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EE37FD-E2AE-4DFD-ACA8-557C62EEEDFA}"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 Shipping Invoice" sheetId="12" r:id="rId3"/>
    <sheet name="Tax Invoice" sheetId="6" r:id="rId4"/>
    <sheet name="Returned" sheetId="13"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2">' Shipping Invoice'!$A$1:$L$69</definedName>
    <definedName name="_xlnm.Print_Area" localSheetId="0">Invoice!$A$1:$K$79</definedName>
    <definedName name="_xlnm.Print_Area" localSheetId="4">Returned!$A$1:$J$4</definedName>
    <definedName name="_xlnm.Print_Area" localSheetId="3">'Tax Invoice'!$A$1:$H$1013</definedName>
    <definedName name="_xlnm.Print_Titles" localSheetId="2">' Shipping Invoice'!$1:$21</definedName>
    <definedName name="_xlnm.Print_Titles" localSheetId="0">Invoice!$2:$21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13" l="1"/>
  <c r="J4" i="13"/>
  <c r="J3" i="13"/>
  <c r="J2" i="13"/>
  <c r="J68" i="2"/>
  <c r="I72" i="2" s="1"/>
  <c r="K67" i="12"/>
  <c r="K17" i="12"/>
  <c r="K14" i="12"/>
  <c r="K10" i="12"/>
  <c r="I64" i="12"/>
  <c r="N1" i="6"/>
  <c r="F1002" i="6"/>
  <c r="D60" i="6"/>
  <c r="B64" i="12" s="1"/>
  <c r="D59" i="6"/>
  <c r="B63" i="12" s="1"/>
  <c r="D58" i="6"/>
  <c r="B62" i="12" s="1"/>
  <c r="D57" i="6"/>
  <c r="B61" i="12" s="1"/>
  <c r="D56" i="6"/>
  <c r="B60" i="12" s="1"/>
  <c r="D55" i="6"/>
  <c r="B59" i="12" s="1"/>
  <c r="D54" i="6"/>
  <c r="B58" i="12" s="1"/>
  <c r="D53" i="6"/>
  <c r="B57" i="12" s="1"/>
  <c r="D52" i="6"/>
  <c r="B56" i="12" s="1"/>
  <c r="D51" i="6"/>
  <c r="B55" i="12" s="1"/>
  <c r="D50" i="6"/>
  <c r="B54" i="12" s="1"/>
  <c r="D49" i="6"/>
  <c r="B53" i="12" s="1"/>
  <c r="D48" i="6"/>
  <c r="B52" i="12" s="1"/>
  <c r="D47" i="6"/>
  <c r="B51" i="12" s="1"/>
  <c r="D46" i="6"/>
  <c r="B50" i="12" s="1"/>
  <c r="D45" i="6"/>
  <c r="B49" i="12" s="1"/>
  <c r="D44" i="6"/>
  <c r="B48" i="12" s="1"/>
  <c r="D43" i="6"/>
  <c r="B47" i="12" s="1"/>
  <c r="D42" i="6"/>
  <c r="B46" i="12" s="1"/>
  <c r="D41" i="6"/>
  <c r="B45" i="12" s="1"/>
  <c r="D40" i="6"/>
  <c r="B44" i="12" s="1"/>
  <c r="D39" i="6"/>
  <c r="B43" i="12" s="1"/>
  <c r="D38" i="6"/>
  <c r="B42" i="12" s="1"/>
  <c r="D37" i="6"/>
  <c r="B41" i="12" s="1"/>
  <c r="D36" i="6"/>
  <c r="B40" i="12" s="1"/>
  <c r="D35" i="6"/>
  <c r="B39" i="12" s="1"/>
  <c r="D34" i="6"/>
  <c r="B38" i="12" s="1"/>
  <c r="D33" i="6"/>
  <c r="B37" i="12" s="1"/>
  <c r="D32" i="6"/>
  <c r="B36" i="12" s="1"/>
  <c r="D31" i="6"/>
  <c r="B35" i="12" s="1"/>
  <c r="D30" i="6"/>
  <c r="B34" i="12" s="1"/>
  <c r="D29" i="6"/>
  <c r="B33" i="12" s="1"/>
  <c r="D28" i="6"/>
  <c r="B32" i="12" s="1"/>
  <c r="D27" i="6"/>
  <c r="B31" i="12" s="1"/>
  <c r="D26" i="6"/>
  <c r="B30" i="12" s="1"/>
  <c r="D25" i="6"/>
  <c r="B29" i="12" s="1"/>
  <c r="D24" i="6"/>
  <c r="B28" i="12" s="1"/>
  <c r="D23" i="6"/>
  <c r="B27" i="12" s="1"/>
  <c r="D22" i="6"/>
  <c r="B26" i="12" s="1"/>
  <c r="D21" i="6"/>
  <c r="B25" i="12" s="1"/>
  <c r="D20" i="6"/>
  <c r="B24" i="12" s="1"/>
  <c r="D19" i="6"/>
  <c r="B23" i="12" s="1"/>
  <c r="D18" i="6"/>
  <c r="B22" i="12" s="1"/>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5" i="13" l="1"/>
  <c r="J7" i="13" s="1"/>
  <c r="J65" i="2"/>
  <c r="J66" i="2" s="1"/>
  <c r="B65" i="12"/>
  <c r="K64" i="12"/>
  <c r="I23" i="12"/>
  <c r="K23" i="12" s="1"/>
  <c r="I25" i="12"/>
  <c r="K25" i="12" s="1"/>
  <c r="I27" i="12"/>
  <c r="K27" i="12" s="1"/>
  <c r="I29" i="12"/>
  <c r="K29" i="12" s="1"/>
  <c r="I31" i="12"/>
  <c r="K31" i="12" s="1"/>
  <c r="I33" i="12"/>
  <c r="K33" i="12" s="1"/>
  <c r="I35" i="12"/>
  <c r="K35" i="12" s="1"/>
  <c r="I37" i="12"/>
  <c r="K37" i="12" s="1"/>
  <c r="I39" i="12"/>
  <c r="K39" i="12" s="1"/>
  <c r="I41" i="12"/>
  <c r="K41" i="12" s="1"/>
  <c r="I43" i="12"/>
  <c r="K43" i="12" s="1"/>
  <c r="I45" i="12"/>
  <c r="K45" i="12" s="1"/>
  <c r="I47" i="12"/>
  <c r="K47" i="12" s="1"/>
  <c r="I49" i="12"/>
  <c r="K49" i="12" s="1"/>
  <c r="I51" i="12"/>
  <c r="K51" i="12" s="1"/>
  <c r="I53" i="12"/>
  <c r="K53" i="12" s="1"/>
  <c r="I55" i="12"/>
  <c r="K55" i="12" s="1"/>
  <c r="I57" i="12"/>
  <c r="K57" i="12" s="1"/>
  <c r="I59" i="12"/>
  <c r="K59" i="12" s="1"/>
  <c r="I61" i="12"/>
  <c r="K61" i="12" s="1"/>
  <c r="I63" i="12"/>
  <c r="K63" i="12" s="1"/>
  <c r="I22" i="12"/>
  <c r="K22" i="12" s="1"/>
  <c r="I24" i="12"/>
  <c r="K24" i="12" s="1"/>
  <c r="I26" i="12"/>
  <c r="K26" i="12" s="1"/>
  <c r="I28" i="12"/>
  <c r="K28" i="12" s="1"/>
  <c r="I30" i="12"/>
  <c r="K30" i="12" s="1"/>
  <c r="I32" i="12"/>
  <c r="K32" i="12" s="1"/>
  <c r="I34" i="12"/>
  <c r="K34" i="12" s="1"/>
  <c r="I36" i="12"/>
  <c r="K36" i="12" s="1"/>
  <c r="I38" i="12"/>
  <c r="K38" i="12" s="1"/>
  <c r="I40" i="12"/>
  <c r="K40" i="12" s="1"/>
  <c r="I42" i="12"/>
  <c r="K42" i="12" s="1"/>
  <c r="I44" i="12"/>
  <c r="K44" i="12" s="1"/>
  <c r="I46" i="12"/>
  <c r="K46" i="12" s="1"/>
  <c r="I48" i="12"/>
  <c r="K48" i="12" s="1"/>
  <c r="I50" i="12"/>
  <c r="K50" i="12" s="1"/>
  <c r="I52" i="12"/>
  <c r="K52" i="12" s="1"/>
  <c r="I54" i="12"/>
  <c r="K54" i="12" s="1"/>
  <c r="I56" i="12"/>
  <c r="K56" i="12" s="1"/>
  <c r="I58" i="12"/>
  <c r="K58" i="12" s="1"/>
  <c r="I60" i="12"/>
  <c r="K60" i="12" s="1"/>
  <c r="I62" i="12"/>
  <c r="K62" i="12" s="1"/>
  <c r="M11" i="6"/>
  <c r="I75" i="2" s="1"/>
  <c r="F1001" i="6" l="1"/>
  <c r="K65" i="12"/>
  <c r="K68" i="1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4" i="2" s="1"/>
  <c r="I79" i="2"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77" i="2" l="1"/>
  <c r="I78" i="2"/>
  <c r="I76" i="2" s="1"/>
  <c r="H1013" i="6"/>
  <c r="H1010" i="6"/>
  <c r="H1009" i="6"/>
  <c r="H1012" i="6" l="1"/>
  <c r="H1011" i="6" s="1"/>
</calcChain>
</file>

<file path=xl/sharedStrings.xml><?xml version="1.0" encoding="utf-8"?>
<sst xmlns="http://schemas.openxmlformats.org/spreadsheetml/2006/main" count="2519" uniqueCount="786">
  <si>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</si>
  <si>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</si>
  <si>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</si>
  <si>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</si>
  <si>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</si>
  <si>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</si>
  <si>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</si>
  <si>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</si>
  <si>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</si>
  <si>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</si>
  <si>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</si>
  <si>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</si>
  <si>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</si>
  <si>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</si>
  <si>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</si>
  <si>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</si>
  <si>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</si>
  <si>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</si>
  <si>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</si>
  <si>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</si>
  <si>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</si>
  <si>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</si>
  <si>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</si>
  <si>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</si>
  <si>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</si>
  <si>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</si>
  <si>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</si>
  <si>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</si>
  <si>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</si>
  <si>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</si>
  <si>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</si>
  <si>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</si>
  <si>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</si>
  <si>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</si>
  <si>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</si>
  <si>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</si>
  <si>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</si>
  <si>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</si>
  <si>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</si>
  <si>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</si>
  <si>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</si>
  <si>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</si>
  <si>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</si>
  <si>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</si>
  <si>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</si>
  <si>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</si>
  <si>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</si>
  <si>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</si>
  <si>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</si>
  <si>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</si>
  <si>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</si>
  <si>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</si>
  <si>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</si>
  <si>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</si>
  <si>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</si>
  <si>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</si>
  <si>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</si>
  <si>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</si>
  <si>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</si>
  <si>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</si>
  <si>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</si>
  <si>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</si>
  <si>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</si>
  <si>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</si>
  <si>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</si>
  <si>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</si>
  <si>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</si>
  <si>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</si>
  <si>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</si>
  <si>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</si>
  <si>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</si>
  <si>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</si>
  <si>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</si>
  <si>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</si>
  <si>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</si>
  <si>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</si>
  <si>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</si>
  <si>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</si>
  <si>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</si>
  <si>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</si>
  <si>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</si>
  <si>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</si>
  <si>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</si>
  <si>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</si>
  <si>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</si>
  <si>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</si>
  <si>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</si>
  <si>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</si>
  <si>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</si>
  <si>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</si>
  <si>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</si>
  <si>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</si>
  <si>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</si>
  <si>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</si>
  <si>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</si>
  <si>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</si>
  <si>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</si>
  <si>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</si>
  <si>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</si>
  <si>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</si>
  <si>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</si>
  <si>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</si>
  <si>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</si>
  <si>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</si>
  <si>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</si>
  <si>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</si>
  <si>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</si>
  <si>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</si>
  <si>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</si>
  <si>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</si>
  <si>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</si>
  <si>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</si>
  <si>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</si>
  <si>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</si>
  <si>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</si>
  <si>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</si>
  <si>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</si>
  <si>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</si>
  <si>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</si>
  <si>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</si>
  <si>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</si>
  <si>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</si>
  <si>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</si>
  <si>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</si>
  <si>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</si>
  <si>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</si>
  <si>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</si>
  <si>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</si>
  <si>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</si>
  <si>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</si>
  <si>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</si>
  <si>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</si>
  <si>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</si>
  <si>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</si>
  <si>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</si>
  <si>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</si>
  <si>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</si>
  <si>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</si>
  <si>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</si>
  <si>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</si>
  <si>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</si>
  <si>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</si>
  <si>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</si>
  <si>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</si>
  <si>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</si>
  <si>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</si>
  <si>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</si>
  <si>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</si>
  <si>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</si>
  <si>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</si>
  <si>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</si>
  <si>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</si>
  <si>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</si>
  <si>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</si>
  <si>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</si>
  <si>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</si>
  <si>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</si>
  <si>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</si>
  <si>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</si>
  <si>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</si>
  <si>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</si>
  <si>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</si>
  <si>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</si>
  <si>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</si>
  <si>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</si>
  <si>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</si>
  <si>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</si>
  <si>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</si>
  <si>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</si>
  <si>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</si>
  <si>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</si>
  <si>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</si>
  <si>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</si>
  <si>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</si>
  <si>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</si>
  <si>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</si>
  <si>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</si>
  <si>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</si>
  <si>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</si>
  <si>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</si>
  <si>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</si>
  <si>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</si>
  <si>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</si>
  <si>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</si>
  <si>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</si>
  <si>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</si>
  <si>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</si>
  <si>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</si>
  <si>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</si>
  <si>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</si>
  <si>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</si>
  <si>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</si>
  <si>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</si>
  <si>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</si>
  <si>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</si>
  <si>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</si>
  <si>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</si>
  <si>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</si>
  <si>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</si>
  <si>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</si>
  <si>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</si>
  <si>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</si>
  <si>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</si>
  <si>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</si>
  <si>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</si>
  <si>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</si>
  <si>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</si>
  <si>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</si>
  <si>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</si>
  <si>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</si>
  <si>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</si>
  <si>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</si>
  <si>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</si>
  <si>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</si>
  <si>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</si>
  <si>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</si>
  <si>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</si>
  <si>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</si>
  <si>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</si>
  <si>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</si>
  <si>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</si>
  <si>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</si>
  <si>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</si>
  <si>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</si>
  <si>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</si>
  <si>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</si>
  <si>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</si>
  <si>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</si>
  <si>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</si>
  <si>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</si>
  <si>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</si>
  <si>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</si>
  <si>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</si>
  <si>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</si>
  <si>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</si>
  <si>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</si>
  <si>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</si>
  <si>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</si>
  <si>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</si>
  <si>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</si>
  <si>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</si>
  <si>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</si>
  <si>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</si>
  <si>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</si>
  <si>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</si>
  <si>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</si>
  <si>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</si>
  <si>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</si>
  <si>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</si>
  <si>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</si>
  <si>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</si>
  <si>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</si>
  <si>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</si>
  <si>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</si>
  <si>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</si>
  <si>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</si>
  <si>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</si>
  <si>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</si>
  <si>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</si>
  <si>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</si>
  <si>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</si>
  <si>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</si>
  <si>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</si>
  <si>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</si>
  <si>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</si>
  <si>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</si>
  <si>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</si>
  <si>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</si>
  <si>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</si>
  <si>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</si>
  <si>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</si>
  <si>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</si>
  <si>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</si>
  <si>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</si>
  <si>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</si>
  <si>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</si>
  <si>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</si>
  <si>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</si>
  <si>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</si>
  <si>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</si>
  <si>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</si>
  <si>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</si>
  <si>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</si>
  <si>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</si>
  <si>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</si>
  <si>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</si>
  <si>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</si>
  <si>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</si>
  <si>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</si>
  <si>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</si>
  <si>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</si>
  <si>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</si>
  <si>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</si>
  <si>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</si>
  <si>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</si>
  <si>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</si>
  <si>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</si>
  <si>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</si>
  <si>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</si>
  <si>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</si>
  <si>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</si>
  <si>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</si>
  <si>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</si>
  <si>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</si>
  <si>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</si>
  <si>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</si>
  <si>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</si>
  <si>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</si>
  <si>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</si>
  <si>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</si>
  <si>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</si>
  <si>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</si>
  <si>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</si>
  <si>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</si>
  <si>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</si>
  <si>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</si>
  <si>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</si>
  <si>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</si>
  <si>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</si>
  <si>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</si>
  <si>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</si>
  <si>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</si>
  <si>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</si>
  <si>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</si>
  <si>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</si>
  <si>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</si>
  <si>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</si>
  <si>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</si>
  <si>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</si>
  <si>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</si>
  <si>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</si>
  <si>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</si>
  <si>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</si>
  <si>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</si>
  <si>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</si>
  <si>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</si>
  <si>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</si>
  <si>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</si>
  <si>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</si>
  <si>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</si>
  <si>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</si>
  <si>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</si>
  <si>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</si>
  <si>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</si>
  <si>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</si>
  <si>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</si>
  <si>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</si>
  <si>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</si>
  <si>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</si>
  <si>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</si>
  <si>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</si>
  <si>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</si>
  <si>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</si>
  <si>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</si>
  <si>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</si>
  <si>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</si>
  <si>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</si>
  <si>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</si>
  <si>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</si>
  <si>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</si>
  <si>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</si>
  <si>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</si>
  <si>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</si>
  <si>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</si>
  <si>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</si>
  <si>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</si>
  <si>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</si>
  <si>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</si>
  <si>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</si>
  <si>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</si>
  <si>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</si>
  <si>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</si>
  <si>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</si>
  <si>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</si>
  <si>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</si>
  <si>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</si>
  <si>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</si>
  <si>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</si>
  <si>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</si>
  <si>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</si>
  <si>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</si>
  <si>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</si>
  <si>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</si>
  <si>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</si>
  <si>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</si>
  <si>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</si>
  <si>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</si>
  <si>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</si>
  <si>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</si>
  <si>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</si>
  <si>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</si>
  <si>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</si>
  <si>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</si>
  <si>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</si>
  <si>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</si>
  <si>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</si>
  <si>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</si>
  <si>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</si>
  <si>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</si>
  <si>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</si>
  <si>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</si>
  <si>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</si>
  <si>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</si>
  <si>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</si>
  <si>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</si>
  <si>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</si>
  <si>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</si>
  <si>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</si>
  <si>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</si>
  <si>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</si>
  <si>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</si>
  <si>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</si>
  <si>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</si>
  <si>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</si>
  <si>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</si>
  <si>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</si>
  <si>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</si>
  <si>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</si>
  <si>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</si>
  <si>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</si>
  <si>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</si>
  <si>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</si>
  <si>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</si>
  <si>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</si>
  <si>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</si>
  <si>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</si>
  <si>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</si>
  <si>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</si>
  <si>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</si>
  <si>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</si>
  <si>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</si>
  <si>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</si>
  <si>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</si>
  <si>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</si>
  <si>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</si>
  <si>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</si>
  <si>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</si>
  <si>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</si>
  <si>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</si>
  <si>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</si>
  <si>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</si>
  <si>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</si>
  <si>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</si>
  <si>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</si>
  <si>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</si>
  <si>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</si>
  <si>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</si>
  <si>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</si>
  <si>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</si>
  <si>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</si>
  <si>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</si>
  <si>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</si>
  <si>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</si>
  <si>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</si>
  <si>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</si>
  <si>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</si>
  <si>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</si>
  <si>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</si>
  <si>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</si>
  <si>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</si>
  <si>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</si>
  <si>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</si>
  <si>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</si>
  <si>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</si>
  <si>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</si>
  <si>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</si>
  <si>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</si>
  <si>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</si>
  <si>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</si>
  <si>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</si>
  <si>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</si>
  <si>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</si>
  <si>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</si>
  <si>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</si>
  <si>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</si>
  <si>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</si>
  <si>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</si>
  <si>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</si>
  <si>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</si>
  <si>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</si>
  <si>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</si>
  <si>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</si>
  <si>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</si>
  <si>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</si>
  <si>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</si>
  <si>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</si>
  <si>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</si>
  <si>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</si>
  <si>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</si>
  <si>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</si>
  <si>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</si>
  <si>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</si>
  <si>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</si>
  <si>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</si>
  <si>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</si>
  <si>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</si>
  <si>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</si>
  <si>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</si>
  <si>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</si>
  <si>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</si>
  <si>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</si>
  <si>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</si>
  <si>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</si>
  <si>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</si>
  <si>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</si>
  <si>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</si>
  <si>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</si>
  <si>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</si>
  <si>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</si>
  <si>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</si>
  <si>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</si>
  <si>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</si>
  <si>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</si>
  <si>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</si>
  <si>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</si>
  <si>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</si>
  <si>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</si>
  <si>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</si>
  <si>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</si>
  <si>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</si>
  <si>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</si>
  <si>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</si>
  <si>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</si>
  <si>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</si>
  <si>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</si>
  <si>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</si>
  <si>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</si>
  <si>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</si>
  <si>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</si>
  <si>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</si>
  <si>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</si>
  <si>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</si>
  <si>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</si>
  <si>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</si>
  <si>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</si>
  <si>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</si>
  <si>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</si>
  <si>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</si>
  <si>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</si>
  <si>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</si>
  <si>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</si>
  <si>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</si>
  <si>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</si>
  <si>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</si>
  <si>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</si>
  <si>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</si>
  <si>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</si>
  <si>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</si>
  <si>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</si>
  <si>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</si>
  <si>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</si>
  <si>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</si>
  <si>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</si>
  <si>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</si>
  <si>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</si>
  <si>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</si>
  <si>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</si>
  <si>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</si>
  <si>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</si>
  <si>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</si>
  <si>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</si>
  <si>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</si>
  <si>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</si>
  <si>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</si>
  <si>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</si>
  <si>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</si>
  <si>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</si>
  <si>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</si>
  <si>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</si>
  <si>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</si>
  <si>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</si>
  <si>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</si>
  <si>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</si>
  <si>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</si>
  <si>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</si>
  <si>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</si>
  <si>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</si>
  <si>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</si>
  <si>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</si>
  <si>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</si>
  <si>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</si>
  <si>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</si>
  <si>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</si>
  <si>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</si>
  <si>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</si>
  <si>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</si>
  <si>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</si>
  <si>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</si>
  <si>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</si>
  <si>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</si>
  <si>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</si>
  <si>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</si>
  <si>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</si>
  <si>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</si>
  <si>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</si>
  <si>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</si>
  <si>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</si>
  <si>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</si>
  <si>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</si>
  <si>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</si>
  <si>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</si>
  <si>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</si>
  <si>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</si>
  <si>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</si>
  <si>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</si>
  <si>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</si>
  <si>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</si>
  <si>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</si>
  <si>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</si>
  <si>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</si>
  <si>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</si>
  <si>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</si>
  <si>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</si>
  <si>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</si>
  <si>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</si>
  <si>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</si>
  <si>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</si>
  <si>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</si>
  <si>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</si>
  <si>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</si>
  <si>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</si>
  <si>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</si>
  <si>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</si>
  <si>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</si>
  <si>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</si>
  <si>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</si>
  <si>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</si>
  <si>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</si>
  <si>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</si>
  <si>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</si>
  <si>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</si>
  <si>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</si>
  <si>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</si>
  <si>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</si>
  <si>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</si>
  <si>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</si>
  <si>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</si>
  <si>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</si>
  <si>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</si>
  <si>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</si>
  <si>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</si>
  <si>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</si>
  <si>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</si>
  <si>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</si>
  <si>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</si>
  <si>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</si>
  <si>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</si>
  <si>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</si>
  <si>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</si>
  <si>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</si>
  <si>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</si>
  <si>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</si>
  <si>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</si>
  <si>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</si>
  <si>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</si>
  <si>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</si>
  <si>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</si>
  <si>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</si>
  <si>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</si>
  <si>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</si>
  <si>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</si>
  <si>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</si>
  <si>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</si>
  <si>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</si>
  <si>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</si>
  <si>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</si>
  <si>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</si>
  <si>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</si>
  <si>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</si>
  <si>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</si>
  <si>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</si>
  <si>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</si>
  <si>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</si>
  <si>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</si>
  <si>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</si>
  <si>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</si>
  <si>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</si>
  <si>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</si>
  <si>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</si>
  <si>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</si>
  <si>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</si>
  <si>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</si>
  <si>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</si>
  <si>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</si>
  <si>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</si>
  <si>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</si>
  <si>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</si>
  <si>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</si>
  <si>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</si>
  <si>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</si>
  <si>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</si>
  <si>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</si>
  <si>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</si>
  <si>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</si>
  <si>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</si>
  <si>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</si>
  <si>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</si>
  <si>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</si>
  <si>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</si>
  <si>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</si>
  <si>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</si>
  <si>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</si>
  <si>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</si>
  <si>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</si>
  <si>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</si>
  <si>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</si>
  <si>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</si>
  <si>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</si>
  <si>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Holey</t>
  </si>
  <si>
    <t>Emma Alexanderson</t>
  </si>
  <si>
    <t>91 Maitland Street</t>
  </si>
  <si>
    <t>2390 Narrabri</t>
  </si>
  <si>
    <t>Australia</t>
  </si>
  <si>
    <t>Tel: 0493 790 186 Business</t>
  </si>
  <si>
    <t>Email: emma.m.alexanderson@gmail.com</t>
  </si>
  <si>
    <t>BLK81</t>
  </si>
  <si>
    <t>Length: Assorted 8mm &amp; 10mm</t>
  </si>
  <si>
    <t>Bulk body jewelry: 50 pcs.of premium PVD plated surgical steel circular barbells, 16g (1.2mm) with 3mm balls</t>
  </si>
  <si>
    <t>BNTG</t>
  </si>
  <si>
    <t>Anodized 316L steel belly banana, 14g (1.6mm) with 5 &amp; 8mm balls</t>
  </si>
  <si>
    <t>DMBJ37</t>
  </si>
  <si>
    <t>Display box with 2000 pcs. of assorted surgical steel body jewelry parts with clear or light blue cover</t>
  </si>
  <si>
    <t>GLBZI</t>
  </si>
  <si>
    <t>14k gold internally threaded labret,1.2mm (16g) prong set round clear Cubic Zirconia (CZ) stone</t>
  </si>
  <si>
    <t>GLBZP</t>
  </si>
  <si>
    <t>14k gold labret, 1.2mm (16g) threadless push pin top with 5*3mm prong set pear shape Cubic Zirconia (CZ) stone</t>
  </si>
  <si>
    <t>GLBZXI</t>
  </si>
  <si>
    <t>Length: 6mm with 2mm top part</t>
  </si>
  <si>
    <t>14k gold internally threaded labret, 1mm (18g) prong set 1.5mm to 4mm round clear Cubic Zirconia (CZ) stones</t>
  </si>
  <si>
    <t>High polished surgical steel hinged segment ring, 16g (1.2mm)</t>
  </si>
  <si>
    <t>PVD plated surgical steel hinged segment ring, 16g (1.2mm)</t>
  </si>
  <si>
    <t>UBLK03</t>
  </si>
  <si>
    <t>Bulk body jewelry: 20 pcs. of Titanium G23 labret, 16g (1.2mm) with 3mm balls</t>
  </si>
  <si>
    <t>UBLK18</t>
  </si>
  <si>
    <t>Bulk body jewelry: 25 pcs. of Titanium G23 eyebrow banana, 16g (1.2mm) with 3mm balls</t>
  </si>
  <si>
    <t>UBLK20A</t>
  </si>
  <si>
    <t>Bulk body jewelry: 24 pcs. of Titanium G23 double jewel belly banana, 14g (1.6mm) with 5 &amp; 8mm bezel set jewel balls</t>
  </si>
  <si>
    <t>UBLK22</t>
  </si>
  <si>
    <t>Bulk body jewelry: 25 pcs. of Titanium G23 circular barbell, 16g (1.2mm) with 3mm balls</t>
  </si>
  <si>
    <t>UBNB46I</t>
  </si>
  <si>
    <t>Titanium G23 internally threaded belly banana, 1.6mm (14g) with upper 4mm and lower 6mm titanium balls</t>
  </si>
  <si>
    <t>UBNBIN11</t>
  </si>
  <si>
    <t>Titanium G23 internally threaded banana, 1.2mm (16g) with 2.5mm to 5mm flat back bezel set crystal top and a 3mm ball</t>
  </si>
  <si>
    <t>Length: 12mm with 3mm top part</t>
  </si>
  <si>
    <t xml:space="preserve">Length: 12mm with 2.5mm top part </t>
  </si>
  <si>
    <t>USHZ23IN</t>
  </si>
  <si>
    <t>High polished titanium G23 top with three 2*3mm prong set marquise shape Cubic Zirconia (CZ) stones design for 1.2mm (16g) internally threaded post</t>
  </si>
  <si>
    <t>UTBNEB</t>
  </si>
  <si>
    <t>Anodized titanium G23 eyebrow banana, 16g (1.2mm) with two 3mm balls</t>
  </si>
  <si>
    <t>UTSHZ23IN</t>
  </si>
  <si>
    <t>PVD plated titanium G23 top with three 2*3mm prong set marquise shape Cubic Zirconia (CZ) stones design for 1.2mm (16g) internally threaded post</t>
  </si>
  <si>
    <t>XBT3S</t>
  </si>
  <si>
    <t>Pack of 10 pcs. of 3mm anodized surgical steel balls with threading 1.2mm (16g)</t>
  </si>
  <si>
    <t>XLB16GIN</t>
  </si>
  <si>
    <t>Pack of 10 pcs of 316L steel labret posts with internal threading, 1.2mm (16g) (4mm base of labret)</t>
  </si>
  <si>
    <t>Length: 4mm</t>
  </si>
  <si>
    <t>XUFBIN</t>
  </si>
  <si>
    <t>Titanium G23 3mm to 5mm flat back bezel set crystal tops for 1.2mm (16g) internally threaded posts: XUBB16GI, XUBN16GI, XULB16GI, XUCB16GI / 2 pcs per pack</t>
  </si>
  <si>
    <t>Size: 4mm</t>
  </si>
  <si>
    <t>Size: 2.5mm</t>
  </si>
  <si>
    <t>GLBZI25A</t>
  </si>
  <si>
    <t>GLBZPA</t>
  </si>
  <si>
    <t>GLBZXI2A</t>
  </si>
  <si>
    <t>UBNBIN11A</t>
  </si>
  <si>
    <t>UBNBIN11E</t>
  </si>
  <si>
    <t>XUFB3IN</t>
  </si>
  <si>
    <t>XUFB4IN</t>
  </si>
  <si>
    <t>XUFB25IN</t>
  </si>
  <si>
    <t>One Thousand Seven Hundred Forty One and 67 cents AUD</t>
  </si>
  <si>
    <t>Exchange Rate AUD-THB</t>
  </si>
  <si>
    <t>Total Order USD</t>
  </si>
  <si>
    <t>Total Invoice USD</t>
  </si>
  <si>
    <t>Didi</t>
  </si>
  <si>
    <t>2390 Narrabri, NSW</t>
  </si>
  <si>
    <t>Discount (3% for Orders over 800 USD):</t>
  </si>
  <si>
    <t>Free Shipping to Australia via DHL due to order over 350USD:</t>
  </si>
  <si>
    <t>Eight Hundred Ninety Seven and 77 cents AUD</t>
  </si>
  <si>
    <t>Free Shipping to Australia via DHL due to order over 500 AUD:</t>
  </si>
  <si>
    <t>Discount 20% due to NEW20 Promotion:</t>
  </si>
  <si>
    <t>One Thousand Four Hundred Thirty Six and 43 cents AUD</t>
  </si>
  <si>
    <t>Customer paid:</t>
  </si>
  <si>
    <t>Missing amount to be paid to next order:</t>
  </si>
  <si>
    <t>Tel: 0420 581 196 / 0493 790 186</t>
  </si>
  <si>
    <t>Shipping cost</t>
  </si>
  <si>
    <t>Good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</si>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</sst>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AUD]\ * #,##0.00_);_([$AUD]\ * \(#,##0.00\);_([$AUD]\ * &quot;-&quot;??_);_(@_)"/>
    <numFmt numFmtId="170" formatCode="0.0"/>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7"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7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0" borderId="0" xfId="0" applyFont="1" applyAlignment="1">
      <alignment horizontal="right"/>
    </xf>
    <xf numFmtId="2" fontId="18" fillId="0" borderId="0" xfId="0" applyNumberFormat="1" applyFont="1"/>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0" fillId="0" borderId="15" xfId="0" applyBorder="1" applyAlignment="1">
      <alignment horizontal="right"/>
    </xf>
    <xf numFmtId="0" fontId="0" fillId="0" borderId="15" xfId="0" applyBorder="1"/>
    <xf numFmtId="169" fontId="0" fillId="0" borderId="15" xfId="0" applyNumberFormat="1" applyBorder="1"/>
    <xf numFmtId="0" fontId="0" fillId="0" borderId="12" xfId="0" applyBorder="1" applyAlignment="1">
      <alignment horizontal="right"/>
    </xf>
    <xf numFmtId="0" fontId="0" fillId="0" borderId="22" xfId="0" applyBorder="1" applyAlignment="1">
      <alignment horizontal="right"/>
    </xf>
    <xf numFmtId="0" fontId="0" fillId="0" borderId="20" xfId="0" applyBorder="1" applyAlignment="1">
      <alignment horizontal="right"/>
    </xf>
    <xf numFmtId="2" fontId="0" fillId="0" borderId="20" xfId="0" applyNumberFormat="1" applyBorder="1"/>
    <xf numFmtId="1" fontId="1" fillId="5" borderId="21" xfId="0" applyNumberFormat="1" applyFont="1" applyFill="1" applyBorder="1" applyAlignment="1">
      <alignment vertical="top" wrapText="1"/>
    </xf>
    <xf numFmtId="1" fontId="3" fillId="5" borderId="10" xfId="0" applyNumberFormat="1" applyFont="1" applyFill="1" applyBorder="1" applyAlignment="1">
      <alignment vertical="top" wrapText="1"/>
    </xf>
    <xf numFmtId="1" fontId="3" fillId="5" borderId="10" xfId="0" applyNumberFormat="1" applyFont="1" applyFill="1" applyBorder="1" applyAlignment="1">
      <alignment vertical="top" wrapText="1"/>
    </xf>
    <xf numFmtId="1" fontId="3" fillId="5" borderId="16" xfId="0" applyNumberFormat="1" applyFont="1" applyFill="1" applyBorder="1" applyAlignment="1">
      <alignment vertical="top" wrapText="1"/>
    </xf>
    <xf numFmtId="1" fontId="3" fillId="5" borderId="21" xfId="0" applyNumberFormat="1" applyFont="1" applyFill="1" applyBorder="1" applyAlignment="1">
      <alignment vertical="top" wrapText="1"/>
    </xf>
    <xf numFmtId="2" fontId="1" fillId="5" borderId="21" xfId="0" applyNumberFormat="1" applyFont="1" applyFill="1" applyBorder="1" applyAlignment="1">
      <alignment horizontal="right" vertical="top" wrapText="1"/>
    </xf>
    <xf numFmtId="2" fontId="18" fillId="5" borderId="21"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70" fontId="18" fillId="5" borderId="21" xfId="0" applyNumberFormat="1" applyFont="1" applyFill="1" applyBorder="1" applyAlignment="1">
      <alignment horizontal="center" vertical="top" wrapText="1"/>
    </xf>
  </cellXfs>
  <cellStyles count="5340">
    <cellStyle name="Comma 2" xfId="7" xr:uid="{E22E2569-12E5-4179-AEC2-16FD90A939C2}"/>
    <cellStyle name="Comma 2 2" xfId="4430" xr:uid="{52A49B17-C4AE-4C3C-99A8-0F0D8690EB68}"/>
    <cellStyle name="Comma 2 2 2" xfId="4755" xr:uid="{0744A04A-8847-4B61-A2E9-20D9093DB53A}"/>
    <cellStyle name="Comma 2 2 2 2" xfId="5326" xr:uid="{1F5667CB-8102-42F6-895E-390C22B5CFF9}"/>
    <cellStyle name="Comma 2 2 3" xfId="4591" xr:uid="{5D105F3D-1760-46DF-A376-92663813ED00}"/>
    <cellStyle name="Comma 3" xfId="4318" xr:uid="{CA9C9FC5-F88E-4CFB-9E46-2DC2AF46AE40}"/>
    <cellStyle name="Comma 3 2" xfId="4432" xr:uid="{8B326B52-5253-4F8C-BEC7-D82FA0252C7B}"/>
    <cellStyle name="Comma 3 2 2" xfId="4756" xr:uid="{99E3BEB6-5937-46F9-B7A1-F2FF6CDA3405}"/>
    <cellStyle name="Comma 3 2 2 2" xfId="5327" xr:uid="{664B34E8-4A18-4447-A8E2-EA0E029E80BA}"/>
    <cellStyle name="Comma 3 2 3" xfId="5325" xr:uid="{984A06D3-3D4E-4EA0-9D0A-8D38DA989C09}"/>
    <cellStyle name="Currency 10" xfId="8" xr:uid="{62047477-61D2-41B1-85F3-063AE26E71DD}"/>
    <cellStyle name="Currency 10 2" xfId="9" xr:uid="{1B5BB3F0-9E5A-4AD7-90B6-7F1D73BADC49}"/>
    <cellStyle name="Currency 10 2 2" xfId="203" xr:uid="{9A14703B-9C5B-4B23-9BE5-DD4A6165CD30}"/>
    <cellStyle name="Currency 10 2 2 2" xfId="4616" xr:uid="{2148A314-6119-4A97-AF30-4D6508FE27E7}"/>
    <cellStyle name="Currency 10 2 3" xfId="4511" xr:uid="{8D2B7331-5954-49CE-813E-1AD0A85EE310}"/>
    <cellStyle name="Currency 10 3" xfId="10" xr:uid="{3BC07BFE-E012-4F63-BB92-EA0CDE5925BA}"/>
    <cellStyle name="Currency 10 3 2" xfId="204" xr:uid="{1D79C602-74CE-4FC4-9937-37D805311CCA}"/>
    <cellStyle name="Currency 10 3 2 2" xfId="4617" xr:uid="{8F06844C-939F-4FD2-8DA7-71F74E4B8E79}"/>
    <cellStyle name="Currency 10 3 3" xfId="4512" xr:uid="{C132DE14-57EF-4F93-AAAE-A8C4E181BEB2}"/>
    <cellStyle name="Currency 10 4" xfId="205" xr:uid="{E6F97BF1-0C3E-4648-B207-B735951561D5}"/>
    <cellStyle name="Currency 10 4 2" xfId="4618" xr:uid="{7495DEC1-388E-4F41-83DF-76CB38F05537}"/>
    <cellStyle name="Currency 10 5" xfId="4437" xr:uid="{CACB3738-EE17-432B-961D-AE64DD1C19B2}"/>
    <cellStyle name="Currency 10 6" xfId="4510" xr:uid="{E7DE3332-6DB2-4F94-A88E-E673B926A77B}"/>
    <cellStyle name="Currency 11" xfId="11" xr:uid="{4E99778E-E2DA-488A-A38B-5DB74B133352}"/>
    <cellStyle name="Currency 11 2" xfId="12" xr:uid="{5813D1E6-8571-4F0D-B347-362D3CB2866E}"/>
    <cellStyle name="Currency 11 2 2" xfId="206" xr:uid="{855C448E-A8B7-4A68-ADDB-A3FF45D63374}"/>
    <cellStyle name="Currency 11 2 2 2" xfId="4619" xr:uid="{0F6CAAF9-365B-4E92-8EF6-5140095769B2}"/>
    <cellStyle name="Currency 11 2 3" xfId="4514" xr:uid="{6057461B-393C-4616-8F06-6C53166B893C}"/>
    <cellStyle name="Currency 11 3" xfId="13" xr:uid="{6C4AE996-A622-448C-A2A1-478969039431}"/>
    <cellStyle name="Currency 11 3 2" xfId="207" xr:uid="{497FB683-B6DD-40EA-9132-F48E5C1DA0C8}"/>
    <cellStyle name="Currency 11 3 2 2" xfId="4620" xr:uid="{FF7D0FD4-6C63-428D-8CEE-45E0BBFAEEB3}"/>
    <cellStyle name="Currency 11 3 3" xfId="4515" xr:uid="{D7628430-367A-4726-8A28-0A070CAFB55D}"/>
    <cellStyle name="Currency 11 4" xfId="208" xr:uid="{E17624CE-38B3-4AA3-91EF-B79FFC960F28}"/>
    <cellStyle name="Currency 11 4 2" xfId="4621" xr:uid="{0A285F70-A2DA-4BB7-BC0F-0711CD68B64A}"/>
    <cellStyle name="Currency 11 5" xfId="4319" xr:uid="{25DE63ED-0791-49DC-929D-8D5BBAF666FA}"/>
    <cellStyle name="Currency 11 5 2" xfId="4438" xr:uid="{3E77D226-0BCE-443C-BC36-45075E87F944}"/>
    <cellStyle name="Currency 11 5 3" xfId="4720" xr:uid="{E33689CE-BC8F-4E3F-BA11-C34731DEDED3}"/>
    <cellStyle name="Currency 11 5 3 2" xfId="5315" xr:uid="{3D9564D2-AC2A-48A8-80C3-BB1F1747DB9B}"/>
    <cellStyle name="Currency 11 5 3 3" xfId="4757" xr:uid="{C8B49E39-3008-4AE9-A5D4-BF634C3B7505}"/>
    <cellStyle name="Currency 11 5 4" xfId="4697" xr:uid="{3DB817EC-13BB-4C3B-9480-AC9939CA705C}"/>
    <cellStyle name="Currency 11 6" xfId="4513" xr:uid="{E7C73312-9E65-4F34-A2B1-969D89DBD20A}"/>
    <cellStyle name="Currency 12" xfId="14" xr:uid="{23B97201-2D12-4962-97A8-CC596E1A97D8}"/>
    <cellStyle name="Currency 12 2" xfId="15" xr:uid="{53337217-16DF-451F-A8AA-12DE65A406FC}"/>
    <cellStyle name="Currency 12 2 2" xfId="209" xr:uid="{56588234-76BF-4B06-9590-E2723263C8C0}"/>
    <cellStyle name="Currency 12 2 2 2" xfId="4622" xr:uid="{CB225492-A3BB-49A9-A0F3-52ACB6126FBC}"/>
    <cellStyle name="Currency 12 2 3" xfId="4517" xr:uid="{BAC78304-A030-4F38-A76D-824F32A9F7F7}"/>
    <cellStyle name="Currency 12 3" xfId="210" xr:uid="{F35956AE-C523-4D81-8AAB-C9369FA41990}"/>
    <cellStyle name="Currency 12 3 2" xfId="4623" xr:uid="{08B04494-E8DE-4A98-A8FE-FE769A1A6745}"/>
    <cellStyle name="Currency 12 4" xfId="4516" xr:uid="{45FB3B3D-96CA-44CD-88A1-0214509850C2}"/>
    <cellStyle name="Currency 13" xfId="16" xr:uid="{976296C5-FD8A-42D0-9411-59A9C1EDA272}"/>
    <cellStyle name="Currency 13 2" xfId="4321" xr:uid="{726B74B5-C267-4ECC-8A2F-7C26C611500E}"/>
    <cellStyle name="Currency 13 3" xfId="4322" xr:uid="{011AEE67-4AE0-4C5A-91BF-F1F245623974}"/>
    <cellStyle name="Currency 13 3 2" xfId="4759" xr:uid="{D38C65D7-2394-4413-BB5E-C31851BBDBEA}"/>
    <cellStyle name="Currency 13 4" xfId="4320" xr:uid="{FE0D17EC-F5FA-4558-AEF8-62C356AF6183}"/>
    <cellStyle name="Currency 13 5" xfId="4758" xr:uid="{C32D83AF-69CB-45D8-96FE-1119BE562EE3}"/>
    <cellStyle name="Currency 14" xfId="17" xr:uid="{FA44504B-CB39-4B2E-BDE1-E5A1B0073EFF}"/>
    <cellStyle name="Currency 14 2" xfId="211" xr:uid="{3C7CB4C4-BE34-40C2-9C4B-AA7690EFE9AB}"/>
    <cellStyle name="Currency 14 2 2" xfId="4624" xr:uid="{05569631-9C7F-459F-ABE5-2D1D9991FC8B}"/>
    <cellStyle name="Currency 14 3" xfId="4518" xr:uid="{F505118F-26E6-4522-95ED-37855D9C4E7D}"/>
    <cellStyle name="Currency 15" xfId="4414" xr:uid="{E69CD9E2-9AF8-4FC6-AC13-45978E929442}"/>
    <cellStyle name="Currency 17" xfId="4323" xr:uid="{2640260B-B58F-4B22-93FD-5064E5F4D9AB}"/>
    <cellStyle name="Currency 2" xfId="18" xr:uid="{1309EDC5-A6D0-4781-B3B1-216AEEF49C06}"/>
    <cellStyle name="Currency 2 2" xfId="19" xr:uid="{4AEB33A0-B06E-4D10-B6D7-8EEF4F033106}"/>
    <cellStyle name="Currency 2 2 2" xfId="20" xr:uid="{E06AE1A3-19F7-4393-A50F-EB75CC5FDFE6}"/>
    <cellStyle name="Currency 2 2 2 2" xfId="21" xr:uid="{34DBD580-DBC5-4470-A663-B4563F0231A6}"/>
    <cellStyle name="Currency 2 2 2 2 2" xfId="4760" xr:uid="{37E79AB6-CEBA-490A-9BA6-31D1F9DB8594}"/>
    <cellStyle name="Currency 2 2 2 3" xfId="22" xr:uid="{9D39CDBC-2E7A-4F3E-9222-1089A19C0B34}"/>
    <cellStyle name="Currency 2 2 2 3 2" xfId="212" xr:uid="{88D419DC-2768-4B31-9A58-33E7D5A49045}"/>
    <cellStyle name="Currency 2 2 2 3 2 2" xfId="4625" xr:uid="{45391BCE-4A67-4A3B-A974-A2B5C38DCC50}"/>
    <cellStyle name="Currency 2 2 2 3 3" xfId="4521" xr:uid="{6CD091D1-E04A-4EE2-8976-B644738262E8}"/>
    <cellStyle name="Currency 2 2 2 4" xfId="213" xr:uid="{33463D65-EAD7-4E73-AFF3-E04C48E5DAB7}"/>
    <cellStyle name="Currency 2 2 2 4 2" xfId="4626" xr:uid="{C8D2AD7F-8089-476D-805E-23C471D5F5EC}"/>
    <cellStyle name="Currency 2 2 2 5" xfId="4520" xr:uid="{5510837E-4BE7-489A-86D1-2C55DB21418F}"/>
    <cellStyle name="Currency 2 2 3" xfId="214" xr:uid="{39EF6572-96BB-4870-B6B8-E7BC85CAEEE7}"/>
    <cellStyle name="Currency 2 2 3 2" xfId="4627" xr:uid="{E8968449-4DE7-4C7A-8D95-63A7595CDDAA}"/>
    <cellStyle name="Currency 2 2 4" xfId="4519" xr:uid="{160ACCCD-312B-4F8D-819E-7729437C2DCA}"/>
    <cellStyle name="Currency 2 3" xfId="23" xr:uid="{B45D541C-392A-4156-BF54-D8D7202C5B1F}"/>
    <cellStyle name="Currency 2 3 2" xfId="215" xr:uid="{53D4AA7D-59F6-41EB-81D0-E74C8A3E0D09}"/>
    <cellStyle name="Currency 2 3 2 2" xfId="4628" xr:uid="{D0AA3929-F6D5-44F4-BE34-058953756482}"/>
    <cellStyle name="Currency 2 3 3" xfId="4522" xr:uid="{46251F73-6DC9-40B2-98ED-3482EA6A3858}"/>
    <cellStyle name="Currency 2 4" xfId="216" xr:uid="{4E6D9CC1-0E9D-489E-8B51-666A329E595A}"/>
    <cellStyle name="Currency 2 4 2" xfId="217" xr:uid="{8CF4517C-0852-4A0D-8A10-91C5C17DC674}"/>
    <cellStyle name="Currency 2 5" xfId="218" xr:uid="{683B8EDC-F763-4D46-B525-EE3CC6907B41}"/>
    <cellStyle name="Currency 2 5 2" xfId="219" xr:uid="{7E0E9A2B-C102-444F-B173-9484B3D4B074}"/>
    <cellStyle name="Currency 2 6" xfId="220" xr:uid="{9146CCB7-6CE0-4B72-A6AA-1C71AB685193}"/>
    <cellStyle name="Currency 3" xfId="24" xr:uid="{C738B758-CB30-4205-A1A1-BF671C80DDEB}"/>
    <cellStyle name="Currency 3 2" xfId="25" xr:uid="{3D435F06-058C-48A7-805D-F1D1CE7C01BE}"/>
    <cellStyle name="Currency 3 2 2" xfId="221" xr:uid="{30F245D7-DEC3-430B-A648-19905D1DD287}"/>
    <cellStyle name="Currency 3 2 2 2" xfId="4629" xr:uid="{43E1BECB-43F4-48D8-9830-A7E98D683246}"/>
    <cellStyle name="Currency 3 2 3" xfId="4524" xr:uid="{2AEF1238-CBBD-4EE2-A173-321D937DE4C1}"/>
    <cellStyle name="Currency 3 3" xfId="26" xr:uid="{0A1DBA22-FAD5-4A35-A17C-D14A372FD6E9}"/>
    <cellStyle name="Currency 3 3 2" xfId="222" xr:uid="{BD2C8674-2EFD-4168-BD3D-74290E07660A}"/>
    <cellStyle name="Currency 3 3 2 2" xfId="4630" xr:uid="{C2767070-74B3-4D56-AF03-BAAB07B5484E}"/>
    <cellStyle name="Currency 3 3 3" xfId="4525" xr:uid="{B2A10EEF-6B45-4175-A10D-C9F2504ECDFD}"/>
    <cellStyle name="Currency 3 4" xfId="27" xr:uid="{2F8E3C22-20BA-4581-92E1-A3D8A763DD66}"/>
    <cellStyle name="Currency 3 4 2" xfId="223" xr:uid="{F69C6B7A-5054-4471-A171-4A62FC66AFB6}"/>
    <cellStyle name="Currency 3 4 2 2" xfId="4631" xr:uid="{84D996F4-A35A-4B66-BAE4-AA887BA5A10A}"/>
    <cellStyle name="Currency 3 4 3" xfId="4526" xr:uid="{C60BC286-1700-4184-A9BB-80AB21F0E97C}"/>
    <cellStyle name="Currency 3 5" xfId="224" xr:uid="{77CC002F-A129-4CD9-93CD-D2675C6D59D4}"/>
    <cellStyle name="Currency 3 5 2" xfId="4632" xr:uid="{36BE3852-24B2-41A9-9905-5389BA3D80ED}"/>
    <cellStyle name="Currency 3 6" xfId="4523" xr:uid="{5A3A7F01-679C-4368-8F4D-1EDCE073E1DE}"/>
    <cellStyle name="Currency 4" xfId="28" xr:uid="{F4A21BC6-9467-42CF-A42E-FA248239EE01}"/>
    <cellStyle name="Currency 4 2" xfId="29" xr:uid="{874247FB-D412-4828-BA16-3A7F259FD78F}"/>
    <cellStyle name="Currency 4 2 2" xfId="225" xr:uid="{FB50E3A5-A240-4E8E-B6D2-3A511F21D2F2}"/>
    <cellStyle name="Currency 4 2 2 2" xfId="4633" xr:uid="{4D7F2A30-753A-473A-93AD-D2F488950CD5}"/>
    <cellStyle name="Currency 4 2 3" xfId="4528" xr:uid="{D153E122-6149-4D83-9272-B78C4F9F1B2D}"/>
    <cellStyle name="Currency 4 3" xfId="30" xr:uid="{7E75EC29-2227-4737-8F87-69527D01DB35}"/>
    <cellStyle name="Currency 4 3 2" xfId="226" xr:uid="{28F61572-6DCD-4F2C-A19C-A40AD2BBD048}"/>
    <cellStyle name="Currency 4 3 2 2" xfId="4634" xr:uid="{CF742092-F1F5-4FDE-8037-AA2AC3A3DD15}"/>
    <cellStyle name="Currency 4 3 3" xfId="4529" xr:uid="{B4108FC0-8163-43BB-93A0-87DD7F12D7C7}"/>
    <cellStyle name="Currency 4 4" xfId="227" xr:uid="{1494363B-AB6C-4145-9CAE-B6B43D075B4E}"/>
    <cellStyle name="Currency 4 4 2" xfId="4635" xr:uid="{C330F32C-0EF5-46CC-A2DA-63264AD8EDF9}"/>
    <cellStyle name="Currency 4 5" xfId="4324" xr:uid="{6A33252F-F575-4DD6-AE46-701F5CC12DF4}"/>
    <cellStyle name="Currency 4 5 2" xfId="4439" xr:uid="{88A1AAA7-DBC2-4A88-BD5F-006893791011}"/>
    <cellStyle name="Currency 4 5 3" xfId="4721" xr:uid="{4A20F466-75D0-4E43-B11E-FAB937CA9348}"/>
    <cellStyle name="Currency 4 5 3 2" xfId="5316" xr:uid="{80E9DB6C-2DB8-47A0-8536-995614011C1B}"/>
    <cellStyle name="Currency 4 5 3 3" xfId="4761" xr:uid="{950915F7-793F-457D-A9E5-0F601F8F7C61}"/>
    <cellStyle name="Currency 4 5 4" xfId="4698" xr:uid="{42FC56AE-6B82-4528-A7C9-6958280595BE}"/>
    <cellStyle name="Currency 4 6" xfId="4527" xr:uid="{D7F327CC-FB3F-48DB-86BA-460797EB4A6C}"/>
    <cellStyle name="Currency 5" xfId="31" xr:uid="{132408D5-7E35-4FBC-A87C-CBE3AD07F15E}"/>
    <cellStyle name="Currency 5 2" xfId="32" xr:uid="{848CD212-37F1-4542-926B-2B2759ABDF3C}"/>
    <cellStyle name="Currency 5 2 2" xfId="228" xr:uid="{CF936A94-DD87-4CFA-99F4-8B7304EDCEC0}"/>
    <cellStyle name="Currency 5 2 2 2" xfId="4636" xr:uid="{890DAB5E-34CB-41E7-827C-4D4718055D5E}"/>
    <cellStyle name="Currency 5 2 3" xfId="4530" xr:uid="{6525AAAC-A319-4392-AFAE-DDBCDAAB9DB0}"/>
    <cellStyle name="Currency 5 3" xfId="4325" xr:uid="{D343D1BE-2037-41D7-8BF1-42B39E15E969}"/>
    <cellStyle name="Currency 5 3 2" xfId="4440" xr:uid="{2088AFDA-B03D-49CD-91DF-DBE989C3A6D0}"/>
    <cellStyle name="Currency 5 3 2 2" xfId="5306" xr:uid="{FF8B89B6-2F0E-4B6E-886C-B630788CEF99}"/>
    <cellStyle name="Currency 5 3 2 3" xfId="4763" xr:uid="{85CC42B5-6663-4D98-A519-5B5CAEF590BF}"/>
    <cellStyle name="Currency 5 4" xfId="4762" xr:uid="{B2F05237-F3CB-49AF-A151-2A08686C5088}"/>
    <cellStyle name="Currency 6" xfId="33" xr:uid="{45B88789-1CD0-437E-B8B9-DBF04BB22973}"/>
    <cellStyle name="Currency 6 2" xfId="229" xr:uid="{9A84C792-CEB8-427D-9C82-682294C8D4ED}"/>
    <cellStyle name="Currency 6 2 2" xfId="4637" xr:uid="{D377129F-2413-4C3E-9C99-8EBF3A3B86E9}"/>
    <cellStyle name="Currency 6 3" xfId="4326" xr:uid="{7DC2A94C-D550-40B5-BE57-F4D812F4A02D}"/>
    <cellStyle name="Currency 6 3 2" xfId="4441" xr:uid="{DE00252D-BE59-4754-8236-6999A63EC7D8}"/>
    <cellStyle name="Currency 6 3 3" xfId="4722" xr:uid="{B23D3825-1C6D-45AF-90C2-999F282EF65D}"/>
    <cellStyle name="Currency 6 3 3 2" xfId="5317" xr:uid="{B4F393B5-D538-4727-B4AC-FF2E26E3BE54}"/>
    <cellStyle name="Currency 6 3 3 3" xfId="4764" xr:uid="{82BD99E9-93CA-4058-B96B-4365A9879A9D}"/>
    <cellStyle name="Currency 6 3 4" xfId="4699" xr:uid="{A9505E69-2702-4BB5-9BE2-78C6D747AA5A}"/>
    <cellStyle name="Currency 6 4" xfId="4531" xr:uid="{7D91C82F-E250-4355-B7E6-C8F8355ECE89}"/>
    <cellStyle name="Currency 7" xfId="34" xr:uid="{4952F7CE-56DA-4C04-9A56-F98719416BA1}"/>
    <cellStyle name="Currency 7 2" xfId="35" xr:uid="{C41CF470-BF22-4077-9FB2-CBCB88697D45}"/>
    <cellStyle name="Currency 7 2 2" xfId="250" xr:uid="{D5BF79DE-1688-4438-8F64-A42BC4358687}"/>
    <cellStyle name="Currency 7 2 2 2" xfId="4638" xr:uid="{231D4782-8C80-4E04-B205-217635104605}"/>
    <cellStyle name="Currency 7 2 3" xfId="4533" xr:uid="{B9D00302-8F2C-4231-9F95-B2777B77F3E7}"/>
    <cellStyle name="Currency 7 3" xfId="230" xr:uid="{B6EF3E1D-DE4A-434C-AE9F-EB9FF4D259B2}"/>
    <cellStyle name="Currency 7 3 2" xfId="4639" xr:uid="{B7995087-2EB1-4135-AA2E-F18E6CFB522E}"/>
    <cellStyle name="Currency 7 4" xfId="4442" xr:uid="{F43CB774-63A0-4AE9-AC97-19A76C5CE419}"/>
    <cellStyle name="Currency 7 5" xfId="4532" xr:uid="{E8131433-FE76-45B2-BD22-0FFDCB0C29F8}"/>
    <cellStyle name="Currency 8" xfId="36" xr:uid="{D88C113A-4797-4B14-8A22-76F830047727}"/>
    <cellStyle name="Currency 8 2" xfId="37" xr:uid="{F679D6EF-D984-49C8-98D3-72A8217C4E54}"/>
    <cellStyle name="Currency 8 2 2" xfId="231" xr:uid="{9DFFD8D7-D5B9-46CB-84F7-6B6694876AA8}"/>
    <cellStyle name="Currency 8 2 2 2" xfId="4640" xr:uid="{96475140-4B72-43F0-8FEF-D1C60C9A0D79}"/>
    <cellStyle name="Currency 8 2 3" xfId="4535" xr:uid="{690F89D0-3C72-46BC-A56B-CF20913C8434}"/>
    <cellStyle name="Currency 8 3" xfId="38" xr:uid="{AA190C87-B716-4770-98D4-A4D1007F82FD}"/>
    <cellStyle name="Currency 8 3 2" xfId="232" xr:uid="{5A3A3331-C567-435A-A2C8-F34BAF7E0E31}"/>
    <cellStyle name="Currency 8 3 2 2" xfId="4641" xr:uid="{B8DC7CA3-F2B6-401D-94DF-816974EEE53D}"/>
    <cellStyle name="Currency 8 3 3" xfId="4536" xr:uid="{3BB38D4E-EA54-4E8C-9362-969D9EFC2CAD}"/>
    <cellStyle name="Currency 8 4" xfId="39" xr:uid="{6EF0D3B9-360D-4530-B4D7-420838703756}"/>
    <cellStyle name="Currency 8 4 2" xfId="233" xr:uid="{CC687207-C483-45E5-96BC-2E03C23DBDE8}"/>
    <cellStyle name="Currency 8 4 2 2" xfId="4642" xr:uid="{EF2593F1-41A4-4641-9EA8-03A7D8BC3541}"/>
    <cellStyle name="Currency 8 4 3" xfId="4537" xr:uid="{F0A329FD-4545-4499-8A9B-45AB6CA9C163}"/>
    <cellStyle name="Currency 8 5" xfId="234" xr:uid="{F9E28FAF-1C13-4E90-B363-E43E3279D64B}"/>
    <cellStyle name="Currency 8 5 2" xfId="4643" xr:uid="{8DB541C8-1E23-4B20-BBCD-FB4C38CC265C}"/>
    <cellStyle name="Currency 8 6" xfId="4443" xr:uid="{D4107024-5EB5-46C8-982A-19CD4A28F7FD}"/>
    <cellStyle name="Currency 8 7" xfId="4534" xr:uid="{FA5509BF-77A5-4C38-B344-059C39676333}"/>
    <cellStyle name="Currency 9" xfId="40" xr:uid="{6A28826C-CCDD-4722-8FBE-AB553ACE3CFA}"/>
    <cellStyle name="Currency 9 2" xfId="41" xr:uid="{B2B3ACD6-1AF0-4C30-9FD9-40AA6519EB64}"/>
    <cellStyle name="Currency 9 2 2" xfId="235" xr:uid="{7E9981FE-3496-4824-8E32-3057090649D9}"/>
    <cellStyle name="Currency 9 2 2 2" xfId="4644" xr:uid="{631BDA40-4FE2-4683-A471-BE9EA6C557A7}"/>
    <cellStyle name="Currency 9 2 3" xfId="4539" xr:uid="{F23E248F-E55C-4E1D-A140-BF4B0B3B6B7E}"/>
    <cellStyle name="Currency 9 3" xfId="42" xr:uid="{42D37340-C4F4-4B3E-9AAC-E8C04A902785}"/>
    <cellStyle name="Currency 9 3 2" xfId="236" xr:uid="{A2951588-208B-4E07-8D92-436590C970F7}"/>
    <cellStyle name="Currency 9 3 2 2" xfId="4645" xr:uid="{062A973D-A32B-4F06-A5D6-30771D681E59}"/>
    <cellStyle name="Currency 9 3 3" xfId="4540" xr:uid="{0B82568E-2061-45FC-8CB3-8319158098E6}"/>
    <cellStyle name="Currency 9 4" xfId="237" xr:uid="{75D39DC4-C838-4488-B9DC-BA56CCFC6DD8}"/>
    <cellStyle name="Currency 9 4 2" xfId="4646" xr:uid="{D59086BB-5F3E-4769-A9CA-3C55A6FA3F10}"/>
    <cellStyle name="Currency 9 5" xfId="4327" xr:uid="{6B220F90-8BEE-4AD9-BB77-C711F1E307E5}"/>
    <cellStyle name="Currency 9 5 2" xfId="4444" xr:uid="{189E1FED-354D-45A0-A1FC-8849AF727D41}"/>
    <cellStyle name="Currency 9 5 3" xfId="4723" xr:uid="{FA50D034-0F75-4D1F-88C8-8439B34E5C13}"/>
    <cellStyle name="Currency 9 5 4" xfId="4700" xr:uid="{3DB72395-9C02-4381-8A63-68F5E0EE38D9}"/>
    <cellStyle name="Currency 9 6" xfId="4538" xr:uid="{EE81486C-3FA6-42A6-90CB-100DA6A2A813}"/>
    <cellStyle name="Hyperlink 2" xfId="6" xr:uid="{6CFFD761-E1C4-4FFC-9C82-FDD569F38491}"/>
    <cellStyle name="Hyperlink 3" xfId="202" xr:uid="{943FB33C-11A2-4683-BA87-C7AA2C81BDEE}"/>
    <cellStyle name="Hyperlink 3 2" xfId="4415" xr:uid="{D6C91926-7523-4B7A-9FF8-185A7E6655DA}"/>
    <cellStyle name="Hyperlink 3 3" xfId="4328" xr:uid="{37D51D03-B20B-42C9-BE61-E53BBC114B24}"/>
    <cellStyle name="Hyperlink 4" xfId="4329" xr:uid="{12A026E6-BDE9-4885-8494-27A4EE16B428}"/>
    <cellStyle name="Normal" xfId="0" builtinId="0"/>
    <cellStyle name="Normal 10" xfId="43" xr:uid="{61A3DB89-B7FC-4A10-AB79-DFDF429815C9}"/>
    <cellStyle name="Normal 10 10" xfId="903" xr:uid="{BB9CBB07-05C3-4B9D-8A37-642DF6A13416}"/>
    <cellStyle name="Normal 10 10 2" xfId="2508" xr:uid="{F78EA45C-B5B3-402E-9B65-769E1FCD819E}"/>
    <cellStyle name="Normal 10 10 2 2" xfId="4331" xr:uid="{2EB09331-6D48-4826-AA4E-697B6263216C}"/>
    <cellStyle name="Normal 10 10 2 3" xfId="4675" xr:uid="{8CCC2FCA-0DDA-455A-A97E-D55D85927616}"/>
    <cellStyle name="Normal 10 10 3" xfId="2509" xr:uid="{4521AC75-A1B2-4197-BB91-09D63BF3B298}"/>
    <cellStyle name="Normal 10 10 4" xfId="2510" xr:uid="{B971D4F3-ED8B-48E3-B739-65EA2546AB1F}"/>
    <cellStyle name="Normal 10 11" xfId="2511" xr:uid="{AB786D77-6A39-4D1E-9642-057C7FE55E72}"/>
    <cellStyle name="Normal 10 11 2" xfId="2512" xr:uid="{5EA05EE5-CDCD-4280-8171-66EE5F3B5998}"/>
    <cellStyle name="Normal 10 11 3" xfId="2513" xr:uid="{40439714-D540-4E26-A1E2-DB64BE79636D}"/>
    <cellStyle name="Normal 10 11 4" xfId="2514" xr:uid="{03D510A5-0701-44DD-A7DB-DA5F69D376A2}"/>
    <cellStyle name="Normal 10 12" xfId="2515" xr:uid="{11FEFB07-B0B6-4D04-A72A-92A4B108B3E9}"/>
    <cellStyle name="Normal 10 12 2" xfId="2516" xr:uid="{218C5E3B-FB52-4534-8689-180EF0A1A5C4}"/>
    <cellStyle name="Normal 10 13" xfId="2517" xr:uid="{66C3815C-94C3-4BEB-BD42-D763DA6F5BF0}"/>
    <cellStyle name="Normal 10 14" xfId="2518" xr:uid="{0146478E-AB3B-4DB4-B47F-BEBA83A93860}"/>
    <cellStyle name="Normal 10 15" xfId="2519" xr:uid="{164296C3-615C-4FCE-AAD6-61D17B4CDB39}"/>
    <cellStyle name="Normal 10 2" xfId="44" xr:uid="{42548E52-47DD-4485-801B-A17EDF6B2CC2}"/>
    <cellStyle name="Normal 10 2 10" xfId="2520" xr:uid="{9491A1A5-6B36-4DE9-9BE8-9F4D1FA03A87}"/>
    <cellStyle name="Normal 10 2 11" xfId="2521" xr:uid="{9CC5716B-CE66-4CC5-8F51-1D7B89BB6684}"/>
    <cellStyle name="Normal 10 2 2" xfId="45" xr:uid="{A20AA6E9-B9F8-4454-9B52-773BC6B226A1}"/>
    <cellStyle name="Normal 10 2 2 2" xfId="46" xr:uid="{AAFFD580-2F95-4E1E-B5F8-489BC4500E04}"/>
    <cellStyle name="Normal 10 2 2 2 2" xfId="238" xr:uid="{4E7FF630-6DE0-4ACC-9271-BFA0FFAE22EF}"/>
    <cellStyle name="Normal 10 2 2 2 2 2" xfId="454" xr:uid="{A4154688-762B-42C5-92C7-31C011D920AA}"/>
    <cellStyle name="Normal 10 2 2 2 2 2 2" xfId="455" xr:uid="{C0906E7C-212C-4AAC-9E2C-CF8687C73EAC}"/>
    <cellStyle name="Normal 10 2 2 2 2 2 2 2" xfId="904" xr:uid="{9E203790-9AD2-4F96-AE3E-550FB662DD08}"/>
    <cellStyle name="Normal 10 2 2 2 2 2 2 2 2" xfId="905" xr:uid="{EE41D9FE-14D2-4328-9693-FF96D59272BB}"/>
    <cellStyle name="Normal 10 2 2 2 2 2 2 3" xfId="906" xr:uid="{994C9931-76E8-4DB3-9157-A9BC120ECFC8}"/>
    <cellStyle name="Normal 10 2 2 2 2 2 3" xfId="907" xr:uid="{758C2223-9B11-4999-91DB-E3BAEB999459}"/>
    <cellStyle name="Normal 10 2 2 2 2 2 3 2" xfId="908" xr:uid="{B5F4BB2A-E4D6-4833-A2E6-EBC49559DB70}"/>
    <cellStyle name="Normal 10 2 2 2 2 2 4" xfId="909" xr:uid="{5A5DBBEB-0248-4830-BC4A-B00FF2D217B2}"/>
    <cellStyle name="Normal 10 2 2 2 2 3" xfId="456" xr:uid="{13BA5CBE-2C2F-4E0B-A226-34750156B205}"/>
    <cellStyle name="Normal 10 2 2 2 2 3 2" xfId="910" xr:uid="{4EB162F2-19A1-4100-9797-51BCE9E82091}"/>
    <cellStyle name="Normal 10 2 2 2 2 3 2 2" xfId="911" xr:uid="{EF076F29-ADAC-4566-96C5-621DAFF49ABE}"/>
    <cellStyle name="Normal 10 2 2 2 2 3 3" xfId="912" xr:uid="{2AF374EC-AA93-4646-A3DF-06ACB0B9AD34}"/>
    <cellStyle name="Normal 10 2 2 2 2 3 4" xfId="2522" xr:uid="{4720649A-C1C3-4BAE-9E26-E3E5DCEAF579}"/>
    <cellStyle name="Normal 10 2 2 2 2 4" xfId="913" xr:uid="{B4A695EA-D1E2-411E-83B5-9C5024F43FD2}"/>
    <cellStyle name="Normal 10 2 2 2 2 4 2" xfId="914" xr:uid="{44E7C437-B550-4207-9E0A-59C17F8E511B}"/>
    <cellStyle name="Normal 10 2 2 2 2 5" xfId="915" xr:uid="{F7715DCB-8F23-4704-A5FF-2AA39385C93A}"/>
    <cellStyle name="Normal 10 2 2 2 2 6" xfId="2523" xr:uid="{61396172-2477-493E-ACF2-2E98EA42C813}"/>
    <cellStyle name="Normal 10 2 2 2 3" xfId="239" xr:uid="{92167231-DF04-4DBA-BE65-4D66FEFCC5CD}"/>
    <cellStyle name="Normal 10 2 2 2 3 2" xfId="457" xr:uid="{3CDB356E-F57E-4E60-834C-99974BF7A635}"/>
    <cellStyle name="Normal 10 2 2 2 3 2 2" xfId="458" xr:uid="{4744BCE3-6304-4249-8F77-0DCDB0664107}"/>
    <cellStyle name="Normal 10 2 2 2 3 2 2 2" xfId="916" xr:uid="{5FD8C062-24EC-4DAA-8542-472331350319}"/>
    <cellStyle name="Normal 10 2 2 2 3 2 2 2 2" xfId="917" xr:uid="{34856930-3481-40DC-BEBB-647CA0F6794E}"/>
    <cellStyle name="Normal 10 2 2 2 3 2 2 3" xfId="918" xr:uid="{2EB9A416-9172-401B-ACB1-2BA612DED390}"/>
    <cellStyle name="Normal 10 2 2 2 3 2 3" xfId="919" xr:uid="{53308C67-6519-4BA0-A145-FE27D823F41D}"/>
    <cellStyle name="Normal 10 2 2 2 3 2 3 2" xfId="920" xr:uid="{7686C801-FAEF-4788-BF73-9B3FF3D8AAA9}"/>
    <cellStyle name="Normal 10 2 2 2 3 2 4" xfId="921" xr:uid="{873D2230-7248-4F70-A757-DB6C5F836FFC}"/>
    <cellStyle name="Normal 10 2 2 2 3 3" xfId="459" xr:uid="{10EF7BD4-72C3-460D-A99E-D43BBF724647}"/>
    <cellStyle name="Normal 10 2 2 2 3 3 2" xfId="922" xr:uid="{359851DC-6944-4114-A975-B34BA84D3BA4}"/>
    <cellStyle name="Normal 10 2 2 2 3 3 2 2" xfId="923" xr:uid="{6117A906-E00B-4D81-9A60-34B0EF850347}"/>
    <cellStyle name="Normal 10 2 2 2 3 3 3" xfId="924" xr:uid="{F816AD8D-D625-46ED-928A-9A459FEBBDC4}"/>
    <cellStyle name="Normal 10 2 2 2 3 4" xfId="925" xr:uid="{156F4319-B72D-4586-9015-90A30609D7B0}"/>
    <cellStyle name="Normal 10 2 2 2 3 4 2" xfId="926" xr:uid="{B5BA7ED7-88B5-46FB-853A-F688716B11AD}"/>
    <cellStyle name="Normal 10 2 2 2 3 5" xfId="927" xr:uid="{4ACCCAB2-074D-4F8F-B296-980E474AD478}"/>
    <cellStyle name="Normal 10 2 2 2 4" xfId="460" xr:uid="{6A00B3EE-BCB4-4B99-BE92-4DC2E690BF2C}"/>
    <cellStyle name="Normal 10 2 2 2 4 2" xfId="461" xr:uid="{72018FB5-EF99-442D-B988-7FAEB3B69B32}"/>
    <cellStyle name="Normal 10 2 2 2 4 2 2" xfId="928" xr:uid="{811730AB-18DD-4334-9E12-14BB2D561A6B}"/>
    <cellStyle name="Normal 10 2 2 2 4 2 2 2" xfId="929" xr:uid="{7368AACD-18D4-4D26-917E-65D871CDE698}"/>
    <cellStyle name="Normal 10 2 2 2 4 2 3" xfId="930" xr:uid="{39FB4807-5D97-41F8-8170-E759D2985E7A}"/>
    <cellStyle name="Normal 10 2 2 2 4 3" xfId="931" xr:uid="{7376BBB0-A166-48D2-B999-6A2054E7B046}"/>
    <cellStyle name="Normal 10 2 2 2 4 3 2" xfId="932" xr:uid="{86489DFA-1D0E-4420-9CFF-5A921943DC71}"/>
    <cellStyle name="Normal 10 2 2 2 4 4" xfId="933" xr:uid="{1D2E44A6-33D9-464C-8578-F80026B42E4A}"/>
    <cellStyle name="Normal 10 2 2 2 5" xfId="462" xr:uid="{07873163-88FD-4B52-A633-36A0C80A7C27}"/>
    <cellStyle name="Normal 10 2 2 2 5 2" xfId="934" xr:uid="{6C094D8F-BB0D-4BA8-8727-947E3BE2404C}"/>
    <cellStyle name="Normal 10 2 2 2 5 2 2" xfId="935" xr:uid="{62AC1CFD-D23B-4A76-8DC9-D5DF514C67B6}"/>
    <cellStyle name="Normal 10 2 2 2 5 3" xfId="936" xr:uid="{F97AED1D-A8BC-4068-AFB9-5A1BF59C6169}"/>
    <cellStyle name="Normal 10 2 2 2 5 4" xfId="2524" xr:uid="{D47F4DE9-A1D3-48EE-9B07-B136D6C7EBDB}"/>
    <cellStyle name="Normal 10 2 2 2 6" xfId="937" xr:uid="{A48424F6-1E2F-4188-831E-BB788DA765A1}"/>
    <cellStyle name="Normal 10 2 2 2 6 2" xfId="938" xr:uid="{30D07FC1-10DD-4EE0-8739-CE69A9A7724D}"/>
    <cellStyle name="Normal 10 2 2 2 7" xfId="939" xr:uid="{AA0EC286-B6BD-4CD7-8003-17796A83A32D}"/>
    <cellStyle name="Normal 10 2 2 2 8" xfId="2525" xr:uid="{63082832-82B3-4142-BCF4-F8126188754C}"/>
    <cellStyle name="Normal 10 2 2 3" xfId="240" xr:uid="{8B90E618-B39B-4151-9378-5EA76566A397}"/>
    <cellStyle name="Normal 10 2 2 3 2" xfId="463" xr:uid="{B2371AC5-682D-49D3-8D7A-5E0C0D05E152}"/>
    <cellStyle name="Normal 10 2 2 3 2 2" xfId="464" xr:uid="{02D0B887-CDD4-41E2-9450-C01D4E73853E}"/>
    <cellStyle name="Normal 10 2 2 3 2 2 2" xfId="940" xr:uid="{E833A201-7BFB-43EE-B54B-E71E4EF34368}"/>
    <cellStyle name="Normal 10 2 2 3 2 2 2 2" xfId="941" xr:uid="{AD727E95-68B8-40DA-9361-E07C645A4D41}"/>
    <cellStyle name="Normal 10 2 2 3 2 2 3" xfId="942" xr:uid="{940A0899-54C7-4E11-A869-9BF922B508C0}"/>
    <cellStyle name="Normal 10 2 2 3 2 3" xfId="943" xr:uid="{A0D03C1F-8877-4345-AB4A-06F04EAF2072}"/>
    <cellStyle name="Normal 10 2 2 3 2 3 2" xfId="944" xr:uid="{10C0716C-87D1-400B-A086-DE1AD93D3929}"/>
    <cellStyle name="Normal 10 2 2 3 2 4" xfId="945" xr:uid="{0D113AEB-7747-43FF-AD0D-265B1131721B}"/>
    <cellStyle name="Normal 10 2 2 3 3" xfId="465" xr:uid="{47E704D4-9C3D-428B-9E0D-9C8D5E89DF84}"/>
    <cellStyle name="Normal 10 2 2 3 3 2" xfId="946" xr:uid="{49FD88C7-3508-48C5-B854-2795CCA3DD82}"/>
    <cellStyle name="Normal 10 2 2 3 3 2 2" xfId="947" xr:uid="{FBD7ED00-F594-4B1D-A79C-0B77EB76BDA2}"/>
    <cellStyle name="Normal 10 2 2 3 3 3" xfId="948" xr:uid="{FE653B2E-BAE7-4814-ABB3-F071D0FC8BF6}"/>
    <cellStyle name="Normal 10 2 2 3 3 4" xfId="2526" xr:uid="{239D09D3-933B-4846-AFB9-18340D8F2A87}"/>
    <cellStyle name="Normal 10 2 2 3 4" xfId="949" xr:uid="{2A416530-689A-4075-9F32-FA5E979AF5BB}"/>
    <cellStyle name="Normal 10 2 2 3 4 2" xfId="950" xr:uid="{6D30B0DD-2C60-4378-AA2C-AC7698E327A6}"/>
    <cellStyle name="Normal 10 2 2 3 5" xfId="951" xr:uid="{C4995B22-3C61-4F84-AA5C-4302D1433E19}"/>
    <cellStyle name="Normal 10 2 2 3 6" xfId="2527" xr:uid="{D2D36272-62DD-45BA-9C14-F925C1C2DD28}"/>
    <cellStyle name="Normal 10 2 2 4" xfId="241" xr:uid="{BDE869BF-54AB-4EBB-BBA5-823397640BA8}"/>
    <cellStyle name="Normal 10 2 2 4 2" xfId="466" xr:uid="{0E5CF5A2-6B2F-4D08-8056-7E8669219800}"/>
    <cellStyle name="Normal 10 2 2 4 2 2" xfId="467" xr:uid="{795035CB-2C18-4CBD-8F9A-BE5370AADBB0}"/>
    <cellStyle name="Normal 10 2 2 4 2 2 2" xfId="952" xr:uid="{1F9C1964-D8A5-4E29-9899-B44F51ED3E39}"/>
    <cellStyle name="Normal 10 2 2 4 2 2 2 2" xfId="953" xr:uid="{47E8B050-61C7-4224-9368-CDD2AE60EA36}"/>
    <cellStyle name="Normal 10 2 2 4 2 2 3" xfId="954" xr:uid="{E6762B7A-3F65-4FEB-A66C-0B485999C0AC}"/>
    <cellStyle name="Normal 10 2 2 4 2 3" xfId="955" xr:uid="{1FE341DA-3610-450D-B5FE-6B7F5670990C}"/>
    <cellStyle name="Normal 10 2 2 4 2 3 2" xfId="956" xr:uid="{1DD9F3DC-D5FD-423A-BCB4-FB47FFB2346E}"/>
    <cellStyle name="Normal 10 2 2 4 2 4" xfId="957" xr:uid="{8704AA94-205A-4945-ADB5-D78AD8443F8E}"/>
    <cellStyle name="Normal 10 2 2 4 3" xfId="468" xr:uid="{63811EAD-C983-4575-812A-5567AD8B0790}"/>
    <cellStyle name="Normal 10 2 2 4 3 2" xfId="958" xr:uid="{BB7BC606-BF68-41C4-868A-14562B9942A8}"/>
    <cellStyle name="Normal 10 2 2 4 3 2 2" xfId="959" xr:uid="{E03BB6CB-323B-4FD8-9EB1-A26A5CB132FC}"/>
    <cellStyle name="Normal 10 2 2 4 3 3" xfId="960" xr:uid="{731F41E1-D8BD-4A57-ACB7-8865551A418A}"/>
    <cellStyle name="Normal 10 2 2 4 4" xfId="961" xr:uid="{0FEDFBF1-3879-43C4-ABF2-BF61517C60F1}"/>
    <cellStyle name="Normal 10 2 2 4 4 2" xfId="962" xr:uid="{2CD79599-2178-4DB8-90CF-1CABCDD2D608}"/>
    <cellStyle name="Normal 10 2 2 4 5" xfId="963" xr:uid="{D5532790-C867-4E8D-B14A-FB5AD8CD351A}"/>
    <cellStyle name="Normal 10 2 2 5" xfId="242" xr:uid="{794142C6-9432-493D-A857-C59B5E23106D}"/>
    <cellStyle name="Normal 10 2 2 5 2" xfId="469" xr:uid="{BED97C30-9A26-4696-88BF-3876353E9961}"/>
    <cellStyle name="Normal 10 2 2 5 2 2" xfId="964" xr:uid="{0AED7FED-11C7-42BD-B675-0C231BC67E6D}"/>
    <cellStyle name="Normal 10 2 2 5 2 2 2" xfId="965" xr:uid="{63133ABC-8490-4A52-9D7F-337ABA73261A}"/>
    <cellStyle name="Normal 10 2 2 5 2 3" xfId="966" xr:uid="{D378D8C2-275A-4011-975A-1C45DA87CAE2}"/>
    <cellStyle name="Normal 10 2 2 5 3" xfId="967" xr:uid="{35B617F2-788C-4079-8654-207FCFB49696}"/>
    <cellStyle name="Normal 10 2 2 5 3 2" xfId="968" xr:uid="{66718D2E-B696-4DE9-B681-10CE2FF4CE55}"/>
    <cellStyle name="Normal 10 2 2 5 4" xfId="969" xr:uid="{200651C6-3721-4419-AECA-55EBA548EBEE}"/>
    <cellStyle name="Normal 10 2 2 6" xfId="470" xr:uid="{4A5DBE3F-9CA6-453B-A2BE-B717D37A8DD6}"/>
    <cellStyle name="Normal 10 2 2 6 2" xfId="970" xr:uid="{E140E7FD-BA39-4444-913D-48BE321B454B}"/>
    <cellStyle name="Normal 10 2 2 6 2 2" xfId="971" xr:uid="{B1ACC5E6-FF64-42A5-B7BA-5171F361575E}"/>
    <cellStyle name="Normal 10 2 2 6 2 3" xfId="4333" xr:uid="{68D92476-7938-41C4-A8B5-1753F60B21C1}"/>
    <cellStyle name="Normal 10 2 2 6 3" xfId="972" xr:uid="{A5975C72-BD9C-4493-A3AB-73335EB1B7F8}"/>
    <cellStyle name="Normal 10 2 2 6 4" xfId="2528" xr:uid="{10A236C6-B045-4B35-A343-6E84D2F17F4A}"/>
    <cellStyle name="Normal 10 2 2 6 4 2" xfId="4564" xr:uid="{9B8280D8-3D1F-4C8E-8711-138DECBBB1D6}"/>
    <cellStyle name="Normal 10 2 2 6 4 3" xfId="4676" xr:uid="{19BFA51A-07FB-4C98-A027-9AF83A7D9295}"/>
    <cellStyle name="Normal 10 2 2 6 4 4" xfId="4602" xr:uid="{DC0E6F48-D8BF-4F8D-9765-2739D24BE6FE}"/>
    <cellStyle name="Normal 10 2 2 7" xfId="973" xr:uid="{2454747A-1F06-4C72-BBDF-5411DB16395E}"/>
    <cellStyle name="Normal 10 2 2 7 2" xfId="974" xr:uid="{201B9183-BB5A-4500-9034-67A17364DE6E}"/>
    <cellStyle name="Normal 10 2 2 8" xfId="975" xr:uid="{38BB472D-B6CE-4E49-88EB-6D4BA2B9642E}"/>
    <cellStyle name="Normal 10 2 2 9" xfId="2529" xr:uid="{623DE932-73B1-4E0B-8FD2-3AAB623FCF2E}"/>
    <cellStyle name="Normal 10 2 3" xfId="47" xr:uid="{7A5DF040-244F-43A4-AD6E-8BBA80527841}"/>
    <cellStyle name="Normal 10 2 3 2" xfId="48" xr:uid="{AA2827C9-BD69-4FCC-ADC5-81CC78D540F5}"/>
    <cellStyle name="Normal 10 2 3 2 2" xfId="471" xr:uid="{061A53DE-A6D8-46F2-8F5F-0012859A25ED}"/>
    <cellStyle name="Normal 10 2 3 2 2 2" xfId="472" xr:uid="{343C6ADD-A8C1-40BD-9F71-C90030234D0B}"/>
    <cellStyle name="Normal 10 2 3 2 2 2 2" xfId="976" xr:uid="{03869CCF-0F90-4078-8F44-7CA83B4E1963}"/>
    <cellStyle name="Normal 10 2 3 2 2 2 2 2" xfId="977" xr:uid="{4058A787-8741-41B9-84B1-25E67D15E703}"/>
    <cellStyle name="Normal 10 2 3 2 2 2 3" xfId="978" xr:uid="{17946CDF-C7AE-4E1C-AF3D-23680FF01E6D}"/>
    <cellStyle name="Normal 10 2 3 2 2 3" xfId="979" xr:uid="{D986FABB-8112-49A8-8391-69576B80B4AA}"/>
    <cellStyle name="Normal 10 2 3 2 2 3 2" xfId="980" xr:uid="{84F8D1A4-624E-43D6-AA98-A2C97A177C54}"/>
    <cellStyle name="Normal 10 2 3 2 2 4" xfId="981" xr:uid="{91B1BA94-4A34-48AA-A3F3-A85F4029F363}"/>
    <cellStyle name="Normal 10 2 3 2 3" xfId="473" xr:uid="{0C822F2A-2E67-492D-AC70-ECCAF8952D92}"/>
    <cellStyle name="Normal 10 2 3 2 3 2" xfId="982" xr:uid="{1103786E-7542-472E-A357-80CEC12C4336}"/>
    <cellStyle name="Normal 10 2 3 2 3 2 2" xfId="983" xr:uid="{6CCABF2C-92F0-43E8-A3DF-C8334BAE9FF8}"/>
    <cellStyle name="Normal 10 2 3 2 3 3" xfId="984" xr:uid="{60B9ED8B-7CE6-492E-8622-39772E7177DE}"/>
    <cellStyle name="Normal 10 2 3 2 3 4" xfId="2530" xr:uid="{88D8C41B-7C7B-4A77-A3EB-FD63C9945E6F}"/>
    <cellStyle name="Normal 10 2 3 2 4" xfId="985" xr:uid="{D3757237-8A70-4E41-B2C1-38FBE85F3E1A}"/>
    <cellStyle name="Normal 10 2 3 2 4 2" xfId="986" xr:uid="{9084FD1E-05F1-43C8-B11D-047E50F20FE8}"/>
    <cellStyle name="Normal 10 2 3 2 5" xfId="987" xr:uid="{F34FA897-62D7-4DCD-9EDE-4838973F4925}"/>
    <cellStyle name="Normal 10 2 3 2 6" xfId="2531" xr:uid="{312ADD72-30E7-4D0B-92DC-2D41C07BB06C}"/>
    <cellStyle name="Normal 10 2 3 3" xfId="243" xr:uid="{AD1D94EE-5401-47C5-9656-D0D4148ED3B9}"/>
    <cellStyle name="Normal 10 2 3 3 2" xfId="474" xr:uid="{A3F8F587-D54D-41BF-94F5-AE0DE388587A}"/>
    <cellStyle name="Normal 10 2 3 3 2 2" xfId="475" xr:uid="{17543377-22F9-4FCC-A503-E2505B9A1A54}"/>
    <cellStyle name="Normal 10 2 3 3 2 2 2" xfId="988" xr:uid="{5259A8FA-829C-4E18-B1AD-8D2D4C748686}"/>
    <cellStyle name="Normal 10 2 3 3 2 2 2 2" xfId="989" xr:uid="{3963F2CA-3BBD-4B27-A9C6-BE3822012B31}"/>
    <cellStyle name="Normal 10 2 3 3 2 2 3" xfId="990" xr:uid="{C1F366E4-8B49-49A8-BAFB-EEDD45F6C43F}"/>
    <cellStyle name="Normal 10 2 3 3 2 3" xfId="991" xr:uid="{E2C318F4-26EF-4BBA-B8E7-696F00159351}"/>
    <cellStyle name="Normal 10 2 3 3 2 3 2" xfId="992" xr:uid="{28F95E39-BD65-4826-82F2-A968AB84A6D7}"/>
    <cellStyle name="Normal 10 2 3 3 2 4" xfId="993" xr:uid="{55053739-FF93-49BF-9052-25C42C6F297D}"/>
    <cellStyle name="Normal 10 2 3 3 3" xfId="476" xr:uid="{E2AB25E0-BB65-42E2-884E-89C18D7E0B6B}"/>
    <cellStyle name="Normal 10 2 3 3 3 2" xfId="994" xr:uid="{AB22E70C-15D9-4833-8EB3-B52B81B5F4BF}"/>
    <cellStyle name="Normal 10 2 3 3 3 2 2" xfId="995" xr:uid="{5C84FEC4-E4E3-4127-8E17-4BF535C283B4}"/>
    <cellStyle name="Normal 10 2 3 3 3 3" xfId="996" xr:uid="{942A62BE-8F84-4B57-A9B6-A7ECA0B4B046}"/>
    <cellStyle name="Normal 10 2 3 3 4" xfId="997" xr:uid="{AD998085-ABCC-484E-A69D-866ABD54CBEB}"/>
    <cellStyle name="Normal 10 2 3 3 4 2" xfId="998" xr:uid="{9A2615C1-A3CA-43AE-89B6-36736B7C026B}"/>
    <cellStyle name="Normal 10 2 3 3 5" xfId="999" xr:uid="{6204F954-B331-410B-A432-A068F423B0F2}"/>
    <cellStyle name="Normal 10 2 3 4" xfId="244" xr:uid="{EDD1351D-B0D5-4432-9F5B-5D3B8F703D9A}"/>
    <cellStyle name="Normal 10 2 3 4 2" xfId="477" xr:uid="{416F020E-95E2-4B37-9016-D63E4C4FF032}"/>
    <cellStyle name="Normal 10 2 3 4 2 2" xfId="1000" xr:uid="{9C87872E-9FF2-45FB-B9B9-4A014BC32E6B}"/>
    <cellStyle name="Normal 10 2 3 4 2 2 2" xfId="1001" xr:uid="{7E3F77FF-711D-45B4-8A13-6FCCFA25EEB2}"/>
    <cellStyle name="Normal 10 2 3 4 2 3" xfId="1002" xr:uid="{D353DA65-A843-4D82-A798-42E3E6D72DCB}"/>
    <cellStyle name="Normal 10 2 3 4 3" xfId="1003" xr:uid="{735D04AF-1256-4B35-AA9B-6622B1DA7AD6}"/>
    <cellStyle name="Normal 10 2 3 4 3 2" xfId="1004" xr:uid="{1034634F-9703-42CF-A996-F06F25ACB49D}"/>
    <cellStyle name="Normal 10 2 3 4 4" xfId="1005" xr:uid="{A47B598E-FA5A-4B60-8124-CA82DFE872BA}"/>
    <cellStyle name="Normal 10 2 3 5" xfId="478" xr:uid="{97549FC2-ECEB-49D2-87D7-D579CB9110F8}"/>
    <cellStyle name="Normal 10 2 3 5 2" xfId="1006" xr:uid="{1127F635-0947-454F-B3FE-B050BAD65AE6}"/>
    <cellStyle name="Normal 10 2 3 5 2 2" xfId="1007" xr:uid="{5056DBB0-2375-4585-87A6-6C70108CA835}"/>
    <cellStyle name="Normal 10 2 3 5 2 3" xfId="4334" xr:uid="{020C81A8-A713-481C-8857-1DB188A107AF}"/>
    <cellStyle name="Normal 10 2 3 5 3" xfId="1008" xr:uid="{41630FBA-EC74-4287-97DF-C7A4BA1F306A}"/>
    <cellStyle name="Normal 10 2 3 5 4" xfId="2532" xr:uid="{29420A52-D915-4074-8C3B-CCA6DC303021}"/>
    <cellStyle name="Normal 10 2 3 5 4 2" xfId="4565" xr:uid="{BBA00954-3315-469F-A199-D9BDC7240434}"/>
    <cellStyle name="Normal 10 2 3 5 4 3" xfId="4677" xr:uid="{DA1251F0-2D05-4BED-B9AF-9FE94E8B6B62}"/>
    <cellStyle name="Normal 10 2 3 5 4 4" xfId="4603" xr:uid="{78D4BB07-3734-4F79-BDCC-8757F488F185}"/>
    <cellStyle name="Normal 10 2 3 6" xfId="1009" xr:uid="{6ABC9709-8F14-4169-9ECE-A33C0F6C4E5C}"/>
    <cellStyle name="Normal 10 2 3 6 2" xfId="1010" xr:uid="{E269F21C-C0F4-46B9-BE2D-2BB8040579B1}"/>
    <cellStyle name="Normal 10 2 3 7" xfId="1011" xr:uid="{1544538C-254F-483C-A567-D5B4A7E2D4C4}"/>
    <cellStyle name="Normal 10 2 3 8" xfId="2533" xr:uid="{A46901DA-6F61-4EEE-B21A-5721AEDD1B77}"/>
    <cellStyle name="Normal 10 2 4" xfId="49" xr:uid="{887751AA-4017-47B6-916A-08FE4670F139}"/>
    <cellStyle name="Normal 10 2 4 2" xfId="429" xr:uid="{AB432239-FC7A-45A4-99C3-B3A77E870468}"/>
    <cellStyle name="Normal 10 2 4 2 2" xfId="479" xr:uid="{928DD6F5-749A-4AF3-836C-42E735A908D7}"/>
    <cellStyle name="Normal 10 2 4 2 2 2" xfId="1012" xr:uid="{F455AD35-BFE1-4ADC-AC5C-65FD1D4BC7D7}"/>
    <cellStyle name="Normal 10 2 4 2 2 2 2" xfId="1013" xr:uid="{3D28F126-77AC-4341-91F8-47DED9AD6F61}"/>
    <cellStyle name="Normal 10 2 4 2 2 3" xfId="1014" xr:uid="{78DF4EDA-AB2C-4DE0-A41D-D1B57DD378F7}"/>
    <cellStyle name="Normal 10 2 4 2 2 4" xfId="2534" xr:uid="{369A8B38-BE6F-4641-9BF9-952F4D6E8FF6}"/>
    <cellStyle name="Normal 10 2 4 2 3" xfId="1015" xr:uid="{42296C8A-38CE-4AA7-9AA2-24E1C742438D}"/>
    <cellStyle name="Normal 10 2 4 2 3 2" xfId="1016" xr:uid="{89179250-17DF-4A36-9734-EE7257484CFF}"/>
    <cellStyle name="Normal 10 2 4 2 4" xfId="1017" xr:uid="{032F0CE0-0B22-44BF-B614-2CA7129AAD1B}"/>
    <cellStyle name="Normal 10 2 4 2 5" xfId="2535" xr:uid="{FFF3724F-2598-4136-BDCD-24A7DA1916BD}"/>
    <cellStyle name="Normal 10 2 4 3" xfId="480" xr:uid="{DDAC9189-A1ED-45E0-BAEE-6917EBDF3174}"/>
    <cellStyle name="Normal 10 2 4 3 2" xfId="1018" xr:uid="{68A085F1-E39F-4719-8D14-31F4698919A4}"/>
    <cellStyle name="Normal 10 2 4 3 2 2" xfId="1019" xr:uid="{130C10A8-3CB7-4A07-AE1D-9D699E37EF31}"/>
    <cellStyle name="Normal 10 2 4 3 3" xfId="1020" xr:uid="{AA77232F-0FF9-4537-BCB6-481841623DD8}"/>
    <cellStyle name="Normal 10 2 4 3 4" xfId="2536" xr:uid="{AC6DBE9B-0495-46B8-BE30-941A909CA454}"/>
    <cellStyle name="Normal 10 2 4 4" xfId="1021" xr:uid="{9361934E-83EA-4336-A197-07BE5E9353BA}"/>
    <cellStyle name="Normal 10 2 4 4 2" xfId="1022" xr:uid="{9397C067-7CBD-4EC0-BEC6-114E1380D4BF}"/>
    <cellStyle name="Normal 10 2 4 4 3" xfId="2537" xr:uid="{E552B57F-1754-4A11-AFE5-942D332AC806}"/>
    <cellStyle name="Normal 10 2 4 4 4" xfId="2538" xr:uid="{CE1AD39A-D1BB-41B8-A898-BE86954D8E99}"/>
    <cellStyle name="Normal 10 2 4 5" xfId="1023" xr:uid="{91D5BA97-9A31-4417-96FC-3AE5E0FA1537}"/>
    <cellStyle name="Normal 10 2 4 6" xfId="2539" xr:uid="{C46B92A2-A66A-4185-8913-E8D5CAB59713}"/>
    <cellStyle name="Normal 10 2 4 7" xfId="2540" xr:uid="{A0422672-BD9F-437B-954B-D2CB1BC54279}"/>
    <cellStyle name="Normal 10 2 5" xfId="245" xr:uid="{F852F523-5BA2-49F6-89DD-3D2A90E33910}"/>
    <cellStyle name="Normal 10 2 5 2" xfId="481" xr:uid="{4D009B95-5CAB-46B0-B7C7-7A837520DC63}"/>
    <cellStyle name="Normal 10 2 5 2 2" xfId="482" xr:uid="{1DB7AB9C-CEB7-47D3-8121-1E26DA3BA644}"/>
    <cellStyle name="Normal 10 2 5 2 2 2" xfId="1024" xr:uid="{9393F9F2-E809-4DE3-B795-D4C2A285EF52}"/>
    <cellStyle name="Normal 10 2 5 2 2 2 2" xfId="1025" xr:uid="{90EC2E37-F2B0-4B20-94C8-4E5ABB74C78F}"/>
    <cellStyle name="Normal 10 2 5 2 2 3" xfId="1026" xr:uid="{9AF5F1BD-DF13-41CD-97DD-84E64B010535}"/>
    <cellStyle name="Normal 10 2 5 2 3" xfId="1027" xr:uid="{3A23DDFA-0CFE-4FBA-BF2D-74913407B778}"/>
    <cellStyle name="Normal 10 2 5 2 3 2" xfId="1028" xr:uid="{6E2147C2-E0D7-48F9-82D7-7D2DC1D37EEF}"/>
    <cellStyle name="Normal 10 2 5 2 4" xfId="1029" xr:uid="{37CA576A-F1FF-4CDF-83DA-B6DFF6392976}"/>
    <cellStyle name="Normal 10 2 5 3" xfId="483" xr:uid="{064535F7-FF03-48B1-9B90-652E6D93E18F}"/>
    <cellStyle name="Normal 10 2 5 3 2" xfId="1030" xr:uid="{4557245F-0E9A-471C-BE96-ED722C2020EC}"/>
    <cellStyle name="Normal 10 2 5 3 2 2" xfId="1031" xr:uid="{76BE7480-3BB7-4C2B-9ADA-2C902FAD2EDA}"/>
    <cellStyle name="Normal 10 2 5 3 3" xfId="1032" xr:uid="{4BFFDA8A-D693-4A26-93F8-27625D931470}"/>
    <cellStyle name="Normal 10 2 5 3 4" xfId="2541" xr:uid="{AAEB376F-02CD-4D6C-BD46-D7E6B601FF84}"/>
    <cellStyle name="Normal 10 2 5 4" xfId="1033" xr:uid="{8628A0E5-7D26-462E-A3E6-D1FD6A4DCC3C}"/>
    <cellStyle name="Normal 10 2 5 4 2" xfId="1034" xr:uid="{A3BC8313-6EB7-4D88-9A60-DE522BCC1A9A}"/>
    <cellStyle name="Normal 10 2 5 5" xfId="1035" xr:uid="{9314DDF4-0FBC-4445-BD6D-69675D38C1BB}"/>
    <cellStyle name="Normal 10 2 5 6" xfId="2542" xr:uid="{8A7CC6BC-35B7-483A-9806-A721B3A2E1FB}"/>
    <cellStyle name="Normal 10 2 6" xfId="246" xr:uid="{643F8C61-E790-4E5F-A567-52A31E5D6AB8}"/>
    <cellStyle name="Normal 10 2 6 2" xfId="484" xr:uid="{3701E013-50C5-4BDA-B03E-A1AD8A147A43}"/>
    <cellStyle name="Normal 10 2 6 2 2" xfId="1036" xr:uid="{5FECD212-1509-44F1-8342-8DAE262956C9}"/>
    <cellStyle name="Normal 10 2 6 2 2 2" xfId="1037" xr:uid="{82152A49-BD08-470B-BED2-C2B9CCAB6572}"/>
    <cellStyle name="Normal 10 2 6 2 3" xfId="1038" xr:uid="{2F493A47-4372-42A0-8940-0788570C5C99}"/>
    <cellStyle name="Normal 10 2 6 2 4" xfId="2543" xr:uid="{E01965AD-017A-4566-B88B-EF7D72346B1E}"/>
    <cellStyle name="Normal 10 2 6 3" xfId="1039" xr:uid="{3C25694B-B197-4409-89CA-93A16741386C}"/>
    <cellStyle name="Normal 10 2 6 3 2" xfId="1040" xr:uid="{C15AD5AB-025E-4DDD-9E4D-D13DFFB249E3}"/>
    <cellStyle name="Normal 10 2 6 4" xfId="1041" xr:uid="{EC551C4F-D7CB-4572-AC7A-5F18C4B17050}"/>
    <cellStyle name="Normal 10 2 6 5" xfId="2544" xr:uid="{723D9951-C1C9-4495-93CC-136456932F5D}"/>
    <cellStyle name="Normal 10 2 7" xfId="485" xr:uid="{41156C27-F322-4481-A234-4C0132E8D9E0}"/>
    <cellStyle name="Normal 10 2 7 2" xfId="1042" xr:uid="{58C7802B-7A30-406F-AAE7-CFD6828D820C}"/>
    <cellStyle name="Normal 10 2 7 2 2" xfId="1043" xr:uid="{CAA3555A-7DF8-491D-A933-A77024305444}"/>
    <cellStyle name="Normal 10 2 7 2 3" xfId="4332" xr:uid="{114E7CEB-7EB0-4B39-8AD0-C5B3BF5F72C5}"/>
    <cellStyle name="Normal 10 2 7 3" xfId="1044" xr:uid="{D12BC1A6-CEC1-4AC4-A026-2FFC1CE55667}"/>
    <cellStyle name="Normal 10 2 7 4" xfId="2545" xr:uid="{C57304C5-7676-4D34-A161-B7C33EED14C7}"/>
    <cellStyle name="Normal 10 2 7 4 2" xfId="4563" xr:uid="{755A275D-9C2C-4CF0-8669-04CC92AF4473}"/>
    <cellStyle name="Normal 10 2 7 4 3" xfId="4678" xr:uid="{75752F62-6E69-46CD-A345-966F0C055A14}"/>
    <cellStyle name="Normal 10 2 7 4 4" xfId="4601" xr:uid="{B5C88867-8C97-4172-B4A6-A5001A3CBA7A}"/>
    <cellStyle name="Normal 10 2 8" xfId="1045" xr:uid="{EB2C5314-5AED-4868-84B7-5867D72BDEC0}"/>
    <cellStyle name="Normal 10 2 8 2" xfId="1046" xr:uid="{54BB5F9A-1CB9-4172-A447-EC14D6FA6BCF}"/>
    <cellStyle name="Normal 10 2 8 3" xfId="2546" xr:uid="{13AB04A3-1E4D-4D59-9612-48E655FDA58C}"/>
    <cellStyle name="Normal 10 2 8 4" xfId="2547" xr:uid="{43ADB966-7924-4505-948C-59F277256EA8}"/>
    <cellStyle name="Normal 10 2 9" xfId="1047" xr:uid="{738642E4-C788-4C87-9EAB-1968DB7541DC}"/>
    <cellStyle name="Normal 10 3" xfId="50" xr:uid="{7ACCB67A-43E0-476C-926B-C5C992E767D6}"/>
    <cellStyle name="Normal 10 3 10" xfId="2548" xr:uid="{7E24514A-4DC8-47D4-A000-E4A745D4647C}"/>
    <cellStyle name="Normal 10 3 11" xfId="2549" xr:uid="{21DFF4C3-61AE-4F1C-9828-A3BD08B7E824}"/>
    <cellStyle name="Normal 10 3 2" xfId="51" xr:uid="{18A1386B-A013-456B-9431-5048BE70B748}"/>
    <cellStyle name="Normal 10 3 2 2" xfId="52" xr:uid="{607F39D5-59B5-499B-8C11-1F15E1763856}"/>
    <cellStyle name="Normal 10 3 2 2 2" xfId="247" xr:uid="{80145EE5-125D-42F0-B2A7-14E9B04C71D0}"/>
    <cellStyle name="Normal 10 3 2 2 2 2" xfId="486" xr:uid="{8D7E0FAC-DBBD-41A6-8100-E786DB008547}"/>
    <cellStyle name="Normal 10 3 2 2 2 2 2" xfId="1048" xr:uid="{9A17A14B-A73A-428A-AE63-1B47F76DA365}"/>
    <cellStyle name="Normal 10 3 2 2 2 2 2 2" xfId="1049" xr:uid="{4975E352-39AF-45AF-8916-98745E0CEA76}"/>
    <cellStyle name="Normal 10 3 2 2 2 2 3" xfId="1050" xr:uid="{B85B7923-264B-4C31-873B-D417EA379BEA}"/>
    <cellStyle name="Normal 10 3 2 2 2 2 4" xfId="2550" xr:uid="{8545473C-E799-4BE3-BE46-24A16D24C0D3}"/>
    <cellStyle name="Normal 10 3 2 2 2 3" xfId="1051" xr:uid="{EF4B013A-7B94-4860-BE6F-6BFC564F2A1A}"/>
    <cellStyle name="Normal 10 3 2 2 2 3 2" xfId="1052" xr:uid="{F4485AFC-1352-40CD-B289-B7A9D2AA5727}"/>
    <cellStyle name="Normal 10 3 2 2 2 3 3" xfId="2551" xr:uid="{7D8C800F-3C42-4DB0-A226-1076E52D4512}"/>
    <cellStyle name="Normal 10 3 2 2 2 3 4" xfId="2552" xr:uid="{79E6F162-2E9C-420F-9D02-C2EE6D7D9159}"/>
    <cellStyle name="Normal 10 3 2 2 2 4" xfId="1053" xr:uid="{1C38C314-7129-4DA7-9DCB-0310B3200E82}"/>
    <cellStyle name="Normal 10 3 2 2 2 5" xfId="2553" xr:uid="{BFCDEF27-F267-43F3-A02D-78B4F3CBCACF}"/>
    <cellStyle name="Normal 10 3 2 2 2 6" xfId="2554" xr:uid="{E5CAA53A-F285-43DE-A5CE-983C5838845F}"/>
    <cellStyle name="Normal 10 3 2 2 3" xfId="487" xr:uid="{F8D60507-0AC9-4170-95BC-37C9E78376F5}"/>
    <cellStyle name="Normal 10 3 2 2 3 2" xfId="1054" xr:uid="{969C34E1-420F-403E-9B12-3EE1D47393EA}"/>
    <cellStyle name="Normal 10 3 2 2 3 2 2" xfId="1055" xr:uid="{A09DF5B7-032E-4C48-AB12-03653FD843C7}"/>
    <cellStyle name="Normal 10 3 2 2 3 2 3" xfId="2555" xr:uid="{E8E2145A-F6E9-4AC1-B8B8-253744F4CE84}"/>
    <cellStyle name="Normal 10 3 2 2 3 2 4" xfId="2556" xr:uid="{762DF1BB-745E-4F2E-B780-27ED7D8624AC}"/>
    <cellStyle name="Normal 10 3 2 2 3 3" xfId="1056" xr:uid="{89AE751E-7758-4C77-ABBF-0C8A07F1A7F8}"/>
    <cellStyle name="Normal 10 3 2 2 3 4" xfId="2557" xr:uid="{150225AF-0A64-4619-8BDB-85FF016CCA7B}"/>
    <cellStyle name="Normal 10 3 2 2 3 5" xfId="2558" xr:uid="{B2CC65AF-0B30-450F-BDCC-91CF4D00D326}"/>
    <cellStyle name="Normal 10 3 2 2 4" xfId="1057" xr:uid="{6382F2B3-7553-4C11-AE3C-DD2B8C7A74B8}"/>
    <cellStyle name="Normal 10 3 2 2 4 2" xfId="1058" xr:uid="{FE88FB18-DBFB-46F6-B8F6-23CDCD809BDB}"/>
    <cellStyle name="Normal 10 3 2 2 4 3" xfId="2559" xr:uid="{2D742E61-86D2-4AE4-8F88-D0A2DF9EF14B}"/>
    <cellStyle name="Normal 10 3 2 2 4 4" xfId="2560" xr:uid="{6B020313-3CFB-4831-AA4B-F1C4EA9FA306}"/>
    <cellStyle name="Normal 10 3 2 2 5" xfId="1059" xr:uid="{7B9B8656-9207-48C9-996D-1458263D0282}"/>
    <cellStyle name="Normal 10 3 2 2 5 2" xfId="2561" xr:uid="{DCBAC09B-6F99-4D9E-B095-3C2E69BC25AD}"/>
    <cellStyle name="Normal 10 3 2 2 5 3" xfId="2562" xr:uid="{4B7C8B72-2465-44E0-94B8-709457FB1408}"/>
    <cellStyle name="Normal 10 3 2 2 5 4" xfId="2563" xr:uid="{6430A78D-A6AE-42BB-9BC2-1AD4C9D420DE}"/>
    <cellStyle name="Normal 10 3 2 2 6" xfId="2564" xr:uid="{2FE84101-3800-4422-B1B0-668CD42B5A5D}"/>
    <cellStyle name="Normal 10 3 2 2 7" xfId="2565" xr:uid="{38E8B557-B93C-4861-A0DB-1AA6990B77A5}"/>
    <cellStyle name="Normal 10 3 2 2 8" xfId="2566" xr:uid="{701DC3F2-71BB-477E-B74D-7757ED38F2C9}"/>
    <cellStyle name="Normal 10 3 2 3" xfId="248" xr:uid="{17D9F5C3-00A9-40E4-8DCC-39861A72F058}"/>
    <cellStyle name="Normal 10 3 2 3 2" xfId="488" xr:uid="{6F1B9EEF-F265-4614-B708-695C64FF7BBD}"/>
    <cellStyle name="Normal 10 3 2 3 2 2" xfId="489" xr:uid="{F6DC82BC-DDE0-44A5-9948-B758696B5C8F}"/>
    <cellStyle name="Normal 10 3 2 3 2 2 2" xfId="1060" xr:uid="{DD585ED9-B6DF-4F24-A592-F89C0D526A58}"/>
    <cellStyle name="Normal 10 3 2 3 2 2 2 2" xfId="1061" xr:uid="{F4DAB62E-E6F3-4BCC-B1BC-51AD511667E7}"/>
    <cellStyle name="Normal 10 3 2 3 2 2 3" xfId="1062" xr:uid="{D4D65D34-E4E2-4B2D-9F37-FF6CE2D2FF01}"/>
    <cellStyle name="Normal 10 3 2 3 2 3" xfId="1063" xr:uid="{3AC57535-B6A5-4342-AF52-216E9B991BB0}"/>
    <cellStyle name="Normal 10 3 2 3 2 3 2" xfId="1064" xr:uid="{3325C1EA-E283-4D93-8A0E-B1AF37BCB12F}"/>
    <cellStyle name="Normal 10 3 2 3 2 4" xfId="1065" xr:uid="{380DC479-801D-49E6-9CA4-D4EBEF7BE73D}"/>
    <cellStyle name="Normal 10 3 2 3 3" xfId="490" xr:uid="{2EDD9BD4-458A-4B96-AF34-25A1649EB536}"/>
    <cellStyle name="Normal 10 3 2 3 3 2" xfId="1066" xr:uid="{49B8EB55-8346-4618-A285-85ABB3EFCA39}"/>
    <cellStyle name="Normal 10 3 2 3 3 2 2" xfId="1067" xr:uid="{9397CF28-4681-427F-B13F-0EEFC2CF4EB7}"/>
    <cellStyle name="Normal 10 3 2 3 3 3" xfId="1068" xr:uid="{F4730705-D6E3-41B3-9CA4-EF01355FAC71}"/>
    <cellStyle name="Normal 10 3 2 3 3 4" xfId="2567" xr:uid="{DF8336F4-4422-44F6-8DCC-16035B54863F}"/>
    <cellStyle name="Normal 10 3 2 3 4" xfId="1069" xr:uid="{52BA7E2F-3488-4909-8DCA-C55FC66863E4}"/>
    <cellStyle name="Normal 10 3 2 3 4 2" xfId="1070" xr:uid="{68C2B1F1-D67A-49A7-B604-F272F0464DDF}"/>
    <cellStyle name="Normal 10 3 2 3 5" xfId="1071" xr:uid="{CEBF31AE-85C8-49A9-9683-DDFCCC268194}"/>
    <cellStyle name="Normal 10 3 2 3 6" xfId="2568" xr:uid="{5D23586A-71FC-4239-B0A4-471D0926414B}"/>
    <cellStyle name="Normal 10 3 2 4" xfId="249" xr:uid="{43769F78-1DF1-4B23-9909-614CDD5B1B9A}"/>
    <cellStyle name="Normal 10 3 2 4 2" xfId="491" xr:uid="{7E55CF38-E688-4575-9BD8-8ECCE855C4A7}"/>
    <cellStyle name="Normal 10 3 2 4 2 2" xfId="1072" xr:uid="{39F5EB5F-9A6B-4134-99F4-2F34B686E64C}"/>
    <cellStyle name="Normal 10 3 2 4 2 2 2" xfId="1073" xr:uid="{B1E75050-8C61-4CC9-A98E-83EC66E900C7}"/>
    <cellStyle name="Normal 10 3 2 4 2 3" xfId="1074" xr:uid="{A448FF6B-A647-4447-A082-555FB94A051C}"/>
    <cellStyle name="Normal 10 3 2 4 2 4" xfId="2569" xr:uid="{840058E8-B927-4483-B9EC-64BBB4966600}"/>
    <cellStyle name="Normal 10 3 2 4 3" xfId="1075" xr:uid="{0D375933-804F-4C87-A8D8-7520DD951A41}"/>
    <cellStyle name="Normal 10 3 2 4 3 2" xfId="1076" xr:uid="{EBB8A160-02ED-4CAE-B53A-8C9F7F037596}"/>
    <cellStyle name="Normal 10 3 2 4 4" xfId="1077" xr:uid="{4C379EC4-C1B4-417B-B530-73DC2010BCE5}"/>
    <cellStyle name="Normal 10 3 2 4 5" xfId="2570" xr:uid="{67D9B446-6E05-46B3-A011-024B509F0085}"/>
    <cellStyle name="Normal 10 3 2 5" xfId="251" xr:uid="{CE6CB918-1F6A-4C80-ADF4-56529BA4F736}"/>
    <cellStyle name="Normal 10 3 2 5 2" xfId="1078" xr:uid="{D842DD7D-7146-4E64-A3A6-937DB32DD705}"/>
    <cellStyle name="Normal 10 3 2 5 2 2" xfId="1079" xr:uid="{8F103FC1-F888-428E-9090-A994F8363D27}"/>
    <cellStyle name="Normal 10 3 2 5 3" xfId="1080" xr:uid="{EF9D8756-40C3-4340-B029-B4F2DF7A7721}"/>
    <cellStyle name="Normal 10 3 2 5 4" xfId="2571" xr:uid="{BB260694-A3EB-46AC-9120-45CBDE6599CC}"/>
    <cellStyle name="Normal 10 3 2 6" xfId="1081" xr:uid="{D150BA7F-5B06-4402-88B5-347BFFFA6162}"/>
    <cellStyle name="Normal 10 3 2 6 2" xfId="1082" xr:uid="{C95B04C9-5CE4-4B41-89EC-E9F5126F8583}"/>
    <cellStyle name="Normal 10 3 2 6 3" xfId="2572" xr:uid="{7615D2D2-F6FD-4985-92C3-CEA42C523F66}"/>
    <cellStyle name="Normal 10 3 2 6 4" xfId="2573" xr:uid="{F92FA3A2-AAB1-4312-BC13-C269480535BE}"/>
    <cellStyle name="Normal 10 3 2 7" xfId="1083" xr:uid="{1640CEF8-6B6D-4B98-8372-3D077A49FBA1}"/>
    <cellStyle name="Normal 10 3 2 8" xfId="2574" xr:uid="{089F0340-96EB-4976-9574-DDE3C46D5FEF}"/>
    <cellStyle name="Normal 10 3 2 9" xfId="2575" xr:uid="{E6A42625-42B4-48AA-B97F-62DBC869F06B}"/>
    <cellStyle name="Normal 10 3 3" xfId="53" xr:uid="{C63F5F36-4E78-463E-BCBF-FC1998E85E28}"/>
    <cellStyle name="Normal 10 3 3 2" xfId="54" xr:uid="{F394CFFB-66FE-4BEC-BEA2-E6E9BD7C914F}"/>
    <cellStyle name="Normal 10 3 3 2 2" xfId="492" xr:uid="{32E0C680-6E63-4D39-B1D3-155B67D39FC7}"/>
    <cellStyle name="Normal 10 3 3 2 2 2" xfId="1084" xr:uid="{EB135733-2D0D-4C3C-A3F1-D2AD6110AB11}"/>
    <cellStyle name="Normal 10 3 3 2 2 2 2" xfId="1085" xr:uid="{B1CDE97A-37ED-42A2-8D25-0B735ADA9C81}"/>
    <cellStyle name="Normal 10 3 3 2 2 2 2 2" xfId="4445" xr:uid="{31EDAAA8-F8D6-4E31-A5DB-79CAB90299B5}"/>
    <cellStyle name="Normal 10 3 3 2 2 2 3" xfId="4446" xr:uid="{42606328-CC53-411C-940D-E6FB390265CC}"/>
    <cellStyle name="Normal 10 3 3 2 2 3" xfId="1086" xr:uid="{BC4A4684-9985-40D9-BD60-8FB97C173F39}"/>
    <cellStyle name="Normal 10 3 3 2 2 3 2" xfId="4447" xr:uid="{0B597F2D-47BE-433B-98F9-7174D8785EEA}"/>
    <cellStyle name="Normal 10 3 3 2 2 4" xfId="2576" xr:uid="{E74DB137-9CF2-4494-B0CC-30A538181009}"/>
    <cellStyle name="Normal 10 3 3 2 3" xfId="1087" xr:uid="{962C1FEF-80F1-4B74-8B19-9B97B72B50DB}"/>
    <cellStyle name="Normal 10 3 3 2 3 2" xfId="1088" xr:uid="{AB77E4BC-442C-4614-A30A-EDC9A3684848}"/>
    <cellStyle name="Normal 10 3 3 2 3 2 2" xfId="4448" xr:uid="{EC321196-D58B-4AAF-AA83-358EFF10DCFB}"/>
    <cellStyle name="Normal 10 3 3 2 3 3" xfId="2577" xr:uid="{5044746E-EB45-4B89-B5BA-98B2A08551F9}"/>
    <cellStyle name="Normal 10 3 3 2 3 4" xfId="2578" xr:uid="{4B62C856-A11E-4E24-ABE5-7835CF4F5E4B}"/>
    <cellStyle name="Normal 10 3 3 2 4" xfId="1089" xr:uid="{D07927A0-8AC7-4DB0-B3DB-B2BA08EF27FE}"/>
    <cellStyle name="Normal 10 3 3 2 4 2" xfId="4449" xr:uid="{35E3C268-F39F-47E9-89BF-A3DDAC67C29A}"/>
    <cellStyle name="Normal 10 3 3 2 5" xfId="2579" xr:uid="{019131FB-EB13-45C0-A547-89BF78FF8AD5}"/>
    <cellStyle name="Normal 10 3 3 2 6" xfId="2580" xr:uid="{CC214FFE-0B00-4A3D-BAC8-9741C05E2C8D}"/>
    <cellStyle name="Normal 10 3 3 3" xfId="252" xr:uid="{F6F89A2A-E519-46F1-8D5E-5DE4D7091147}"/>
    <cellStyle name="Normal 10 3 3 3 2" xfId="1090" xr:uid="{5FD108A0-559B-4232-8D50-3F3DB51DE78D}"/>
    <cellStyle name="Normal 10 3 3 3 2 2" xfId="1091" xr:uid="{79A3F74E-4E17-4140-B527-07A34745CB25}"/>
    <cellStyle name="Normal 10 3 3 3 2 2 2" xfId="4450" xr:uid="{174A1630-7667-4E36-8707-8E914FE81FA1}"/>
    <cellStyle name="Normal 10 3 3 3 2 3" xfId="2581" xr:uid="{F79B6F3E-229C-4192-884C-9FFC7CE8B3BE}"/>
    <cellStyle name="Normal 10 3 3 3 2 4" xfId="2582" xr:uid="{358DD1A4-A6FB-4E98-99C5-7A07A00E927C}"/>
    <cellStyle name="Normal 10 3 3 3 3" xfId="1092" xr:uid="{96AF7221-FC61-41F2-9C2A-28787EADC38B}"/>
    <cellStyle name="Normal 10 3 3 3 3 2" xfId="4451" xr:uid="{1D6A30FB-2F62-4B38-A0D8-A9212C5B21B8}"/>
    <cellStyle name="Normal 10 3 3 3 4" xfId="2583" xr:uid="{3DB280F5-85BB-43BD-88E9-CECC13E5CDFC}"/>
    <cellStyle name="Normal 10 3 3 3 5" xfId="2584" xr:uid="{94116DAE-E5AA-44DA-96DF-5765F1F54899}"/>
    <cellStyle name="Normal 10 3 3 4" xfId="1093" xr:uid="{8A8DCDD1-D119-4384-A208-9AE4B930CB2C}"/>
    <cellStyle name="Normal 10 3 3 4 2" xfId="1094" xr:uid="{C08F7C8F-C546-429D-A8B8-8B723E5C2CB2}"/>
    <cellStyle name="Normal 10 3 3 4 2 2" xfId="4452" xr:uid="{5440BF63-D94A-4068-AC7A-0247B26A8036}"/>
    <cellStyle name="Normal 10 3 3 4 3" xfId="2585" xr:uid="{458EB215-5E8E-4712-A87C-CD24A0B7CF45}"/>
    <cellStyle name="Normal 10 3 3 4 4" xfId="2586" xr:uid="{3B4BF661-C37A-4CF6-96A3-256FE574D34E}"/>
    <cellStyle name="Normal 10 3 3 5" xfId="1095" xr:uid="{DA0B8A76-7218-46F6-BB49-2232F24ABEC6}"/>
    <cellStyle name="Normal 10 3 3 5 2" xfId="2587" xr:uid="{525FBDDE-EC06-4E03-A907-2FA38ABD1967}"/>
    <cellStyle name="Normal 10 3 3 5 3" xfId="2588" xr:uid="{286D7D11-4B35-4E6A-95C5-69CFFEC92054}"/>
    <cellStyle name="Normal 10 3 3 5 4" xfId="2589" xr:uid="{15C35C83-214E-4F83-AB22-531ACC50660F}"/>
    <cellStyle name="Normal 10 3 3 6" xfId="2590" xr:uid="{1CEF98B6-877C-4ACF-A62B-35084BD9D0CD}"/>
    <cellStyle name="Normal 10 3 3 7" xfId="2591" xr:uid="{040C2469-B71F-451C-A0AF-94D50D1B34AC}"/>
    <cellStyle name="Normal 10 3 3 8" xfId="2592" xr:uid="{0595D548-2F0C-4569-9C86-57344D06F33A}"/>
    <cellStyle name="Normal 10 3 4" xfId="55" xr:uid="{329AE558-B03D-49E2-959A-2A18C0256413}"/>
    <cellStyle name="Normal 10 3 4 2" xfId="493" xr:uid="{D51E6CCB-1BB2-4C84-A6B9-C2E3390A8FB4}"/>
    <cellStyle name="Normal 10 3 4 2 2" xfId="494" xr:uid="{345F355F-1A56-4D0D-A561-3EC5174DABD0}"/>
    <cellStyle name="Normal 10 3 4 2 2 2" xfId="1096" xr:uid="{D96717A3-E230-4EA1-88F0-79E2B14B4363}"/>
    <cellStyle name="Normal 10 3 4 2 2 2 2" xfId="1097" xr:uid="{BDA5D22A-03C4-475D-AD6A-5D7CE5A7C2B3}"/>
    <cellStyle name="Normal 10 3 4 2 2 3" xfId="1098" xr:uid="{2F7B2E7D-9984-4733-BC42-2F3630AA393F}"/>
    <cellStyle name="Normal 10 3 4 2 2 4" xfId="2593" xr:uid="{38AD55D9-19CC-4E4D-AAF0-5D8299EFE5AF}"/>
    <cellStyle name="Normal 10 3 4 2 3" xfId="1099" xr:uid="{698E5080-DDB0-4645-BB95-AAF1C42E61E6}"/>
    <cellStyle name="Normal 10 3 4 2 3 2" xfId="1100" xr:uid="{FB7CEBA6-7885-418E-9FAB-AA5E02D2524D}"/>
    <cellStyle name="Normal 10 3 4 2 4" xfId="1101" xr:uid="{32B8083F-A709-4AE1-B507-4A940766397F}"/>
    <cellStyle name="Normal 10 3 4 2 5" xfId="2594" xr:uid="{82C9213C-A0D3-4AF5-934C-87411A0F92D5}"/>
    <cellStyle name="Normal 10 3 4 3" xfId="495" xr:uid="{4AC42DE8-1F3C-4318-9ACA-177772B5DEE5}"/>
    <cellStyle name="Normal 10 3 4 3 2" xfId="1102" xr:uid="{7E86A3D1-DB44-47B6-A100-9F9CBE1DCF31}"/>
    <cellStyle name="Normal 10 3 4 3 2 2" xfId="1103" xr:uid="{D7A945D1-81B3-4C2F-8C4C-37320C2C2792}"/>
    <cellStyle name="Normal 10 3 4 3 3" xfId="1104" xr:uid="{5E97D756-ECD0-4383-98B3-3C64FA10664E}"/>
    <cellStyle name="Normal 10 3 4 3 4" xfId="2595" xr:uid="{11F6EC7D-04CC-41A7-9908-995BFC7F62DD}"/>
    <cellStyle name="Normal 10 3 4 4" xfId="1105" xr:uid="{12AE9283-A1A1-48D4-9968-6E2AAD95A3E2}"/>
    <cellStyle name="Normal 10 3 4 4 2" xfId="1106" xr:uid="{FF2393C3-00CD-4143-9114-FA3D321B99A4}"/>
    <cellStyle name="Normal 10 3 4 4 3" xfId="2596" xr:uid="{F394F3FE-8747-4833-8592-12600EBFF98B}"/>
    <cellStyle name="Normal 10 3 4 4 4" xfId="2597" xr:uid="{71238632-43F4-4CBD-83E0-5569096A8EBF}"/>
    <cellStyle name="Normal 10 3 4 5" xfId="1107" xr:uid="{B2E640D1-715C-4B8F-9FEE-523FEBDBD3FD}"/>
    <cellStyle name="Normal 10 3 4 6" xfId="2598" xr:uid="{E9FDF251-684B-408F-98F0-90B790388AD2}"/>
    <cellStyle name="Normal 10 3 4 7" xfId="2599" xr:uid="{334E10E6-CCC3-452E-9548-C55AEE4191AD}"/>
    <cellStyle name="Normal 10 3 5" xfId="253" xr:uid="{2FB00B34-6739-4E7B-B9FF-A5801CD05956}"/>
    <cellStyle name="Normal 10 3 5 2" xfId="496" xr:uid="{52C2B477-94D3-4D34-8E6E-E63EBD15FF07}"/>
    <cellStyle name="Normal 10 3 5 2 2" xfId="1108" xr:uid="{6DDA3869-EEC7-4DE5-BF15-6AD7FC83A7F6}"/>
    <cellStyle name="Normal 10 3 5 2 2 2" xfId="1109" xr:uid="{3D6FA95D-2266-4B90-81FB-FC39ADA1AA58}"/>
    <cellStyle name="Normal 10 3 5 2 3" xfId="1110" xr:uid="{75A094E4-6776-4D62-8FCC-DA669C155EA2}"/>
    <cellStyle name="Normal 10 3 5 2 4" xfId="2600" xr:uid="{A8710277-2A87-44B7-950B-EF579D7AEBCE}"/>
    <cellStyle name="Normal 10 3 5 3" xfId="1111" xr:uid="{9A8F0E2F-52F7-41FC-9D1D-E8E640F46196}"/>
    <cellStyle name="Normal 10 3 5 3 2" xfId="1112" xr:uid="{08A89B16-F9FD-4675-9A14-60344335474F}"/>
    <cellStyle name="Normal 10 3 5 3 3" xfId="2601" xr:uid="{F279AB28-A79E-42D4-BC01-F36BCA8D6392}"/>
    <cellStyle name="Normal 10 3 5 3 4" xfId="2602" xr:uid="{8F99D25B-CBE2-4C72-856E-BF7161685CE3}"/>
    <cellStyle name="Normal 10 3 5 4" xfId="1113" xr:uid="{44188672-6B9A-4D28-B6D2-798408181C92}"/>
    <cellStyle name="Normal 10 3 5 5" xfId="2603" xr:uid="{25FFAE0D-938B-4E3C-9D19-5F7640FBA419}"/>
    <cellStyle name="Normal 10 3 5 6" xfId="2604" xr:uid="{4CBF4227-F2BB-4DD7-B01D-21B57576B1A5}"/>
    <cellStyle name="Normal 10 3 6" xfId="254" xr:uid="{EF7ED961-9A97-476D-961C-90FBDE4DEDBB}"/>
    <cellStyle name="Normal 10 3 6 2" xfId="1114" xr:uid="{065EF89D-7C43-472F-9F67-51E1829AA043}"/>
    <cellStyle name="Normal 10 3 6 2 2" xfId="1115" xr:uid="{46C91719-9240-453E-A748-C4646CE6E9E9}"/>
    <cellStyle name="Normal 10 3 6 2 3" xfId="2605" xr:uid="{8452BDEF-AB2B-4644-B968-BFCB05446802}"/>
    <cellStyle name="Normal 10 3 6 2 4" xfId="2606" xr:uid="{CB16155C-C7BD-4928-A694-A4096F2C0B03}"/>
    <cellStyle name="Normal 10 3 6 3" xfId="1116" xr:uid="{0C474F31-A6C7-490E-B6AD-AF241314DEDF}"/>
    <cellStyle name="Normal 10 3 6 4" xfId="2607" xr:uid="{17425260-C799-4833-9274-7CB49370EA0D}"/>
    <cellStyle name="Normal 10 3 6 5" xfId="2608" xr:uid="{D38EA670-2DE8-4FD3-B777-8F9709B17A01}"/>
    <cellStyle name="Normal 10 3 7" xfId="1117" xr:uid="{BBC6C17B-3041-40F9-94CE-E1FC8622DA07}"/>
    <cellStyle name="Normal 10 3 7 2" xfId="1118" xr:uid="{3A014351-4B3A-4EA9-804F-2547C0D0F89E}"/>
    <cellStyle name="Normal 10 3 7 3" xfId="2609" xr:uid="{1D76E15B-5291-4D61-94F2-3F6BB2BB1E8B}"/>
    <cellStyle name="Normal 10 3 7 4" xfId="2610" xr:uid="{3393A51E-DE31-447E-9EAA-61ECF1EAB7AC}"/>
    <cellStyle name="Normal 10 3 8" xfId="1119" xr:uid="{514E4073-AC55-40CB-A170-2459643DE902}"/>
    <cellStyle name="Normal 10 3 8 2" xfId="2611" xr:uid="{4E6E67F2-CB85-4E7D-86E2-101BA630D6AC}"/>
    <cellStyle name="Normal 10 3 8 3" xfId="2612" xr:uid="{0CA619B7-0670-4BCE-AF31-B42A04361B09}"/>
    <cellStyle name="Normal 10 3 8 4" xfId="2613" xr:uid="{F3580A5A-CE27-4BAE-9F18-5A31103D938F}"/>
    <cellStyle name="Normal 10 3 9" xfId="2614" xr:uid="{CA3E3AEF-1478-43BC-87B8-DD6C51120DB7}"/>
    <cellStyle name="Normal 10 4" xfId="56" xr:uid="{4ACB8B50-9BB3-486C-A5D3-E87E402E6FF4}"/>
    <cellStyle name="Normal 10 4 10" xfId="2615" xr:uid="{6DABBC36-F4AE-4107-9659-3E7FA9F207BC}"/>
    <cellStyle name="Normal 10 4 11" xfId="2616" xr:uid="{433A10ED-F09F-43B3-8A97-EB91067CDF58}"/>
    <cellStyle name="Normal 10 4 2" xfId="57" xr:uid="{598A2BE8-8900-4A3B-9FF5-62C483C8CC15}"/>
    <cellStyle name="Normal 10 4 2 2" xfId="255" xr:uid="{2E789705-B7C5-4DBA-8EEE-905819215019}"/>
    <cellStyle name="Normal 10 4 2 2 2" xfId="497" xr:uid="{426FD154-7D9D-4B5D-AEA5-502D96793E7D}"/>
    <cellStyle name="Normal 10 4 2 2 2 2" xfId="498" xr:uid="{A0181B78-83FB-4B74-809C-B9A6A2DB851E}"/>
    <cellStyle name="Normal 10 4 2 2 2 2 2" xfId="1120" xr:uid="{B5B95B89-C910-4EA8-9989-1F714387438C}"/>
    <cellStyle name="Normal 10 4 2 2 2 2 3" xfId="2617" xr:uid="{EF076EBF-79C7-4A9F-8134-2038471A753C}"/>
    <cellStyle name="Normal 10 4 2 2 2 2 4" xfId="2618" xr:uid="{0D7915FE-8B34-4542-A111-216AE5BB744C}"/>
    <cellStyle name="Normal 10 4 2 2 2 3" xfId="1121" xr:uid="{ECC9BC4B-DA10-45F3-ADED-483EC5D20BD9}"/>
    <cellStyle name="Normal 10 4 2 2 2 3 2" xfId="2619" xr:uid="{CF67E393-67E6-4470-A4E5-CC7DDD1340AC}"/>
    <cellStyle name="Normal 10 4 2 2 2 3 3" xfId="2620" xr:uid="{7EFC9CD6-BDC1-443C-A17B-8FA34BF79520}"/>
    <cellStyle name="Normal 10 4 2 2 2 3 4" xfId="2621" xr:uid="{1BBBEB27-D8AE-4998-85AA-4B7A8B2BA39A}"/>
    <cellStyle name="Normal 10 4 2 2 2 4" xfId="2622" xr:uid="{6535E681-11B7-4DB9-BB3E-DD124FF7D08B}"/>
    <cellStyle name="Normal 10 4 2 2 2 5" xfId="2623" xr:uid="{B583A767-A56C-42D5-B015-6046FBB8CB95}"/>
    <cellStyle name="Normal 10 4 2 2 2 6" xfId="2624" xr:uid="{861F5DB5-0204-4999-8591-45E771B07627}"/>
    <cellStyle name="Normal 10 4 2 2 3" xfId="499" xr:uid="{68314818-DF9A-4E80-8056-922B4ABBF821}"/>
    <cellStyle name="Normal 10 4 2 2 3 2" xfId="1122" xr:uid="{D7883F1B-5FED-471C-8000-5AF288A9EB59}"/>
    <cellStyle name="Normal 10 4 2 2 3 2 2" xfId="2625" xr:uid="{C126E82F-07A3-43C6-882D-472E7A793AF2}"/>
    <cellStyle name="Normal 10 4 2 2 3 2 3" xfId="2626" xr:uid="{CA47D8D0-02B1-4F47-9835-12FE0C932F21}"/>
    <cellStyle name="Normal 10 4 2 2 3 2 4" xfId="2627" xr:uid="{85C0F4B1-9C4A-4039-AF22-9853D5981184}"/>
    <cellStyle name="Normal 10 4 2 2 3 3" xfId="2628" xr:uid="{1014A135-1852-493F-9035-4C29A98F40CE}"/>
    <cellStyle name="Normal 10 4 2 2 3 4" xfId="2629" xr:uid="{2CC24A3B-6A08-43F5-9A94-93EA24497467}"/>
    <cellStyle name="Normal 10 4 2 2 3 5" xfId="2630" xr:uid="{A8E85765-6359-4A44-971B-52C2BA2290D0}"/>
    <cellStyle name="Normal 10 4 2 2 4" xfId="1123" xr:uid="{BC9C5F7B-B014-4CC0-BCB2-5E956DB50CFB}"/>
    <cellStyle name="Normal 10 4 2 2 4 2" xfId="2631" xr:uid="{9AB86C16-834B-466F-A683-D23D47498847}"/>
    <cellStyle name="Normal 10 4 2 2 4 3" xfId="2632" xr:uid="{84FD0F69-03B2-459F-AE01-EDF40A581FFA}"/>
    <cellStyle name="Normal 10 4 2 2 4 4" xfId="2633" xr:uid="{9DFD2C2A-66D5-4DFD-8F82-5FAF2CDA3272}"/>
    <cellStyle name="Normal 10 4 2 2 5" xfId="2634" xr:uid="{D8EBBE18-4589-4647-8E35-40CF0F21E5E3}"/>
    <cellStyle name="Normal 10 4 2 2 5 2" xfId="2635" xr:uid="{D0FB19EC-A6AD-4C2B-808B-9CF182D9DCBB}"/>
    <cellStyle name="Normal 10 4 2 2 5 3" xfId="2636" xr:uid="{030D271F-F5D6-4ADC-9FB1-F98AF14096EF}"/>
    <cellStyle name="Normal 10 4 2 2 5 4" xfId="2637" xr:uid="{9ADBC9C6-EE4E-4712-A8B8-97478ECDCAC4}"/>
    <cellStyle name="Normal 10 4 2 2 6" xfId="2638" xr:uid="{8833B224-2546-4BE3-8E1B-D241583E9393}"/>
    <cellStyle name="Normal 10 4 2 2 7" xfId="2639" xr:uid="{48DD453F-EE78-4C3E-AC7F-BF371B6D5E51}"/>
    <cellStyle name="Normal 10 4 2 2 8" xfId="2640" xr:uid="{D4566D19-9912-427E-82A3-28C407BFE69D}"/>
    <cellStyle name="Normal 10 4 2 3" xfId="500" xr:uid="{ECB3CBDE-8E7A-4A8C-8F78-C541569F2370}"/>
    <cellStyle name="Normal 10 4 2 3 2" xfId="501" xr:uid="{BC9CBB51-6CD0-4852-81DE-BE9F3F2EE5C4}"/>
    <cellStyle name="Normal 10 4 2 3 2 2" xfId="502" xr:uid="{4E15FE53-3D96-4D3C-8393-AAF8B48DB464}"/>
    <cellStyle name="Normal 10 4 2 3 2 3" xfId="2641" xr:uid="{7C240B8B-EA04-441B-ADB8-40C42DC0A840}"/>
    <cellStyle name="Normal 10 4 2 3 2 4" xfId="2642" xr:uid="{7D2DCB65-DD4B-4616-8C5D-C1252B1C7AB2}"/>
    <cellStyle name="Normal 10 4 2 3 3" xfId="503" xr:uid="{2E11D393-B36A-4495-9F88-46C809AAB582}"/>
    <cellStyle name="Normal 10 4 2 3 3 2" xfId="2643" xr:uid="{C4D2774A-6B94-44E4-92CA-F09BA53EC62A}"/>
    <cellStyle name="Normal 10 4 2 3 3 3" xfId="2644" xr:uid="{43C7DC5F-60C9-41C0-AD41-33D8E42052F5}"/>
    <cellStyle name="Normal 10 4 2 3 3 4" xfId="2645" xr:uid="{92F1B6F5-73C3-4CB4-ABF0-78AB8F1AEB2B}"/>
    <cellStyle name="Normal 10 4 2 3 4" xfId="2646" xr:uid="{B0F9C42F-E86E-48C5-9854-8CF5C359E21C}"/>
    <cellStyle name="Normal 10 4 2 3 5" xfId="2647" xr:uid="{5A472A8E-C2A8-4177-89C3-1A675555D8C5}"/>
    <cellStyle name="Normal 10 4 2 3 6" xfId="2648" xr:uid="{E3637E09-5F87-4767-A61A-7C0120BF8573}"/>
    <cellStyle name="Normal 10 4 2 4" xfId="504" xr:uid="{2C7D47E9-71CB-43F2-97AA-CA80C7F37A1B}"/>
    <cellStyle name="Normal 10 4 2 4 2" xfId="505" xr:uid="{6F16A3AE-BF55-4090-B36D-52155E8F51B7}"/>
    <cellStyle name="Normal 10 4 2 4 2 2" xfId="2649" xr:uid="{EBA870B2-E3C1-461F-8B6D-2F0B7B66D679}"/>
    <cellStyle name="Normal 10 4 2 4 2 3" xfId="2650" xr:uid="{78F335CA-BA2B-42F8-BBA8-499D328FE75E}"/>
    <cellStyle name="Normal 10 4 2 4 2 4" xfId="2651" xr:uid="{5340025D-C18E-4F18-8CAD-4BDCD66FBB32}"/>
    <cellStyle name="Normal 10 4 2 4 3" xfId="2652" xr:uid="{F3443D22-3E53-424B-944B-E9DDA3B71938}"/>
    <cellStyle name="Normal 10 4 2 4 4" xfId="2653" xr:uid="{94F5B33B-FED3-4CE1-865B-5B7561377C92}"/>
    <cellStyle name="Normal 10 4 2 4 5" xfId="2654" xr:uid="{2118D55B-2F16-4C7C-858C-1D36BEACB6CE}"/>
    <cellStyle name="Normal 10 4 2 5" xfId="506" xr:uid="{D29B65A5-821B-428A-8020-EC7459E4A789}"/>
    <cellStyle name="Normal 10 4 2 5 2" xfId="2655" xr:uid="{93AB9D74-9495-473D-B4A6-22F3ECAFD9E5}"/>
    <cellStyle name="Normal 10 4 2 5 3" xfId="2656" xr:uid="{E0A33D4B-3EBC-4BF0-BAE6-C9BE7A069BBF}"/>
    <cellStyle name="Normal 10 4 2 5 4" xfId="2657" xr:uid="{FC5D75F7-4E2E-420E-82FC-F47570B780B5}"/>
    <cellStyle name="Normal 10 4 2 6" xfId="2658" xr:uid="{71597F70-7579-4C37-B2CF-31EA44D7B80E}"/>
    <cellStyle name="Normal 10 4 2 6 2" xfId="2659" xr:uid="{313BD5B1-595D-4889-84FE-3A44695DBE35}"/>
    <cellStyle name="Normal 10 4 2 6 3" xfId="2660" xr:uid="{51DA8CD1-CB64-406B-BBF5-8B8B51C3EEDB}"/>
    <cellStyle name="Normal 10 4 2 6 4" xfId="2661" xr:uid="{73BC2739-73EA-4726-9D56-7BDAD5900F77}"/>
    <cellStyle name="Normal 10 4 2 7" xfId="2662" xr:uid="{96698436-92C2-4354-82D7-092F9BE0B5C7}"/>
    <cellStyle name="Normal 10 4 2 8" xfId="2663" xr:uid="{EC6D16F9-F8C6-4047-8A76-B9AB8040F644}"/>
    <cellStyle name="Normal 10 4 2 9" xfId="2664" xr:uid="{6F06F3C4-B0C9-44AC-809E-80A9F6003085}"/>
    <cellStyle name="Normal 10 4 3" xfId="256" xr:uid="{087DD666-167A-4504-8444-A8622DDB6C37}"/>
    <cellStyle name="Normal 10 4 3 2" xfId="507" xr:uid="{A4FDBCE5-9FA9-415E-83C8-254603F3B61D}"/>
    <cellStyle name="Normal 10 4 3 2 2" xfId="508" xr:uid="{C723F1F7-00C7-40E7-9AA3-55C4BA648D0D}"/>
    <cellStyle name="Normal 10 4 3 2 2 2" xfId="1124" xr:uid="{3F842A04-5104-472A-B38C-123D92268D41}"/>
    <cellStyle name="Normal 10 4 3 2 2 2 2" xfId="1125" xr:uid="{3650A054-C1FF-4F98-948E-DBB51FF76CE7}"/>
    <cellStyle name="Normal 10 4 3 2 2 3" xfId="1126" xr:uid="{FA2F0D41-62F5-47C1-8587-A614A0883803}"/>
    <cellStyle name="Normal 10 4 3 2 2 4" xfId="2665" xr:uid="{6AA89D01-67A5-47C9-9B67-4296CA1A6002}"/>
    <cellStyle name="Normal 10 4 3 2 3" xfId="1127" xr:uid="{A9E2317E-66B3-4474-AF42-885C858A8F03}"/>
    <cellStyle name="Normal 10 4 3 2 3 2" xfId="1128" xr:uid="{862C1605-AAC1-4E1F-AD4B-0EAF632248A2}"/>
    <cellStyle name="Normal 10 4 3 2 3 3" xfId="2666" xr:uid="{D7957349-974E-46AC-A964-19CD04073AD4}"/>
    <cellStyle name="Normal 10 4 3 2 3 4" xfId="2667" xr:uid="{4963E0AD-D3E9-4383-9594-00434579FB7E}"/>
    <cellStyle name="Normal 10 4 3 2 4" xfId="1129" xr:uid="{B1A10370-202A-4D56-BA27-FD9322B76997}"/>
    <cellStyle name="Normal 10 4 3 2 5" xfId="2668" xr:uid="{9BACB371-48CA-4209-8820-0475BD308880}"/>
    <cellStyle name="Normal 10 4 3 2 6" xfId="2669" xr:uid="{912D5431-062A-477E-8462-91CC4854F52B}"/>
    <cellStyle name="Normal 10 4 3 3" xfId="509" xr:uid="{74B52D4C-B780-4BB4-B875-A2F0B2403050}"/>
    <cellStyle name="Normal 10 4 3 3 2" xfId="1130" xr:uid="{90F57511-2CC1-42C7-BEB3-628CE3472754}"/>
    <cellStyle name="Normal 10 4 3 3 2 2" xfId="1131" xr:uid="{7AC314E9-0ACF-4A21-9FCF-734D19D82EBD}"/>
    <cellStyle name="Normal 10 4 3 3 2 3" xfId="2670" xr:uid="{1E943D41-6080-49FA-922D-6DF1B0AADF9C}"/>
    <cellStyle name="Normal 10 4 3 3 2 4" xfId="2671" xr:uid="{5B00734A-9BF0-43EB-871B-F6B473700352}"/>
    <cellStyle name="Normal 10 4 3 3 3" xfId="1132" xr:uid="{8EEBA129-ADFF-4C35-B1B6-E781F8237134}"/>
    <cellStyle name="Normal 10 4 3 3 4" xfId="2672" xr:uid="{41749F74-CF60-4544-8A16-80CC9582867C}"/>
    <cellStyle name="Normal 10 4 3 3 5" xfId="2673" xr:uid="{55D0469D-7F50-4487-A99B-60AABC4D0C94}"/>
    <cellStyle name="Normal 10 4 3 4" xfId="1133" xr:uid="{2D21AE13-81F7-4629-A7BB-DAEB08DC4A64}"/>
    <cellStyle name="Normal 10 4 3 4 2" xfId="1134" xr:uid="{AB6D3DB0-5400-4300-B740-8815D572E9F6}"/>
    <cellStyle name="Normal 10 4 3 4 3" xfId="2674" xr:uid="{EA2198FE-0C99-45F7-8250-14736AC8AFAC}"/>
    <cellStyle name="Normal 10 4 3 4 4" xfId="2675" xr:uid="{76EB0947-2BCF-49BC-953F-94A95B9CFEAA}"/>
    <cellStyle name="Normal 10 4 3 5" xfId="1135" xr:uid="{29A5EEEF-753A-48EE-8858-A43140C67FC2}"/>
    <cellStyle name="Normal 10 4 3 5 2" xfId="2676" xr:uid="{6674DD90-4228-45F1-8447-5F3F440F8A33}"/>
    <cellStyle name="Normal 10 4 3 5 3" xfId="2677" xr:uid="{6571B085-DE66-4B92-98E3-D1D42CF86A5A}"/>
    <cellStyle name="Normal 10 4 3 5 4" xfId="2678" xr:uid="{2E7C1616-0DB7-4D8F-B598-1F952BD932B4}"/>
    <cellStyle name="Normal 10 4 3 6" xfId="2679" xr:uid="{5A0F7D65-F621-41AA-B52C-C0827CE04ECB}"/>
    <cellStyle name="Normal 10 4 3 7" xfId="2680" xr:uid="{4E5264B5-9148-44BD-815B-78E0026825AB}"/>
    <cellStyle name="Normal 10 4 3 8" xfId="2681" xr:uid="{8EA2F4B8-0666-49E8-9F05-78B1F134CCC5}"/>
    <cellStyle name="Normal 10 4 4" xfId="257" xr:uid="{DD6439C5-65F3-464D-BAAF-26CD3AAFB355}"/>
    <cellStyle name="Normal 10 4 4 2" xfId="510" xr:uid="{AA04D3E9-664E-4D7A-97A0-A1E7498A1106}"/>
    <cellStyle name="Normal 10 4 4 2 2" xfId="511" xr:uid="{D8BAC641-1787-420F-AF78-AD4A61E56D10}"/>
    <cellStyle name="Normal 10 4 4 2 2 2" xfId="1136" xr:uid="{D16D0D1D-EF14-4329-A1EC-F561D26AC0A0}"/>
    <cellStyle name="Normal 10 4 4 2 2 3" xfId="2682" xr:uid="{880BAB6E-446A-4E4A-91D9-E222B3C0CAEA}"/>
    <cellStyle name="Normal 10 4 4 2 2 4" xfId="2683" xr:uid="{069BE4E8-C678-4927-AF05-932103630723}"/>
    <cellStyle name="Normal 10 4 4 2 3" xfId="1137" xr:uid="{D0331ED4-3CBF-44F5-A0C8-9346058D2A66}"/>
    <cellStyle name="Normal 10 4 4 2 4" xfId="2684" xr:uid="{205A22E2-11A2-426D-B359-E5561F17D6C7}"/>
    <cellStyle name="Normal 10 4 4 2 5" xfId="2685" xr:uid="{B0843E2C-DB59-4A98-B8C0-D8AAD1C6F857}"/>
    <cellStyle name="Normal 10 4 4 3" xfId="512" xr:uid="{BAF26AB0-D255-470D-9231-FF69DA33BD35}"/>
    <cellStyle name="Normal 10 4 4 3 2" xfId="1138" xr:uid="{A8B98F6D-36AB-42F6-96B9-472673438F75}"/>
    <cellStyle name="Normal 10 4 4 3 3" xfId="2686" xr:uid="{C1FC964B-38B8-47DB-865C-03C7B2045A1D}"/>
    <cellStyle name="Normal 10 4 4 3 4" xfId="2687" xr:uid="{1B14F06D-293C-4078-A806-3C9F87CE7F6E}"/>
    <cellStyle name="Normal 10 4 4 4" xfId="1139" xr:uid="{E3332280-24B4-4A43-98C5-77E09A53840B}"/>
    <cellStyle name="Normal 10 4 4 4 2" xfId="2688" xr:uid="{7C200085-EFA6-4B2A-BD97-1E17EB567F67}"/>
    <cellStyle name="Normal 10 4 4 4 3" xfId="2689" xr:uid="{7D9ADDF5-0A97-47C7-AD29-6293A9CBFDDC}"/>
    <cellStyle name="Normal 10 4 4 4 4" xfId="2690" xr:uid="{64AF8F0C-4D08-402E-A1C4-E19BD78FA4B5}"/>
    <cellStyle name="Normal 10 4 4 5" xfId="2691" xr:uid="{4C26CBFE-8D4E-425C-A26A-4AEDE4884774}"/>
    <cellStyle name="Normal 10 4 4 6" xfId="2692" xr:uid="{5E36A284-5BDB-4438-9172-DFE178CCD61F}"/>
    <cellStyle name="Normal 10 4 4 7" xfId="2693" xr:uid="{E88E450B-BF38-4A56-821D-4DC3CE899B84}"/>
    <cellStyle name="Normal 10 4 5" xfId="258" xr:uid="{632DA13B-92CE-4AC5-B7DE-1AC862478652}"/>
    <cellStyle name="Normal 10 4 5 2" xfId="513" xr:uid="{522092AD-94E9-4AB9-A4FD-186796561F3F}"/>
    <cellStyle name="Normal 10 4 5 2 2" xfId="1140" xr:uid="{D3C1851C-601C-45EB-A2B7-6C9436227C15}"/>
    <cellStyle name="Normal 10 4 5 2 3" xfId="2694" xr:uid="{1C23C5E4-D64A-4FCA-9038-897A0408824A}"/>
    <cellStyle name="Normal 10 4 5 2 4" xfId="2695" xr:uid="{14691202-36CC-4B1A-8487-970494A818B4}"/>
    <cellStyle name="Normal 10 4 5 3" xfId="1141" xr:uid="{D403FF27-2757-47D9-B12D-53C28699F863}"/>
    <cellStyle name="Normal 10 4 5 3 2" xfId="2696" xr:uid="{A7326904-A44B-4F09-9335-D272B06BFED2}"/>
    <cellStyle name="Normal 10 4 5 3 3" xfId="2697" xr:uid="{ABF985CB-9D56-43D3-84F2-629305B6B4A5}"/>
    <cellStyle name="Normal 10 4 5 3 4" xfId="2698" xr:uid="{FD67337D-E101-48D5-9AA7-23BAE98715DB}"/>
    <cellStyle name="Normal 10 4 5 4" xfId="2699" xr:uid="{3933D3B5-7D1A-4543-B85C-E10EA69938FA}"/>
    <cellStyle name="Normal 10 4 5 5" xfId="2700" xr:uid="{3533F35C-984C-4E15-933C-4AA60241D46D}"/>
    <cellStyle name="Normal 10 4 5 6" xfId="2701" xr:uid="{BCE48BC0-A0F4-490B-8131-43AE10078926}"/>
    <cellStyle name="Normal 10 4 6" xfId="514" xr:uid="{56A5492D-E71D-44D5-912C-E99E63804AC2}"/>
    <cellStyle name="Normal 10 4 6 2" xfId="1142" xr:uid="{49B3902C-13AC-488D-8A40-26F01B775C12}"/>
    <cellStyle name="Normal 10 4 6 2 2" xfId="2702" xr:uid="{D19F8E8F-8B5E-424E-87B9-F64185A4DDA4}"/>
    <cellStyle name="Normal 10 4 6 2 3" xfId="2703" xr:uid="{EC6CA764-880B-4C5B-80C3-BE10790FDD6F}"/>
    <cellStyle name="Normal 10 4 6 2 4" xfId="2704" xr:uid="{C1D48888-9AE7-4A68-BFD4-82F878488DE0}"/>
    <cellStyle name="Normal 10 4 6 3" xfId="2705" xr:uid="{B180326A-83A6-4587-A269-2AF3D4EBB6A5}"/>
    <cellStyle name="Normal 10 4 6 4" xfId="2706" xr:uid="{1E84E392-FAC2-439A-B8D6-91CE9B618882}"/>
    <cellStyle name="Normal 10 4 6 5" xfId="2707" xr:uid="{24D0CF63-E66D-45C7-AB69-B047B88274C9}"/>
    <cellStyle name="Normal 10 4 7" xfId="1143" xr:uid="{2A54BE39-BFD2-49E3-8479-0967EDB581F5}"/>
    <cellStyle name="Normal 10 4 7 2" xfId="2708" xr:uid="{75CEC952-CA56-40A1-8652-606E5E6ED6A9}"/>
    <cellStyle name="Normal 10 4 7 3" xfId="2709" xr:uid="{DE8B3F61-36FB-4435-B29B-40EF893239E9}"/>
    <cellStyle name="Normal 10 4 7 4" xfId="2710" xr:uid="{A1BE6F4A-D06B-436C-B46E-7A760D04C7D2}"/>
    <cellStyle name="Normal 10 4 8" xfId="2711" xr:uid="{D4630BD8-3D7D-46B4-895D-B0E12BC8B502}"/>
    <cellStyle name="Normal 10 4 8 2" xfId="2712" xr:uid="{2B3D7A7D-0206-4B74-B69C-7835C4BF6528}"/>
    <cellStyle name="Normal 10 4 8 3" xfId="2713" xr:uid="{91213D97-2DFB-4829-9F6E-ABC2069A312C}"/>
    <cellStyle name="Normal 10 4 8 4" xfId="2714" xr:uid="{C8A91815-4A07-47E2-A99E-6F8DA64090FC}"/>
    <cellStyle name="Normal 10 4 9" xfId="2715" xr:uid="{CCA08325-71DA-4531-9C19-32420FC224BD}"/>
    <cellStyle name="Normal 10 5" xfId="58" xr:uid="{DBA8585B-0247-47E9-9FA8-6563B1A4C4A1}"/>
    <cellStyle name="Normal 10 5 2" xfId="59" xr:uid="{46651E56-F0FA-427D-B687-6A16A3B199F5}"/>
    <cellStyle name="Normal 10 5 2 2" xfId="259" xr:uid="{FE309AE2-0214-4AC2-AC30-2C18407E7F57}"/>
    <cellStyle name="Normal 10 5 2 2 2" xfId="515" xr:uid="{B4E57BD5-B782-46BB-9B13-90479605F40C}"/>
    <cellStyle name="Normal 10 5 2 2 2 2" xfId="1144" xr:uid="{36F76276-7CB6-4DC1-A1A1-658B03582E8C}"/>
    <cellStyle name="Normal 10 5 2 2 2 3" xfId="2716" xr:uid="{743DC573-82BD-47AD-9E40-F5605F3FB33B}"/>
    <cellStyle name="Normal 10 5 2 2 2 4" xfId="2717" xr:uid="{9F9FAC39-0EEA-4E5C-8A38-0C7D73077148}"/>
    <cellStyle name="Normal 10 5 2 2 3" xfId="1145" xr:uid="{59DAA58A-907C-481D-AA4C-6EAC4836DA1F}"/>
    <cellStyle name="Normal 10 5 2 2 3 2" xfId="2718" xr:uid="{DAEE3F85-E1FF-44DD-9361-EC39ABF3321D}"/>
    <cellStyle name="Normal 10 5 2 2 3 3" xfId="2719" xr:uid="{C22149F4-B82A-4F97-A850-F480D504DD38}"/>
    <cellStyle name="Normal 10 5 2 2 3 4" xfId="2720" xr:uid="{8CF3F8D0-42A6-462A-B72F-4AE0821C1F17}"/>
    <cellStyle name="Normal 10 5 2 2 4" xfId="2721" xr:uid="{543CFD2D-03B9-4AF1-AE68-645B9C07A593}"/>
    <cellStyle name="Normal 10 5 2 2 5" xfId="2722" xr:uid="{EF94EDEF-4E0A-4B0F-ACB0-547EE16A5D1F}"/>
    <cellStyle name="Normal 10 5 2 2 6" xfId="2723" xr:uid="{53BEFBA0-E7A5-4F77-B0F1-759627892E3F}"/>
    <cellStyle name="Normal 10 5 2 3" xfId="516" xr:uid="{D5D2F536-7F51-48B9-B807-0B56417C7133}"/>
    <cellStyle name="Normal 10 5 2 3 2" xfId="1146" xr:uid="{4FE442FD-3C1D-4995-AF70-28F7B09144C5}"/>
    <cellStyle name="Normal 10 5 2 3 2 2" xfId="2724" xr:uid="{12DAC08D-FD0E-4E03-9A7F-78CECAA571D0}"/>
    <cellStyle name="Normal 10 5 2 3 2 3" xfId="2725" xr:uid="{46E07CE8-CDE9-4B91-9CDF-EF4966D9E042}"/>
    <cellStyle name="Normal 10 5 2 3 2 4" xfId="2726" xr:uid="{CD1061F5-3903-41B6-BA15-1C1D08B8EBBB}"/>
    <cellStyle name="Normal 10 5 2 3 3" xfId="2727" xr:uid="{5F41D0E4-964E-4CD1-97C3-A24EB73B283F}"/>
    <cellStyle name="Normal 10 5 2 3 4" xfId="2728" xr:uid="{F880E990-B11F-49A5-9D6A-74CD4ADDFED5}"/>
    <cellStyle name="Normal 10 5 2 3 5" xfId="2729" xr:uid="{D060CEA3-4F71-492A-BEF1-FD4B7006EF85}"/>
    <cellStyle name="Normal 10 5 2 4" xfId="1147" xr:uid="{DD7F2448-4405-41B3-98C0-D04324892093}"/>
    <cellStyle name="Normal 10 5 2 4 2" xfId="2730" xr:uid="{36276788-AF54-41B0-A13B-D8B818649D99}"/>
    <cellStyle name="Normal 10 5 2 4 3" xfId="2731" xr:uid="{01523764-E221-4386-9911-BDE94BF8DB2A}"/>
    <cellStyle name="Normal 10 5 2 4 4" xfId="2732" xr:uid="{95A2FDAA-41A9-4B8D-BF6E-7E37400CE469}"/>
    <cellStyle name="Normal 10 5 2 5" xfId="2733" xr:uid="{11D68F93-0C90-4E55-A903-B6282D7DB5C0}"/>
    <cellStyle name="Normal 10 5 2 5 2" xfId="2734" xr:uid="{9FAA10B5-B74D-4288-943E-34FCBCB633DF}"/>
    <cellStyle name="Normal 10 5 2 5 3" xfId="2735" xr:uid="{D7531381-E6D2-422A-A3EA-59C552E7C383}"/>
    <cellStyle name="Normal 10 5 2 5 4" xfId="2736" xr:uid="{CCA5BDBA-A587-4725-8F38-6DE49BB56657}"/>
    <cellStyle name="Normal 10 5 2 6" xfId="2737" xr:uid="{CF387CDA-CD98-4C9D-B125-104EF2FBD25C}"/>
    <cellStyle name="Normal 10 5 2 7" xfId="2738" xr:uid="{3480552D-2771-4B05-AB54-71EF2986BBAD}"/>
    <cellStyle name="Normal 10 5 2 8" xfId="2739" xr:uid="{E5930402-006E-44F7-B271-9B84E89232EB}"/>
    <cellStyle name="Normal 10 5 3" xfId="260" xr:uid="{6443B003-165F-4FA7-BD8C-E604A0FDB67B}"/>
    <cellStyle name="Normal 10 5 3 2" xfId="517" xr:uid="{97BA71C4-559C-4052-80E6-FFDD1E5C9363}"/>
    <cellStyle name="Normal 10 5 3 2 2" xfId="518" xr:uid="{248475B2-C912-4B1F-AD7C-B4562143A069}"/>
    <cellStyle name="Normal 10 5 3 2 3" xfId="2740" xr:uid="{CB5D0BF3-A95E-46F3-8C09-F33E75DAF072}"/>
    <cellStyle name="Normal 10 5 3 2 4" xfId="2741" xr:uid="{D05099F0-B568-456D-BBEE-71BA3CAB85BE}"/>
    <cellStyle name="Normal 10 5 3 3" xfId="519" xr:uid="{4F94ACDD-7E29-4DF0-AE3A-A1BB8A25D35D}"/>
    <cellStyle name="Normal 10 5 3 3 2" xfId="2742" xr:uid="{1394A6CA-6AEB-4304-B1F6-910EE8DF063D}"/>
    <cellStyle name="Normal 10 5 3 3 3" xfId="2743" xr:uid="{881D011E-C7D6-49F4-AB18-7BB9737DC106}"/>
    <cellStyle name="Normal 10 5 3 3 4" xfId="2744" xr:uid="{94F9A81B-3297-4BA2-848D-0A9BC390ABC3}"/>
    <cellStyle name="Normal 10 5 3 4" xfId="2745" xr:uid="{1241266A-34F5-4A97-95A0-760CC5CC7F5E}"/>
    <cellStyle name="Normal 10 5 3 5" xfId="2746" xr:uid="{BAC43D09-2FD7-4196-9B2A-5425E05F7332}"/>
    <cellStyle name="Normal 10 5 3 6" xfId="2747" xr:uid="{9D1EA23C-B09D-4D2F-B414-8AB7F739268D}"/>
    <cellStyle name="Normal 10 5 4" xfId="261" xr:uid="{86517C42-A40A-49A0-BFE1-A292B86F2131}"/>
    <cellStyle name="Normal 10 5 4 2" xfId="520" xr:uid="{3704A9CB-5D00-4B8E-8B77-7B1234885E67}"/>
    <cellStyle name="Normal 10 5 4 2 2" xfId="2748" xr:uid="{C0136ACE-737C-4949-BA0D-2CD180BDB2BB}"/>
    <cellStyle name="Normal 10 5 4 2 3" xfId="2749" xr:uid="{F4833013-AA13-4548-A554-D74DEE536B54}"/>
    <cellStyle name="Normal 10 5 4 2 4" xfId="2750" xr:uid="{4410C5BD-D941-4029-B55C-8196208245D0}"/>
    <cellStyle name="Normal 10 5 4 3" xfId="2751" xr:uid="{D7B88643-D868-40EE-A97D-1285C7AA8B76}"/>
    <cellStyle name="Normal 10 5 4 4" xfId="2752" xr:uid="{8A168FEE-562F-426F-A4FE-74DA59FCC4BA}"/>
    <cellStyle name="Normal 10 5 4 5" xfId="2753" xr:uid="{BDEC0F0D-4078-4BF5-A2DC-C2D54A3CF59D}"/>
    <cellStyle name="Normal 10 5 5" xfId="521" xr:uid="{9D4F9CEC-91E4-4D0C-8F1C-AF073CDFA9CA}"/>
    <cellStyle name="Normal 10 5 5 2" xfId="2754" xr:uid="{DFA7393B-6290-4433-93DE-67CFF0E5E1C5}"/>
    <cellStyle name="Normal 10 5 5 3" xfId="2755" xr:uid="{920B6714-6F93-4A05-ABDD-6253C4300AC9}"/>
    <cellStyle name="Normal 10 5 5 4" xfId="2756" xr:uid="{ADA3AA2C-52DA-4B5D-B921-CA3ABA6D0305}"/>
    <cellStyle name="Normal 10 5 6" xfId="2757" xr:uid="{9E4C8C1E-0B96-4911-AE61-06831F850FDB}"/>
    <cellStyle name="Normal 10 5 6 2" xfId="2758" xr:uid="{56BB88A6-D209-40DF-A7CC-7E6BCFE4EAB2}"/>
    <cellStyle name="Normal 10 5 6 3" xfId="2759" xr:uid="{83C5E572-8E0C-483A-9CA6-13530040262B}"/>
    <cellStyle name="Normal 10 5 6 4" xfId="2760" xr:uid="{12956245-63C8-443C-8D41-9FA014BE81EA}"/>
    <cellStyle name="Normal 10 5 7" xfId="2761" xr:uid="{37B044DD-75C7-485A-AC7B-D84FC57DB4FA}"/>
    <cellStyle name="Normal 10 5 8" xfId="2762" xr:uid="{A7DCD687-8158-4592-8B41-7F1185660CEF}"/>
    <cellStyle name="Normal 10 5 9" xfId="2763" xr:uid="{0D59E320-3C85-47BC-A2D0-0EEB8D77A4F4}"/>
    <cellStyle name="Normal 10 6" xfId="60" xr:uid="{E22A442D-92D8-42A7-9155-11A08E7F1D59}"/>
    <cellStyle name="Normal 10 6 2" xfId="262" xr:uid="{1A18B21F-2372-4604-BFF7-DFC952AB122B}"/>
    <cellStyle name="Normal 10 6 2 2" xfId="522" xr:uid="{B72C50AC-3CA3-4474-BF66-CA11F0A8FC27}"/>
    <cellStyle name="Normal 10 6 2 2 2" xfId="1148" xr:uid="{782FA64A-A9D3-42FB-B88D-072277FA2A6B}"/>
    <cellStyle name="Normal 10 6 2 2 2 2" xfId="1149" xr:uid="{E5F1FAE8-F120-45A2-B29C-DC02E36774C2}"/>
    <cellStyle name="Normal 10 6 2 2 3" xfId="1150" xr:uid="{357CDF6C-099B-4E23-B63C-2D5EA4A8A017}"/>
    <cellStyle name="Normal 10 6 2 2 4" xfId="2764" xr:uid="{54E109A3-B358-4C02-B3D8-9A9B27F295D1}"/>
    <cellStyle name="Normal 10 6 2 3" xfId="1151" xr:uid="{E1355322-89AD-4D05-ADE5-686FE71A7256}"/>
    <cellStyle name="Normal 10 6 2 3 2" xfId="1152" xr:uid="{DD70A735-D87B-4AC4-8BDC-EA3F2DC97B57}"/>
    <cellStyle name="Normal 10 6 2 3 3" xfId="2765" xr:uid="{C03A6850-7F8D-4DBD-A0BB-49FDB74EF257}"/>
    <cellStyle name="Normal 10 6 2 3 4" xfId="2766" xr:uid="{15EC13E7-4CE5-4FCA-971D-1BDF6E6B19EB}"/>
    <cellStyle name="Normal 10 6 2 4" xfId="1153" xr:uid="{D0D6AE1A-2111-4600-BC43-4281D9B89C28}"/>
    <cellStyle name="Normal 10 6 2 5" xfId="2767" xr:uid="{F8F2264C-CF64-4468-862A-AFD6FC792780}"/>
    <cellStyle name="Normal 10 6 2 6" xfId="2768" xr:uid="{E1DDD737-CAD2-4658-9795-104BEE8B7E4E}"/>
    <cellStyle name="Normal 10 6 3" xfId="523" xr:uid="{50E33014-A53D-4CDF-9755-2946920456B5}"/>
    <cellStyle name="Normal 10 6 3 2" xfId="1154" xr:uid="{CF35CF7C-B340-4027-8997-0B9ACE847873}"/>
    <cellStyle name="Normal 10 6 3 2 2" xfId="1155" xr:uid="{FFE45B98-76C6-4953-9A03-3A8DB142E844}"/>
    <cellStyle name="Normal 10 6 3 2 3" xfId="2769" xr:uid="{E94FE917-14B8-44A9-9EDB-9285090A3B38}"/>
    <cellStyle name="Normal 10 6 3 2 4" xfId="2770" xr:uid="{743EFE76-0A4D-4D3E-B308-9246E5119127}"/>
    <cellStyle name="Normal 10 6 3 3" xfId="1156" xr:uid="{E01BAAD5-D244-4DC7-91A3-96F87FD8C376}"/>
    <cellStyle name="Normal 10 6 3 4" xfId="2771" xr:uid="{062DEE1B-9418-490A-AFE2-3B0F439D296D}"/>
    <cellStyle name="Normal 10 6 3 5" xfId="2772" xr:uid="{D98DACC4-2D14-4411-8FC9-F0B0CFB795A3}"/>
    <cellStyle name="Normal 10 6 4" xfId="1157" xr:uid="{BE56A09A-6DD5-4C3F-8DD0-30B392E4CD05}"/>
    <cellStyle name="Normal 10 6 4 2" xfId="1158" xr:uid="{818B68D6-8C75-4E07-91ED-55632519A443}"/>
    <cellStyle name="Normal 10 6 4 3" xfId="2773" xr:uid="{020AC91B-36F6-4568-9A17-8767F1123CB4}"/>
    <cellStyle name="Normal 10 6 4 4" xfId="2774" xr:uid="{32636099-0AEB-47EE-8200-8F5796814EAB}"/>
    <cellStyle name="Normal 10 6 5" xfId="1159" xr:uid="{6E916C6D-0C08-4E00-BAD3-5E824BA66072}"/>
    <cellStyle name="Normal 10 6 5 2" xfId="2775" xr:uid="{D2B1E953-2DFE-420B-9DFE-8E37340A1EDD}"/>
    <cellStyle name="Normal 10 6 5 3" xfId="2776" xr:uid="{630A9AAD-9EAE-490E-A8AA-311B1559BD55}"/>
    <cellStyle name="Normal 10 6 5 4" xfId="2777" xr:uid="{5135B91A-5EF3-4D84-A437-DB666E49E0B4}"/>
    <cellStyle name="Normal 10 6 6" xfId="2778" xr:uid="{CE7A4919-1F8F-43F0-958E-18FACABE3CC7}"/>
    <cellStyle name="Normal 10 6 7" xfId="2779" xr:uid="{CE75F417-CE49-4B05-9A72-08AE8235518E}"/>
    <cellStyle name="Normal 10 6 8" xfId="2780" xr:uid="{7B9EEDC0-79F2-4AA6-87CA-25C97F368D1D}"/>
    <cellStyle name="Normal 10 7" xfId="263" xr:uid="{93FBF231-1099-4EBD-A31B-2B2C7E39363F}"/>
    <cellStyle name="Normal 10 7 2" xfId="524" xr:uid="{0347100E-6FF8-441E-AC90-0AE1BAFF9039}"/>
    <cellStyle name="Normal 10 7 2 2" xfId="525" xr:uid="{FB96635B-CF11-42E0-89BE-8A18D158BF84}"/>
    <cellStyle name="Normal 10 7 2 2 2" xfId="1160" xr:uid="{E8E33EEF-AD36-4284-946C-0175BDA6A31A}"/>
    <cellStyle name="Normal 10 7 2 2 3" xfId="2781" xr:uid="{CDC9A485-F700-4BB0-A81C-23E7B1312D4B}"/>
    <cellStyle name="Normal 10 7 2 2 4" xfId="2782" xr:uid="{C2D0818A-99AF-49F7-B687-82A0A48AB4EA}"/>
    <cellStyle name="Normal 10 7 2 3" xfId="1161" xr:uid="{00A5B562-D3E0-4827-94F0-016FE4966336}"/>
    <cellStyle name="Normal 10 7 2 4" xfId="2783" xr:uid="{050DACC9-2659-45BE-BD6D-516D53910473}"/>
    <cellStyle name="Normal 10 7 2 5" xfId="2784" xr:uid="{51E91449-B9CE-4B35-A306-827372CA496A}"/>
    <cellStyle name="Normal 10 7 3" xfId="526" xr:uid="{2ACC000F-0AC1-455F-8BA6-1A64D35D7170}"/>
    <cellStyle name="Normal 10 7 3 2" xfId="1162" xr:uid="{642DB08A-90DB-4C00-A4FD-C31B4300311B}"/>
    <cellStyle name="Normal 10 7 3 3" xfId="2785" xr:uid="{0E9381DA-E00A-4E0A-A8C3-F5D48F0EF128}"/>
    <cellStyle name="Normal 10 7 3 4" xfId="2786" xr:uid="{4A3D6C9D-FE8A-479C-93D1-E3691DF516BB}"/>
    <cellStyle name="Normal 10 7 4" xfId="1163" xr:uid="{D0CD26D4-1024-4B37-B953-96B7B7FE436E}"/>
    <cellStyle name="Normal 10 7 4 2" xfId="2787" xr:uid="{2D694B24-D5EA-4040-B85E-EB84B2E58416}"/>
    <cellStyle name="Normal 10 7 4 3" xfId="2788" xr:uid="{CCD51B78-2A46-42A4-B428-4D3DDABD2DFC}"/>
    <cellStyle name="Normal 10 7 4 4" xfId="2789" xr:uid="{A4BA1524-A84B-46FB-9281-340F233D0874}"/>
    <cellStyle name="Normal 10 7 5" xfId="2790" xr:uid="{7A2B917B-FC5C-4785-93A3-C8231DA5619C}"/>
    <cellStyle name="Normal 10 7 6" xfId="2791" xr:uid="{332D51AC-46F8-4CCE-87A7-F83AA1C77DF5}"/>
    <cellStyle name="Normal 10 7 7" xfId="2792" xr:uid="{4CE65F10-1621-43FF-9B8D-07D98BFFAB7D}"/>
    <cellStyle name="Normal 10 8" xfId="264" xr:uid="{95100CA8-6CE2-4B3F-8FD4-2289ACD6769A}"/>
    <cellStyle name="Normal 10 8 2" xfId="527" xr:uid="{AF13D58F-C37C-4CE9-AE20-87393E16B12A}"/>
    <cellStyle name="Normal 10 8 2 2" xfId="1164" xr:uid="{B5AE626A-D8D3-4543-881E-21E9F0C15756}"/>
    <cellStyle name="Normal 10 8 2 3" xfId="2793" xr:uid="{9D8B6AF7-70C3-43B5-937C-F52B583C9DEA}"/>
    <cellStyle name="Normal 10 8 2 4" xfId="2794" xr:uid="{7FF676D7-48E6-4973-9655-FF1E4A071AFA}"/>
    <cellStyle name="Normal 10 8 3" xfId="1165" xr:uid="{8EE4313E-E1A4-4307-B304-E470006D46B1}"/>
    <cellStyle name="Normal 10 8 3 2" xfId="2795" xr:uid="{EEBCD38C-5A06-48EF-946B-29AFA7DFE5FB}"/>
    <cellStyle name="Normal 10 8 3 3" xfId="2796" xr:uid="{D7522726-736C-4D81-A46F-EEDBCDC5DDDB}"/>
    <cellStyle name="Normal 10 8 3 4" xfId="2797" xr:uid="{1AFC98DA-D8CE-4CDF-8869-F4536E380F4A}"/>
    <cellStyle name="Normal 10 8 4" xfId="2798" xr:uid="{0D81876D-3C0A-4D81-8F62-4483438056C2}"/>
    <cellStyle name="Normal 10 8 5" xfId="2799" xr:uid="{0EB173C8-2E0F-4599-B89B-F379E16D777C}"/>
    <cellStyle name="Normal 10 8 6" xfId="2800" xr:uid="{69883BE9-18E2-406C-B356-4C813510EE51}"/>
    <cellStyle name="Normal 10 9" xfId="265" xr:uid="{37AF4ADD-8B21-4229-9B61-DE4615A5B67B}"/>
    <cellStyle name="Normal 10 9 2" xfId="1166" xr:uid="{8DD67FC4-A9DF-43C9-99ED-54D94B76DBEB}"/>
    <cellStyle name="Normal 10 9 2 2" xfId="2801" xr:uid="{624613DF-8C23-4318-902E-4A17523DB107}"/>
    <cellStyle name="Normal 10 9 2 2 2" xfId="4330" xr:uid="{B3900C35-5E9C-4344-B707-F5908D8D7E52}"/>
    <cellStyle name="Normal 10 9 2 2 3" xfId="4679" xr:uid="{BA305BE6-3A58-4818-8374-61240C3812E1}"/>
    <cellStyle name="Normal 10 9 2 3" xfId="2802" xr:uid="{D5F5EFE9-1EC4-4DD0-9265-1B163CD45EE7}"/>
    <cellStyle name="Normal 10 9 2 4" xfId="2803" xr:uid="{C31AC47D-400A-4296-BDCC-4AF8E2326222}"/>
    <cellStyle name="Normal 10 9 3" xfId="2804" xr:uid="{9A188B10-87A9-4F4F-84F8-C64CF535301F}"/>
    <cellStyle name="Normal 10 9 4" xfId="2805" xr:uid="{79D3D637-E750-4054-856B-E08181763E83}"/>
    <cellStyle name="Normal 10 9 4 2" xfId="4562" xr:uid="{23BF8596-6874-4A29-9539-603CEAC23E84}"/>
    <cellStyle name="Normal 10 9 4 3" xfId="4680" xr:uid="{A2DDE6B7-981E-4D23-9A30-348859C955F7}"/>
    <cellStyle name="Normal 10 9 4 4" xfId="4600" xr:uid="{B32E38A9-BE35-46E2-9191-FAEA28233A85}"/>
    <cellStyle name="Normal 10 9 5" xfId="2806" xr:uid="{ACF8677B-7152-4F00-94D6-5CF05DB0C811}"/>
    <cellStyle name="Normal 11" xfId="61" xr:uid="{E13708C2-FBFE-4B16-860B-BD84D0AF1290}"/>
    <cellStyle name="Normal 11 2" xfId="266" xr:uid="{8508D6A7-540D-4034-A7C4-7070FDF05853}"/>
    <cellStyle name="Normal 11 2 2" xfId="4647" xr:uid="{22EB17F5-F62D-4995-82C9-E40A16ACD382}"/>
    <cellStyle name="Normal 11 3" xfId="4335" xr:uid="{6245587A-0C75-4C83-B7B0-31C3FEAE7CF1}"/>
    <cellStyle name="Normal 11 3 2" xfId="4541" xr:uid="{E8FFD1F8-E91F-480E-8281-E18F6780C227}"/>
    <cellStyle name="Normal 11 3 3" xfId="4724" xr:uid="{590B50A9-871D-4D9C-BAEF-593E2B60A8BF}"/>
    <cellStyle name="Normal 11 3 4" xfId="4701" xr:uid="{D88535D8-BD85-4599-87CE-15A075CCA124}"/>
    <cellStyle name="Normal 12" xfId="62" xr:uid="{E4D74AFA-A33A-49E3-AE40-6DB1EACF538A}"/>
    <cellStyle name="Normal 12 2" xfId="267" xr:uid="{D7A735C6-7FA7-4852-830B-EB4D98D1C277}"/>
    <cellStyle name="Normal 12 2 2" xfId="4648" xr:uid="{E66867E7-6896-458E-9664-1CF282BC3E2C}"/>
    <cellStyle name="Normal 12 3" xfId="4542" xr:uid="{ACE00E0A-90A2-4266-BD0C-D5229EF5A0C4}"/>
    <cellStyle name="Normal 13" xfId="63" xr:uid="{7185D092-E863-4417-ACF3-16C8E2DE04CE}"/>
    <cellStyle name="Normal 13 2" xfId="64" xr:uid="{382A763A-7C26-4A47-A78C-1E5870654F3D}"/>
    <cellStyle name="Normal 13 2 2" xfId="268" xr:uid="{0DF33B88-79C8-4775-989E-F34E57B5C833}"/>
    <cellStyle name="Normal 13 2 2 2" xfId="4649" xr:uid="{1551ADAB-C1B7-4171-A6FD-30047C3EE837}"/>
    <cellStyle name="Normal 13 2 3" xfId="4337" xr:uid="{E8A5B880-B152-475B-8AA9-F401D347DA7D}"/>
    <cellStyle name="Normal 13 2 3 2" xfId="4543" xr:uid="{87C99093-5BE0-4444-A2D3-E752CA501A41}"/>
    <cellStyle name="Normal 13 2 3 3" xfId="4725" xr:uid="{8A027819-2BA9-4F93-9F38-32B8B1C1406A}"/>
    <cellStyle name="Normal 13 2 3 4" xfId="4702" xr:uid="{DA402511-AFA3-4D3A-9B50-E5D58BD2F7A3}"/>
    <cellStyle name="Normal 13 3" xfId="269" xr:uid="{39DCDC1E-558C-4369-BD78-BB81FAAA75B6}"/>
    <cellStyle name="Normal 13 3 2" xfId="4421" xr:uid="{98D40C21-5074-4AD5-A2FE-F11BD4148D0E}"/>
    <cellStyle name="Normal 13 3 3" xfId="4338" xr:uid="{144C55C8-048D-49B5-973D-BCA332355434}"/>
    <cellStyle name="Normal 13 3 4" xfId="4566" xr:uid="{1661F845-9DE1-4D84-9CE9-2508B8374F50}"/>
    <cellStyle name="Normal 13 3 5" xfId="4726" xr:uid="{F4414984-5506-4C91-B06C-588BDB009104}"/>
    <cellStyle name="Normal 13 4" xfId="4339" xr:uid="{EE07EEF3-B3E3-409C-962F-22E194ABC262}"/>
    <cellStyle name="Normal 13 5" xfId="4336" xr:uid="{C41261E6-F90F-43AB-BA85-8E8B1355218A}"/>
    <cellStyle name="Normal 14" xfId="65" xr:uid="{12476F85-8DD0-47AB-B418-E3C1DB7B6273}"/>
    <cellStyle name="Normal 14 18" xfId="4341" xr:uid="{3A5065EB-EACA-48F2-8047-0ADC10A80BCB}"/>
    <cellStyle name="Normal 14 2" xfId="270" xr:uid="{DAA2A783-40FA-436A-A60F-61C1C1A19588}"/>
    <cellStyle name="Normal 14 2 2" xfId="430" xr:uid="{BCD88B5C-44CA-4ACF-8A73-30B970CC0ACE}"/>
    <cellStyle name="Normal 14 2 2 2" xfId="431" xr:uid="{1F77C1EF-FE9F-4287-B45C-079CD5B28F9F}"/>
    <cellStyle name="Normal 14 2 3" xfId="432" xr:uid="{18B8CE46-1707-40CE-9742-3D2316EEA60D}"/>
    <cellStyle name="Normal 14 3" xfId="433" xr:uid="{E4307796-AA73-4F8F-9FCE-7167E4735B92}"/>
    <cellStyle name="Normal 14 3 2" xfId="4650" xr:uid="{79E41B2E-7B25-4CB0-8C41-2B853F18AE86}"/>
    <cellStyle name="Normal 14 4" xfId="4340" xr:uid="{34C083BF-AFC0-4F03-9211-E9592E588C31}"/>
    <cellStyle name="Normal 14 4 2" xfId="4544" xr:uid="{002CF71E-E272-4EDA-ACF6-9A19338EEDAF}"/>
    <cellStyle name="Normal 14 4 3" xfId="4727" xr:uid="{8308294C-DE04-4F83-9ABA-8B406EB22394}"/>
    <cellStyle name="Normal 14 4 4" xfId="4703" xr:uid="{CFEFDC10-4C9B-4021-8F85-83CD12CF3870}"/>
    <cellStyle name="Normal 15" xfId="66" xr:uid="{B44BE208-F13E-49C2-8121-F45C2AD353FB}"/>
    <cellStyle name="Normal 15 2" xfId="67" xr:uid="{9BAD042A-9732-4562-9B70-094C60A7FCA4}"/>
    <cellStyle name="Normal 15 2 2" xfId="271" xr:uid="{BEE476A2-DBD3-4BEF-B197-CC1618E7A472}"/>
    <cellStyle name="Normal 15 2 2 2" xfId="4453" xr:uid="{D33EBAD0-7E46-4C28-B35D-08DBD4A8E392}"/>
    <cellStyle name="Normal 15 2 3" xfId="4546" xr:uid="{B2A2CD15-5F58-4EE6-841F-5F8B3C6229E0}"/>
    <cellStyle name="Normal 15 3" xfId="272" xr:uid="{E75C33E0-3520-4A08-8B7D-D7C1A9263206}"/>
    <cellStyle name="Normal 15 3 2" xfId="4422" xr:uid="{4BCEB80C-8C0F-4FCE-8BA5-C9D793E6BA6A}"/>
    <cellStyle name="Normal 15 3 3" xfId="4343" xr:uid="{D19D9A12-0F68-4C2C-820B-8997996AFDF7}"/>
    <cellStyle name="Normal 15 3 4" xfId="4567" xr:uid="{F5C86B6A-CC3E-44B0-BBA4-D23CF8848783}"/>
    <cellStyle name="Normal 15 3 5" xfId="4729" xr:uid="{5CA397ED-382A-4267-A9A6-EDF47B4116AE}"/>
    <cellStyle name="Normal 15 4" xfId="4342" xr:uid="{B4ED410B-2C34-4B58-81B1-7FA0B7522920}"/>
    <cellStyle name="Normal 15 4 2" xfId="4545" xr:uid="{85B4E7A0-7B2F-450F-A10F-9529253935F0}"/>
    <cellStyle name="Normal 15 4 3" xfId="4728" xr:uid="{39427F64-C107-46B8-8D5D-CC395A756FAB}"/>
    <cellStyle name="Normal 15 4 4" xfId="4704" xr:uid="{079346B3-5DAD-4CFA-BAB4-AD4B45F49716}"/>
    <cellStyle name="Normal 16" xfId="68" xr:uid="{DD08CB82-9827-4F71-ADEC-14A19F41666F}"/>
    <cellStyle name="Normal 16 2" xfId="273" xr:uid="{9AD06714-D495-4F7F-BB10-DA5B4C365A32}"/>
    <cellStyle name="Normal 16 2 2" xfId="4423" xr:uid="{0CCCA159-ABA5-40F9-9F55-7537154E6151}"/>
    <cellStyle name="Normal 16 2 3" xfId="4344" xr:uid="{405E67A9-0C01-49BE-ACF2-5A69C9ACB090}"/>
    <cellStyle name="Normal 16 2 4" xfId="4568" xr:uid="{54BFC374-63C1-4B15-97F1-C008325F2E8F}"/>
    <cellStyle name="Normal 16 2 5" xfId="4730" xr:uid="{67856C0F-4A7C-45F9-AD66-236E4896715F}"/>
    <cellStyle name="Normal 16 3" xfId="274" xr:uid="{BF314EF9-0CBF-47A1-B851-0D53D573B897}"/>
    <cellStyle name="Normal 17" xfId="69" xr:uid="{38EE3C67-FAE0-4DAC-A501-DB3D892DEA12}"/>
    <cellStyle name="Normal 17 2" xfId="275" xr:uid="{EEB849B3-8034-40FB-95B8-8AE21B33024D}"/>
    <cellStyle name="Normal 17 2 2" xfId="4424" xr:uid="{724EC1E8-8187-4EA3-AC75-3CF1DCD555C4}"/>
    <cellStyle name="Normal 17 2 3" xfId="4346" xr:uid="{25EA6908-0358-41B6-91BB-54E5C7E8246F}"/>
    <cellStyle name="Normal 17 2 4" xfId="4569" xr:uid="{8386F67C-BC35-44E1-B6DA-C3FE2599ECD8}"/>
    <cellStyle name="Normal 17 2 5" xfId="4731" xr:uid="{D9D0CFFD-5BE6-400B-935A-79A0F67B8780}"/>
    <cellStyle name="Normal 17 3" xfId="4347" xr:uid="{05AA5D0E-F002-49A9-8581-F8599CBDD0B2}"/>
    <cellStyle name="Normal 17 4" xfId="4345" xr:uid="{AB117D7D-BAF5-401F-8D41-DD229662CEF8}"/>
    <cellStyle name="Normal 18" xfId="70" xr:uid="{21FD4450-F348-46CF-B2FB-4F6EFF0BEE29}"/>
    <cellStyle name="Normal 18 2" xfId="276" xr:uid="{7CA9A4B7-97F2-4AB7-9154-884D522A5553}"/>
    <cellStyle name="Normal 18 2 2" xfId="4454" xr:uid="{410AA161-08F9-48A9-9641-9AC0D744217F}"/>
    <cellStyle name="Normal 18 3" xfId="4348" xr:uid="{14FD48B1-597B-4F66-8B68-E335F86E93A2}"/>
    <cellStyle name="Normal 18 3 2" xfId="4547" xr:uid="{6CC673E7-3E56-4A45-AC39-73B2D5560D99}"/>
    <cellStyle name="Normal 18 3 3" xfId="4732" xr:uid="{7609AF41-A4D4-4CD1-A72E-B4CBA1953D98}"/>
    <cellStyle name="Normal 18 3 4" xfId="4705" xr:uid="{64357775-E39E-419A-AC2E-345F4884DA72}"/>
    <cellStyle name="Normal 19" xfId="71" xr:uid="{F72B9F84-A5D9-4939-B150-01C5C727CBB1}"/>
    <cellStyle name="Normal 19 2" xfId="72" xr:uid="{00C66A16-1283-4CFB-BAFE-A16C14EAD02A}"/>
    <cellStyle name="Normal 19 2 2" xfId="277" xr:uid="{C045461C-4737-485F-A460-EE98B3A6BF32}"/>
    <cellStyle name="Normal 19 2 2 2" xfId="4651" xr:uid="{0FB67E97-3945-4976-BD06-243A6A5CFE41}"/>
    <cellStyle name="Normal 19 2 3" xfId="4549" xr:uid="{EF6E152F-27B4-45D8-BB2B-DCBB3DF31C32}"/>
    <cellStyle name="Normal 19 3" xfId="278" xr:uid="{8189F0A4-81A7-412A-BEB1-28E765982627}"/>
    <cellStyle name="Normal 19 3 2" xfId="4652" xr:uid="{ED37FEA6-BD59-4DD0-BAFF-A18E9ED901C1}"/>
    <cellStyle name="Normal 19 4" xfId="4548" xr:uid="{279E8D6D-4A05-47E7-83C9-1B915FF5A8F6}"/>
    <cellStyle name="Normal 2" xfId="3" xr:uid="{0035700C-F3A5-4A6F-B63A-5CE25669DEE2}"/>
    <cellStyle name="Normal 2 2" xfId="73" xr:uid="{E405B788-983A-46D3-A2AF-6DA9A0B1DEB4}"/>
    <cellStyle name="Normal 2 2 2" xfId="74" xr:uid="{7F347E91-4182-4369-9C5E-F6785121A4C8}"/>
    <cellStyle name="Normal 2 2 2 2" xfId="279" xr:uid="{D5F86E7E-203C-4DF2-8FC5-AAE8C1E5D4EB}"/>
    <cellStyle name="Normal 2 2 2 2 2" xfId="4655" xr:uid="{B8451398-9B2F-4F9E-8BDA-8A4867E31438}"/>
    <cellStyle name="Normal 2 2 2 3" xfId="4551" xr:uid="{2E0F5F3C-C35D-48F9-87B8-A772E755F3AA}"/>
    <cellStyle name="Normal 2 2 3" xfId="280" xr:uid="{5FB327D1-3B9F-4DF2-A2A1-CFE9FDB87021}"/>
    <cellStyle name="Normal 2 2 3 2" xfId="4455" xr:uid="{284AE27D-6FBC-4016-8A30-715761C73564}"/>
    <cellStyle name="Normal 2 2 3 2 2" xfId="4585" xr:uid="{5EE86694-1325-4B63-A6A2-FFBAB614C870}"/>
    <cellStyle name="Normal 2 2 3 2 2 2" xfId="4656" xr:uid="{DE2B62D8-3F64-4810-AA4E-EC90B10FBD26}"/>
    <cellStyle name="Normal 2 2 3 2 3" xfId="4750" xr:uid="{70B8812A-FAEB-45BD-BFF5-9F3EF9D00219}"/>
    <cellStyle name="Normal 2 2 3 2 4" xfId="5305" xr:uid="{513D068D-1BFB-4ED6-8356-A5A3BDB5A275}"/>
    <cellStyle name="Normal 2 2 3 3" xfId="4435" xr:uid="{009B2FE5-66DD-4AB3-9955-C1F6FE62EBDC}"/>
    <cellStyle name="Normal 2 2 3 4" xfId="4706" xr:uid="{D0085122-9AEB-4141-93EC-EEA243183248}"/>
    <cellStyle name="Normal 2 2 3 5" xfId="4695" xr:uid="{F9C97DC9-72C7-4F92-8E4A-3B245D63C19A}"/>
    <cellStyle name="Normal 2 2 4" xfId="4349" xr:uid="{6F8956EA-F428-46D9-929C-70969E90CE77}"/>
    <cellStyle name="Normal 2 2 4 2" xfId="4550" xr:uid="{A987908C-940C-4497-BEDA-78CEED968A97}"/>
    <cellStyle name="Normal 2 2 4 3" xfId="4733" xr:uid="{53F8B69C-7713-4FC6-B579-C19A4C09D70B}"/>
    <cellStyle name="Normal 2 2 4 4" xfId="4707" xr:uid="{0F823284-69D8-45F8-AEA9-B05C7EA62A6A}"/>
    <cellStyle name="Normal 2 2 5" xfId="4654" xr:uid="{0C663EAE-92F9-46E1-81EB-884272CC465E}"/>
    <cellStyle name="Normal 2 2 6" xfId="4753" xr:uid="{75F6F0BB-70F9-47C9-8A09-4F5A97CBA569}"/>
    <cellStyle name="Normal 2 3" xfId="75" xr:uid="{5100F635-6A9E-4AF7-8CE7-93FE8DF7D492}"/>
    <cellStyle name="Normal 2 3 2" xfId="76" xr:uid="{2DC72AFE-31FA-4088-ACEF-0F2BA7208E22}"/>
    <cellStyle name="Normal 2 3 2 2" xfId="281" xr:uid="{7AA2C084-6018-49C9-9A86-65DF43B54540}"/>
    <cellStyle name="Normal 2 3 2 2 2" xfId="4657" xr:uid="{152959B8-D11D-440C-A600-A52975E78029}"/>
    <cellStyle name="Normal 2 3 2 3" xfId="4351" xr:uid="{E50D8D8B-A97A-4242-9AF0-EAB2261E744E}"/>
    <cellStyle name="Normal 2 3 2 3 2" xfId="4553" xr:uid="{52AE3C67-4AAC-4A27-943C-D9B88AD6645F}"/>
    <cellStyle name="Normal 2 3 2 3 3" xfId="4735" xr:uid="{1E18814A-0855-4812-8A51-2AA0AD56A6E6}"/>
    <cellStyle name="Normal 2 3 2 3 4" xfId="4708" xr:uid="{DB516C97-9312-497B-B794-8A394B891434}"/>
    <cellStyle name="Normal 2 3 3" xfId="77" xr:uid="{9E912117-E837-4E20-B53D-EC81C9DC5744}"/>
    <cellStyle name="Normal 2 3 4" xfId="78" xr:uid="{F43A5B5B-A5E1-46E4-A60C-5F456EC43578}"/>
    <cellStyle name="Normal 2 3 5" xfId="185" xr:uid="{6CF76526-3832-41EE-84C0-F8F8F1CBAB1D}"/>
    <cellStyle name="Normal 2 3 5 2" xfId="4658" xr:uid="{37125DB9-001B-4644-8FC9-79CAFE17A444}"/>
    <cellStyle name="Normal 2 3 6" xfId="4350" xr:uid="{3B84C70B-E2BB-44FA-BBE0-F5B7E973DB37}"/>
    <cellStyle name="Normal 2 3 6 2" xfId="4552" xr:uid="{FF426225-7D96-4D2D-B424-4F8171FE3C35}"/>
    <cellStyle name="Normal 2 3 6 3" xfId="4734" xr:uid="{355A8C17-99AB-47A7-999F-6BC23BF38F9C}"/>
    <cellStyle name="Normal 2 3 6 4" xfId="4709" xr:uid="{36C3C352-502B-4DAA-8821-45C847229FA9}"/>
    <cellStyle name="Normal 2 3 7" xfId="5318" xr:uid="{52467987-839F-4457-A475-97F10EEDCAD6}"/>
    <cellStyle name="Normal 2 4" xfId="79" xr:uid="{517635F3-BC9A-4D9E-A63A-4108B1A015F7}"/>
    <cellStyle name="Normal 2 4 2" xfId="80" xr:uid="{030242D4-EC04-4FFD-A404-F96353E235B0}"/>
    <cellStyle name="Normal 2 4 3" xfId="282" xr:uid="{58450249-0030-4AB0-9914-A76E582C8108}"/>
    <cellStyle name="Normal 2 4 3 2" xfId="4659" xr:uid="{7B8AE037-C537-4500-911E-E19E02CDAA24}"/>
    <cellStyle name="Normal 2 4 3 3" xfId="4673" xr:uid="{735D5830-8CAB-46F7-BBD2-8734755F576B}"/>
    <cellStyle name="Normal 2 4 4" xfId="4554" xr:uid="{25A151E1-A56E-41F7-BCD8-06A0EF31BD49}"/>
    <cellStyle name="Normal 2 4 5" xfId="4754" xr:uid="{119286E8-6257-4FAC-828F-57141DB3AC12}"/>
    <cellStyle name="Normal 2 4 6" xfId="4752" xr:uid="{A6FEDA4F-E86E-4C16-86C0-BAE80EA58A73}"/>
    <cellStyle name="Normal 2 5" xfId="184" xr:uid="{81E3958A-074E-4875-A033-4E8334BBE870}"/>
    <cellStyle name="Normal 2 5 2" xfId="284" xr:uid="{D503FE49-EAB8-4F5C-8883-E8FFD840BD1E}"/>
    <cellStyle name="Normal 2 5 2 2" xfId="2505" xr:uid="{F051CD84-D1A1-46B1-8653-B5F8EE268476}"/>
    <cellStyle name="Normal 2 5 3" xfId="283" xr:uid="{D6C79653-8A99-4573-BE69-0DB5D3468FFB}"/>
    <cellStyle name="Normal 2 5 3 2" xfId="4586" xr:uid="{4D5427B6-3391-40BB-B1F5-D2EB4C135CB2}"/>
    <cellStyle name="Normal 2 5 3 3" xfId="4746" xr:uid="{9C5E2429-AF6B-4F3A-8AF9-D9C055540D77}"/>
    <cellStyle name="Normal 2 5 3 4" xfId="5302" xr:uid="{7853998A-B473-45B2-A58C-986A8670058D}"/>
    <cellStyle name="Normal 2 5 4" xfId="4660" xr:uid="{E4DA77B7-4F17-48BC-AF97-FE3BB39B7C6A}"/>
    <cellStyle name="Normal 2 5 5" xfId="4615" xr:uid="{8E0D5643-F3BD-474F-8FBC-5B074DC743E0}"/>
    <cellStyle name="Normal 2 5 6" xfId="4614" xr:uid="{0FA69D6D-60A4-4153-BDD3-8C9851BCCB20}"/>
    <cellStyle name="Normal 2 5 7" xfId="4749" xr:uid="{FD0405DB-8567-46FD-A6BF-A5907C151AA1}"/>
    <cellStyle name="Normal 2 5 8" xfId="4719" xr:uid="{6CA58649-0B33-4FCD-B053-02BE778D2F46}"/>
    <cellStyle name="Normal 2 6" xfId="285" xr:uid="{E2BCE859-DB08-4D68-B867-29DEAC0D3417}"/>
    <cellStyle name="Normal 2 6 2" xfId="286" xr:uid="{47D6870B-8256-4D27-AA98-FC175F652EB0}"/>
    <cellStyle name="Normal 2 6 3" xfId="452" xr:uid="{AAEE1068-AB72-4305-A8B6-4E6C9C7D5962}"/>
    <cellStyle name="Normal 2 6 3 2" xfId="5335" xr:uid="{D54658EC-8C2E-4330-9FEE-F0DB8F24C690}"/>
    <cellStyle name="Normal 2 6 4" xfId="4661" xr:uid="{8DD07E0F-E6BB-4A88-A52B-93DF312769D8}"/>
    <cellStyle name="Normal 2 6 5" xfId="4612" xr:uid="{95DFD916-92BE-45B9-A394-B292C404300C}"/>
    <cellStyle name="Normal 2 6 5 2" xfId="4710" xr:uid="{4F2ECE0F-E25A-4671-9946-D0685081E63F}"/>
    <cellStyle name="Normal 2 6 6" xfId="4598" xr:uid="{A5811CDE-F787-4844-A59C-3766754D131D}"/>
    <cellStyle name="Normal 2 6 7" xfId="5322" xr:uid="{5904392B-A7C2-4B61-9B26-C86E29FE1595}"/>
    <cellStyle name="Normal 2 6 8" xfId="5331" xr:uid="{B9DAE806-BB60-4570-A727-D651A215DABE}"/>
    <cellStyle name="Normal 2 7" xfId="287" xr:uid="{C14938A8-B38F-434B-B043-3870B123ED38}"/>
    <cellStyle name="Normal 2 7 2" xfId="4456" xr:uid="{F4C792AB-3EE8-47E5-8B1D-6FD938A365DF}"/>
    <cellStyle name="Normal 2 7 3" xfId="4662" xr:uid="{C9E2957B-BAFF-436D-BE77-27EF4970892D}"/>
    <cellStyle name="Normal 2 7 4" xfId="5303" xr:uid="{1AAD7920-E40A-4587-A554-E3A39ADFEBEB}"/>
    <cellStyle name="Normal 2 8" xfId="4508" xr:uid="{B5942ADD-A372-444D-ABCB-2B82681C5618}"/>
    <cellStyle name="Normal 2 9" xfId="4653" xr:uid="{2E20EE60-62A4-4BBE-997F-F9EF3E99C4A6}"/>
    <cellStyle name="Normal 20" xfId="434" xr:uid="{C5B8C417-7DFB-41BB-AA74-ED7FF8C8F8D9}"/>
    <cellStyle name="Normal 20 2" xfId="435" xr:uid="{8ED584D5-C24D-4A10-9E9C-336DE2A08644}"/>
    <cellStyle name="Normal 20 2 2" xfId="436" xr:uid="{CAA06A9C-651F-4904-B39D-E4B3B940022E}"/>
    <cellStyle name="Normal 20 2 2 2" xfId="4425" xr:uid="{D5B5B554-7468-4DC4-B266-AA344B44DEBF}"/>
    <cellStyle name="Normal 20 2 2 3" xfId="4417" xr:uid="{3ACB8041-E1CB-46B5-BF16-CF152A3C0143}"/>
    <cellStyle name="Normal 20 2 2 4" xfId="4582" xr:uid="{53E477F7-2D68-4960-8710-DFD66A64C839}"/>
    <cellStyle name="Normal 20 2 2 5" xfId="4744" xr:uid="{0CC6F2E8-391A-4E45-A978-8E2D0C53EA91}"/>
    <cellStyle name="Normal 20 2 3" xfId="4420" xr:uid="{7AD6A6BE-9DCD-4200-8681-68786BDA26F7}"/>
    <cellStyle name="Normal 20 2 4" xfId="4416" xr:uid="{5F756423-FC5C-4546-BBBE-D939677D5131}"/>
    <cellStyle name="Normal 20 2 5" xfId="4581" xr:uid="{ED958AB0-64DF-4AEB-9865-E3178A8740BC}"/>
    <cellStyle name="Normal 20 2 6" xfId="4743" xr:uid="{68DCFE99-77A3-4996-8BC9-57FEBFC7E83C}"/>
    <cellStyle name="Normal 20 3" xfId="1167" xr:uid="{494EED65-E850-44E4-8DE0-25C84A917478}"/>
    <cellStyle name="Normal 20 3 2" xfId="4457" xr:uid="{C892F2F4-266F-420D-B9EA-424888EE3200}"/>
    <cellStyle name="Normal 20 4" xfId="4352" xr:uid="{ABAE03BE-3BAF-4ECF-B6DE-3541FFD2CB07}"/>
    <cellStyle name="Normal 20 4 2" xfId="4555" xr:uid="{97F5A960-C991-4A6C-84E4-894A0109A578}"/>
    <cellStyle name="Normal 20 4 3" xfId="4736" xr:uid="{F53E58C5-304C-4F32-894D-E0F019363285}"/>
    <cellStyle name="Normal 20 4 4" xfId="4711" xr:uid="{63DA9E0E-21A8-4589-948B-DE73A2659CDC}"/>
    <cellStyle name="Normal 20 5" xfId="4433" xr:uid="{E925C885-186E-4667-A9A2-C35F4B9920B9}"/>
    <cellStyle name="Normal 20 5 2" xfId="5328" xr:uid="{7A4112DE-12EA-45E4-8CCA-C757B5A2E34E}"/>
    <cellStyle name="Normal 20 6" xfId="4587" xr:uid="{E8D8A6C6-638A-429E-8588-2AF966BFD71E}"/>
    <cellStyle name="Normal 20 7" xfId="4696" xr:uid="{E5B354EA-8200-42A4-BDE3-1DD6D9B44446}"/>
    <cellStyle name="Normal 20 8" xfId="4717" xr:uid="{A130D601-F221-4845-B0A9-6CF27184EA17}"/>
    <cellStyle name="Normal 20 9" xfId="4716" xr:uid="{61C0B805-8F46-471B-AD8C-F831912B6AAB}"/>
    <cellStyle name="Normal 21" xfId="437" xr:uid="{F96F3825-3B0F-4BFC-B447-AE52E29EC6AC}"/>
    <cellStyle name="Normal 21 2" xfId="438" xr:uid="{A27FB7AB-EB04-444C-8709-B892AE9C0D5D}"/>
    <cellStyle name="Normal 21 2 2" xfId="439" xr:uid="{064AAE88-C501-49CB-8AAD-930FC9657729}"/>
    <cellStyle name="Normal 21 3" xfId="4353" xr:uid="{920C3917-BE8B-49A5-B957-F59E957F87FC}"/>
    <cellStyle name="Normal 21 3 2" xfId="4459" xr:uid="{BC60CEFE-350B-49A7-8CCE-C150ADAF2BEC}"/>
    <cellStyle name="Normal 21 3 3" xfId="4458" xr:uid="{F74462F0-662E-4533-853B-253BC69C78C6}"/>
    <cellStyle name="Normal 21 4" xfId="4570" xr:uid="{56B5ADD7-E548-4AC3-976E-338BB7C0A01D}"/>
    <cellStyle name="Normal 21 5" xfId="4737" xr:uid="{E87B830F-8632-4EC1-AB16-DB080A01C819}"/>
    <cellStyle name="Normal 22" xfId="440" xr:uid="{DC2DA0C5-1554-416F-9EFD-7E7C5B61398F}"/>
    <cellStyle name="Normal 22 2" xfId="441" xr:uid="{0279A7D3-E027-4A0A-9833-D4F7F494FB94}"/>
    <cellStyle name="Normal 22 3" xfId="4310" xr:uid="{38BE9B80-D3F5-43F4-9BD4-3875F8FD8CC5}"/>
    <cellStyle name="Normal 22 3 2" xfId="4354" xr:uid="{3688F0EE-C458-4A3E-ACDB-BAD361772E0D}"/>
    <cellStyle name="Normal 22 3 2 2" xfId="4461" xr:uid="{60298321-B2FA-4C4F-9039-BF5C80E30886}"/>
    <cellStyle name="Normal 22 3 3" xfId="4460" xr:uid="{83A90CF1-452A-4C76-BDAF-75F13D76C431}"/>
    <cellStyle name="Normal 22 3 4" xfId="4691" xr:uid="{4BFE6FC3-864F-4DDC-B5B5-9BA6C7EE8F2C}"/>
    <cellStyle name="Normal 22 4" xfId="4313" xr:uid="{92CA989D-E37B-4773-98B2-71D17B021D92}"/>
    <cellStyle name="Normal 22 4 2" xfId="4431" xr:uid="{AC733ECC-3D5C-4460-9CAB-71F613539020}"/>
    <cellStyle name="Normal 22 4 3" xfId="4571" xr:uid="{ACF18604-44BB-4FFA-B7F9-66D858255C99}"/>
    <cellStyle name="Normal 22 4 3 2" xfId="4590" xr:uid="{82849CD5-7753-4800-8CAA-CB836721C171}"/>
    <cellStyle name="Normal 22 4 3 3" xfId="4748" xr:uid="{3F66370B-DC99-497D-B51B-3F3798DB6368}"/>
    <cellStyle name="Normal 22 4 3 4" xfId="5338" xr:uid="{B8BEA485-CE82-4AC4-B1A4-00E0D5B0DB26}"/>
    <cellStyle name="Normal 22 4 3 5" xfId="5334" xr:uid="{F2475B21-77B5-42EC-8113-9826BD557A08}"/>
    <cellStyle name="Normal 22 4 4" xfId="4692" xr:uid="{2089D526-C292-444F-8EE7-2B77AF3D33A6}"/>
    <cellStyle name="Normal 22 4 5" xfId="4604" xr:uid="{92A7F9D2-58B5-4636-A36B-6FF0B5E02D8C}"/>
    <cellStyle name="Normal 22 4 6" xfId="4595" xr:uid="{9AD74208-B44B-42BC-B525-85792058FBF5}"/>
    <cellStyle name="Normal 22 4 7" xfId="4594" xr:uid="{8B98C1FA-96E6-4B94-9863-F6F1BBFE2E6A}"/>
    <cellStyle name="Normal 22 4 8" xfId="4593" xr:uid="{D1655136-B21F-4C1D-89CD-C78A7A48E1E1}"/>
    <cellStyle name="Normal 22 4 9" xfId="4592" xr:uid="{94E09DB0-9086-4D26-9465-41FC4B7D9E5A}"/>
    <cellStyle name="Normal 22 5" xfId="4738" xr:uid="{AA3CA9DF-8BC2-462C-9381-1820A363EDBA}"/>
    <cellStyle name="Normal 23" xfId="442" xr:uid="{A8AFFAC9-F381-40BE-84AE-330ADDA1503B}"/>
    <cellStyle name="Normal 23 2" xfId="2500" xr:uid="{FEE4B2C5-1D49-488F-B0E3-F2CC24BA0A92}"/>
    <cellStyle name="Normal 23 2 2" xfId="4356" xr:uid="{F25D6543-581E-4B59-A5CA-2FF9A6515AFE}"/>
    <cellStyle name="Normal 23 2 2 2" xfId="4751" xr:uid="{6A0E1EA0-DD78-430B-A1A3-55EA8760AA20}"/>
    <cellStyle name="Normal 23 2 2 3" xfId="4693" xr:uid="{AB30427C-11B2-4E0D-B17C-769DBCDA5A51}"/>
    <cellStyle name="Normal 23 2 2 4" xfId="4663" xr:uid="{E32D835A-9F85-4AE8-B672-9A21F3C76004}"/>
    <cellStyle name="Normal 23 2 3" xfId="4605" xr:uid="{635754AF-249D-4B29-A371-93EAD567648E}"/>
    <cellStyle name="Normal 23 2 4" xfId="4712" xr:uid="{2F809D96-031C-467A-A945-1493F761F567}"/>
    <cellStyle name="Normal 23 3" xfId="4426" xr:uid="{A88FA6E4-8DF3-410F-AD36-7F8ACDF022AE}"/>
    <cellStyle name="Normal 23 4" xfId="4355" xr:uid="{D2763BBA-EA22-422E-8A37-93B8D01315C2}"/>
    <cellStyle name="Normal 23 5" xfId="4572" xr:uid="{8010307C-58CF-4AD4-9AB3-975438C50FB1}"/>
    <cellStyle name="Normal 23 6" xfId="4739" xr:uid="{97714172-52AC-4962-9021-1D59CC5F99AE}"/>
    <cellStyle name="Normal 24" xfId="443" xr:uid="{702E2C51-2004-4A62-883B-04D9367F6507}"/>
    <cellStyle name="Normal 24 2" xfId="444" xr:uid="{E32ED079-027E-46E0-A1AB-6B790B64AFCA}"/>
    <cellStyle name="Normal 24 2 2" xfId="4428" xr:uid="{CA31F674-AC5A-41CD-9240-5DA0F967D8B4}"/>
    <cellStyle name="Normal 24 2 3" xfId="4358" xr:uid="{69A23E15-8E04-4B6F-9CA4-EAA3B5EC9DBD}"/>
    <cellStyle name="Normal 24 2 4" xfId="4574" xr:uid="{C0B08DC3-215E-4240-9670-813092242506}"/>
    <cellStyle name="Normal 24 2 5" xfId="4741" xr:uid="{C8691B4A-B4CF-4E0C-BECB-710F6698124E}"/>
    <cellStyle name="Normal 24 3" xfId="4427" xr:uid="{815B3FFD-BE25-4CC6-9140-97047D533A58}"/>
    <cellStyle name="Normal 24 4" xfId="4357" xr:uid="{ABDEF3B7-E86B-4532-AD16-6745832E2CA3}"/>
    <cellStyle name="Normal 24 5" xfId="4573" xr:uid="{9DBC8BE5-661D-4EBD-81E5-6364F57F3475}"/>
    <cellStyle name="Normal 24 6" xfId="4740" xr:uid="{C53811F9-0369-4188-B750-72BDFEE06821}"/>
    <cellStyle name="Normal 25" xfId="451" xr:uid="{11DC96E2-AE45-42C0-BC84-8A3B6D2AF034}"/>
    <cellStyle name="Normal 25 2" xfId="4360" xr:uid="{C50262D2-B34D-484F-9E93-0B8B4964B3B7}"/>
    <cellStyle name="Normal 25 2 2" xfId="5337" xr:uid="{4546730D-1CDC-4D62-B62A-2CF77937DF3E}"/>
    <cellStyle name="Normal 25 3" xfId="4429" xr:uid="{CE068F3A-041F-4E73-B715-5D363449A429}"/>
    <cellStyle name="Normal 25 4" xfId="4359" xr:uid="{EF0FBFEC-276C-40D3-8FE4-795D5A820D7C}"/>
    <cellStyle name="Normal 25 5" xfId="4575" xr:uid="{6C167570-82D6-496F-89D2-8A4C15BB587F}"/>
    <cellStyle name="Normal 26" xfId="2498" xr:uid="{D3990C6E-289A-43CF-8CEE-6B95EA1B4E0C}"/>
    <cellStyle name="Normal 26 2" xfId="2499" xr:uid="{5540096C-CA3A-4AA3-AF59-6BE2E7703F8E}"/>
    <cellStyle name="Normal 26 2 2" xfId="4362" xr:uid="{B06D2A18-C3E9-4ACA-B9FC-5103EEFC5F2D}"/>
    <cellStyle name="Normal 26 3" xfId="4361" xr:uid="{848A80EB-7BE4-45AA-9203-770DCFAA8803}"/>
    <cellStyle name="Normal 26 3 2" xfId="4436" xr:uid="{A402D8FB-FA7E-46A3-BBCF-2F07B9B00469}"/>
    <cellStyle name="Normal 27" xfId="2507" xr:uid="{3DF1FDE0-9E87-4F65-B895-62141DDFEF31}"/>
    <cellStyle name="Normal 27 2" xfId="4364" xr:uid="{8FA68793-EC2E-4DB1-B0C2-00233F22C895}"/>
    <cellStyle name="Normal 27 3" xfId="4363" xr:uid="{667F3E31-D639-4E51-9035-CE1331B120FE}"/>
    <cellStyle name="Normal 27 4" xfId="4599" xr:uid="{C07EB643-4BDB-484C-A7F8-C5B4F00A18EA}"/>
    <cellStyle name="Normal 27 5" xfId="5320" xr:uid="{1FB9B799-4438-4777-A120-AF0FBDDB42D0}"/>
    <cellStyle name="Normal 27 6" xfId="4589" xr:uid="{EDBBF250-377B-4165-B6CE-42FD9D0F6DC3}"/>
    <cellStyle name="Normal 27 7" xfId="5332" xr:uid="{CCAB0C84-3A05-4574-B322-EEDDE49F417E}"/>
    <cellStyle name="Normal 28" xfId="4365" xr:uid="{F60EB04D-D46D-4CC2-A377-2AE410B6B204}"/>
    <cellStyle name="Normal 28 2" xfId="4366" xr:uid="{5F7299A0-46C7-4B58-A54D-C8D313A64901}"/>
    <cellStyle name="Normal 28 3" xfId="4367" xr:uid="{A0801A8C-BB07-4444-9761-5EC11B8B2C27}"/>
    <cellStyle name="Normal 29" xfId="4368" xr:uid="{744D66C0-5225-43B7-92B0-199893470A2C}"/>
    <cellStyle name="Normal 29 2" xfId="4369" xr:uid="{DA0612F3-EF8E-4BC9-86BB-B94C6F4D56E9}"/>
    <cellStyle name="Normal 3" xfId="2" xr:uid="{665067A7-73F8-4B7E-BFD2-7BB3B9468366}"/>
    <cellStyle name="Normal 3 2" xfId="81" xr:uid="{F45CD2B0-F98D-4C2F-A0FB-5026CF3B1BBA}"/>
    <cellStyle name="Normal 3 2 2" xfId="82" xr:uid="{D576C2C9-AF7C-41D2-93A7-787666ECB090}"/>
    <cellStyle name="Normal 3 2 2 2" xfId="288" xr:uid="{5662FDD3-F07D-4448-B944-27E133A15967}"/>
    <cellStyle name="Normal 3 2 2 2 2" xfId="4665" xr:uid="{BFF7D26E-C850-4E2B-886C-2B9E237132B0}"/>
    <cellStyle name="Normal 3 2 2 3" xfId="4556" xr:uid="{CEFEE062-8291-427C-8CA5-DD866A26318F}"/>
    <cellStyle name="Normal 3 2 3" xfId="83" xr:uid="{811A165C-DC6C-4ECD-875B-702BAC49C73C}"/>
    <cellStyle name="Normal 3 2 4" xfId="289" xr:uid="{2262BCA0-0A57-4632-9AB0-10DC0679890D}"/>
    <cellStyle name="Normal 3 2 4 2" xfId="4666" xr:uid="{7CCD1F8E-26D3-4F4C-ACC7-42310617EFF3}"/>
    <cellStyle name="Normal 3 2 5" xfId="2506" xr:uid="{9230A675-1A01-4F72-BE32-18625253AFC1}"/>
    <cellStyle name="Normal 3 2 5 2" xfId="4509" xr:uid="{A3AA74DF-9B90-4ED6-87BA-513719DEF54D}"/>
    <cellStyle name="Normal 3 2 5 3" xfId="5304" xr:uid="{1A072AFC-6648-4474-8C36-32C42CFBBE29}"/>
    <cellStyle name="Normal 3 3" xfId="84" xr:uid="{2AA98EB7-C400-4AC4-8A8B-3ED12BB7D151}"/>
    <cellStyle name="Normal 3 3 2" xfId="290" xr:uid="{572A1146-D039-44C8-BCDB-F4859EDDC797}"/>
    <cellStyle name="Normal 3 3 2 2" xfId="4667" xr:uid="{AACDA92D-DE3C-4817-B53F-5162A17864E2}"/>
    <cellStyle name="Normal 3 3 3" xfId="4557" xr:uid="{37F4DE6C-7D23-4714-8E88-1AB732FB6070}"/>
    <cellStyle name="Normal 3 4" xfId="85" xr:uid="{8570E039-EF35-4C6E-BF33-B519CE68DEA3}"/>
    <cellStyle name="Normal 3 4 2" xfId="2502" xr:uid="{02AB4CFC-B579-4EC8-9D54-7F562B78D095}"/>
    <cellStyle name="Normal 3 4 2 2" xfId="4668" xr:uid="{5A2CADB6-3E48-4259-B348-192623506EC3}"/>
    <cellStyle name="Normal 3 5" xfId="2501" xr:uid="{4ED4ED4D-C981-4031-BBB8-4169CB8E0080}"/>
    <cellStyle name="Normal 3 5 2" xfId="4669" xr:uid="{4DC69D0C-6FE8-445D-B2A2-FBEBE58FD091}"/>
    <cellStyle name="Normal 3 5 3" xfId="4745" xr:uid="{5B5FE74D-E2C1-4040-B57B-D4FF11679FB1}"/>
    <cellStyle name="Normal 3 5 4" xfId="4713" xr:uid="{9916258E-C26A-4100-95A2-AE35F0A2E61A}"/>
    <cellStyle name="Normal 3 6" xfId="4664" xr:uid="{8A7752AD-3F1F-4491-AF6A-DB04B48E01AB}"/>
    <cellStyle name="Normal 3 6 2" xfId="5336" xr:uid="{9956AAD6-C50F-47C0-9D9E-D24D923C27B3}"/>
    <cellStyle name="Normal 3 6 2 2" xfId="5333" xr:uid="{1605326C-5BB6-4609-AC06-EED7B46AD69E}"/>
    <cellStyle name="Normal 30" xfId="4370" xr:uid="{295405DC-BD1F-4110-8AA6-1D53CB386CC6}"/>
    <cellStyle name="Normal 30 2" xfId="4371" xr:uid="{6FF2E285-EE58-4E1A-A26F-82477CEB037B}"/>
    <cellStyle name="Normal 31" xfId="4372" xr:uid="{A37F9F2E-A706-4699-A315-A27847D2C6E9}"/>
    <cellStyle name="Normal 31 2" xfId="4373" xr:uid="{E2FEBA31-08CA-4FC8-BE42-384E9393A9B2}"/>
    <cellStyle name="Normal 32" xfId="4374" xr:uid="{8E54DA42-601D-436D-846F-5E1AC0AE1BE8}"/>
    <cellStyle name="Normal 33" xfId="4375" xr:uid="{CB215208-FD47-439E-B682-B56544CE4216}"/>
    <cellStyle name="Normal 33 2" xfId="4376" xr:uid="{FCC87C5A-E022-4488-ADC5-07CCD635916E}"/>
    <cellStyle name="Normal 34" xfId="4377" xr:uid="{E22F6D94-798D-4A0B-B045-97C5572E0355}"/>
    <cellStyle name="Normal 34 2" xfId="4378" xr:uid="{FDBC22CB-F0F3-4A8B-9111-B93161EEB79E}"/>
    <cellStyle name="Normal 35" xfId="4379" xr:uid="{6AB3FC45-B228-4895-B9C6-AAC0CA727E8E}"/>
    <cellStyle name="Normal 35 2" xfId="4380" xr:uid="{043BE4BD-EBBF-478F-BE1F-866B0344BBC6}"/>
    <cellStyle name="Normal 36" xfId="4381" xr:uid="{E6BF61AB-AFAE-4AD5-AB70-D6734089348F}"/>
    <cellStyle name="Normal 36 2" xfId="4382" xr:uid="{617AB3B7-5C1F-4313-BF79-7F55D920EA46}"/>
    <cellStyle name="Normal 37" xfId="4383" xr:uid="{37872D1D-F913-47FB-BF27-A024F360A586}"/>
    <cellStyle name="Normal 37 2" xfId="4384" xr:uid="{81F62865-60B9-4E18-A2E3-C310D7D4700F}"/>
    <cellStyle name="Normal 38" xfId="4385" xr:uid="{6BD907B1-FF1D-4718-988E-9A5F15060E60}"/>
    <cellStyle name="Normal 38 2" xfId="4386" xr:uid="{0E733C48-1F6B-4D1E-BA0B-71EFF0A632F0}"/>
    <cellStyle name="Normal 39" xfId="4387" xr:uid="{BBC7A8CE-CA3D-4304-AA16-9AAF7F9DAAA5}"/>
    <cellStyle name="Normal 39 2" xfId="4388" xr:uid="{94FF6DAC-DCB5-4E03-9002-27652284C07D}"/>
    <cellStyle name="Normal 39 2 2" xfId="4389" xr:uid="{AA8A9B92-9F67-4BB8-AE7F-03DC5FC1B733}"/>
    <cellStyle name="Normal 39 3" xfId="4390" xr:uid="{91CFD245-8933-411C-B131-70567CCBA048}"/>
    <cellStyle name="Normal 4" xfId="86" xr:uid="{70DF16F2-38BC-4614-A576-F68926923135}"/>
    <cellStyle name="Normal 4 2" xfId="87" xr:uid="{51779D54-60DF-436E-8B92-B0B6FEAD0573}"/>
    <cellStyle name="Normal 4 2 2" xfId="88" xr:uid="{40D07C15-7916-4863-B759-07C8935B2645}"/>
    <cellStyle name="Normal 4 2 2 2" xfId="445" xr:uid="{758121A6-B8BA-447C-955D-2DD192799D71}"/>
    <cellStyle name="Normal 4 2 2 3" xfId="2807" xr:uid="{42C652FC-E94B-4F16-915A-80B628AD3A25}"/>
    <cellStyle name="Normal 4 2 2 4" xfId="2808" xr:uid="{C859EB73-2811-401D-8FAF-7E331FF40477}"/>
    <cellStyle name="Normal 4 2 2 4 2" xfId="2809" xr:uid="{333FC63A-9610-406D-8AC8-468393A7EBAF}"/>
    <cellStyle name="Normal 4 2 2 4 3" xfId="2810" xr:uid="{105FA8CE-BE05-44EB-8215-D5C42418CD92}"/>
    <cellStyle name="Normal 4 2 2 4 3 2" xfId="2811" xr:uid="{3BDA0260-9F72-4E44-B147-45490EC38D35}"/>
    <cellStyle name="Normal 4 2 2 4 3 3" xfId="4312" xr:uid="{CFF197DB-3E1C-4F2D-BD07-48C13ABB6F02}"/>
    <cellStyle name="Normal 4 2 3" xfId="2493" xr:uid="{BD7512B9-C042-4EC3-A4BC-910C18499F22}"/>
    <cellStyle name="Normal 4 2 3 2" xfId="2504" xr:uid="{C1D47626-8C33-4785-A7D3-1054F2701540}"/>
    <cellStyle name="Normal 4 2 3 2 2" xfId="4462" xr:uid="{E88E753D-AE45-46DB-8119-D267AC26551B}"/>
    <cellStyle name="Normal 4 2 3 3" xfId="4463" xr:uid="{03B3E840-92BB-4FB6-B880-817E7B119279}"/>
    <cellStyle name="Normal 4 2 3 3 2" xfId="4464" xr:uid="{090CC826-C4CF-44E7-91C2-E5589235B864}"/>
    <cellStyle name="Normal 4 2 3 4" xfId="4465" xr:uid="{9ED9081D-E077-40A4-A978-0D04982D8AC3}"/>
    <cellStyle name="Normal 4 2 3 5" xfId="4466" xr:uid="{5EB15D65-20A8-4EE5-A151-56C636E5AABF}"/>
    <cellStyle name="Normal 4 2 4" xfId="2494" xr:uid="{FBBD90BA-D9F0-4B9D-8326-AE4BB3FAF48B}"/>
    <cellStyle name="Normal 4 2 4 2" xfId="4392" xr:uid="{9027E18B-8C9E-4B38-97D1-CA4B4FA5AD47}"/>
    <cellStyle name="Normal 4 2 4 2 2" xfId="4467" xr:uid="{CD880DBB-14B5-4A1B-9616-3C3BA3E08162}"/>
    <cellStyle name="Normal 4 2 4 2 3" xfId="4694" xr:uid="{7D4C1B56-2653-48A8-BC1B-61F24BAF6A3B}"/>
    <cellStyle name="Normal 4 2 4 2 4" xfId="4613" xr:uid="{E5266458-1A3C-44FF-9FCA-1F292BEAC5FE}"/>
    <cellStyle name="Normal 4 2 4 3" xfId="4576" xr:uid="{F835AC2E-C25E-47F7-9F50-A46D2F5A1B38}"/>
    <cellStyle name="Normal 4 2 4 4" xfId="4714" xr:uid="{211512D0-5085-4DEB-82AE-B64FF5BB6CF8}"/>
    <cellStyle name="Normal 4 2 5" xfId="1168" xr:uid="{C5D3FF79-D34A-41A2-8C9A-64D209C7D404}"/>
    <cellStyle name="Normal 4 2 6" xfId="4558" xr:uid="{36C97485-B608-4FA9-993A-B2632F607B50}"/>
    <cellStyle name="Normal 4 3" xfId="528" xr:uid="{7EB14E3A-66B5-4371-8A21-D402A851DE13}"/>
    <cellStyle name="Normal 4 3 2" xfId="1170" xr:uid="{E61C431E-2A89-4833-A0F1-5F380D7C98CB}"/>
    <cellStyle name="Normal 4 3 2 2" xfId="1171" xr:uid="{92052007-7405-4D3A-9E76-B15A8DE501D4}"/>
    <cellStyle name="Normal 4 3 2 3" xfId="1172" xr:uid="{076FB0FE-C677-4C25-9C79-05671971F593}"/>
    <cellStyle name="Normal 4 3 3" xfId="1169" xr:uid="{FE563486-9B37-4CC3-9A4D-983DB7D1D14E}"/>
    <cellStyle name="Normal 4 3 3 2" xfId="4434" xr:uid="{CD63D9B2-B138-43C0-8965-03722FC50E66}"/>
    <cellStyle name="Normal 4 3 4" xfId="2812" xr:uid="{10422EB9-4648-4DC1-9F09-AD60BBFCB5A7}"/>
    <cellStyle name="Normal 4 3 5" xfId="2813" xr:uid="{9E10EF01-69E1-4DC4-A47B-734394905993}"/>
    <cellStyle name="Normal 4 3 5 2" xfId="2814" xr:uid="{BEA4D0B8-C090-4D6E-88F5-C3DBB7A1898E}"/>
    <cellStyle name="Normal 4 3 5 3" xfId="2815" xr:uid="{305B6846-20C0-4023-81CA-7C9913E36DB4}"/>
    <cellStyle name="Normal 4 3 5 3 2" xfId="2816" xr:uid="{FEDA811C-F6A4-4EC1-B6FE-A356702FEEA5}"/>
    <cellStyle name="Normal 4 3 5 3 3" xfId="4311" xr:uid="{DB7F4956-20C4-42A6-BFCC-1E9562D03687}"/>
    <cellStyle name="Normal 4 3 6" xfId="4314" xr:uid="{4A57E42B-52F8-4ED3-8537-40F9A1C74CBE}"/>
    <cellStyle name="Normal 4 4" xfId="453" xr:uid="{75908B17-8AF4-4686-A52E-D7711C406152}"/>
    <cellStyle name="Normal 4 4 2" xfId="2495" xr:uid="{871EA730-1BAE-4E19-8BA7-F65AE2332AFC}"/>
    <cellStyle name="Normal 4 4 2 2" xfId="5339" xr:uid="{B59F7A26-33E1-478F-A60D-F2839252BC5A}"/>
    <cellStyle name="Normal 4 4 3" xfId="2503" xr:uid="{E5B6FF94-7332-49BD-8506-79DA4EF2FD6D}"/>
    <cellStyle name="Normal 4 4 3 2" xfId="4317" xr:uid="{5621B1E3-D6C2-4650-B2F8-53AB5C667F3B}"/>
    <cellStyle name="Normal 4 4 3 3" xfId="4316" xr:uid="{F6ED050C-F010-4C50-9990-004BAB4C577C}"/>
    <cellStyle name="Normal 4 4 4" xfId="4747" xr:uid="{BA567BB8-9929-42BE-ABBE-E661DF24C92C}"/>
    <cellStyle name="Normal 4 5" xfId="2496" xr:uid="{5C8920F9-8B39-410A-B8B6-C117044B9ECF}"/>
    <cellStyle name="Normal 4 5 2" xfId="4391" xr:uid="{B0488205-6F80-4A96-821E-7D69D17A0036}"/>
    <cellStyle name="Normal 4 6" xfId="2497" xr:uid="{7601795B-2A58-4C30-81AC-FE5519832264}"/>
    <cellStyle name="Normal 4 7" xfId="900" xr:uid="{D0F3164F-0A68-4A35-A242-FBD5BA2229F1}"/>
    <cellStyle name="Normal 40" xfId="4393" xr:uid="{0F216729-1C39-495A-AA56-D21C1CBDDF33}"/>
    <cellStyle name="Normal 40 2" xfId="4394" xr:uid="{DD2F1477-F975-45B6-8A33-6D554281389A}"/>
    <cellStyle name="Normal 40 2 2" xfId="4395" xr:uid="{BB114F93-3A1F-4093-AA3D-D44A5272FDD6}"/>
    <cellStyle name="Normal 40 3" xfId="4396" xr:uid="{026C4947-90F7-4C56-AC5F-7ED140AB91B3}"/>
    <cellStyle name="Normal 41" xfId="4397" xr:uid="{74ED1126-A29F-495E-B92A-C0A0AA4563B2}"/>
    <cellStyle name="Normal 41 2" xfId="4398" xr:uid="{F13FE191-9705-4386-AEB8-C6624FDDF6B9}"/>
    <cellStyle name="Normal 42" xfId="4399" xr:uid="{2306A8B6-FA54-47C1-B334-E2C6050078E9}"/>
    <cellStyle name="Normal 42 2" xfId="4400" xr:uid="{DF008E8B-3AE4-4BF3-A2E4-EEC17EE0CCB0}"/>
    <cellStyle name="Normal 43" xfId="4401" xr:uid="{51187AC1-6E50-4C45-99C2-F342A6FF04B7}"/>
    <cellStyle name="Normal 43 2" xfId="4402" xr:uid="{64FB01CD-A1A9-4AC0-98EB-BACB9BD6DF7F}"/>
    <cellStyle name="Normal 44" xfId="4412" xr:uid="{8EDFBA96-22B5-49D0-8052-3B2285F6C113}"/>
    <cellStyle name="Normal 44 2" xfId="4413" xr:uid="{5F0E336C-CF3A-4A26-A047-B43DC4924A5D}"/>
    <cellStyle name="Normal 45" xfId="4674" xr:uid="{E758E656-F677-4A06-9A4B-039C11C1AA8A}"/>
    <cellStyle name="Normal 45 2" xfId="5324" xr:uid="{A0CE43FA-407D-45C5-9FA4-5BF917102629}"/>
    <cellStyle name="Normal 45 3" xfId="5323" xr:uid="{7BFEA4FD-975A-4DF6-9099-74D6C9129BA6}"/>
    <cellStyle name="Normal 5" xfId="89" xr:uid="{5E91F6B9-E344-4595-A896-43D04DDEC50F}"/>
    <cellStyle name="Normal 5 10" xfId="291" xr:uid="{8FFC3F4F-F5E7-417F-A3BC-500412EC1428}"/>
    <cellStyle name="Normal 5 10 2" xfId="529" xr:uid="{E92A9BDE-9423-4011-9D97-D1CF551BFAF7}"/>
    <cellStyle name="Normal 5 10 2 2" xfId="1173" xr:uid="{4AB3D526-5B25-47F9-BADD-2286D2047C05}"/>
    <cellStyle name="Normal 5 10 2 3" xfId="2817" xr:uid="{FA155FBD-EB64-4EAE-9A60-275E6A93E10A}"/>
    <cellStyle name="Normal 5 10 2 4" xfId="2818" xr:uid="{69BEA90C-9656-416F-BAE7-1CC1CAE2FBA1}"/>
    <cellStyle name="Normal 5 10 3" xfId="1174" xr:uid="{D3FD7893-23C4-4983-9B2C-103B416704B4}"/>
    <cellStyle name="Normal 5 10 3 2" xfId="2819" xr:uid="{CD6F9BE5-521A-43FB-8BD3-586302ACE33D}"/>
    <cellStyle name="Normal 5 10 3 3" xfId="2820" xr:uid="{F28761DA-17D4-4371-99EA-E51F7A02CECA}"/>
    <cellStyle name="Normal 5 10 3 4" xfId="2821" xr:uid="{92F84A15-AFBB-44EA-8D38-3B6B7057B976}"/>
    <cellStyle name="Normal 5 10 4" xfId="2822" xr:uid="{4B6BB805-C1E8-4990-9CD5-ACF5BFF07F9A}"/>
    <cellStyle name="Normal 5 10 5" xfId="2823" xr:uid="{49E86168-C9B3-466E-8978-6703DA4D7137}"/>
    <cellStyle name="Normal 5 10 6" xfId="2824" xr:uid="{20CFB356-9383-4DBE-A78B-3D3788ACD4BE}"/>
    <cellStyle name="Normal 5 11" xfId="292" xr:uid="{8D454EA4-D273-4173-8A38-97A8391D24FF}"/>
    <cellStyle name="Normal 5 11 2" xfId="1175" xr:uid="{2FDB0CF6-BFA6-4FD3-875D-A28212FB9B23}"/>
    <cellStyle name="Normal 5 11 2 2" xfId="2825" xr:uid="{9E46F836-749D-4F78-A04D-AB552884C336}"/>
    <cellStyle name="Normal 5 11 2 2 2" xfId="4403" xr:uid="{49D93984-8151-411E-BEB9-339AFB8E6B57}"/>
    <cellStyle name="Normal 5 11 2 2 3" xfId="4681" xr:uid="{6F410EBB-AC87-4B32-A8DA-954F905A8A26}"/>
    <cellStyle name="Normal 5 11 2 3" xfId="2826" xr:uid="{CE89A23F-4989-45DA-9E4D-867107095F34}"/>
    <cellStyle name="Normal 5 11 2 4" xfId="2827" xr:uid="{141E64B5-56D6-46DD-B20E-0921F868CC9B}"/>
    <cellStyle name="Normal 5 11 3" xfId="2828" xr:uid="{05640B74-0956-4D5E-8F13-CD354CC0DF67}"/>
    <cellStyle name="Normal 5 11 4" xfId="2829" xr:uid="{B522E7AC-5B81-44AB-BBC0-C1205EA594EB}"/>
    <cellStyle name="Normal 5 11 4 2" xfId="4577" xr:uid="{6A9C5F5B-B8D0-4DCA-9760-7529B466C8ED}"/>
    <cellStyle name="Normal 5 11 4 3" xfId="4682" xr:uid="{76BF1F31-E46F-4444-B4B3-E90A81EBEBF0}"/>
    <cellStyle name="Normal 5 11 4 4" xfId="4606" xr:uid="{D61355E9-A118-4FB5-9FC1-CEA3A7927EFB}"/>
    <cellStyle name="Normal 5 11 5" xfId="2830" xr:uid="{1392AB77-96AA-4A98-95A0-3E75F0425365}"/>
    <cellStyle name="Normal 5 12" xfId="1176" xr:uid="{6786B733-3D1D-4C4B-9004-E355387D4E20}"/>
    <cellStyle name="Normal 5 12 2" xfId="2831" xr:uid="{49D96803-055B-43AC-9F04-2F86CCB2E4A8}"/>
    <cellStyle name="Normal 5 12 3" xfId="2832" xr:uid="{FAC2E88B-9D93-4CFB-AC08-7E2C02A08BDE}"/>
    <cellStyle name="Normal 5 12 4" xfId="2833" xr:uid="{75E1F41A-4F4E-4299-92A8-4E80B7617697}"/>
    <cellStyle name="Normal 5 13" xfId="901" xr:uid="{FC0AE1D1-147D-45B1-A24D-65EF5EE95CF6}"/>
    <cellStyle name="Normal 5 13 2" xfId="2834" xr:uid="{69F0A13A-C110-476D-B529-3521FA666E2A}"/>
    <cellStyle name="Normal 5 13 3" xfId="2835" xr:uid="{28C4EF0D-B2E0-47A9-AFBE-D9B86C1A9EFB}"/>
    <cellStyle name="Normal 5 13 4" xfId="2836" xr:uid="{BF1F19C1-DD2F-4194-B501-D24FF6DD2DD6}"/>
    <cellStyle name="Normal 5 14" xfId="2837" xr:uid="{3AD293E3-A494-4F45-A7CB-BB8DED83B1EF}"/>
    <cellStyle name="Normal 5 14 2" xfId="2838" xr:uid="{20EC548A-F862-44B3-BE87-7DEA55673AC8}"/>
    <cellStyle name="Normal 5 15" xfId="2839" xr:uid="{F53DF2F2-C126-4E70-B594-FE256141B584}"/>
    <cellStyle name="Normal 5 16" xfId="2840" xr:uid="{16602A06-93A4-4CE2-A993-93E663E89DA7}"/>
    <cellStyle name="Normal 5 17" xfId="2841" xr:uid="{24D5FC38-508E-4A43-AFC8-59D57BE5B77B}"/>
    <cellStyle name="Normal 5 2" xfId="90" xr:uid="{B4CB54F3-91EC-452A-AC78-8AC8710DDF2F}"/>
    <cellStyle name="Normal 5 2 2" xfId="187" xr:uid="{AC3BA0CD-14D5-4A41-8DB4-E33FC8C97501}"/>
    <cellStyle name="Normal 5 2 2 2" xfId="188" xr:uid="{444BCA5F-71B2-4AC3-87B6-7180F830448D}"/>
    <cellStyle name="Normal 5 2 2 2 2" xfId="189" xr:uid="{90372BED-71C2-4930-A9D5-CC9172274BB9}"/>
    <cellStyle name="Normal 5 2 2 2 2 2" xfId="190" xr:uid="{55F446FF-B967-4749-9CB4-DD678034DB1B}"/>
    <cellStyle name="Normal 5 2 2 2 3" xfId="191" xr:uid="{EC0365E6-A2D9-44B6-8433-144EF316A385}"/>
    <cellStyle name="Normal 5 2 2 2 4" xfId="4670" xr:uid="{E395B934-E7E4-4B16-8582-4EAA52F4ED89}"/>
    <cellStyle name="Normal 5 2 2 2 5" xfId="5300" xr:uid="{A1B3EF6F-6157-4EBA-A36D-21AE9243E164}"/>
    <cellStyle name="Normal 5 2 2 3" xfId="192" xr:uid="{C1079D07-B4D7-4038-9C35-9E4EA96A183B}"/>
    <cellStyle name="Normal 5 2 2 3 2" xfId="193" xr:uid="{356248BC-DCD8-4903-934D-D49886928627}"/>
    <cellStyle name="Normal 5 2 2 4" xfId="194" xr:uid="{49DA516E-C876-4DE6-9011-BB66CFBDB6AC}"/>
    <cellStyle name="Normal 5 2 2 5" xfId="293" xr:uid="{0754EF80-7B0D-427A-860B-CBA6475FDEDE}"/>
    <cellStyle name="Normal 5 2 2 6" xfId="4596" xr:uid="{173AF312-EDB1-4479-8B1F-3600DD429C94}"/>
    <cellStyle name="Normal 5 2 2 7" xfId="5329" xr:uid="{40349483-30D5-446D-8824-F851654ABB96}"/>
    <cellStyle name="Normal 5 2 3" xfId="195" xr:uid="{5D4C3824-96E9-46A3-A93F-1ED59492135E}"/>
    <cellStyle name="Normal 5 2 3 2" xfId="196" xr:uid="{ADFE73E9-49B1-4E60-BD95-4F6AF1C74E70}"/>
    <cellStyle name="Normal 5 2 3 2 2" xfId="197" xr:uid="{516CE285-5A0C-4399-A6A3-DDA6BC410ABB}"/>
    <cellStyle name="Normal 5 2 3 2 3" xfId="4559" xr:uid="{DA513F90-70FD-4D8E-9D3E-3966EBDC0440}"/>
    <cellStyle name="Normal 5 2 3 2 4" xfId="5301" xr:uid="{7F8F8E7A-B774-45B9-A0DE-CAC5DA7E58ED}"/>
    <cellStyle name="Normal 5 2 3 3" xfId="198" xr:uid="{521DA0E3-ECFC-4BB9-AE60-7214E0A47A83}"/>
    <cellStyle name="Normal 5 2 3 3 2" xfId="4742" xr:uid="{D63A7917-B7D6-4603-ADA9-87BE75412AFB}"/>
    <cellStyle name="Normal 5 2 3 4" xfId="4404" xr:uid="{0782357C-70BA-4509-8A91-63D19E197DDE}"/>
    <cellStyle name="Normal 5 2 3 4 2" xfId="4715" xr:uid="{F2AD5825-C204-479C-BF29-10DBF45EE554}"/>
    <cellStyle name="Normal 5 2 3 5" xfId="4597" xr:uid="{E61CC85A-2910-4AC1-B195-F30E44E9D967}"/>
    <cellStyle name="Normal 5 2 3 6" xfId="5321" xr:uid="{BB893EFC-A840-4490-B1D1-4D2FBF085DE6}"/>
    <cellStyle name="Normal 5 2 3 7" xfId="5330" xr:uid="{23189344-B390-4B54-94BD-62B6C077E85E}"/>
    <cellStyle name="Normal 5 2 4" xfId="199" xr:uid="{D408E94A-E6A3-4B0F-85FC-9FF330041B3A}"/>
    <cellStyle name="Normal 5 2 4 2" xfId="200" xr:uid="{635EB6FA-F9EA-4F2C-A3E5-0019A49242D2}"/>
    <cellStyle name="Normal 5 2 5" xfId="201" xr:uid="{E394EAF6-ED5D-4642-B40B-5F2F3437BB58}"/>
    <cellStyle name="Normal 5 2 6" xfId="186" xr:uid="{D0DCA2FD-E5AF-4926-86F2-1F4F37348BFC}"/>
    <cellStyle name="Normal 5 3" xfId="91" xr:uid="{044CEFA5-2F6A-4E23-9B14-FE31F70273B2}"/>
    <cellStyle name="Normal 5 3 2" xfId="4406" xr:uid="{FEB968B2-94C0-4118-B763-C379798F0124}"/>
    <cellStyle name="Normal 5 3 3" xfId="4405" xr:uid="{FF0E2285-AA1B-49E6-A4D7-C0B94188B675}"/>
    <cellStyle name="Normal 5 4" xfId="92" xr:uid="{E569E9CE-3C92-4FE8-9A5B-023422CDF39F}"/>
    <cellStyle name="Normal 5 4 10" xfId="2842" xr:uid="{78A15020-07D2-485B-84C9-224CC71D60EB}"/>
    <cellStyle name="Normal 5 4 11" xfId="2843" xr:uid="{A5AB9174-1A2D-4963-B0DB-630087794253}"/>
    <cellStyle name="Normal 5 4 2" xfId="93" xr:uid="{0E563016-FEEB-478B-BB28-D3960F6C1BC7}"/>
    <cellStyle name="Normal 5 4 2 2" xfId="94" xr:uid="{4CDC0742-AD16-49FF-B28D-96FCA18E51A7}"/>
    <cellStyle name="Normal 5 4 2 2 2" xfId="294" xr:uid="{3538DCD3-D459-43C6-A4E5-85CC68D88514}"/>
    <cellStyle name="Normal 5 4 2 2 2 2" xfId="530" xr:uid="{2C7E0849-A40F-43AA-BDD4-C7B4D010124B}"/>
    <cellStyle name="Normal 5 4 2 2 2 2 2" xfId="531" xr:uid="{38910369-7E3E-4F8F-B0A4-4AC20958CF05}"/>
    <cellStyle name="Normal 5 4 2 2 2 2 2 2" xfId="1177" xr:uid="{35C9EB25-E339-4CF5-AAC5-9C0FB0B127A7}"/>
    <cellStyle name="Normal 5 4 2 2 2 2 2 2 2" xfId="1178" xr:uid="{2F3C4EDC-3B1F-4838-B5F6-C67BDC061ED3}"/>
    <cellStyle name="Normal 5 4 2 2 2 2 2 3" xfId="1179" xr:uid="{D74A22B5-73EA-490D-8BB4-F1DE7777C954}"/>
    <cellStyle name="Normal 5 4 2 2 2 2 3" xfId="1180" xr:uid="{37534075-2AC3-49FD-A2B7-9914795BCC0F}"/>
    <cellStyle name="Normal 5 4 2 2 2 2 3 2" xfId="1181" xr:uid="{6E08A049-DDB6-4088-9A5B-E930C5A242B8}"/>
    <cellStyle name="Normal 5 4 2 2 2 2 4" xfId="1182" xr:uid="{20C33CCF-B541-4CB5-AE13-ADA98B991EB2}"/>
    <cellStyle name="Normal 5 4 2 2 2 3" xfId="532" xr:uid="{A034A2BB-D851-4D52-9414-2F8C2EF9FCDB}"/>
    <cellStyle name="Normal 5 4 2 2 2 3 2" xfId="1183" xr:uid="{D1ECFA0B-25AB-4317-90B6-2D90CC6B7AB1}"/>
    <cellStyle name="Normal 5 4 2 2 2 3 2 2" xfId="1184" xr:uid="{E8C2EE75-1AAB-4D32-B85B-08CEE34C2337}"/>
    <cellStyle name="Normal 5 4 2 2 2 3 3" xfId="1185" xr:uid="{307F8701-2406-4C07-BFE9-CDC36CCE2D6C}"/>
    <cellStyle name="Normal 5 4 2 2 2 3 4" xfId="2844" xr:uid="{0262A9BD-31B8-4712-AAD6-A037B11FD295}"/>
    <cellStyle name="Normal 5 4 2 2 2 4" xfId="1186" xr:uid="{CEDD9893-1CCD-48A7-A210-9B7719BF475D}"/>
    <cellStyle name="Normal 5 4 2 2 2 4 2" xfId="1187" xr:uid="{DE37B4C7-96D2-438F-9623-C94E868F66D5}"/>
    <cellStyle name="Normal 5 4 2 2 2 5" xfId="1188" xr:uid="{78DDD32B-57B8-485A-8818-2879CA3198DA}"/>
    <cellStyle name="Normal 5 4 2 2 2 6" xfId="2845" xr:uid="{BA194E9D-C3E8-40BF-AA23-B87818DEF104}"/>
    <cellStyle name="Normal 5 4 2 2 3" xfId="295" xr:uid="{5C8EFD6E-1954-42E7-BAC0-555ADAE0A184}"/>
    <cellStyle name="Normal 5 4 2 2 3 2" xfId="533" xr:uid="{0A58160A-9309-4172-8234-1A1FF61965C4}"/>
    <cellStyle name="Normal 5 4 2 2 3 2 2" xfId="534" xr:uid="{B525E496-87BE-43D6-8066-E664DCFB1C2C}"/>
    <cellStyle name="Normal 5 4 2 2 3 2 2 2" xfId="1189" xr:uid="{FF15DD0A-4A59-4430-8507-F96012339127}"/>
    <cellStyle name="Normal 5 4 2 2 3 2 2 2 2" xfId="1190" xr:uid="{4996D6AD-DC58-4FB0-AB11-5D9A2D80CC16}"/>
    <cellStyle name="Normal 5 4 2 2 3 2 2 3" xfId="1191" xr:uid="{723BF2CB-3836-4D22-BD8F-F4658BBC9A5E}"/>
    <cellStyle name="Normal 5 4 2 2 3 2 3" xfId="1192" xr:uid="{EFED2A95-AB6E-44F7-A6D0-6FA08F13392F}"/>
    <cellStyle name="Normal 5 4 2 2 3 2 3 2" xfId="1193" xr:uid="{4056933A-4525-45A3-8F0F-08DB0D85FA67}"/>
    <cellStyle name="Normal 5 4 2 2 3 2 4" xfId="1194" xr:uid="{9393DB60-97CA-450A-9317-B22B0D4E53A0}"/>
    <cellStyle name="Normal 5 4 2 2 3 3" xfId="535" xr:uid="{AF32292E-BF12-44F9-A64F-A41B0E4AB3D1}"/>
    <cellStyle name="Normal 5 4 2 2 3 3 2" xfId="1195" xr:uid="{6B31BEB0-20D3-4E52-9801-FC624B8BCF36}"/>
    <cellStyle name="Normal 5 4 2 2 3 3 2 2" xfId="1196" xr:uid="{38807536-83EC-4DE8-87CA-54D77C5A0DDD}"/>
    <cellStyle name="Normal 5 4 2 2 3 3 3" xfId="1197" xr:uid="{EF78EA49-22CF-4673-8AE0-434CA54BBE80}"/>
    <cellStyle name="Normal 5 4 2 2 3 4" xfId="1198" xr:uid="{75122CC6-3F4C-48B5-8C93-BD5EF5501B5F}"/>
    <cellStyle name="Normal 5 4 2 2 3 4 2" xfId="1199" xr:uid="{0F0A3DA0-EE86-4B9D-932C-DD270A6C3453}"/>
    <cellStyle name="Normal 5 4 2 2 3 5" xfId="1200" xr:uid="{CD282ABE-AFC1-4559-8FA5-6D78F86B7273}"/>
    <cellStyle name="Normal 5 4 2 2 4" xfId="536" xr:uid="{58FD001E-A8B0-4D5E-B8B2-990689833823}"/>
    <cellStyle name="Normal 5 4 2 2 4 2" xfId="537" xr:uid="{B41010B0-7BE3-46DF-B59A-679B8B070DE9}"/>
    <cellStyle name="Normal 5 4 2 2 4 2 2" xfId="1201" xr:uid="{EE20F3B6-A9EE-45D1-9E1F-43DB762D8CD4}"/>
    <cellStyle name="Normal 5 4 2 2 4 2 2 2" xfId="1202" xr:uid="{CE8A3A11-B41C-4E5E-93F7-17245E0E79D5}"/>
    <cellStyle name="Normal 5 4 2 2 4 2 3" xfId="1203" xr:uid="{CA71D93D-8856-46FE-9A1A-D0878CE3B70A}"/>
    <cellStyle name="Normal 5 4 2 2 4 3" xfId="1204" xr:uid="{DA9F78D9-44B6-4953-A63E-31E7362CA2F6}"/>
    <cellStyle name="Normal 5 4 2 2 4 3 2" xfId="1205" xr:uid="{9275400D-AB05-46B2-A4C7-408E3D94382F}"/>
    <cellStyle name="Normal 5 4 2 2 4 4" xfId="1206" xr:uid="{35030FEA-0F56-489F-9022-582B1907382A}"/>
    <cellStyle name="Normal 5 4 2 2 5" xfId="538" xr:uid="{D3279BA4-E0E4-4CA7-A01C-C599C083E64D}"/>
    <cellStyle name="Normal 5 4 2 2 5 2" xfId="1207" xr:uid="{C6F950A8-8214-40C4-9CC6-B46039CA8676}"/>
    <cellStyle name="Normal 5 4 2 2 5 2 2" xfId="1208" xr:uid="{063152C6-C18B-4BFA-A5EF-57991538E704}"/>
    <cellStyle name="Normal 5 4 2 2 5 3" xfId="1209" xr:uid="{4EE35BE5-B6EA-4F44-946B-41EC68B1C564}"/>
    <cellStyle name="Normal 5 4 2 2 5 4" xfId="2846" xr:uid="{B9AD6A7F-27DB-4B17-97F7-27FC1FB38722}"/>
    <cellStyle name="Normal 5 4 2 2 6" xfId="1210" xr:uid="{F4AC150C-6C25-4D13-82BC-93A5F319F9FD}"/>
    <cellStyle name="Normal 5 4 2 2 6 2" xfId="1211" xr:uid="{AFCF285E-A376-41DF-8F76-7503CC6149E5}"/>
    <cellStyle name="Normal 5 4 2 2 7" xfId="1212" xr:uid="{AF764F58-38FD-4E08-B7D1-107DECAFC2BE}"/>
    <cellStyle name="Normal 5 4 2 2 8" xfId="2847" xr:uid="{0300A546-301C-4E38-9CF8-A650C228788E}"/>
    <cellStyle name="Normal 5 4 2 3" xfId="296" xr:uid="{F496F321-0A01-405A-9F22-48A16C67BF7F}"/>
    <cellStyle name="Normal 5 4 2 3 2" xfId="539" xr:uid="{6AD99B66-8D4F-4D56-9242-5C70AF287DF6}"/>
    <cellStyle name="Normal 5 4 2 3 2 2" xfId="540" xr:uid="{3E0B9094-40FD-4380-9140-C40C2AA31255}"/>
    <cellStyle name="Normal 5 4 2 3 2 2 2" xfId="1213" xr:uid="{FD72E153-9492-4183-89D1-443B2C80F684}"/>
    <cellStyle name="Normal 5 4 2 3 2 2 2 2" xfId="1214" xr:uid="{A5D35158-DB5D-4866-A70C-C915DDDB8955}"/>
    <cellStyle name="Normal 5 4 2 3 2 2 3" xfId="1215" xr:uid="{572A906F-F1CC-46EC-B8A8-C2D9EB097BFF}"/>
    <cellStyle name="Normal 5 4 2 3 2 3" xfId="1216" xr:uid="{3123FF67-4C6B-49FD-8A77-4E2E6A7C6A1D}"/>
    <cellStyle name="Normal 5 4 2 3 2 3 2" xfId="1217" xr:uid="{B621C9B2-8977-43E6-95B4-95B993FD0017}"/>
    <cellStyle name="Normal 5 4 2 3 2 4" xfId="1218" xr:uid="{DEF91C5F-1241-4ECC-AE57-CD035D38E654}"/>
    <cellStyle name="Normal 5 4 2 3 3" xfId="541" xr:uid="{E625FF3B-7EA4-4379-B0AC-E73FACE611EC}"/>
    <cellStyle name="Normal 5 4 2 3 3 2" xfId="1219" xr:uid="{E828661C-18CD-4107-A558-37673D8A744D}"/>
    <cellStyle name="Normal 5 4 2 3 3 2 2" xfId="1220" xr:uid="{CAA97D44-006D-4986-A743-3B84DA50F602}"/>
    <cellStyle name="Normal 5 4 2 3 3 3" xfId="1221" xr:uid="{19699945-EC53-4FC1-A8DE-76C5F0C409A4}"/>
    <cellStyle name="Normal 5 4 2 3 3 4" xfId="2848" xr:uid="{6C1BB94A-DC38-4438-9E51-791BF568C747}"/>
    <cellStyle name="Normal 5 4 2 3 4" xfId="1222" xr:uid="{D667B8DA-09D5-4134-AB89-61B6EDF7C792}"/>
    <cellStyle name="Normal 5 4 2 3 4 2" xfId="1223" xr:uid="{C9821374-80B5-43E2-B2B5-B24C08BDBFA3}"/>
    <cellStyle name="Normal 5 4 2 3 5" xfId="1224" xr:uid="{D704EF71-0BBE-4DD4-877D-FB78CF0B4D3F}"/>
    <cellStyle name="Normal 5 4 2 3 6" xfId="2849" xr:uid="{23D3AE62-6C17-4944-9A38-5B506E1BD166}"/>
    <cellStyle name="Normal 5 4 2 4" xfId="297" xr:uid="{9D394B6F-4B88-48E3-A73B-6632DB6CDFA4}"/>
    <cellStyle name="Normal 5 4 2 4 2" xfId="542" xr:uid="{2B75D4C8-C549-48E5-A21C-B84575FEE5CE}"/>
    <cellStyle name="Normal 5 4 2 4 2 2" xfId="543" xr:uid="{767FB1BF-AAC3-4E7D-8023-2BCFC99D6038}"/>
    <cellStyle name="Normal 5 4 2 4 2 2 2" xfId="1225" xr:uid="{86128F58-F594-480A-9675-A377EC04B02B}"/>
    <cellStyle name="Normal 5 4 2 4 2 2 2 2" xfId="1226" xr:uid="{4B4AC117-DE0A-485E-8B79-7419E820E088}"/>
    <cellStyle name="Normal 5 4 2 4 2 2 3" xfId="1227" xr:uid="{3A47495A-CD04-447F-BBD7-E864B221D84B}"/>
    <cellStyle name="Normal 5 4 2 4 2 3" xfId="1228" xr:uid="{0A965864-5247-4670-9284-9BB8455A7EBA}"/>
    <cellStyle name="Normal 5 4 2 4 2 3 2" xfId="1229" xr:uid="{F6C625AC-89E5-4E94-84A2-1C12A310AAF8}"/>
    <cellStyle name="Normal 5 4 2 4 2 4" xfId="1230" xr:uid="{ECA04507-09DA-41E2-A6D9-ED588288F7A1}"/>
    <cellStyle name="Normal 5 4 2 4 3" xfId="544" xr:uid="{BB969C5E-A8FD-421F-BFEF-0D799F4A778D}"/>
    <cellStyle name="Normal 5 4 2 4 3 2" xfId="1231" xr:uid="{5658F881-3AE4-44BD-9F7A-9632EFACA8E0}"/>
    <cellStyle name="Normal 5 4 2 4 3 2 2" xfId="1232" xr:uid="{036768B1-5672-47DF-8AEA-B8DB6BDEEBED}"/>
    <cellStyle name="Normal 5 4 2 4 3 3" xfId="1233" xr:uid="{B3EE83B4-9F0C-4600-9D63-1FC096931F8B}"/>
    <cellStyle name="Normal 5 4 2 4 4" xfId="1234" xr:uid="{F2648B46-7387-4061-AAC7-D6A5E9B9EBE4}"/>
    <cellStyle name="Normal 5 4 2 4 4 2" xfId="1235" xr:uid="{50394270-6F99-4C76-8691-6CEF70E0998E}"/>
    <cellStyle name="Normal 5 4 2 4 5" xfId="1236" xr:uid="{CC634A1E-DBF0-46DE-BB5B-C97782264735}"/>
    <cellStyle name="Normal 5 4 2 5" xfId="298" xr:uid="{A4A1E5A3-BD75-4D04-801B-431ABE83E34D}"/>
    <cellStyle name="Normal 5 4 2 5 2" xfId="545" xr:uid="{021465B0-5BC0-41FE-BECD-33426D374A45}"/>
    <cellStyle name="Normal 5 4 2 5 2 2" xfId="1237" xr:uid="{1914DFD5-BDC0-43AE-A9ED-8C70F196621C}"/>
    <cellStyle name="Normal 5 4 2 5 2 2 2" xfId="1238" xr:uid="{DB6FD763-04CE-4043-83E9-0534226C966C}"/>
    <cellStyle name="Normal 5 4 2 5 2 3" xfId="1239" xr:uid="{1E0DD31E-9309-45E1-B5DB-5D82E61E4D0B}"/>
    <cellStyle name="Normal 5 4 2 5 3" xfId="1240" xr:uid="{BE77D4A4-D61B-48B3-A2FD-88A035777753}"/>
    <cellStyle name="Normal 5 4 2 5 3 2" xfId="1241" xr:uid="{624EA465-50B2-4E04-8000-5DA986E7A5AC}"/>
    <cellStyle name="Normal 5 4 2 5 4" xfId="1242" xr:uid="{930FF4E3-B483-43B1-AE63-575E4E39D201}"/>
    <cellStyle name="Normal 5 4 2 6" xfId="546" xr:uid="{26495154-B70D-41BA-BBFB-8D5EAE0A688A}"/>
    <cellStyle name="Normal 5 4 2 6 2" xfId="1243" xr:uid="{6619AA05-4D4F-483B-A6BD-41D8955D5DA2}"/>
    <cellStyle name="Normal 5 4 2 6 2 2" xfId="1244" xr:uid="{85C3F086-D38E-4836-8B4E-5D1AD9455290}"/>
    <cellStyle name="Normal 5 4 2 6 2 3" xfId="4419" xr:uid="{35EEC9D3-464D-4CD7-B6DE-9E6E092940A3}"/>
    <cellStyle name="Normal 5 4 2 6 3" xfId="1245" xr:uid="{4186DC3F-CA1C-4C2E-BC05-1DC83875FFA7}"/>
    <cellStyle name="Normal 5 4 2 6 4" xfId="2850" xr:uid="{72DE7DAF-322D-4176-80E2-016BA0BD5FEF}"/>
    <cellStyle name="Normal 5 4 2 6 4 2" xfId="4584" xr:uid="{96C61E95-BEF8-42C9-BBB3-1E80A229A924}"/>
    <cellStyle name="Normal 5 4 2 6 4 3" xfId="4683" xr:uid="{7F64288D-D098-4698-B5EA-4A55BFC8BB5F}"/>
    <cellStyle name="Normal 5 4 2 6 4 4" xfId="4611" xr:uid="{90817455-E35D-4301-A538-28C19CDDAD6E}"/>
    <cellStyle name="Normal 5 4 2 7" xfId="1246" xr:uid="{626EBDC9-5D6D-498E-A2F7-6069A90C1F96}"/>
    <cellStyle name="Normal 5 4 2 7 2" xfId="1247" xr:uid="{50DCC5F3-16BE-4D3A-BC3B-770CBF989526}"/>
    <cellStyle name="Normal 5 4 2 8" xfId="1248" xr:uid="{24F8DA59-1B9B-4C00-B5B4-F8982852F12C}"/>
    <cellStyle name="Normal 5 4 2 9" xfId="2851" xr:uid="{4A558274-0963-4C88-B955-6AD838CEAD77}"/>
    <cellStyle name="Normal 5 4 3" xfId="95" xr:uid="{15924699-B6E8-4140-AE5A-3549CAD2B427}"/>
    <cellStyle name="Normal 5 4 3 2" xfId="96" xr:uid="{2F01AA99-0CF4-4197-87AA-A924AA309989}"/>
    <cellStyle name="Normal 5 4 3 2 2" xfId="547" xr:uid="{CA0C660D-6288-48CE-B650-3CC48D8B0DC5}"/>
    <cellStyle name="Normal 5 4 3 2 2 2" xfId="548" xr:uid="{70E11E0E-8CBA-47EB-8158-E08AB870ACD5}"/>
    <cellStyle name="Normal 5 4 3 2 2 2 2" xfId="1249" xr:uid="{C9CECF84-7F6D-46FA-9E82-299D447692F7}"/>
    <cellStyle name="Normal 5 4 3 2 2 2 2 2" xfId="1250" xr:uid="{FB226C2C-B5DA-495F-A94F-1D9044065E52}"/>
    <cellStyle name="Normal 5 4 3 2 2 2 3" xfId="1251" xr:uid="{BE8775C6-034A-4CA8-A7BA-7E6B1F4C0505}"/>
    <cellStyle name="Normal 5 4 3 2 2 3" xfId="1252" xr:uid="{48F284AA-4CCE-411B-878C-00D6B0AC160D}"/>
    <cellStyle name="Normal 5 4 3 2 2 3 2" xfId="1253" xr:uid="{57F1A52C-1149-4F1B-8009-4E193DA62320}"/>
    <cellStyle name="Normal 5 4 3 2 2 4" xfId="1254" xr:uid="{E2D52E58-1C70-4D6A-B4D5-E0A4F8FA99E1}"/>
    <cellStyle name="Normal 5 4 3 2 3" xfId="549" xr:uid="{D39E7B47-B89B-4EC3-ACB3-2BB1350A5296}"/>
    <cellStyle name="Normal 5 4 3 2 3 2" xfId="1255" xr:uid="{D99A9DA7-EA72-417A-B263-7CD947A8DD5D}"/>
    <cellStyle name="Normal 5 4 3 2 3 2 2" xfId="1256" xr:uid="{2C113D93-A92E-4AFA-BB78-40AC709923A7}"/>
    <cellStyle name="Normal 5 4 3 2 3 3" xfId="1257" xr:uid="{9EF9583B-3491-44FB-9918-07C50A330235}"/>
    <cellStyle name="Normal 5 4 3 2 3 4" xfId="2852" xr:uid="{715F24AB-B1CB-48F6-87BD-D189FCD13493}"/>
    <cellStyle name="Normal 5 4 3 2 4" xfId="1258" xr:uid="{99F0E85D-D5AA-4308-BADD-D4BAD64E81C8}"/>
    <cellStyle name="Normal 5 4 3 2 4 2" xfId="1259" xr:uid="{45A4109D-FA6B-4847-9A22-31F21CFC1A59}"/>
    <cellStyle name="Normal 5 4 3 2 5" xfId="1260" xr:uid="{F9F8A9D9-5200-49D6-ACFC-4F1E109EF25C}"/>
    <cellStyle name="Normal 5 4 3 2 6" xfId="2853" xr:uid="{EE9BD5DB-4086-4EDA-8EBC-DB2C27AD70F9}"/>
    <cellStyle name="Normal 5 4 3 3" xfId="299" xr:uid="{2DC9F7B5-EF98-402F-9926-E9F3DE9B9281}"/>
    <cellStyle name="Normal 5 4 3 3 2" xfId="550" xr:uid="{3E9AB1EE-11D2-4076-9E5D-99C59ECE5913}"/>
    <cellStyle name="Normal 5 4 3 3 2 2" xfId="551" xr:uid="{45AF2E50-625B-41E6-999B-F8D61E0DBA48}"/>
    <cellStyle name="Normal 5 4 3 3 2 2 2" xfId="1261" xr:uid="{2EB5CFC0-7B05-4814-890D-5BFBE8830FDC}"/>
    <cellStyle name="Normal 5 4 3 3 2 2 2 2" xfId="1262" xr:uid="{076EC43B-BC2E-405E-A3F2-081846D4621E}"/>
    <cellStyle name="Normal 5 4 3 3 2 2 3" xfId="1263" xr:uid="{B0166774-E94A-4FC9-BD7B-871DD0F7AC47}"/>
    <cellStyle name="Normal 5 4 3 3 2 3" xfId="1264" xr:uid="{7F415155-6377-4C76-BDE7-3EC030A49702}"/>
    <cellStyle name="Normal 5 4 3 3 2 3 2" xfId="1265" xr:uid="{E5E79268-A18B-4F33-AC37-6AE785374F40}"/>
    <cellStyle name="Normal 5 4 3 3 2 4" xfId="1266" xr:uid="{FCCE4B6A-83D6-4987-9FAE-C41EC5AC52DA}"/>
    <cellStyle name="Normal 5 4 3 3 3" xfId="552" xr:uid="{4296D0A1-35E4-4917-AAA5-C301C13C018B}"/>
    <cellStyle name="Normal 5 4 3 3 3 2" xfId="1267" xr:uid="{F1C45F51-DC6E-4962-BA79-1D2C42F525CF}"/>
    <cellStyle name="Normal 5 4 3 3 3 2 2" xfId="1268" xr:uid="{CCDC14D8-F5A2-4C89-95C9-12E2B207FB0E}"/>
    <cellStyle name="Normal 5 4 3 3 3 3" xfId="1269" xr:uid="{8F1D7D1F-D7C1-41EF-BD52-2BA05011E51E}"/>
    <cellStyle name="Normal 5 4 3 3 4" xfId="1270" xr:uid="{34F20BEF-97B1-4FD6-999E-15FE7591B793}"/>
    <cellStyle name="Normal 5 4 3 3 4 2" xfId="1271" xr:uid="{F68C9F4E-DA06-43C6-AF8E-8ED87D4A42F4}"/>
    <cellStyle name="Normal 5 4 3 3 5" xfId="1272" xr:uid="{FB4BCB72-9BD3-4325-98F7-7D67B6746511}"/>
    <cellStyle name="Normal 5 4 3 4" xfId="300" xr:uid="{1D13271C-BFF0-43DD-98AB-0FDB061A416E}"/>
    <cellStyle name="Normal 5 4 3 4 2" xfId="553" xr:uid="{78521F31-A405-4566-B41F-83B6755F34C5}"/>
    <cellStyle name="Normal 5 4 3 4 2 2" xfId="1273" xr:uid="{66CB064D-102B-44A2-A5F7-81B524FD61E0}"/>
    <cellStyle name="Normal 5 4 3 4 2 2 2" xfId="1274" xr:uid="{8C0B692A-7524-4215-B0AB-06BEBD2D457F}"/>
    <cellStyle name="Normal 5 4 3 4 2 3" xfId="1275" xr:uid="{99EF6644-22CC-419E-AD90-D752D83B9138}"/>
    <cellStyle name="Normal 5 4 3 4 3" xfId="1276" xr:uid="{1176CEE0-0CE4-44FF-9279-35D3D41BA547}"/>
    <cellStyle name="Normal 5 4 3 4 3 2" xfId="1277" xr:uid="{E4D0D031-9521-4A06-98DE-2334E648635D}"/>
    <cellStyle name="Normal 5 4 3 4 4" xfId="1278" xr:uid="{4815F9D7-DD6A-4C95-AAC5-9B12918476E5}"/>
    <cellStyle name="Normal 5 4 3 5" xfId="554" xr:uid="{CC0E12A3-2D6C-4FE8-89E3-977D5D2BDEEF}"/>
    <cellStyle name="Normal 5 4 3 5 2" xfId="1279" xr:uid="{782A81EA-234A-4A77-8D54-50EAB4B4B559}"/>
    <cellStyle name="Normal 5 4 3 5 2 2" xfId="1280" xr:uid="{2D7DAB19-064B-4C73-9547-E0E47BC546D4}"/>
    <cellStyle name="Normal 5 4 3 5 3" xfId="1281" xr:uid="{474041F3-FD63-4D43-A80A-77D3FE0A481D}"/>
    <cellStyle name="Normal 5 4 3 5 4" xfId="2854" xr:uid="{48EDB04D-719F-4BDF-BB6E-369742C924ED}"/>
    <cellStyle name="Normal 5 4 3 6" xfId="1282" xr:uid="{1CC72C17-1DA4-48FD-9C55-74F9D428D40F}"/>
    <cellStyle name="Normal 5 4 3 6 2" xfId="1283" xr:uid="{4495249B-E182-4402-8CCC-BFFB280DF288}"/>
    <cellStyle name="Normal 5 4 3 7" xfId="1284" xr:uid="{5B3A741C-01AA-4371-94AA-C6061E3EBD87}"/>
    <cellStyle name="Normal 5 4 3 8" xfId="2855" xr:uid="{6491C4EE-FC09-4D9E-B3D9-192C582A495F}"/>
    <cellStyle name="Normal 5 4 4" xfId="97" xr:uid="{F0500FB6-9D03-4F93-8984-3F4B95E2C1CD}"/>
    <cellStyle name="Normal 5 4 4 2" xfId="446" xr:uid="{35F796AA-5A03-4515-9E16-62D708CF307A}"/>
    <cellStyle name="Normal 5 4 4 2 2" xfId="555" xr:uid="{457E71A6-3913-4529-BD43-9354D9C86AA2}"/>
    <cellStyle name="Normal 5 4 4 2 2 2" xfId="1285" xr:uid="{95A69B29-CF9A-4F1E-9890-B25C2C548109}"/>
    <cellStyle name="Normal 5 4 4 2 2 2 2" xfId="1286" xr:uid="{6A4A9F09-A4C3-4BF1-8A57-4F6601FA1AFD}"/>
    <cellStyle name="Normal 5 4 4 2 2 3" xfId="1287" xr:uid="{353FC027-4DB3-4234-81AB-79DE1CD9F908}"/>
    <cellStyle name="Normal 5 4 4 2 2 4" xfId="2856" xr:uid="{2F942947-71BE-44D1-98BB-611A7CFCD136}"/>
    <cellStyle name="Normal 5 4 4 2 3" xfId="1288" xr:uid="{DFF03CBF-1BE0-4CD1-9B2D-A1C470D7448D}"/>
    <cellStyle name="Normal 5 4 4 2 3 2" xfId="1289" xr:uid="{20EF35A9-906A-4CDE-8CE6-53FFDB8528B7}"/>
    <cellStyle name="Normal 5 4 4 2 4" xfId="1290" xr:uid="{B24472DA-5DB2-4633-BD64-A4D3DB6211BD}"/>
    <cellStyle name="Normal 5 4 4 2 5" xfId="2857" xr:uid="{3CA1786D-5F67-43A5-927D-172A9C3F6B3D}"/>
    <cellStyle name="Normal 5 4 4 3" xfId="556" xr:uid="{B4518819-61D7-46F5-9701-61E012A9B36F}"/>
    <cellStyle name="Normal 5 4 4 3 2" xfId="1291" xr:uid="{2F4DB511-5295-4B23-A3D4-F5C0DB1CD7CE}"/>
    <cellStyle name="Normal 5 4 4 3 2 2" xfId="1292" xr:uid="{8EA621B4-4C5E-4036-AE3E-8FF718F13A57}"/>
    <cellStyle name="Normal 5 4 4 3 3" xfId="1293" xr:uid="{BD1C5DC9-BDEB-421C-9387-7753206F9043}"/>
    <cellStyle name="Normal 5 4 4 3 4" xfId="2858" xr:uid="{EC3E90F6-9773-4B60-A910-108EB1ABD605}"/>
    <cellStyle name="Normal 5 4 4 4" xfId="1294" xr:uid="{BE3A6C6E-853D-497C-899D-51F39BB6220E}"/>
    <cellStyle name="Normal 5 4 4 4 2" xfId="1295" xr:uid="{A927210E-538F-4452-944B-30BCB330F796}"/>
    <cellStyle name="Normal 5 4 4 4 3" xfId="2859" xr:uid="{48BC4FD9-43A8-41AA-BF4C-153227D1DD94}"/>
    <cellStyle name="Normal 5 4 4 4 4" xfId="2860" xr:uid="{F76B39D3-545F-4B72-929B-7F803D1ED8D0}"/>
    <cellStyle name="Normal 5 4 4 5" xfId="1296" xr:uid="{61953E62-E1DF-4E7B-B216-B7A98367D5FA}"/>
    <cellStyle name="Normal 5 4 4 6" xfId="2861" xr:uid="{5BDA24A6-2074-48AE-9B83-9D37BA2EE135}"/>
    <cellStyle name="Normal 5 4 4 7" xfId="2862" xr:uid="{5AC5537D-4C4B-4B0B-BB0E-5AFFB1F3BAAE}"/>
    <cellStyle name="Normal 5 4 5" xfId="301" xr:uid="{3A5B2141-EC3A-4C69-A8C4-8EA66155A25D}"/>
    <cellStyle name="Normal 5 4 5 2" xfId="557" xr:uid="{B14D37B7-B794-4864-8FED-BAE4119C0F76}"/>
    <cellStyle name="Normal 5 4 5 2 2" xfId="558" xr:uid="{B1B0B5EE-8B84-4B73-8EC7-8AA7219DBD7F}"/>
    <cellStyle name="Normal 5 4 5 2 2 2" xfId="1297" xr:uid="{3C351817-C149-4F92-A863-8BD741C8A0F9}"/>
    <cellStyle name="Normal 5 4 5 2 2 2 2" xfId="1298" xr:uid="{505B6C0E-8B05-4F31-BE18-9EE21CD98538}"/>
    <cellStyle name="Normal 5 4 5 2 2 3" xfId="1299" xr:uid="{C7CCA9A1-AC3C-4FB8-B8BF-CCD0D43A8AD5}"/>
    <cellStyle name="Normal 5 4 5 2 3" xfId="1300" xr:uid="{571CC2C1-8E6E-4DE3-9AC7-DE6BC7727786}"/>
    <cellStyle name="Normal 5 4 5 2 3 2" xfId="1301" xr:uid="{A39D6BC3-DF60-47AA-B78E-06B94E424307}"/>
    <cellStyle name="Normal 5 4 5 2 4" xfId="1302" xr:uid="{08A634A2-2758-4E62-AEF0-3D65819D0654}"/>
    <cellStyle name="Normal 5 4 5 3" xfId="559" xr:uid="{487467B5-E4EB-47A2-BE18-4BED584DB87D}"/>
    <cellStyle name="Normal 5 4 5 3 2" xfId="1303" xr:uid="{C9128D0E-F72B-4970-A88D-D0C950A4FB8F}"/>
    <cellStyle name="Normal 5 4 5 3 2 2" xfId="1304" xr:uid="{F14A545F-C0E0-49F7-9751-154180139B75}"/>
    <cellStyle name="Normal 5 4 5 3 3" xfId="1305" xr:uid="{F6961778-EB84-447D-B527-6384C1C9E1C6}"/>
    <cellStyle name="Normal 5 4 5 3 4" xfId="2863" xr:uid="{9DD70A72-4646-475F-A579-0DAA885A31E4}"/>
    <cellStyle name="Normal 5 4 5 4" xfId="1306" xr:uid="{EA1A5547-3E15-4637-9688-93FB1A9EA9C5}"/>
    <cellStyle name="Normal 5 4 5 4 2" xfId="1307" xr:uid="{01DB5A9B-29B0-4D1B-B8A2-9781A0B630FB}"/>
    <cellStyle name="Normal 5 4 5 5" xfId="1308" xr:uid="{EF745310-D8AE-4846-A1A8-F90706A4C23F}"/>
    <cellStyle name="Normal 5 4 5 6" xfId="2864" xr:uid="{5DC467CC-D86C-468B-9010-77F7F450C8E0}"/>
    <cellStyle name="Normal 5 4 6" xfId="302" xr:uid="{BF9FC8A5-0A67-454F-98A1-EB877BF30DFD}"/>
    <cellStyle name="Normal 5 4 6 2" xfId="560" xr:uid="{7218508A-5292-4EBF-915B-09CE2C0F2D4B}"/>
    <cellStyle name="Normal 5 4 6 2 2" xfId="1309" xr:uid="{571EF103-D6C8-4477-A7B4-6DE80EAA5FE7}"/>
    <cellStyle name="Normal 5 4 6 2 2 2" xfId="1310" xr:uid="{1ABD2731-4C88-4349-996C-4725C39C87EF}"/>
    <cellStyle name="Normal 5 4 6 2 3" xfId="1311" xr:uid="{971A77EC-823A-4EBF-8A2F-2A8192254823}"/>
    <cellStyle name="Normal 5 4 6 2 4" xfId="2865" xr:uid="{D6BF458C-4BF7-4941-A5F6-117AEB664C98}"/>
    <cellStyle name="Normal 5 4 6 3" xfId="1312" xr:uid="{5CEF4BB5-1BC0-415D-B959-B99C960F67BC}"/>
    <cellStyle name="Normal 5 4 6 3 2" xfId="1313" xr:uid="{E7228A56-E60A-44BD-9FFD-CBC7731C1124}"/>
    <cellStyle name="Normal 5 4 6 4" xfId="1314" xr:uid="{9DDB2D5A-8E86-4C2B-87D2-D194792BB7BC}"/>
    <cellStyle name="Normal 5 4 6 5" xfId="2866" xr:uid="{337F4B22-70BD-4DBE-8382-8A987F767066}"/>
    <cellStyle name="Normal 5 4 7" xfId="561" xr:uid="{7DF597DF-6849-46F1-A278-6BE020A6C85A}"/>
    <cellStyle name="Normal 5 4 7 2" xfId="1315" xr:uid="{1FB87559-75E4-4474-ABEB-471EA4A5AC11}"/>
    <cellStyle name="Normal 5 4 7 2 2" xfId="1316" xr:uid="{94E61792-5B7D-45A6-A867-0799A59335A9}"/>
    <cellStyle name="Normal 5 4 7 2 3" xfId="4418" xr:uid="{E7664CF5-C8DE-4DDE-B261-CF5E375ECAE4}"/>
    <cellStyle name="Normal 5 4 7 3" xfId="1317" xr:uid="{57F6FC0C-7CE3-4B7A-BEAD-F1029373F40A}"/>
    <cellStyle name="Normal 5 4 7 4" xfId="2867" xr:uid="{834FB805-7730-472E-A551-BC4129FC9233}"/>
    <cellStyle name="Normal 5 4 7 4 2" xfId="4583" xr:uid="{B696E345-093F-429E-BF22-D0FF569F2714}"/>
    <cellStyle name="Normal 5 4 7 4 3" xfId="4684" xr:uid="{414D5FBF-5114-4D4F-BDE1-1FAEAE81458A}"/>
    <cellStyle name="Normal 5 4 7 4 4" xfId="4610" xr:uid="{B9CBBD71-5881-4727-B204-DDC6875B4E33}"/>
    <cellStyle name="Normal 5 4 8" xfId="1318" xr:uid="{5B151AB4-2861-41CE-ADFF-F1A323EDC8FE}"/>
    <cellStyle name="Normal 5 4 8 2" xfId="1319" xr:uid="{BD73D732-BE81-478E-9B56-0FCCE4A3BA41}"/>
    <cellStyle name="Normal 5 4 8 3" xfId="2868" xr:uid="{BAC7DBC4-21B4-4A91-85E6-1E853AE95052}"/>
    <cellStyle name="Normal 5 4 8 4" xfId="2869" xr:uid="{91238DEE-CEFA-4AFE-B508-F47D7043AD12}"/>
    <cellStyle name="Normal 5 4 9" xfId="1320" xr:uid="{542E71B7-A468-4781-9838-1663183757CF}"/>
    <cellStyle name="Normal 5 5" xfId="98" xr:uid="{FE3EAB43-2430-4D0B-9E39-40345589EAD2}"/>
    <cellStyle name="Normal 5 5 10" xfId="2870" xr:uid="{78D1339D-5AF9-4984-9F91-3183908F5A12}"/>
    <cellStyle name="Normal 5 5 11" xfId="2871" xr:uid="{472C5421-A792-42F6-9F3E-9D05CE8CBDCB}"/>
    <cellStyle name="Normal 5 5 2" xfId="99" xr:uid="{053E72B7-B350-41DE-A2C6-32E778F3941D}"/>
    <cellStyle name="Normal 5 5 2 2" xfId="100" xr:uid="{5DA8A760-3689-43F4-B9EB-533E0C7AF70F}"/>
    <cellStyle name="Normal 5 5 2 2 2" xfId="303" xr:uid="{AF257E40-3643-4E5F-AE48-4C9E21A71034}"/>
    <cellStyle name="Normal 5 5 2 2 2 2" xfId="562" xr:uid="{5CF5EE66-A96B-4597-8B68-5C3032C256FB}"/>
    <cellStyle name="Normal 5 5 2 2 2 2 2" xfId="1321" xr:uid="{FEE2B71A-E09C-4AEF-8C2A-2DC3F66AF9BD}"/>
    <cellStyle name="Normal 5 5 2 2 2 2 2 2" xfId="1322" xr:uid="{AFCE3C79-D83C-4C38-A287-2738F46A191D}"/>
    <cellStyle name="Normal 5 5 2 2 2 2 3" xfId="1323" xr:uid="{8F3119C5-4BC5-4E39-B089-7E946515B997}"/>
    <cellStyle name="Normal 5 5 2 2 2 2 4" xfId="2872" xr:uid="{452F820E-8EBF-4E3E-A6A2-253A7A8D64ED}"/>
    <cellStyle name="Normal 5 5 2 2 2 3" xfId="1324" xr:uid="{3B1F4943-6F24-443C-ADE6-E0D2631F1F30}"/>
    <cellStyle name="Normal 5 5 2 2 2 3 2" xfId="1325" xr:uid="{A6DE345F-1140-40F9-A213-94872C399135}"/>
    <cellStyle name="Normal 5 5 2 2 2 3 3" xfId="2873" xr:uid="{C59B31CB-CAFC-476D-A621-9E113D410A3F}"/>
    <cellStyle name="Normal 5 5 2 2 2 3 4" xfId="2874" xr:uid="{73E86C37-4D96-4315-BEF9-E6E9B83A604C}"/>
    <cellStyle name="Normal 5 5 2 2 2 4" xfId="1326" xr:uid="{D60CE641-AD5F-460E-A085-825FDAB8CEE4}"/>
    <cellStyle name="Normal 5 5 2 2 2 5" xfId="2875" xr:uid="{BDE562E8-84C9-4290-A600-CB939B893668}"/>
    <cellStyle name="Normal 5 5 2 2 2 6" xfId="2876" xr:uid="{6CA45FD1-DD0C-4E70-B94B-62A1E92E6D25}"/>
    <cellStyle name="Normal 5 5 2 2 3" xfId="563" xr:uid="{912ED130-05AC-4721-935E-8E8F06CA19E4}"/>
    <cellStyle name="Normal 5 5 2 2 3 2" xfId="1327" xr:uid="{FD65A485-509D-47FE-8FDE-E41987B299ED}"/>
    <cellStyle name="Normal 5 5 2 2 3 2 2" xfId="1328" xr:uid="{176717E9-4191-456A-A32A-390820F6DDC8}"/>
    <cellStyle name="Normal 5 5 2 2 3 2 3" xfId="2877" xr:uid="{1E87596A-42F1-4329-94AB-5C76996E3FF7}"/>
    <cellStyle name="Normal 5 5 2 2 3 2 4" xfId="2878" xr:uid="{BFA85B3E-8319-43A6-AF1A-379A45465E4D}"/>
    <cellStyle name="Normal 5 5 2 2 3 3" xfId="1329" xr:uid="{053ACB38-3CE4-4EDC-8387-30DD28DA8F7B}"/>
    <cellStyle name="Normal 5 5 2 2 3 4" xfId="2879" xr:uid="{E4107660-07CF-4A1B-900F-A3A878CBEA1B}"/>
    <cellStyle name="Normal 5 5 2 2 3 5" xfId="2880" xr:uid="{2E11D353-D342-4E7C-BFF2-800B27B67218}"/>
    <cellStyle name="Normal 5 5 2 2 4" xfId="1330" xr:uid="{C2E32C1D-058D-4356-B080-037BBA15BFE1}"/>
    <cellStyle name="Normal 5 5 2 2 4 2" xfId="1331" xr:uid="{C86EC4C6-545D-4C10-BC1F-9F00FB49EA88}"/>
    <cellStyle name="Normal 5 5 2 2 4 3" xfId="2881" xr:uid="{FDCD5C82-2023-4980-BF74-76D05BD85548}"/>
    <cellStyle name="Normal 5 5 2 2 4 4" xfId="2882" xr:uid="{B54FCC4D-B7B9-405A-9F07-BF93347024A7}"/>
    <cellStyle name="Normal 5 5 2 2 5" xfId="1332" xr:uid="{D8F81FDA-EFA3-4A81-8A60-0539D473B8CA}"/>
    <cellStyle name="Normal 5 5 2 2 5 2" xfId="2883" xr:uid="{CD24ED44-93D7-48CB-8BCF-F1DB92E241EE}"/>
    <cellStyle name="Normal 5 5 2 2 5 3" xfId="2884" xr:uid="{DFAC7F2E-7C87-47AB-89E4-DAF9D896A376}"/>
    <cellStyle name="Normal 5 5 2 2 5 4" xfId="2885" xr:uid="{48AC4D18-97C0-4C1C-BEDE-28E974612CAA}"/>
    <cellStyle name="Normal 5 5 2 2 6" xfId="2886" xr:uid="{6E1C8DF3-D098-42A5-A21F-350C4B169B13}"/>
    <cellStyle name="Normal 5 5 2 2 7" xfId="2887" xr:uid="{B864BF2A-1888-450F-B189-E012A55722A1}"/>
    <cellStyle name="Normal 5 5 2 2 8" xfId="2888" xr:uid="{6A08BF9F-E9FA-4F83-9E16-822546C94C96}"/>
    <cellStyle name="Normal 5 5 2 3" xfId="304" xr:uid="{9A62C7D6-D850-4D41-A955-F6C8011FF00C}"/>
    <cellStyle name="Normal 5 5 2 3 2" xfId="564" xr:uid="{54176877-3C05-4DE6-8B81-39527EA722CE}"/>
    <cellStyle name="Normal 5 5 2 3 2 2" xfId="565" xr:uid="{AB6022F2-2A33-4B8D-9AB0-4D79EDBDE689}"/>
    <cellStyle name="Normal 5 5 2 3 2 2 2" xfId="1333" xr:uid="{266DE3BA-032E-464B-B6CE-F047513A8F15}"/>
    <cellStyle name="Normal 5 5 2 3 2 2 2 2" xfId="1334" xr:uid="{8644D661-815A-4887-AC83-DEE6B8BACAF2}"/>
    <cellStyle name="Normal 5 5 2 3 2 2 3" xfId="1335" xr:uid="{D359F269-3AE8-431C-815B-2812475A448B}"/>
    <cellStyle name="Normal 5 5 2 3 2 3" xfId="1336" xr:uid="{C8AE839B-9A0E-4FFD-8971-849D1D74FEBC}"/>
    <cellStyle name="Normal 5 5 2 3 2 3 2" xfId="1337" xr:uid="{29EF0076-C1EF-41F6-B649-5CDF79595238}"/>
    <cellStyle name="Normal 5 5 2 3 2 4" xfId="1338" xr:uid="{BB8F22D1-D859-4B91-A3A3-428C6CC01BCF}"/>
    <cellStyle name="Normal 5 5 2 3 3" xfId="566" xr:uid="{CA840435-0EAC-42E8-8C5C-8AE5FCB9EB5C}"/>
    <cellStyle name="Normal 5 5 2 3 3 2" xfId="1339" xr:uid="{E8304D25-2301-4AB7-BF1F-50481B6F017D}"/>
    <cellStyle name="Normal 5 5 2 3 3 2 2" xfId="1340" xr:uid="{54FBFC05-68DF-4461-BB7B-92507D94743D}"/>
    <cellStyle name="Normal 5 5 2 3 3 3" xfId="1341" xr:uid="{3D3D91BA-377A-46C7-9C2E-E6C2AE947E7E}"/>
    <cellStyle name="Normal 5 5 2 3 3 4" xfId="2889" xr:uid="{741C3D1A-B073-4F42-A4EE-D538F5312E8D}"/>
    <cellStyle name="Normal 5 5 2 3 4" xfId="1342" xr:uid="{E0163C3B-6FFB-4A34-826B-1FE1974F3815}"/>
    <cellStyle name="Normal 5 5 2 3 4 2" xfId="1343" xr:uid="{7EF6D86D-3DCA-4E2F-BEEE-1D139575C3BF}"/>
    <cellStyle name="Normal 5 5 2 3 5" xfId="1344" xr:uid="{15E76218-857D-45C1-A54B-D9E07F90AFCB}"/>
    <cellStyle name="Normal 5 5 2 3 6" xfId="2890" xr:uid="{B1463FF4-C58F-4E33-87C7-246F35ADCDED}"/>
    <cellStyle name="Normal 5 5 2 4" xfId="305" xr:uid="{27C100EF-F9E9-4219-80C7-0E8E94B8FFA3}"/>
    <cellStyle name="Normal 5 5 2 4 2" xfId="567" xr:uid="{7F40FD9A-D2B5-4878-A9CC-AC2B76570C09}"/>
    <cellStyle name="Normal 5 5 2 4 2 2" xfId="1345" xr:uid="{A518A8BF-F6D1-4D1C-B24A-375E89214DE6}"/>
    <cellStyle name="Normal 5 5 2 4 2 2 2" xfId="1346" xr:uid="{998B431B-C4D3-48B5-ADC1-8E2E26A22B29}"/>
    <cellStyle name="Normal 5 5 2 4 2 3" xfId="1347" xr:uid="{7EAD196E-7A41-4C2A-8755-407A07904A47}"/>
    <cellStyle name="Normal 5 5 2 4 2 4" xfId="2891" xr:uid="{490844D8-E389-4CBC-A31E-D01D0E4AD582}"/>
    <cellStyle name="Normal 5 5 2 4 3" xfId="1348" xr:uid="{CFF4FD88-ABD4-4988-85B6-B48BA6A6029F}"/>
    <cellStyle name="Normal 5 5 2 4 3 2" xfId="1349" xr:uid="{2FA46BD7-1E19-4400-AE4D-B3055E590786}"/>
    <cellStyle name="Normal 5 5 2 4 4" xfId="1350" xr:uid="{5866926E-ABDB-4289-A9E9-72D218514DD6}"/>
    <cellStyle name="Normal 5 5 2 4 5" xfId="2892" xr:uid="{B4DD1020-C36E-4D6F-95EA-42935EE3D715}"/>
    <cellStyle name="Normal 5 5 2 5" xfId="306" xr:uid="{64C740CD-B2DD-4774-92C4-DA2D01FDC64E}"/>
    <cellStyle name="Normal 5 5 2 5 2" xfId="1351" xr:uid="{097703CB-1429-4245-9DBD-A8294B8F6870}"/>
    <cellStyle name="Normal 5 5 2 5 2 2" xfId="1352" xr:uid="{5F3E2835-2177-4C3E-8B01-2C5554CE6975}"/>
    <cellStyle name="Normal 5 5 2 5 3" xfId="1353" xr:uid="{C51B553C-1BD6-44D9-AB7F-D8637E435E4C}"/>
    <cellStyle name="Normal 5 5 2 5 4" xfId="2893" xr:uid="{9B1E0759-C733-4D57-B735-0879663E7B8D}"/>
    <cellStyle name="Normal 5 5 2 6" xfId="1354" xr:uid="{C8B552B1-4FC7-486D-A8A0-F761DD3B34DA}"/>
    <cellStyle name="Normal 5 5 2 6 2" xfId="1355" xr:uid="{FA034B44-B0BA-4276-8555-429EA374CFDB}"/>
    <cellStyle name="Normal 5 5 2 6 3" xfId="2894" xr:uid="{B7DE9434-CC6F-4153-A2CD-AF71EF2E92F7}"/>
    <cellStyle name="Normal 5 5 2 6 4" xfId="2895" xr:uid="{CEFBD53B-561F-4157-814F-8BF8391C5E63}"/>
    <cellStyle name="Normal 5 5 2 7" xfId="1356" xr:uid="{528C5B52-F6C1-4183-9B36-322D3697605A}"/>
    <cellStyle name="Normal 5 5 2 8" xfId="2896" xr:uid="{A93B06DA-CBD4-4463-9BB6-FB79A957D704}"/>
    <cellStyle name="Normal 5 5 2 9" xfId="2897" xr:uid="{88685363-3856-431B-8387-B822C9EB832C}"/>
    <cellStyle name="Normal 5 5 3" xfId="101" xr:uid="{E8EE39CC-BD8B-4AF6-8251-E697F5A69B83}"/>
    <cellStyle name="Normal 5 5 3 2" xfId="102" xr:uid="{F0239E06-07C8-490C-B6AF-D20D4A7F6E12}"/>
    <cellStyle name="Normal 5 5 3 2 2" xfId="568" xr:uid="{21985BF0-4FF1-4A2C-8DC6-66B68A8FC852}"/>
    <cellStyle name="Normal 5 5 3 2 2 2" xfId="1357" xr:uid="{9A32ED68-75F8-41A3-B445-3AE9DC67D528}"/>
    <cellStyle name="Normal 5 5 3 2 2 2 2" xfId="1358" xr:uid="{27CD819F-14DB-4E4F-B45B-611A8DC6BE44}"/>
    <cellStyle name="Normal 5 5 3 2 2 2 2 2" xfId="4468" xr:uid="{04CA4CFF-6DD9-4759-ABBB-59A742CD18CC}"/>
    <cellStyle name="Normal 5 5 3 2 2 2 3" xfId="4469" xr:uid="{6B18E140-B00E-4FAB-9139-9CC377E2E68B}"/>
    <cellStyle name="Normal 5 5 3 2 2 3" xfId="1359" xr:uid="{6BD57C40-047E-4FAF-87D0-6CDC20777E30}"/>
    <cellStyle name="Normal 5 5 3 2 2 3 2" xfId="4470" xr:uid="{9933EAF4-2FE0-4CCC-8F00-AC56E524C3CE}"/>
    <cellStyle name="Normal 5 5 3 2 2 4" xfId="2898" xr:uid="{7B9C4088-33C4-49E0-B579-17EE2D103ADA}"/>
    <cellStyle name="Normal 5 5 3 2 3" xfId="1360" xr:uid="{236D3B75-C258-4102-AE91-42EF26D3EF24}"/>
    <cellStyle name="Normal 5 5 3 2 3 2" xfId="1361" xr:uid="{285E2EDE-D5C6-454D-8F23-10A3B6112F73}"/>
    <cellStyle name="Normal 5 5 3 2 3 2 2" xfId="4471" xr:uid="{FB68F7CC-1D74-4332-B5AD-C600E06A7940}"/>
    <cellStyle name="Normal 5 5 3 2 3 3" xfId="2899" xr:uid="{78A66834-30BB-4DBF-8916-88DDD860CAE6}"/>
    <cellStyle name="Normal 5 5 3 2 3 4" xfId="2900" xr:uid="{46E1FEF1-B8DB-4D8C-A661-D9A1CF57E389}"/>
    <cellStyle name="Normal 5 5 3 2 4" xfId="1362" xr:uid="{3F1DC137-37C3-4C3E-B720-3BC723FF0F76}"/>
    <cellStyle name="Normal 5 5 3 2 4 2" xfId="4472" xr:uid="{496BFBA2-512F-4BE3-8A84-8BB093B12C99}"/>
    <cellStyle name="Normal 5 5 3 2 5" xfId="2901" xr:uid="{6B377E1A-64F9-468C-9332-8BA06C93B17F}"/>
    <cellStyle name="Normal 5 5 3 2 6" xfId="2902" xr:uid="{600FB3C5-9AFD-4824-8DD3-C56B37EF0F68}"/>
    <cellStyle name="Normal 5 5 3 3" xfId="307" xr:uid="{4F25F264-1670-4C69-A3E4-4D3BC80402E6}"/>
    <cellStyle name="Normal 5 5 3 3 2" xfId="1363" xr:uid="{C560DF75-3AF4-49CB-AEB7-067A50D82646}"/>
    <cellStyle name="Normal 5 5 3 3 2 2" xfId="1364" xr:uid="{6764EFE5-BC9A-458E-BC9C-02CE1E26F76D}"/>
    <cellStyle name="Normal 5 5 3 3 2 2 2" xfId="4473" xr:uid="{218E87E2-8D83-4C28-837C-5300131006EE}"/>
    <cellStyle name="Normal 5 5 3 3 2 3" xfId="2903" xr:uid="{9C7DA364-7FD4-4AFB-97E1-50BECF943831}"/>
    <cellStyle name="Normal 5 5 3 3 2 4" xfId="2904" xr:uid="{3BE47C22-06C9-4A4C-B35A-AF2DB517D343}"/>
    <cellStyle name="Normal 5 5 3 3 3" xfId="1365" xr:uid="{4799CBB0-77F4-49DA-8B34-4A31CF8794DA}"/>
    <cellStyle name="Normal 5 5 3 3 3 2" xfId="4474" xr:uid="{D69D6095-42DB-44E1-917F-887C8EAFC704}"/>
    <cellStyle name="Normal 5 5 3 3 4" xfId="2905" xr:uid="{BF7445A3-B036-4FDE-86DA-AC1DB85400DA}"/>
    <cellStyle name="Normal 5 5 3 3 5" xfId="2906" xr:uid="{CDC339ED-A6BA-411C-A0E2-A421FDCB510C}"/>
    <cellStyle name="Normal 5 5 3 4" xfId="1366" xr:uid="{B0E44C2E-1FC2-44A1-8052-19E75BB15B56}"/>
    <cellStyle name="Normal 5 5 3 4 2" xfId="1367" xr:uid="{9214936A-3781-4928-AE5E-289947F64981}"/>
    <cellStyle name="Normal 5 5 3 4 2 2" xfId="4475" xr:uid="{283C6840-7C00-40E7-967A-72EEAE502835}"/>
    <cellStyle name="Normal 5 5 3 4 3" xfId="2907" xr:uid="{6038AC32-2E1E-4B13-BA8C-9EA81A9BAE87}"/>
    <cellStyle name="Normal 5 5 3 4 4" xfId="2908" xr:uid="{A2295943-4EB3-4E6A-857A-2396506CBA88}"/>
    <cellStyle name="Normal 5 5 3 5" xfId="1368" xr:uid="{73B3EF34-6BE8-41CF-937D-14F5FBFC59F9}"/>
    <cellStyle name="Normal 5 5 3 5 2" xfId="2909" xr:uid="{75E85B2F-B599-4C36-B51B-1B0DA38BE941}"/>
    <cellStyle name="Normal 5 5 3 5 3" xfId="2910" xr:uid="{B33AD96A-00F0-4FDC-981D-E1991674028F}"/>
    <cellStyle name="Normal 5 5 3 5 4" xfId="2911" xr:uid="{FDACDFD6-8A8C-43E2-B040-90B4C18D1116}"/>
    <cellStyle name="Normal 5 5 3 6" xfId="2912" xr:uid="{AB587B87-365E-4699-8E19-8416264FAF38}"/>
    <cellStyle name="Normal 5 5 3 7" xfId="2913" xr:uid="{BF4E45E6-90FE-408D-8D7E-CDBFD31B9FDA}"/>
    <cellStyle name="Normal 5 5 3 8" xfId="2914" xr:uid="{800AADC1-E706-497C-8758-18F962E75AF7}"/>
    <cellStyle name="Normal 5 5 4" xfId="103" xr:uid="{C413D71B-CBB1-4661-82B6-93000B4AD3C4}"/>
    <cellStyle name="Normal 5 5 4 2" xfId="569" xr:uid="{31439AB4-CEAD-4606-A183-80D50B668AAE}"/>
    <cellStyle name="Normal 5 5 4 2 2" xfId="570" xr:uid="{8037B294-5A7F-44F9-AE30-A1C3363FBA8F}"/>
    <cellStyle name="Normal 5 5 4 2 2 2" xfId="1369" xr:uid="{5F329385-0206-4802-8F96-301F6C301B19}"/>
    <cellStyle name="Normal 5 5 4 2 2 2 2" xfId="1370" xr:uid="{AD7523F2-D39D-440C-BF3F-EBC2873EBCB3}"/>
    <cellStyle name="Normal 5 5 4 2 2 3" xfId="1371" xr:uid="{86D69418-3720-43C5-870A-5C0A75789C76}"/>
    <cellStyle name="Normal 5 5 4 2 2 4" xfId="2915" xr:uid="{7FCAB603-4E60-42CE-A4F1-6132C51C25D4}"/>
    <cellStyle name="Normal 5 5 4 2 3" xfId="1372" xr:uid="{E11ABF48-74D3-4307-8163-F702E92E6410}"/>
    <cellStyle name="Normal 5 5 4 2 3 2" xfId="1373" xr:uid="{57E4808C-AF09-47C5-9E2D-6F0DAB082C8C}"/>
    <cellStyle name="Normal 5 5 4 2 4" xfId="1374" xr:uid="{82143058-688D-45D4-A39E-2F8D276C39F6}"/>
    <cellStyle name="Normal 5 5 4 2 5" xfId="2916" xr:uid="{BAD259AC-8DB6-4888-96B6-E09A89A9ECBC}"/>
    <cellStyle name="Normal 5 5 4 3" xfId="571" xr:uid="{B3BB354D-028B-4212-8859-61B581C01B76}"/>
    <cellStyle name="Normal 5 5 4 3 2" xfId="1375" xr:uid="{55C0FE63-3EBF-43DB-9B1E-8409C35CA711}"/>
    <cellStyle name="Normal 5 5 4 3 2 2" xfId="1376" xr:uid="{F8E04321-C2A1-4BF2-8BDA-49C9283EB772}"/>
    <cellStyle name="Normal 5 5 4 3 3" xfId="1377" xr:uid="{0D481320-69DF-457D-B3FB-E98E737DC55C}"/>
    <cellStyle name="Normal 5 5 4 3 4" xfId="2917" xr:uid="{EC507111-0CDD-4920-9B0D-68FEBB943724}"/>
    <cellStyle name="Normal 5 5 4 4" xfId="1378" xr:uid="{417287FC-8F5B-42F8-9687-4200765C51A0}"/>
    <cellStyle name="Normal 5 5 4 4 2" xfId="1379" xr:uid="{A81C36B8-7C9C-447D-8817-A9828124A7AE}"/>
    <cellStyle name="Normal 5 5 4 4 3" xfId="2918" xr:uid="{55815260-532F-4CF1-BA62-94D4FE9089BB}"/>
    <cellStyle name="Normal 5 5 4 4 4" xfId="2919" xr:uid="{DCCCCEEB-197C-4400-8A64-4617A6B80AB2}"/>
    <cellStyle name="Normal 5 5 4 5" xfId="1380" xr:uid="{A125EE01-CCFC-46A6-8E4D-F3A8845FFC8C}"/>
    <cellStyle name="Normal 5 5 4 6" xfId="2920" xr:uid="{295D3BA9-2C35-4A5E-ABE0-086C888A0A82}"/>
    <cellStyle name="Normal 5 5 4 7" xfId="2921" xr:uid="{39BF528B-83F6-4775-9BC8-304BB3CB265E}"/>
    <cellStyle name="Normal 5 5 5" xfId="308" xr:uid="{165CC37D-4698-4399-B52C-17BE09C9C39F}"/>
    <cellStyle name="Normal 5 5 5 2" xfId="572" xr:uid="{DC84798C-7E69-4C0A-9CF1-2561F9EDD596}"/>
    <cellStyle name="Normal 5 5 5 2 2" xfId="1381" xr:uid="{864FFF8F-3ED4-4F84-9162-753E8338BAC9}"/>
    <cellStyle name="Normal 5 5 5 2 2 2" xfId="1382" xr:uid="{7CEB4B9D-8A24-4090-A150-ECD97C8240F9}"/>
    <cellStyle name="Normal 5 5 5 2 3" xfId="1383" xr:uid="{AAA95EA8-CB4A-4FC0-9736-68C767BD5A01}"/>
    <cellStyle name="Normal 5 5 5 2 4" xfId="2922" xr:uid="{5863B8C5-E5BE-496D-9956-FCCDB6FE9966}"/>
    <cellStyle name="Normal 5 5 5 3" xfId="1384" xr:uid="{CE0A7ECD-2C29-4532-9B30-1243CA268514}"/>
    <cellStyle name="Normal 5 5 5 3 2" xfId="1385" xr:uid="{0F326BCE-3238-4479-AC56-B6690416EEDE}"/>
    <cellStyle name="Normal 5 5 5 3 3" xfId="2923" xr:uid="{C87BA892-E8CD-44AA-8DA3-0057C80B5D0B}"/>
    <cellStyle name="Normal 5 5 5 3 4" xfId="2924" xr:uid="{B705E970-9765-44A7-9A0A-826E65F41812}"/>
    <cellStyle name="Normal 5 5 5 4" xfId="1386" xr:uid="{C47D9D7B-0172-4830-877A-4EB136B278D1}"/>
    <cellStyle name="Normal 5 5 5 5" xfId="2925" xr:uid="{8EBF5B12-1502-4E05-B79A-3592836BF262}"/>
    <cellStyle name="Normal 5 5 5 6" xfId="2926" xr:uid="{6B955910-EAC4-43C0-ABAE-0C3989689EDC}"/>
    <cellStyle name="Normal 5 5 6" xfId="309" xr:uid="{40FC7A1F-A80F-4032-8993-08D32639FAE1}"/>
    <cellStyle name="Normal 5 5 6 2" xfId="1387" xr:uid="{4D3E4916-A85F-4C55-A6D1-B0660D1D83D6}"/>
    <cellStyle name="Normal 5 5 6 2 2" xfId="1388" xr:uid="{D2C29845-2647-42F2-B4DF-75B9F95AB85D}"/>
    <cellStyle name="Normal 5 5 6 2 3" xfId="2927" xr:uid="{CA26B6A2-CBDF-4E55-902A-B77E1E59236D}"/>
    <cellStyle name="Normal 5 5 6 2 4" xfId="2928" xr:uid="{3000063A-22D9-458C-BCCE-8189F2D26BCA}"/>
    <cellStyle name="Normal 5 5 6 3" xfId="1389" xr:uid="{F273AEC3-45E2-4326-91A1-B936708AD727}"/>
    <cellStyle name="Normal 5 5 6 4" xfId="2929" xr:uid="{10C02C0D-1F08-4C95-B990-04E51BF16AB9}"/>
    <cellStyle name="Normal 5 5 6 5" xfId="2930" xr:uid="{EC12D731-43F1-490F-90DA-A96ED5B7A927}"/>
    <cellStyle name="Normal 5 5 7" xfId="1390" xr:uid="{545C5578-7B6C-4801-86AD-F9BD56B01010}"/>
    <cellStyle name="Normal 5 5 7 2" xfId="1391" xr:uid="{94DF9275-D18F-4E7A-AB01-308DFEB880BA}"/>
    <cellStyle name="Normal 5 5 7 3" xfId="2931" xr:uid="{377AF7DD-D93F-480A-8C28-0667CD614912}"/>
    <cellStyle name="Normal 5 5 7 4" xfId="2932" xr:uid="{3D2715C9-D612-4724-8B88-CA077DCE2872}"/>
    <cellStyle name="Normal 5 5 8" xfId="1392" xr:uid="{FD5DDEC0-4CD4-444F-A55C-9CC2FB9D6515}"/>
    <cellStyle name="Normal 5 5 8 2" xfId="2933" xr:uid="{FECCE159-3B1B-4122-96BE-3B0191CD58FA}"/>
    <cellStyle name="Normal 5 5 8 3" xfId="2934" xr:uid="{61972915-8653-436A-9579-FA1709A09BFA}"/>
    <cellStyle name="Normal 5 5 8 4" xfId="2935" xr:uid="{44FD3026-E6E3-45FE-B497-E22A5C51C8D6}"/>
    <cellStyle name="Normal 5 5 9" xfId="2936" xr:uid="{B882905C-C92A-4374-9973-7946DD881A63}"/>
    <cellStyle name="Normal 5 6" xfId="104" xr:uid="{357790AC-637A-4535-9795-DF95DD33DBDC}"/>
    <cellStyle name="Normal 5 6 10" xfId="2937" xr:uid="{6FF0AB58-9A16-452C-B265-D5AC345D2D49}"/>
    <cellStyle name="Normal 5 6 11" xfId="2938" xr:uid="{48A42636-B42D-4770-A527-13D295800CF9}"/>
    <cellStyle name="Normal 5 6 2" xfId="105" xr:uid="{0A26385F-807E-439F-BF33-196F7FB787ED}"/>
    <cellStyle name="Normal 5 6 2 2" xfId="310" xr:uid="{5B7BA02B-ABA2-4D21-A1FB-C7826E4A75DB}"/>
    <cellStyle name="Normal 5 6 2 2 2" xfId="573" xr:uid="{6921E343-DB53-41B5-B345-1144A3428A2B}"/>
    <cellStyle name="Normal 5 6 2 2 2 2" xfId="574" xr:uid="{A1C80D7B-D5B1-43BB-AF88-64F5F83ECE5F}"/>
    <cellStyle name="Normal 5 6 2 2 2 2 2" xfId="1393" xr:uid="{C780A7D7-A787-4214-BFDB-4CF4F09C6D4F}"/>
    <cellStyle name="Normal 5 6 2 2 2 2 3" xfId="2939" xr:uid="{70448AE6-A29B-4106-BE11-E9DDC73F3D8C}"/>
    <cellStyle name="Normal 5 6 2 2 2 2 4" xfId="2940" xr:uid="{D98F8BDB-A199-46F2-B85E-E7CB8B0575CC}"/>
    <cellStyle name="Normal 5 6 2 2 2 3" xfId="1394" xr:uid="{15E01E8B-1941-429C-995B-B8B239864166}"/>
    <cellStyle name="Normal 5 6 2 2 2 3 2" xfId="2941" xr:uid="{B40CD88C-4A28-4C11-ACC1-F1E7AC1A990C}"/>
    <cellStyle name="Normal 5 6 2 2 2 3 3" xfId="2942" xr:uid="{8440DD33-58DE-4B79-AD42-DC632AD90596}"/>
    <cellStyle name="Normal 5 6 2 2 2 3 4" xfId="2943" xr:uid="{2D1B31F5-D5F6-4CAB-A7A1-B8A6AD7AC1DD}"/>
    <cellStyle name="Normal 5 6 2 2 2 4" xfId="2944" xr:uid="{79D5CEAC-15EF-4050-A959-AAABC7FA2834}"/>
    <cellStyle name="Normal 5 6 2 2 2 5" xfId="2945" xr:uid="{6B28EBE9-2888-46C5-B263-411A0C889B2B}"/>
    <cellStyle name="Normal 5 6 2 2 2 6" xfId="2946" xr:uid="{66BA1FB5-9412-4B52-8E14-06007B4A469B}"/>
    <cellStyle name="Normal 5 6 2 2 3" xfId="575" xr:uid="{FFF098EB-FF00-45C5-B969-EB5A7B4CC423}"/>
    <cellStyle name="Normal 5 6 2 2 3 2" xfId="1395" xr:uid="{BC6D54FB-1EAC-4C5C-B5F4-3801FF84F7E6}"/>
    <cellStyle name="Normal 5 6 2 2 3 2 2" xfId="2947" xr:uid="{FEC19181-DE9C-49FE-BDFF-12CB811BBC67}"/>
    <cellStyle name="Normal 5 6 2 2 3 2 3" xfId="2948" xr:uid="{32CB438F-E16A-414D-B9D7-C47B896DCA6A}"/>
    <cellStyle name="Normal 5 6 2 2 3 2 4" xfId="2949" xr:uid="{1E9B8F9E-0391-449C-94D2-04439DF3C726}"/>
    <cellStyle name="Normal 5 6 2 2 3 3" xfId="2950" xr:uid="{F697837F-BF44-4367-ADDD-C9C49E71567F}"/>
    <cellStyle name="Normal 5 6 2 2 3 4" xfId="2951" xr:uid="{33AD8DA4-21BC-4A5E-8BAA-ED43F42E9ED7}"/>
    <cellStyle name="Normal 5 6 2 2 3 5" xfId="2952" xr:uid="{8BDC7553-88A3-4EAB-AC1D-A8B069260138}"/>
    <cellStyle name="Normal 5 6 2 2 4" xfId="1396" xr:uid="{10768A4D-9356-4CD7-ACC0-8101DCB38AA1}"/>
    <cellStyle name="Normal 5 6 2 2 4 2" xfId="2953" xr:uid="{5F646020-36D1-492D-BE11-93B104607BD0}"/>
    <cellStyle name="Normal 5 6 2 2 4 3" xfId="2954" xr:uid="{EF57B877-77B0-4F68-9D50-251C0BE8CF3E}"/>
    <cellStyle name="Normal 5 6 2 2 4 4" xfId="2955" xr:uid="{57E368AC-8541-420A-9669-7D175456A851}"/>
    <cellStyle name="Normal 5 6 2 2 5" xfId="2956" xr:uid="{63B823D7-E2CD-40DE-A6EB-B1DF9CEC08A4}"/>
    <cellStyle name="Normal 5 6 2 2 5 2" xfId="2957" xr:uid="{19A161C5-BB61-472E-9818-D257164B5F12}"/>
    <cellStyle name="Normal 5 6 2 2 5 3" xfId="2958" xr:uid="{C34F43B0-6242-440B-8798-EFC72CF756FC}"/>
    <cellStyle name="Normal 5 6 2 2 5 4" xfId="2959" xr:uid="{D8BA816C-18B0-4392-9358-BAF297BD8912}"/>
    <cellStyle name="Normal 5 6 2 2 6" xfId="2960" xr:uid="{C8FE92E7-3DBA-4726-BD6D-59232D2F911D}"/>
    <cellStyle name="Normal 5 6 2 2 7" xfId="2961" xr:uid="{28A5C986-C22E-4851-B717-8BA1FBDE51AA}"/>
    <cellStyle name="Normal 5 6 2 2 8" xfId="2962" xr:uid="{36F10FCC-9F18-4B8D-A400-CAC8E5AE9678}"/>
    <cellStyle name="Normal 5 6 2 3" xfId="576" xr:uid="{CD9A83A4-DFE6-4CEC-B522-D738CFA453CA}"/>
    <cellStyle name="Normal 5 6 2 3 2" xfId="577" xr:uid="{BA1255D5-2C9F-4759-B1FC-7C811DF5591F}"/>
    <cellStyle name="Normal 5 6 2 3 2 2" xfId="578" xr:uid="{EF3C2FA2-1380-4E9C-8866-FF56072CD628}"/>
    <cellStyle name="Normal 5 6 2 3 2 3" xfId="2963" xr:uid="{211F978F-EC79-4FD2-986C-C49D57715980}"/>
    <cellStyle name="Normal 5 6 2 3 2 4" xfId="2964" xr:uid="{A1953D7B-15AB-469D-A1E7-6311CBB98517}"/>
    <cellStyle name="Normal 5 6 2 3 3" xfId="579" xr:uid="{653C2C28-17AD-4959-8486-CADC5F694602}"/>
    <cellStyle name="Normal 5 6 2 3 3 2" xfId="2965" xr:uid="{31906499-C8D7-4C6D-A938-6BCC94E1AEBF}"/>
    <cellStyle name="Normal 5 6 2 3 3 3" xfId="2966" xr:uid="{35AC8D69-24FE-4691-AF49-115D0B987153}"/>
    <cellStyle name="Normal 5 6 2 3 3 4" xfId="2967" xr:uid="{237B8691-FAB2-44A1-BAAA-BACD15F881E2}"/>
    <cellStyle name="Normal 5 6 2 3 4" xfId="2968" xr:uid="{647360FC-1BF8-4A77-9146-7BCB2173DFF6}"/>
    <cellStyle name="Normal 5 6 2 3 5" xfId="2969" xr:uid="{73DA279C-273A-4A69-BC11-C07A1E322481}"/>
    <cellStyle name="Normal 5 6 2 3 6" xfId="2970" xr:uid="{9FC3D6C5-55C0-454E-92C8-C503E7B6A90D}"/>
    <cellStyle name="Normal 5 6 2 4" xfId="580" xr:uid="{59D1AC3C-F7C8-4F29-B65B-44EB337F054D}"/>
    <cellStyle name="Normal 5 6 2 4 2" xfId="581" xr:uid="{F642DE71-6769-435B-A431-FA8963668BA1}"/>
    <cellStyle name="Normal 5 6 2 4 2 2" xfId="2971" xr:uid="{6D64C368-12CB-4D30-B2CF-F8855AC6A7A7}"/>
    <cellStyle name="Normal 5 6 2 4 2 3" xfId="2972" xr:uid="{3BBF8244-4E38-423A-9FB3-BE0FE7315B8E}"/>
    <cellStyle name="Normal 5 6 2 4 2 4" xfId="2973" xr:uid="{31C8011A-A18F-4A1C-9D23-8388B170CA63}"/>
    <cellStyle name="Normal 5 6 2 4 3" xfId="2974" xr:uid="{AF65952E-DE28-4AE8-8F60-3CD0DD04EFC9}"/>
    <cellStyle name="Normal 5 6 2 4 4" xfId="2975" xr:uid="{1EA00D50-FA34-460E-B406-EC630148B9A8}"/>
    <cellStyle name="Normal 5 6 2 4 5" xfId="2976" xr:uid="{67615015-6A87-4C10-B121-38450E7F8823}"/>
    <cellStyle name="Normal 5 6 2 5" xfId="582" xr:uid="{575D3655-0AAF-45DB-A5AA-0E61A72EC882}"/>
    <cellStyle name="Normal 5 6 2 5 2" xfId="2977" xr:uid="{6336D408-F366-486A-97E0-E6EF20C89C71}"/>
    <cellStyle name="Normal 5 6 2 5 3" xfId="2978" xr:uid="{ADA17119-DACC-406E-9BFC-394B3D92C042}"/>
    <cellStyle name="Normal 5 6 2 5 4" xfId="2979" xr:uid="{78EA5F9E-7F3F-42DE-AB65-73A97B4FD474}"/>
    <cellStyle name="Normal 5 6 2 6" xfId="2980" xr:uid="{6A6DD192-CCAA-4D08-9013-148192C84A44}"/>
    <cellStyle name="Normal 5 6 2 6 2" xfId="2981" xr:uid="{42A5A503-106F-4B10-A85F-078F97E080FA}"/>
    <cellStyle name="Normal 5 6 2 6 3" xfId="2982" xr:uid="{7ADB2422-1B23-4C29-93F0-DCE03B331171}"/>
    <cellStyle name="Normal 5 6 2 6 4" xfId="2983" xr:uid="{0A465C90-5668-4035-B514-304D22F84983}"/>
    <cellStyle name="Normal 5 6 2 7" xfId="2984" xr:uid="{75F20B03-125B-4881-B3E5-1924311B3BA8}"/>
    <cellStyle name="Normal 5 6 2 8" xfId="2985" xr:uid="{CA2390C0-8922-4418-B0A7-4A6EC9D836CB}"/>
    <cellStyle name="Normal 5 6 2 9" xfId="2986" xr:uid="{DA5B350C-B0F3-4BE7-A1FC-4D33E499A83C}"/>
    <cellStyle name="Normal 5 6 3" xfId="311" xr:uid="{FA7EE484-9792-4B4E-A81B-DD0CA56A5C5E}"/>
    <cellStyle name="Normal 5 6 3 2" xfId="583" xr:uid="{74C27270-80D2-439B-AC50-0A5C9FF4EAC4}"/>
    <cellStyle name="Normal 5 6 3 2 2" xfId="584" xr:uid="{AAADFB2E-AE0E-4E52-B23D-488C20E2AFB1}"/>
    <cellStyle name="Normal 5 6 3 2 2 2" xfId="1397" xr:uid="{7FE7989F-F202-4157-B5E5-68BE140224C2}"/>
    <cellStyle name="Normal 5 6 3 2 2 2 2" xfId="1398" xr:uid="{8199E096-323C-46AE-BC6C-4F0AB4AE53C9}"/>
    <cellStyle name="Normal 5 6 3 2 2 3" xfId="1399" xr:uid="{EFC6C048-04EC-4416-9F9A-027C5498B883}"/>
    <cellStyle name="Normal 5 6 3 2 2 4" xfId="2987" xr:uid="{0CE7F26F-2B64-4552-BECB-0CEC60C1E182}"/>
    <cellStyle name="Normal 5 6 3 2 3" xfId="1400" xr:uid="{97CA96F6-4A99-4E49-9A7F-CF6D55EB6970}"/>
    <cellStyle name="Normal 5 6 3 2 3 2" xfId="1401" xr:uid="{D44C89B7-9323-436C-8086-CA8E4FD0B275}"/>
    <cellStyle name="Normal 5 6 3 2 3 3" xfId="2988" xr:uid="{40721680-81B9-4FBF-BCA6-BDCC802D5392}"/>
    <cellStyle name="Normal 5 6 3 2 3 4" xfId="2989" xr:uid="{7E85B9BC-7FA9-4FEE-AE39-C9A1F59B0EB8}"/>
    <cellStyle name="Normal 5 6 3 2 4" xfId="1402" xr:uid="{7699A1AC-7A31-45F5-93AE-AF7E00880FD9}"/>
    <cellStyle name="Normal 5 6 3 2 5" xfId="2990" xr:uid="{1C987374-485B-4C63-BCF2-AE0823ACCD84}"/>
    <cellStyle name="Normal 5 6 3 2 6" xfId="2991" xr:uid="{22608EF0-119E-42C8-9B91-CACB46E263B4}"/>
    <cellStyle name="Normal 5 6 3 3" xfId="585" xr:uid="{05CD27A8-B174-460C-86FE-ED1E7541BB26}"/>
    <cellStyle name="Normal 5 6 3 3 2" xfId="1403" xr:uid="{B44E1B0C-C126-4DED-B53D-C866586CB1A4}"/>
    <cellStyle name="Normal 5 6 3 3 2 2" xfId="1404" xr:uid="{EF9E6186-D473-407B-861F-9FED12255F75}"/>
    <cellStyle name="Normal 5 6 3 3 2 3" xfId="2992" xr:uid="{13010FA7-B6EA-4FF3-806C-B512677E2E1B}"/>
    <cellStyle name="Normal 5 6 3 3 2 4" xfId="2993" xr:uid="{25514F59-C6D5-49AE-98C3-2AB80831CC7D}"/>
    <cellStyle name="Normal 5 6 3 3 3" xfId="1405" xr:uid="{79ECC1D0-6B8F-4F2F-81FD-48CAD3B2CE56}"/>
    <cellStyle name="Normal 5 6 3 3 4" xfId="2994" xr:uid="{8857F89D-F67F-4441-8F59-9DD8D9EFB169}"/>
    <cellStyle name="Normal 5 6 3 3 5" xfId="2995" xr:uid="{2E429A3A-24A1-419E-8251-E60A6330B232}"/>
    <cellStyle name="Normal 5 6 3 4" xfId="1406" xr:uid="{8D24A76A-7763-4BA2-9F54-73748E5813EA}"/>
    <cellStyle name="Normal 5 6 3 4 2" xfId="1407" xr:uid="{8B7FE923-748E-4914-9804-AE66630FDB96}"/>
    <cellStyle name="Normal 5 6 3 4 3" xfId="2996" xr:uid="{23CC29AC-CCBE-4940-B12B-B767395FBB76}"/>
    <cellStyle name="Normal 5 6 3 4 4" xfId="2997" xr:uid="{CD6EB079-B053-49AA-BB94-2B46D3607341}"/>
    <cellStyle name="Normal 5 6 3 5" xfId="1408" xr:uid="{60B23FA5-6AE7-41F8-A91E-79323074B89B}"/>
    <cellStyle name="Normal 5 6 3 5 2" xfId="2998" xr:uid="{07CBB968-3246-4BD6-874C-FD186FFD7CBD}"/>
    <cellStyle name="Normal 5 6 3 5 3" xfId="2999" xr:uid="{F1866AB8-FFC0-4059-88AC-5B4290F9109A}"/>
    <cellStyle name="Normal 5 6 3 5 4" xfId="3000" xr:uid="{2063F512-38BA-4E60-BF5D-E52521A4B313}"/>
    <cellStyle name="Normal 5 6 3 6" xfId="3001" xr:uid="{DD1EC118-3B46-490A-B663-7EB31A76FF71}"/>
    <cellStyle name="Normal 5 6 3 7" xfId="3002" xr:uid="{77159C44-DAA6-4FED-A8EF-F07E242035C5}"/>
    <cellStyle name="Normal 5 6 3 8" xfId="3003" xr:uid="{1A2B7B06-0784-44AB-A1E2-D5B25D8804EE}"/>
    <cellStyle name="Normal 5 6 4" xfId="312" xr:uid="{8C973298-4244-49DE-B1A6-E91953E8920E}"/>
    <cellStyle name="Normal 5 6 4 2" xfId="586" xr:uid="{1D866368-F724-4A01-B665-E90916CDA608}"/>
    <cellStyle name="Normal 5 6 4 2 2" xfId="587" xr:uid="{25EE005A-4B47-40E5-AD39-509BA670AB50}"/>
    <cellStyle name="Normal 5 6 4 2 2 2" xfId="1409" xr:uid="{6FE0B67F-359A-41FE-8305-3931EAED2A40}"/>
    <cellStyle name="Normal 5 6 4 2 2 3" xfId="3004" xr:uid="{ED3A730F-2F88-4A72-91E0-3A7398EE32BE}"/>
    <cellStyle name="Normal 5 6 4 2 2 4" xfId="3005" xr:uid="{2553EAE4-4BCC-4DDE-B30C-F1A800EAFD7C}"/>
    <cellStyle name="Normal 5 6 4 2 3" xfId="1410" xr:uid="{99E5D9C9-D9D9-468B-9F7A-31D8D04BFCE1}"/>
    <cellStyle name="Normal 5 6 4 2 4" xfId="3006" xr:uid="{C58C2E5A-86DA-47C2-BE99-6F3CC81D6EE4}"/>
    <cellStyle name="Normal 5 6 4 2 5" xfId="3007" xr:uid="{196AD1B3-EB4C-4111-B30A-999E7C92A6A1}"/>
    <cellStyle name="Normal 5 6 4 3" xfId="588" xr:uid="{2F03DFDD-E6EA-49C0-B74D-F3935819A8B6}"/>
    <cellStyle name="Normal 5 6 4 3 2" xfId="1411" xr:uid="{910D7CFD-7F41-465A-9D3E-916EC6CFB5B9}"/>
    <cellStyle name="Normal 5 6 4 3 3" xfId="3008" xr:uid="{AC3847FF-0E48-4173-86A6-DC2236A62B97}"/>
    <cellStyle name="Normal 5 6 4 3 4" xfId="3009" xr:uid="{16C48625-3F81-44EB-A7A8-37AFD61BFAEC}"/>
    <cellStyle name="Normal 5 6 4 4" xfId="1412" xr:uid="{60ED6A37-9234-4A88-B4FC-A44E965BD3A0}"/>
    <cellStyle name="Normal 5 6 4 4 2" xfId="3010" xr:uid="{936FBA4D-C7C2-4577-9615-B92CD84577A0}"/>
    <cellStyle name="Normal 5 6 4 4 3" xfId="3011" xr:uid="{B73D3D35-54E6-4621-B878-28BD4D1AE7F8}"/>
    <cellStyle name="Normal 5 6 4 4 4" xfId="3012" xr:uid="{340FA7FC-1414-4080-9370-9C9D69961DFD}"/>
    <cellStyle name="Normal 5 6 4 5" xfId="3013" xr:uid="{5E62A838-35C0-4689-A7D6-63AFF00AF69A}"/>
    <cellStyle name="Normal 5 6 4 6" xfId="3014" xr:uid="{94FD51C0-41B8-45A8-87A0-85F4096697D6}"/>
    <cellStyle name="Normal 5 6 4 7" xfId="3015" xr:uid="{BD9E21A4-8563-48A6-90BA-851B86CE1B6F}"/>
    <cellStyle name="Normal 5 6 5" xfId="313" xr:uid="{52B6A833-22BF-4352-95ED-7752E989713D}"/>
    <cellStyle name="Normal 5 6 5 2" xfId="589" xr:uid="{5A081E86-4165-4E24-879C-A8048644F47D}"/>
    <cellStyle name="Normal 5 6 5 2 2" xfId="1413" xr:uid="{0A433C1A-BD4C-45B4-B043-0B6A6D457BB1}"/>
    <cellStyle name="Normal 5 6 5 2 3" xfId="3016" xr:uid="{955D3EF2-36D9-4710-9D26-F482D65B07E1}"/>
    <cellStyle name="Normal 5 6 5 2 4" xfId="3017" xr:uid="{655E331A-DF43-4F2C-8818-7AE3B05F3AED}"/>
    <cellStyle name="Normal 5 6 5 3" xfId="1414" xr:uid="{C578EF27-19C8-4EB5-B56A-ECFFEE98B3D0}"/>
    <cellStyle name="Normal 5 6 5 3 2" xfId="3018" xr:uid="{D3ED0B84-03E7-4F34-89AF-D35325A37180}"/>
    <cellStyle name="Normal 5 6 5 3 3" xfId="3019" xr:uid="{69801266-8E86-4232-9110-2AB6B1BF1F53}"/>
    <cellStyle name="Normal 5 6 5 3 4" xfId="3020" xr:uid="{EDD73BD6-156A-4D68-891F-FC601B7CFB4F}"/>
    <cellStyle name="Normal 5 6 5 4" xfId="3021" xr:uid="{11B2660A-1E5D-4164-A513-5741C22D0F0D}"/>
    <cellStyle name="Normal 5 6 5 5" xfId="3022" xr:uid="{81347F78-4C91-40A7-99D4-6711CB93EA86}"/>
    <cellStyle name="Normal 5 6 5 6" xfId="3023" xr:uid="{2C865513-DE7C-449E-8E54-608D8FE211CF}"/>
    <cellStyle name="Normal 5 6 6" xfId="590" xr:uid="{7D8655F9-6C55-41EA-B937-897D580B6C18}"/>
    <cellStyle name="Normal 5 6 6 2" xfId="1415" xr:uid="{7FA8AF32-8F56-427A-906E-5E051F241EC1}"/>
    <cellStyle name="Normal 5 6 6 2 2" xfId="3024" xr:uid="{4CCB25DD-2482-4652-9E7F-E856D8F8DE1E}"/>
    <cellStyle name="Normal 5 6 6 2 3" xfId="3025" xr:uid="{66A48379-984A-4988-A504-806DB623140D}"/>
    <cellStyle name="Normal 5 6 6 2 4" xfId="3026" xr:uid="{D4295342-9916-49ED-81C8-AF8B3044F69E}"/>
    <cellStyle name="Normal 5 6 6 3" xfId="3027" xr:uid="{BB52F644-9CC7-4295-9A48-0ED7ADB67009}"/>
    <cellStyle name="Normal 5 6 6 4" xfId="3028" xr:uid="{47874AC8-9BCF-4702-8742-4ECBA24F80CE}"/>
    <cellStyle name="Normal 5 6 6 5" xfId="3029" xr:uid="{A9AB8412-9A9E-4145-B880-A4FE9DD79031}"/>
    <cellStyle name="Normal 5 6 7" xfId="1416" xr:uid="{11395B81-DEEC-4317-B60E-771C0D24991A}"/>
    <cellStyle name="Normal 5 6 7 2" xfId="3030" xr:uid="{9043D5CC-2E4F-4C6E-BE6D-F6B12450F9F5}"/>
    <cellStyle name="Normal 5 6 7 3" xfId="3031" xr:uid="{9CF4F044-3867-4987-80DE-4B422483FB93}"/>
    <cellStyle name="Normal 5 6 7 4" xfId="3032" xr:uid="{FD8A87BE-BA15-463A-A40B-1FFCA5E0E24D}"/>
    <cellStyle name="Normal 5 6 8" xfId="3033" xr:uid="{924CEB28-BFED-4913-98D0-C9B055E99B2A}"/>
    <cellStyle name="Normal 5 6 8 2" xfId="3034" xr:uid="{C3BC8934-44EF-469A-BD9F-73F807006E07}"/>
    <cellStyle name="Normal 5 6 8 3" xfId="3035" xr:uid="{5FFF2344-1C70-411C-BDDB-CB86C5DBD9FC}"/>
    <cellStyle name="Normal 5 6 8 4" xfId="3036" xr:uid="{D90BC06F-D08B-4B8F-B5E5-1D58B0C736A0}"/>
    <cellStyle name="Normal 5 6 9" xfId="3037" xr:uid="{F2A13A29-114C-4916-93DB-AC8F6525F9AD}"/>
    <cellStyle name="Normal 5 7" xfId="106" xr:uid="{BC791A6C-A1C0-4C94-BFBC-BFDC310F1D62}"/>
    <cellStyle name="Normal 5 7 2" xfId="107" xr:uid="{C1C6723D-8D8F-472A-A9AA-8DEF472F5379}"/>
    <cellStyle name="Normal 5 7 2 2" xfId="314" xr:uid="{AA0C6C07-1FA8-4C9A-84E2-695C104EDCF9}"/>
    <cellStyle name="Normal 5 7 2 2 2" xfId="591" xr:uid="{37737804-9D69-46B3-B97A-53D189237315}"/>
    <cellStyle name="Normal 5 7 2 2 2 2" xfId="1417" xr:uid="{32928456-F49E-4177-A238-392AEFEBDD2D}"/>
    <cellStyle name="Normal 5 7 2 2 2 3" xfId="3038" xr:uid="{64F34001-CB6E-40D6-A212-7D9607220EC8}"/>
    <cellStyle name="Normal 5 7 2 2 2 4" xfId="3039" xr:uid="{6A91D839-C5B7-4E8E-97BF-67466CCF1822}"/>
    <cellStyle name="Normal 5 7 2 2 3" xfId="1418" xr:uid="{FA8E2B8B-D720-47A3-8868-E190C1F5441E}"/>
    <cellStyle name="Normal 5 7 2 2 3 2" xfId="3040" xr:uid="{E7D3E4A1-E1C5-4A5E-817B-DFF8B5FE8B5A}"/>
    <cellStyle name="Normal 5 7 2 2 3 3" xfId="3041" xr:uid="{10CFCB9E-6B00-45E9-9F66-7CB06091680C}"/>
    <cellStyle name="Normal 5 7 2 2 3 4" xfId="3042" xr:uid="{DE6AF633-A1DC-412C-96F5-5D64C71B7E20}"/>
    <cellStyle name="Normal 5 7 2 2 4" xfId="3043" xr:uid="{222F3291-9085-4418-8C74-92BD55887CA9}"/>
    <cellStyle name="Normal 5 7 2 2 5" xfId="3044" xr:uid="{8720AD95-DD97-497A-959D-DC67B1912E34}"/>
    <cellStyle name="Normal 5 7 2 2 6" xfId="3045" xr:uid="{680DACD9-DB20-4D1B-ABCA-91B925BD9D6F}"/>
    <cellStyle name="Normal 5 7 2 3" xfId="592" xr:uid="{8FF8322E-4390-4714-9CAC-9C012B2F18BD}"/>
    <cellStyle name="Normal 5 7 2 3 2" xfId="1419" xr:uid="{290CADE7-D38F-495A-821F-9F96BB13B0E6}"/>
    <cellStyle name="Normal 5 7 2 3 2 2" xfId="3046" xr:uid="{BB7971D0-495C-45DE-9FC9-B762EB962460}"/>
    <cellStyle name="Normal 5 7 2 3 2 3" xfId="3047" xr:uid="{2ED65FB7-B28C-4B50-B6FD-C8D2B6666F03}"/>
    <cellStyle name="Normal 5 7 2 3 2 4" xfId="3048" xr:uid="{5170651E-63AC-4408-AEF6-C30FB29EF65E}"/>
    <cellStyle name="Normal 5 7 2 3 3" xfId="3049" xr:uid="{16F4A145-5540-4C41-8C7B-2BEA75C2C84E}"/>
    <cellStyle name="Normal 5 7 2 3 4" xfId="3050" xr:uid="{8B91BA00-92A8-4812-9611-E055772448C5}"/>
    <cellStyle name="Normal 5 7 2 3 5" xfId="3051" xr:uid="{3D357770-4AE5-4F24-9529-EDB75CA954DA}"/>
    <cellStyle name="Normal 5 7 2 4" xfId="1420" xr:uid="{48C27151-02A2-4B0F-9DEE-3F14D56A6BEF}"/>
    <cellStyle name="Normal 5 7 2 4 2" xfId="3052" xr:uid="{66D06DAD-E078-450A-8ACC-B680B2C566C1}"/>
    <cellStyle name="Normal 5 7 2 4 3" xfId="3053" xr:uid="{2B572CCF-7B39-4285-BC74-6AA6035D254E}"/>
    <cellStyle name="Normal 5 7 2 4 4" xfId="3054" xr:uid="{637ECB82-3166-4EC0-B86B-71E813DA74DB}"/>
    <cellStyle name="Normal 5 7 2 5" xfId="3055" xr:uid="{932ACB04-8D94-410C-B322-EB2723C6C64C}"/>
    <cellStyle name="Normal 5 7 2 5 2" xfId="3056" xr:uid="{0062E146-93EA-4368-99F4-F14D077F0497}"/>
    <cellStyle name="Normal 5 7 2 5 3" xfId="3057" xr:uid="{03524419-FA2B-452D-B5F5-2F13280E769E}"/>
    <cellStyle name="Normal 5 7 2 5 4" xfId="3058" xr:uid="{3B05FC8D-413B-4398-815B-C33A49584EEF}"/>
    <cellStyle name="Normal 5 7 2 6" xfId="3059" xr:uid="{F4C5D54B-17C2-4D72-B894-53147FB7A609}"/>
    <cellStyle name="Normal 5 7 2 7" xfId="3060" xr:uid="{267203BA-7312-405D-B81E-0242908F1996}"/>
    <cellStyle name="Normal 5 7 2 8" xfId="3061" xr:uid="{B9267767-3FDC-4C7D-B971-5AC35D910DDF}"/>
    <cellStyle name="Normal 5 7 3" xfId="315" xr:uid="{432C2ACE-B4DB-4EEB-A003-62BD734E1953}"/>
    <cellStyle name="Normal 5 7 3 2" xfId="593" xr:uid="{EC95895C-096E-4A73-88E8-176641F071C6}"/>
    <cellStyle name="Normal 5 7 3 2 2" xfId="594" xr:uid="{507E4170-C48B-4BDD-B80C-805AE15E62DB}"/>
    <cellStyle name="Normal 5 7 3 2 3" xfId="3062" xr:uid="{8176DA34-9993-486A-9644-DF3D79803406}"/>
    <cellStyle name="Normal 5 7 3 2 4" xfId="3063" xr:uid="{296CBA94-C3FC-4B01-974F-68AF535E9948}"/>
    <cellStyle name="Normal 5 7 3 3" xfId="595" xr:uid="{0920B480-5ECF-4D59-AA97-D2DB4E089FDA}"/>
    <cellStyle name="Normal 5 7 3 3 2" xfId="3064" xr:uid="{877201DB-CA0F-4250-A100-D464C9DBAA1D}"/>
    <cellStyle name="Normal 5 7 3 3 3" xfId="3065" xr:uid="{B664FFA6-A5E1-4335-BAA9-4C2769894F4C}"/>
    <cellStyle name="Normal 5 7 3 3 4" xfId="3066" xr:uid="{5A553DD4-776D-4050-BCAC-99F5E102A4FC}"/>
    <cellStyle name="Normal 5 7 3 4" xfId="3067" xr:uid="{0D558762-7FE7-49AE-83BE-F6462A7DCD9A}"/>
    <cellStyle name="Normal 5 7 3 5" xfId="3068" xr:uid="{EBF23666-D6D2-4D59-B064-D6D9C4D64930}"/>
    <cellStyle name="Normal 5 7 3 6" xfId="3069" xr:uid="{908C3091-31AD-4A8C-89E4-29FCAC9342BD}"/>
    <cellStyle name="Normal 5 7 4" xfId="316" xr:uid="{09A50B98-A869-4A5C-BCDF-482BD486BC71}"/>
    <cellStyle name="Normal 5 7 4 2" xfId="596" xr:uid="{322B0948-5035-4680-8868-62003A5F0A9F}"/>
    <cellStyle name="Normal 5 7 4 2 2" xfId="3070" xr:uid="{297B152A-BDBD-4514-9B70-58529D864962}"/>
    <cellStyle name="Normal 5 7 4 2 3" xfId="3071" xr:uid="{9559EC82-90DD-42FF-ACBF-C0651D7B10B3}"/>
    <cellStyle name="Normal 5 7 4 2 4" xfId="3072" xr:uid="{138F5201-6508-4B16-A2E2-26BEC4345E8F}"/>
    <cellStyle name="Normal 5 7 4 3" xfId="3073" xr:uid="{2474B0C4-4A55-4366-9697-326F9EA763C4}"/>
    <cellStyle name="Normal 5 7 4 4" xfId="3074" xr:uid="{9EC52E44-B1E1-45D7-84B0-BCF520AFB0D0}"/>
    <cellStyle name="Normal 5 7 4 5" xfId="3075" xr:uid="{D40DD6AB-7241-4EFA-8A2E-C7034695785D}"/>
    <cellStyle name="Normal 5 7 5" xfId="597" xr:uid="{AA616F89-0EE2-457A-ABA2-79D877CA72C1}"/>
    <cellStyle name="Normal 5 7 5 2" xfId="3076" xr:uid="{00378D90-26A2-4243-8FF3-E6B2D5D56D86}"/>
    <cellStyle name="Normal 5 7 5 3" xfId="3077" xr:uid="{4607F252-001D-4E0E-9A0B-E7A79CE62417}"/>
    <cellStyle name="Normal 5 7 5 4" xfId="3078" xr:uid="{734FB743-2CC1-41AB-9428-C6BDA6101D5E}"/>
    <cellStyle name="Normal 5 7 6" xfId="3079" xr:uid="{FA65416B-6516-4632-834E-4031886DBBAF}"/>
    <cellStyle name="Normal 5 7 6 2" xfId="3080" xr:uid="{E81559A8-FF82-4B4C-80DC-FB32C50ECA91}"/>
    <cellStyle name="Normal 5 7 6 3" xfId="3081" xr:uid="{8334238A-C60A-4F0A-BDC4-6F355F50985C}"/>
    <cellStyle name="Normal 5 7 6 4" xfId="3082" xr:uid="{A0D9845B-8E60-4A45-928D-020405343BDF}"/>
    <cellStyle name="Normal 5 7 7" xfId="3083" xr:uid="{56195F75-45CE-4870-BEED-D270C63BF36D}"/>
    <cellStyle name="Normal 5 7 8" xfId="3084" xr:uid="{3E79F474-251E-4352-B9ED-3C0E6B0EFB10}"/>
    <cellStyle name="Normal 5 7 9" xfId="3085" xr:uid="{0D9610C5-CFEC-4635-9DD4-4ABBE30A2ED6}"/>
    <cellStyle name="Normal 5 8" xfId="108" xr:uid="{FE6DA188-FFB6-443B-85B2-51D6BDF4EB05}"/>
    <cellStyle name="Normal 5 8 2" xfId="317" xr:uid="{FF653B21-768F-4F3C-8F98-6E37177BE8C6}"/>
    <cellStyle name="Normal 5 8 2 2" xfId="598" xr:uid="{8BDD08C5-0FF3-4A19-A0F6-96729A407F86}"/>
    <cellStyle name="Normal 5 8 2 2 2" xfId="1421" xr:uid="{34CCBAB6-8B50-4693-A118-2094058A7726}"/>
    <cellStyle name="Normal 5 8 2 2 2 2" xfId="1422" xr:uid="{2A6CDB21-EDD4-4F44-B907-DB778484FC4A}"/>
    <cellStyle name="Normal 5 8 2 2 3" xfId="1423" xr:uid="{7D69FA27-7199-4E1E-A278-5099B1CA0761}"/>
    <cellStyle name="Normal 5 8 2 2 4" xfId="3086" xr:uid="{3776920A-547D-4FDD-ABC1-6D090D4A94F1}"/>
    <cellStyle name="Normal 5 8 2 3" xfId="1424" xr:uid="{98812EA3-FC63-4ED8-BBE9-1D7A7CB4308D}"/>
    <cellStyle name="Normal 5 8 2 3 2" xfId="1425" xr:uid="{1F88DE92-318A-4523-930D-B32DFA6329BE}"/>
    <cellStyle name="Normal 5 8 2 3 3" xfId="3087" xr:uid="{20B58CBC-2231-4457-B3EC-7B40C7C5FC96}"/>
    <cellStyle name="Normal 5 8 2 3 4" xfId="3088" xr:uid="{AFA9BA1C-4AE0-4E82-916A-19880D7DCBD6}"/>
    <cellStyle name="Normal 5 8 2 4" xfId="1426" xr:uid="{702AEE14-61E9-4C92-838A-5A8CABFF9F6C}"/>
    <cellStyle name="Normal 5 8 2 5" xfId="3089" xr:uid="{12558843-80A9-4EFB-A03D-DA6C42ADF532}"/>
    <cellStyle name="Normal 5 8 2 6" xfId="3090" xr:uid="{9466F53D-4AC2-4F72-9E9E-268ACB914A58}"/>
    <cellStyle name="Normal 5 8 3" xfId="599" xr:uid="{3E9E92D2-1FE9-40C6-8AEA-DFE8603A2E4B}"/>
    <cellStyle name="Normal 5 8 3 2" xfId="1427" xr:uid="{1B9C24C7-DD9D-409F-9553-758A446B09F7}"/>
    <cellStyle name="Normal 5 8 3 2 2" xfId="1428" xr:uid="{1921396E-CF74-469B-8D53-8DDBB37CFAD9}"/>
    <cellStyle name="Normal 5 8 3 2 3" xfId="3091" xr:uid="{BBE658CD-61A1-4C72-BEEB-B2D6ED9F720C}"/>
    <cellStyle name="Normal 5 8 3 2 4" xfId="3092" xr:uid="{C4F81C99-3A38-485B-AF94-9A3060294888}"/>
    <cellStyle name="Normal 5 8 3 3" xfId="1429" xr:uid="{415550E5-63FA-450C-9AC5-1B5127F98595}"/>
    <cellStyle name="Normal 5 8 3 4" xfId="3093" xr:uid="{F8E30B11-6E17-4DF5-AB51-527F82D2647C}"/>
    <cellStyle name="Normal 5 8 3 5" xfId="3094" xr:uid="{5F98EBA5-4624-41D0-B9A1-473700BB0165}"/>
    <cellStyle name="Normal 5 8 4" xfId="1430" xr:uid="{70E889B9-7BAA-4E18-8B39-B893D4C8BCC2}"/>
    <cellStyle name="Normal 5 8 4 2" xfId="1431" xr:uid="{4F401841-B995-4578-83E1-1D84784C5BD7}"/>
    <cellStyle name="Normal 5 8 4 3" xfId="3095" xr:uid="{458B9EE0-6F3C-4839-B870-D1D661D11984}"/>
    <cellStyle name="Normal 5 8 4 4" xfId="3096" xr:uid="{86A60284-1E0D-4950-A36D-9C6321C85787}"/>
    <cellStyle name="Normal 5 8 5" xfId="1432" xr:uid="{3F3FD3D3-35A6-48D9-A1D8-9BA5E7D02E65}"/>
    <cellStyle name="Normal 5 8 5 2" xfId="3097" xr:uid="{528CAB6F-9F15-4468-BC70-C5BB5746B082}"/>
    <cellStyle name="Normal 5 8 5 3" xfId="3098" xr:uid="{D8A1E7AA-60A5-4DA7-98DC-FA5A674A84F1}"/>
    <cellStyle name="Normal 5 8 5 4" xfId="3099" xr:uid="{1BC9B6E8-7D57-487D-9DA9-7EE575AE2E53}"/>
    <cellStyle name="Normal 5 8 6" xfId="3100" xr:uid="{EAA566DF-C407-48E7-9B05-7CC33470ECF5}"/>
    <cellStyle name="Normal 5 8 7" xfId="3101" xr:uid="{CB243EB1-5252-41A6-BCB7-2855526D3212}"/>
    <cellStyle name="Normal 5 8 8" xfId="3102" xr:uid="{DFF4F016-D28B-484C-9B6A-64A6EC54B4E6}"/>
    <cellStyle name="Normal 5 9" xfId="318" xr:uid="{5542FA4A-7C15-46B2-9DF1-7B87D74C8351}"/>
    <cellStyle name="Normal 5 9 2" xfId="600" xr:uid="{C6BDD285-5068-4286-947D-AB81F086D5B7}"/>
    <cellStyle name="Normal 5 9 2 2" xfId="601" xr:uid="{F95A8EC9-FEBA-42F5-AFD5-50B0275083BD}"/>
    <cellStyle name="Normal 5 9 2 2 2" xfId="1433" xr:uid="{EA4AFB42-964E-472A-A71B-76AD49AFE6BA}"/>
    <cellStyle name="Normal 5 9 2 2 3" xfId="3103" xr:uid="{AB482F91-C406-42D5-8834-B55C901CF9A6}"/>
    <cellStyle name="Normal 5 9 2 2 4" xfId="3104" xr:uid="{6752524E-A2CA-4AA5-B8AB-8732D6E2CAD5}"/>
    <cellStyle name="Normal 5 9 2 3" xfId="1434" xr:uid="{C7DA46AE-EE7E-4F31-9306-7B0D1B1CE500}"/>
    <cellStyle name="Normal 5 9 2 4" xfId="3105" xr:uid="{DEB38409-476E-4EB8-87C3-E41338A8EA25}"/>
    <cellStyle name="Normal 5 9 2 5" xfId="3106" xr:uid="{9E76B1DE-8C73-4238-913C-A0C41C7170E4}"/>
    <cellStyle name="Normal 5 9 3" xfId="602" xr:uid="{F6EF381C-2BAC-4AC2-8CD0-F432457C8DCE}"/>
    <cellStyle name="Normal 5 9 3 2" xfId="1435" xr:uid="{7D923C6E-9254-4196-98A2-D3B1EFAD4DFF}"/>
    <cellStyle name="Normal 5 9 3 3" xfId="3107" xr:uid="{7BBFA184-E786-4957-AEDA-F49FF146C6AB}"/>
    <cellStyle name="Normal 5 9 3 4" xfId="3108" xr:uid="{A5EECEB0-51D7-4C5B-95DF-A5F065EC57F9}"/>
    <cellStyle name="Normal 5 9 4" xfId="1436" xr:uid="{BAB40F27-09A2-438B-AC27-DE7E50FBDDD8}"/>
    <cellStyle name="Normal 5 9 4 2" xfId="3109" xr:uid="{89D6BFE3-A382-4E1E-A914-A898EE581E3B}"/>
    <cellStyle name="Normal 5 9 4 3" xfId="3110" xr:uid="{39567D86-CEFC-4408-A441-DB60F16D2C6D}"/>
    <cellStyle name="Normal 5 9 4 4" xfId="3111" xr:uid="{64D9BEDA-A9E0-4FA7-BB22-3114CA77F078}"/>
    <cellStyle name="Normal 5 9 5" xfId="3112" xr:uid="{84385200-92FE-4C97-A3A1-AFC411BB2105}"/>
    <cellStyle name="Normal 5 9 6" xfId="3113" xr:uid="{90AC209A-A5B9-4C09-B992-C55A066BB4FE}"/>
    <cellStyle name="Normal 5 9 7" xfId="3114" xr:uid="{AF5B18F5-2296-4CAC-BA40-0996EC9608B5}"/>
    <cellStyle name="Normal 6" xfId="109" xr:uid="{7F6997FD-1647-40F4-883C-CC17D9564068}"/>
    <cellStyle name="Normal 6 10" xfId="319" xr:uid="{32BF9A98-D7ED-4ED9-9528-3BBA3B1AAB5E}"/>
    <cellStyle name="Normal 6 10 2" xfId="1437" xr:uid="{5EA8607E-FBCE-42DE-9960-B33AA04A368E}"/>
    <cellStyle name="Normal 6 10 2 2" xfId="3115" xr:uid="{B3BBA4DB-B5F6-48A9-9D01-C4DC68854CAB}"/>
    <cellStyle name="Normal 6 10 2 2 2" xfId="4588" xr:uid="{FBD7FBFB-A2BA-429D-BEA6-D4D829793062}"/>
    <cellStyle name="Normal 6 10 2 3" xfId="3116" xr:uid="{333B1B55-3CD4-4082-A940-0A5CEFB50A0E}"/>
    <cellStyle name="Normal 6 10 2 4" xfId="3117" xr:uid="{7042A96E-6F24-4511-94DC-161ABA977BE5}"/>
    <cellStyle name="Normal 6 10 3" xfId="3118" xr:uid="{BC499284-D2E4-41C4-8A55-11A5FDE85C2A}"/>
    <cellStyle name="Normal 6 10 4" xfId="3119" xr:uid="{DA95261E-44FB-43B3-8135-1CAA1DD94B33}"/>
    <cellStyle name="Normal 6 10 5" xfId="3120" xr:uid="{DE361AE3-F4EB-4D9D-BBD2-EA74986E8111}"/>
    <cellStyle name="Normal 6 11" xfId="1438" xr:uid="{C9D5BFC8-578D-41DF-BD42-37FCDDD2B050}"/>
    <cellStyle name="Normal 6 11 2" xfId="3121" xr:uid="{0111753A-E6A7-4356-B660-F22CD4B46012}"/>
    <cellStyle name="Normal 6 11 3" xfId="3122" xr:uid="{7E223F2F-9417-4DA7-8533-F962A356790F}"/>
    <cellStyle name="Normal 6 11 4" xfId="3123" xr:uid="{DE9175CA-CF79-41D6-83C8-B7849E33C7DA}"/>
    <cellStyle name="Normal 6 12" xfId="902" xr:uid="{9698D212-3BC4-45DE-93BC-751ACB0BFC74}"/>
    <cellStyle name="Normal 6 12 2" xfId="3124" xr:uid="{8F49ADF8-9388-4252-9582-D97757FA42D7}"/>
    <cellStyle name="Normal 6 12 3" xfId="3125" xr:uid="{F1E13A3E-9F41-40E9-AD0C-D5337B27E476}"/>
    <cellStyle name="Normal 6 12 4" xfId="3126" xr:uid="{DBCBD248-C674-490A-839C-581D36A247E0}"/>
    <cellStyle name="Normal 6 13" xfId="899" xr:uid="{1F5F496A-C464-4BBC-8D82-CFA28F7D0B30}"/>
    <cellStyle name="Normal 6 13 2" xfId="3128" xr:uid="{915F57F4-BED7-4F9B-B596-37632CB22F84}"/>
    <cellStyle name="Normal 6 13 3" xfId="4315" xr:uid="{BB571A53-CF17-46C2-8924-27D5C80E166F}"/>
    <cellStyle name="Normal 6 13 4" xfId="3127" xr:uid="{F1346522-F380-493C-A85D-AE7A1410D8A1}"/>
    <cellStyle name="Normal 6 13 5" xfId="5319" xr:uid="{72B183EC-17A6-486B-9224-B4EC7AB463BA}"/>
    <cellStyle name="Normal 6 14" xfId="3129" xr:uid="{E0A17035-F1BD-44E9-9506-F3E1A217CEA8}"/>
    <cellStyle name="Normal 6 15" xfId="3130" xr:uid="{B768B0DC-BDAA-4348-B45D-D62547447AEF}"/>
    <cellStyle name="Normal 6 16" xfId="3131" xr:uid="{FADC6FEA-5824-41C5-AE85-659F8A104177}"/>
    <cellStyle name="Normal 6 2" xfId="110" xr:uid="{F49EA262-6FBF-4A8F-8926-41ACC0090C98}"/>
    <cellStyle name="Normal 6 2 2" xfId="320" xr:uid="{5F52BF4E-27C7-444B-BF6D-D0F95D68C28C}"/>
    <cellStyle name="Normal 6 2 2 2" xfId="4671" xr:uid="{0797E4DA-DF83-474B-90CE-B4F056C7CB29}"/>
    <cellStyle name="Normal 6 2 3" xfId="4560" xr:uid="{B0B32FA5-971F-4996-A06B-10005103C09F}"/>
    <cellStyle name="Normal 6 3" xfId="111" xr:uid="{50184491-D4F8-4688-A234-7DB865EFA829}"/>
    <cellStyle name="Normal 6 3 10" xfId="3132" xr:uid="{FAAF61D2-6B12-4E81-94FE-80199EB6B612}"/>
    <cellStyle name="Normal 6 3 11" xfId="3133" xr:uid="{5594D96A-8CCB-48DE-9B16-36E4B722D00F}"/>
    <cellStyle name="Normal 6 3 2" xfId="112" xr:uid="{FD28E0D3-1BCD-49F5-8528-C2778824BD9A}"/>
    <cellStyle name="Normal 6 3 2 2" xfId="113" xr:uid="{FA53E738-97B0-46D2-9823-485293054440}"/>
    <cellStyle name="Normal 6 3 2 2 2" xfId="321" xr:uid="{E7788B1F-DAEB-4812-BD45-136A4AE3CCED}"/>
    <cellStyle name="Normal 6 3 2 2 2 2" xfId="603" xr:uid="{96A5199D-1376-402C-A029-3C9694081BE6}"/>
    <cellStyle name="Normal 6 3 2 2 2 2 2" xfId="604" xr:uid="{E57A57B1-C042-4372-8133-AAFFC9C60FD3}"/>
    <cellStyle name="Normal 6 3 2 2 2 2 2 2" xfId="1439" xr:uid="{1B858E52-2539-4E10-A7F4-0566635A7F46}"/>
    <cellStyle name="Normal 6 3 2 2 2 2 2 2 2" xfId="1440" xr:uid="{A05E5033-70AE-47C1-A75F-394A3043A023}"/>
    <cellStyle name="Normal 6 3 2 2 2 2 2 3" xfId="1441" xr:uid="{A7881A6F-7596-4169-B592-EBF005FC9F4B}"/>
    <cellStyle name="Normal 6 3 2 2 2 2 3" xfId="1442" xr:uid="{400E7719-6611-474D-B4F2-CD5DEF173466}"/>
    <cellStyle name="Normal 6 3 2 2 2 2 3 2" xfId="1443" xr:uid="{3F3C601A-08D1-4930-BA5E-FD53C575DEE7}"/>
    <cellStyle name="Normal 6 3 2 2 2 2 4" xfId="1444" xr:uid="{26C4F725-5C9F-40BA-85C2-D0F3241372A4}"/>
    <cellStyle name="Normal 6 3 2 2 2 3" xfId="605" xr:uid="{5534A342-3736-4EF7-A223-BB34EC7B9DF4}"/>
    <cellStyle name="Normal 6 3 2 2 2 3 2" xfId="1445" xr:uid="{1EDA72AE-2FA4-4351-B462-8EB4A6CAD8D7}"/>
    <cellStyle name="Normal 6 3 2 2 2 3 2 2" xfId="1446" xr:uid="{8061C211-C0D5-4076-982E-0166E60899EE}"/>
    <cellStyle name="Normal 6 3 2 2 2 3 3" xfId="1447" xr:uid="{32E24514-AA41-42DF-9A22-7D9D1CD31256}"/>
    <cellStyle name="Normal 6 3 2 2 2 3 4" xfId="3134" xr:uid="{987AB3EC-6D60-409C-A973-D7EB10DDC33E}"/>
    <cellStyle name="Normal 6 3 2 2 2 4" xfId="1448" xr:uid="{2E15EF62-2D9C-4E2D-93E2-05FBAC86E978}"/>
    <cellStyle name="Normal 6 3 2 2 2 4 2" xfId="1449" xr:uid="{AAA0822E-98F5-4653-B0C5-6AB8FFD902B0}"/>
    <cellStyle name="Normal 6 3 2 2 2 5" xfId="1450" xr:uid="{FA64FD03-1E63-40F2-849B-6C20551C0D47}"/>
    <cellStyle name="Normal 6 3 2 2 2 6" xfId="3135" xr:uid="{1A568DF6-7FCB-40BF-AEFB-4CC37C0352AC}"/>
    <cellStyle name="Normal 6 3 2 2 3" xfId="322" xr:uid="{79AD4A3B-4B66-45FB-9A6E-B6240ED8701D}"/>
    <cellStyle name="Normal 6 3 2 2 3 2" xfId="606" xr:uid="{3067EE1F-0A23-4FFB-BE3C-0D9D5042F960}"/>
    <cellStyle name="Normal 6 3 2 2 3 2 2" xfId="607" xr:uid="{5E500CE8-5EF1-4E06-AD1B-6E41C3602237}"/>
    <cellStyle name="Normal 6 3 2 2 3 2 2 2" xfId="1451" xr:uid="{6C04D268-DFEF-436A-86C4-7E52615E2D29}"/>
    <cellStyle name="Normal 6 3 2 2 3 2 2 2 2" xfId="1452" xr:uid="{460A4AFD-E35F-4EFA-A66C-D400F39FD384}"/>
    <cellStyle name="Normal 6 3 2 2 3 2 2 3" xfId="1453" xr:uid="{74F1FA63-4F87-4F15-8C5D-B213D12A8ACD}"/>
    <cellStyle name="Normal 6 3 2 2 3 2 3" xfId="1454" xr:uid="{9B40C7A5-858E-4D83-AF36-4D8FC1DF4FFB}"/>
    <cellStyle name="Normal 6 3 2 2 3 2 3 2" xfId="1455" xr:uid="{D6CA9B8D-3C60-4581-8016-5E1D6A9E0977}"/>
    <cellStyle name="Normal 6 3 2 2 3 2 4" xfId="1456" xr:uid="{F0E4B20B-B9BF-446A-87D3-E2DEEB7F2EF0}"/>
    <cellStyle name="Normal 6 3 2 2 3 3" xfId="608" xr:uid="{90A590EE-D56E-4013-A3DC-465BBC62F658}"/>
    <cellStyle name="Normal 6 3 2 2 3 3 2" xfId="1457" xr:uid="{9FA87686-9295-42CF-A2C4-3F78CF04D0D8}"/>
    <cellStyle name="Normal 6 3 2 2 3 3 2 2" xfId="1458" xr:uid="{5C97F716-24CC-478B-A6DC-AC4C5860A036}"/>
    <cellStyle name="Normal 6 3 2 2 3 3 3" xfId="1459" xr:uid="{E0C4B729-9DA9-43C5-A65F-6598FCD723BB}"/>
    <cellStyle name="Normal 6 3 2 2 3 4" xfId="1460" xr:uid="{5B77DC29-8B33-40EF-836F-0380AD556B60}"/>
    <cellStyle name="Normal 6 3 2 2 3 4 2" xfId="1461" xr:uid="{0039E8E2-64DE-4EC6-A113-F5CA39B83CE8}"/>
    <cellStyle name="Normal 6 3 2 2 3 5" xfId="1462" xr:uid="{5E1E5683-EB55-42DE-B6A0-16BE615FB884}"/>
    <cellStyle name="Normal 6 3 2 2 4" xfId="609" xr:uid="{9480413B-CD26-4A0A-B95C-CBD730B1D0B9}"/>
    <cellStyle name="Normal 6 3 2 2 4 2" xfId="610" xr:uid="{F59A2EE5-4715-4680-A1D1-99B3A9C167F1}"/>
    <cellStyle name="Normal 6 3 2 2 4 2 2" xfId="1463" xr:uid="{8C2CCC35-A5EF-44AA-BC10-7E89974A3606}"/>
    <cellStyle name="Normal 6 3 2 2 4 2 2 2" xfId="1464" xr:uid="{30415431-B36B-41C8-A9A5-179DBBEE7131}"/>
    <cellStyle name="Normal 6 3 2 2 4 2 3" xfId="1465" xr:uid="{2459E7F1-8FB5-401F-89E3-240D239E9EDB}"/>
    <cellStyle name="Normal 6 3 2 2 4 3" xfId="1466" xr:uid="{F3F3F704-6852-4973-B58C-63A1E37E3609}"/>
    <cellStyle name="Normal 6 3 2 2 4 3 2" xfId="1467" xr:uid="{FA9CBF1A-8A59-42F7-9EDE-09ABC263C39A}"/>
    <cellStyle name="Normal 6 3 2 2 4 4" xfId="1468" xr:uid="{EF8817CD-F36B-4FDD-874F-7DE520D8A0A3}"/>
    <cellStyle name="Normal 6 3 2 2 5" xfId="611" xr:uid="{D1C5EA9A-151E-4879-ADFE-8610A2DE118D}"/>
    <cellStyle name="Normal 6 3 2 2 5 2" xfId="1469" xr:uid="{E37344E2-5A75-4A4F-BEF5-686DE894FCCF}"/>
    <cellStyle name="Normal 6 3 2 2 5 2 2" xfId="1470" xr:uid="{31517F14-DBAE-4CA2-B4B9-79F2024B52D4}"/>
    <cellStyle name="Normal 6 3 2 2 5 3" xfId="1471" xr:uid="{68D77868-145D-449C-A1EE-AE36F80F3BE3}"/>
    <cellStyle name="Normal 6 3 2 2 5 4" xfId="3136" xr:uid="{18B72667-DBE7-44F0-BCCE-AEDC2A200493}"/>
    <cellStyle name="Normal 6 3 2 2 6" xfId="1472" xr:uid="{375E058E-CC3E-4E7D-B4F3-6BDBC1716165}"/>
    <cellStyle name="Normal 6 3 2 2 6 2" xfId="1473" xr:uid="{BA9BA938-A32A-4630-BC8D-9EA084785EB9}"/>
    <cellStyle name="Normal 6 3 2 2 7" xfId="1474" xr:uid="{C3D99DEB-A6CC-4D54-97DD-0744E98C0081}"/>
    <cellStyle name="Normal 6 3 2 2 8" xfId="3137" xr:uid="{72B811CB-EEAE-40F2-99F1-5EF8CB7969DC}"/>
    <cellStyle name="Normal 6 3 2 3" xfId="323" xr:uid="{5602954A-D586-4F05-8569-49564FFFBAF2}"/>
    <cellStyle name="Normal 6 3 2 3 2" xfId="612" xr:uid="{D39303A6-394E-41AF-B987-7EBADB3AB2BE}"/>
    <cellStyle name="Normal 6 3 2 3 2 2" xfId="613" xr:uid="{4DEA961B-3F27-491A-80DA-F39AD8899DFB}"/>
    <cellStyle name="Normal 6 3 2 3 2 2 2" xfId="1475" xr:uid="{6FC9E1C5-0E04-4B67-923F-DA642DF00643}"/>
    <cellStyle name="Normal 6 3 2 3 2 2 2 2" xfId="1476" xr:uid="{A9BD2E58-94D8-4985-BD31-53F962AD2875}"/>
    <cellStyle name="Normal 6 3 2 3 2 2 3" xfId="1477" xr:uid="{8D012238-15FE-432E-B59B-5B37624C7896}"/>
    <cellStyle name="Normal 6 3 2 3 2 3" xfId="1478" xr:uid="{82F73A3C-DA3C-474A-84BD-71981A8AE2EC}"/>
    <cellStyle name="Normal 6 3 2 3 2 3 2" xfId="1479" xr:uid="{55D8B9DD-BBFA-47AE-9DC5-EED4FD2A32EA}"/>
    <cellStyle name="Normal 6 3 2 3 2 4" xfId="1480" xr:uid="{91CA5A97-F774-4103-B9C0-044D7CD0E412}"/>
    <cellStyle name="Normal 6 3 2 3 3" xfId="614" xr:uid="{FE07EFE4-5627-4C71-9B84-98C037DD6A3C}"/>
    <cellStyle name="Normal 6 3 2 3 3 2" xfId="1481" xr:uid="{29DEC64B-18FD-4C51-9D83-5E0A0996325F}"/>
    <cellStyle name="Normal 6 3 2 3 3 2 2" xfId="1482" xr:uid="{582D9AF0-271B-4C94-9625-43717DAC86D1}"/>
    <cellStyle name="Normal 6 3 2 3 3 3" xfId="1483" xr:uid="{C4E09E76-C5B5-4BCF-B07F-9372F2DF23DF}"/>
    <cellStyle name="Normal 6 3 2 3 3 4" xfId="3138" xr:uid="{36DB2D26-1D6B-4F10-AC6D-0D03EC6A4798}"/>
    <cellStyle name="Normal 6 3 2 3 4" xfId="1484" xr:uid="{A9A51AEE-FFBF-467D-B173-2A5E92CDEB48}"/>
    <cellStyle name="Normal 6 3 2 3 4 2" xfId="1485" xr:uid="{2A425EC8-8632-4C21-AEC9-BD866DCA27F4}"/>
    <cellStyle name="Normal 6 3 2 3 5" xfId="1486" xr:uid="{033F5044-E9ED-4936-8078-F3B19B223BEA}"/>
    <cellStyle name="Normal 6 3 2 3 6" xfId="3139" xr:uid="{9BB35983-F781-4D8F-A70D-39AC3B3A2398}"/>
    <cellStyle name="Normal 6 3 2 4" xfId="324" xr:uid="{219CC7D7-37F5-472B-BB5F-B358888A25C1}"/>
    <cellStyle name="Normal 6 3 2 4 2" xfId="615" xr:uid="{DDA70465-0A33-49CF-A4FC-EDC5D958EF0D}"/>
    <cellStyle name="Normal 6 3 2 4 2 2" xfId="616" xr:uid="{52C7A7F0-69C6-4A9B-9138-7C87184B8B7A}"/>
    <cellStyle name="Normal 6 3 2 4 2 2 2" xfId="1487" xr:uid="{915E92C3-81F8-487C-AEDF-64EC8FF617B0}"/>
    <cellStyle name="Normal 6 3 2 4 2 2 2 2" xfId="1488" xr:uid="{D5F23B5A-AC46-4520-9976-A67F574A21D0}"/>
    <cellStyle name="Normal 6 3 2 4 2 2 3" xfId="1489" xr:uid="{C1E8CE3F-D478-4B96-9A3A-1EB41298CEC7}"/>
    <cellStyle name="Normal 6 3 2 4 2 3" xfId="1490" xr:uid="{B9D2E011-9B72-49D3-8797-B1778D2D5AE3}"/>
    <cellStyle name="Normal 6 3 2 4 2 3 2" xfId="1491" xr:uid="{955A5A83-367D-4DB1-97E3-A348B288E842}"/>
    <cellStyle name="Normal 6 3 2 4 2 4" xfId="1492" xr:uid="{5E2C9266-1AE9-4CA2-BE87-AA20DF0B39A2}"/>
    <cellStyle name="Normal 6 3 2 4 3" xfId="617" xr:uid="{CF550599-800F-4F52-AFFA-E30580799135}"/>
    <cellStyle name="Normal 6 3 2 4 3 2" xfId="1493" xr:uid="{A1174FAA-C88A-4B86-9BB5-6757797A227E}"/>
    <cellStyle name="Normal 6 3 2 4 3 2 2" xfId="1494" xr:uid="{C7BBD2F0-F8CF-4860-B629-28437834E305}"/>
    <cellStyle name="Normal 6 3 2 4 3 3" xfId="1495" xr:uid="{809AF292-D4D2-4437-A991-F5C8CEEA6C8B}"/>
    <cellStyle name="Normal 6 3 2 4 4" xfId="1496" xr:uid="{4CD789F7-40E0-4114-AE4B-53B4628B3708}"/>
    <cellStyle name="Normal 6 3 2 4 4 2" xfId="1497" xr:uid="{B2FA8818-23C6-4622-A56D-638FBD5371FF}"/>
    <cellStyle name="Normal 6 3 2 4 5" xfId="1498" xr:uid="{445B903F-2A70-46A3-B507-F2F250E65F4B}"/>
    <cellStyle name="Normal 6 3 2 5" xfId="325" xr:uid="{C1348A6A-8699-4AD7-ADEA-833BDA04D8E4}"/>
    <cellStyle name="Normal 6 3 2 5 2" xfId="618" xr:uid="{A1AC8F3A-287B-4199-8D07-A623B2431B2B}"/>
    <cellStyle name="Normal 6 3 2 5 2 2" xfId="1499" xr:uid="{CAAE35D5-B005-4BE4-BF9C-6DF0DB10280D}"/>
    <cellStyle name="Normal 6 3 2 5 2 2 2" xfId="1500" xr:uid="{4AA83593-2D9E-4555-945E-798FA7B1BC31}"/>
    <cellStyle name="Normal 6 3 2 5 2 3" xfId="1501" xr:uid="{CF620703-BB52-4E88-BB9A-458DFA708A0A}"/>
    <cellStyle name="Normal 6 3 2 5 3" xfId="1502" xr:uid="{FF232624-C928-4D3A-8F4C-A5C1F787DFAA}"/>
    <cellStyle name="Normal 6 3 2 5 3 2" xfId="1503" xr:uid="{4FE4024E-DF52-431C-A0BB-BA553DEFC316}"/>
    <cellStyle name="Normal 6 3 2 5 4" xfId="1504" xr:uid="{8B85CD1A-EE33-468A-A71E-D6E36E75CFF7}"/>
    <cellStyle name="Normal 6 3 2 6" xfId="619" xr:uid="{16F774FF-D68B-4F8D-B6FF-4E15ED14D188}"/>
    <cellStyle name="Normal 6 3 2 6 2" xfId="1505" xr:uid="{A54AC33E-CD40-494B-9930-15A0E8D41908}"/>
    <cellStyle name="Normal 6 3 2 6 2 2" xfId="1506" xr:uid="{C6027B03-22AA-449E-B993-0899AA3905C3}"/>
    <cellStyle name="Normal 6 3 2 6 3" xfId="1507" xr:uid="{81E886BE-EC3D-49AF-A9CE-5236EE88B67A}"/>
    <cellStyle name="Normal 6 3 2 6 4" xfId="3140" xr:uid="{8031D8E9-4705-4F76-8E3A-3B45213ECC08}"/>
    <cellStyle name="Normal 6 3 2 7" xfId="1508" xr:uid="{A2DE38BE-A458-49ED-AB02-B98DF81723B6}"/>
    <cellStyle name="Normal 6 3 2 7 2" xfId="1509" xr:uid="{44B7BEE0-F418-487E-9EF2-B2F2498F04F9}"/>
    <cellStyle name="Normal 6 3 2 8" xfId="1510" xr:uid="{6ECAD740-884D-46D5-932D-50315FE79822}"/>
    <cellStyle name="Normal 6 3 2 9" xfId="3141" xr:uid="{2451F79B-0DA7-49C9-BEEC-B4AD22EC2669}"/>
    <cellStyle name="Normal 6 3 3" xfId="114" xr:uid="{A37234D2-35DE-4747-844F-FDDBA7B4C849}"/>
    <cellStyle name="Normal 6 3 3 2" xfId="115" xr:uid="{D24DF51C-953A-435C-9C3B-EF1D84B0BCCC}"/>
    <cellStyle name="Normal 6 3 3 2 2" xfId="620" xr:uid="{229CE823-73AF-481C-8E64-1456C98E34D1}"/>
    <cellStyle name="Normal 6 3 3 2 2 2" xfId="621" xr:uid="{FD9F4653-6316-4FAD-8558-6691C26544F3}"/>
    <cellStyle name="Normal 6 3 3 2 2 2 2" xfId="1511" xr:uid="{8C0BBB47-CD68-498A-9655-13B1C8196AA7}"/>
    <cellStyle name="Normal 6 3 3 2 2 2 2 2" xfId="1512" xr:uid="{9E81279E-F4E1-4BC7-A255-A88B799BF083}"/>
    <cellStyle name="Normal 6 3 3 2 2 2 3" xfId="1513" xr:uid="{CD9D457D-8320-490A-A428-F51B29602F34}"/>
    <cellStyle name="Normal 6 3 3 2 2 3" xfId="1514" xr:uid="{43BE17BA-441E-4566-B639-5337ED51DABF}"/>
    <cellStyle name="Normal 6 3 3 2 2 3 2" xfId="1515" xr:uid="{1F441108-7F5D-4DAD-B737-47BD96390FB8}"/>
    <cellStyle name="Normal 6 3 3 2 2 4" xfId="1516" xr:uid="{6F8F80C3-3DFC-4DD5-953A-D7CD6E2AF3A2}"/>
    <cellStyle name="Normal 6 3 3 2 3" xfId="622" xr:uid="{98658640-46DE-49CE-922A-F7736F9430B6}"/>
    <cellStyle name="Normal 6 3 3 2 3 2" xfId="1517" xr:uid="{80C6753F-17BD-4161-91E1-013D64B45604}"/>
    <cellStyle name="Normal 6 3 3 2 3 2 2" xfId="1518" xr:uid="{106AE517-0E83-4F2D-9350-3CB5B6391E11}"/>
    <cellStyle name="Normal 6 3 3 2 3 3" xfId="1519" xr:uid="{C93F382B-2810-4129-811E-12C2A72C022D}"/>
    <cellStyle name="Normal 6 3 3 2 3 4" xfId="3142" xr:uid="{294875D8-2543-4501-990A-07D5D8C18E81}"/>
    <cellStyle name="Normal 6 3 3 2 4" xfId="1520" xr:uid="{968B4190-3BC5-4ECA-BD50-902BFC036621}"/>
    <cellStyle name="Normal 6 3 3 2 4 2" xfId="1521" xr:uid="{D2AE73C1-A32E-42C6-923B-7F2322702B78}"/>
    <cellStyle name="Normal 6 3 3 2 5" xfId="1522" xr:uid="{685FAEB4-CBBE-4FB2-BF18-AE3DA5B69630}"/>
    <cellStyle name="Normal 6 3 3 2 6" xfId="3143" xr:uid="{66009883-B696-4F42-9C72-B72737DF1B9D}"/>
    <cellStyle name="Normal 6 3 3 3" xfId="326" xr:uid="{279C2D60-EE35-4F06-829D-603B57CF4569}"/>
    <cellStyle name="Normal 6 3 3 3 2" xfId="623" xr:uid="{D15E8125-9E5A-4BA4-976B-81DA899C4B09}"/>
    <cellStyle name="Normal 6 3 3 3 2 2" xfId="624" xr:uid="{2FFBFED1-C050-4B4D-BC11-8F654A9184A0}"/>
    <cellStyle name="Normal 6 3 3 3 2 2 2" xfId="1523" xr:uid="{02E62153-250B-4830-B51A-82B2F4F751D8}"/>
    <cellStyle name="Normal 6 3 3 3 2 2 2 2" xfId="1524" xr:uid="{75615D92-EEBC-40AC-9EFB-C7B0A272003E}"/>
    <cellStyle name="Normal 6 3 3 3 2 2 3" xfId="1525" xr:uid="{72BE2285-08BC-461D-898E-5E08FA9B537A}"/>
    <cellStyle name="Normal 6 3 3 3 2 3" xfId="1526" xr:uid="{6145139B-C252-49D6-938D-885BFBE8BEC5}"/>
    <cellStyle name="Normal 6 3 3 3 2 3 2" xfId="1527" xr:uid="{7038EE3A-E141-41F0-B155-121170634B59}"/>
    <cellStyle name="Normal 6 3 3 3 2 4" xfId="1528" xr:uid="{E948E985-2FDC-49DC-BB68-5D214631C70F}"/>
    <cellStyle name="Normal 6 3 3 3 3" xfId="625" xr:uid="{E0F285D8-FC36-4362-8825-AD32D9D5C3C4}"/>
    <cellStyle name="Normal 6 3 3 3 3 2" xfId="1529" xr:uid="{D227D8F5-DB5A-4D34-B05A-DFA055AE1899}"/>
    <cellStyle name="Normal 6 3 3 3 3 2 2" xfId="1530" xr:uid="{6FFD0E09-348D-4643-BDC5-4EFE1B49642F}"/>
    <cellStyle name="Normal 6 3 3 3 3 3" xfId="1531" xr:uid="{B755A204-CB8E-4E97-8F6C-D88B624DE072}"/>
    <cellStyle name="Normal 6 3 3 3 4" xfId="1532" xr:uid="{27FB5808-E01C-4E6D-BBAD-4C9F1554DC01}"/>
    <cellStyle name="Normal 6 3 3 3 4 2" xfId="1533" xr:uid="{2DD391F4-7397-4C69-9B85-A10FBAB11CF9}"/>
    <cellStyle name="Normal 6 3 3 3 5" xfId="1534" xr:uid="{8B5FA14C-ED51-4876-A1FE-9AAF9B3B9FA9}"/>
    <cellStyle name="Normal 6 3 3 4" xfId="327" xr:uid="{13434A31-5A20-4638-9519-BD244B842543}"/>
    <cellStyle name="Normal 6 3 3 4 2" xfId="626" xr:uid="{242B3B2E-E271-4F20-9037-1A7B74174910}"/>
    <cellStyle name="Normal 6 3 3 4 2 2" xfId="1535" xr:uid="{770DCF84-40E4-462E-B1C4-75AD96D35F6C}"/>
    <cellStyle name="Normal 6 3 3 4 2 2 2" xfId="1536" xr:uid="{3DC2E4C8-8B95-48F1-AFAF-EE796FCC0817}"/>
    <cellStyle name="Normal 6 3 3 4 2 3" xfId="1537" xr:uid="{5193204A-DF2A-40AD-8D73-C12072E0C9AC}"/>
    <cellStyle name="Normal 6 3 3 4 3" xfId="1538" xr:uid="{6976DBD5-4376-4A5A-8CB2-642AC3AD85B4}"/>
    <cellStyle name="Normal 6 3 3 4 3 2" xfId="1539" xr:uid="{A05002EE-765B-4ECD-8689-D7A73C963A59}"/>
    <cellStyle name="Normal 6 3 3 4 4" xfId="1540" xr:uid="{D6C400F8-469D-4977-900D-814A3AC6A645}"/>
    <cellStyle name="Normal 6 3 3 5" xfId="627" xr:uid="{8C0FEF0D-33D6-42A9-BB9F-AF97C548922E}"/>
    <cellStyle name="Normal 6 3 3 5 2" xfId="1541" xr:uid="{B83DA1DE-A747-4336-8B88-D705A2951AA3}"/>
    <cellStyle name="Normal 6 3 3 5 2 2" xfId="1542" xr:uid="{3F89C3B7-5CEC-4143-A51F-048F57050199}"/>
    <cellStyle name="Normal 6 3 3 5 3" xfId="1543" xr:uid="{A3558C66-4669-43DC-9435-3B95DB8D6F92}"/>
    <cellStyle name="Normal 6 3 3 5 4" xfId="3144" xr:uid="{96668005-45FA-4AA2-B75D-FC384398945A}"/>
    <cellStyle name="Normal 6 3 3 6" xfId="1544" xr:uid="{916F3FDB-450B-45A1-9193-D5DB54793DC8}"/>
    <cellStyle name="Normal 6 3 3 6 2" xfId="1545" xr:uid="{1B1EA4D2-5609-47BE-8646-3954869A3B0E}"/>
    <cellStyle name="Normal 6 3 3 7" xfId="1546" xr:uid="{D13F4748-D1B2-4B5A-8228-8DF38739FA69}"/>
    <cellStyle name="Normal 6 3 3 8" xfId="3145" xr:uid="{55F4C72A-0732-4BBC-9EED-BA244B8D371B}"/>
    <cellStyle name="Normal 6 3 4" xfId="116" xr:uid="{90406884-CDAD-4B67-AAEB-B82B75BBD1BE}"/>
    <cellStyle name="Normal 6 3 4 2" xfId="447" xr:uid="{F0ED6DA3-529C-4920-9A31-F78067D03B7E}"/>
    <cellStyle name="Normal 6 3 4 2 2" xfId="628" xr:uid="{9DBAA4EA-1E3C-42F3-8DB7-EC1D9B770629}"/>
    <cellStyle name="Normal 6 3 4 2 2 2" xfId="1547" xr:uid="{2DDC5F3D-1482-4261-8A89-2F8CBD642E2C}"/>
    <cellStyle name="Normal 6 3 4 2 2 2 2" xfId="1548" xr:uid="{AAE7BECA-E985-4B29-9A5A-2D7FB4ABD8E5}"/>
    <cellStyle name="Normal 6 3 4 2 2 3" xfId="1549" xr:uid="{DFDD6DB1-AC0F-48D3-BD3E-09396D06AF9F}"/>
    <cellStyle name="Normal 6 3 4 2 2 4" xfId="3146" xr:uid="{6A65FCD4-20B9-4C74-AA84-46961551D671}"/>
    <cellStyle name="Normal 6 3 4 2 3" xfId="1550" xr:uid="{DD10C26B-38AD-4170-918E-35226B608F9C}"/>
    <cellStyle name="Normal 6 3 4 2 3 2" xfId="1551" xr:uid="{29105F88-A5C1-456E-869B-37445892628E}"/>
    <cellStyle name="Normal 6 3 4 2 4" xfId="1552" xr:uid="{AB0BAA8B-353A-45AC-88E4-D7BA0F6EBE8A}"/>
    <cellStyle name="Normal 6 3 4 2 5" xfId="3147" xr:uid="{0089C587-40DE-41C5-B6C4-7CCB6E5217CF}"/>
    <cellStyle name="Normal 6 3 4 3" xfId="629" xr:uid="{A39D1319-7B87-4E1B-88B9-0F57C5FF88DA}"/>
    <cellStyle name="Normal 6 3 4 3 2" xfId="1553" xr:uid="{47E91DB6-1A70-469C-AFE4-9378EE77714F}"/>
    <cellStyle name="Normal 6 3 4 3 2 2" xfId="1554" xr:uid="{19D789A8-B32B-44D1-92C5-3EA76508E85A}"/>
    <cellStyle name="Normal 6 3 4 3 3" xfId="1555" xr:uid="{D1C9F3CE-27EE-41A1-99D4-1626382D342F}"/>
    <cellStyle name="Normal 6 3 4 3 4" xfId="3148" xr:uid="{379A6A71-4799-401E-93F8-3E00AC216D25}"/>
    <cellStyle name="Normal 6 3 4 4" xfId="1556" xr:uid="{CE9C171A-2F94-4C88-90D5-5AAA42CE0E7A}"/>
    <cellStyle name="Normal 6 3 4 4 2" xfId="1557" xr:uid="{35328C4F-4B37-4BA9-B31A-686DD9875243}"/>
    <cellStyle name="Normal 6 3 4 4 3" xfId="3149" xr:uid="{48D739F1-256F-4643-8698-7B5CB1DE1586}"/>
    <cellStyle name="Normal 6 3 4 4 4" xfId="3150" xr:uid="{E6F94F0B-A32A-44B5-9EC0-202210C22EE1}"/>
    <cellStyle name="Normal 6 3 4 5" xfId="1558" xr:uid="{346678BD-C9F5-4E55-9746-E110B6BC0033}"/>
    <cellStyle name="Normal 6 3 4 6" xfId="3151" xr:uid="{2F9564D2-83D7-4E25-81B6-1898F4F7ED38}"/>
    <cellStyle name="Normal 6 3 4 7" xfId="3152" xr:uid="{E622A4F1-4C63-4E6E-9776-EAD176E31BFF}"/>
    <cellStyle name="Normal 6 3 5" xfId="328" xr:uid="{74114C6F-75AD-4083-9306-852A9F04C623}"/>
    <cellStyle name="Normal 6 3 5 2" xfId="630" xr:uid="{40435CC5-CFAF-4B90-A7D6-E97BCD7EBCD4}"/>
    <cellStyle name="Normal 6 3 5 2 2" xfId="631" xr:uid="{B9654E24-A664-4DA4-AFA4-09AEEF04C696}"/>
    <cellStyle name="Normal 6 3 5 2 2 2" xfId="1559" xr:uid="{E8013D19-9D5B-412A-A262-3179691F7DD5}"/>
    <cellStyle name="Normal 6 3 5 2 2 2 2" xfId="1560" xr:uid="{E44D8D21-7EC7-435B-9C1A-811D40EAF0CB}"/>
    <cellStyle name="Normal 6 3 5 2 2 3" xfId="1561" xr:uid="{DE990FB9-7EB4-45E0-A797-F6B8AB345743}"/>
    <cellStyle name="Normal 6 3 5 2 3" xfId="1562" xr:uid="{F01F0B3C-9370-43F4-B6ED-369867544D05}"/>
    <cellStyle name="Normal 6 3 5 2 3 2" xfId="1563" xr:uid="{B28040CC-BDA0-4BD9-B6ED-08B149029A0F}"/>
    <cellStyle name="Normal 6 3 5 2 4" xfId="1564" xr:uid="{A90E1221-6C7C-42DB-9A3A-81F9DA069218}"/>
    <cellStyle name="Normal 6 3 5 3" xfId="632" xr:uid="{91BB833C-29BE-4ED4-8A5B-FBF2D5138170}"/>
    <cellStyle name="Normal 6 3 5 3 2" xfId="1565" xr:uid="{06A3A888-B951-48F9-BFBD-B9D1A0C0B5C4}"/>
    <cellStyle name="Normal 6 3 5 3 2 2" xfId="1566" xr:uid="{DEF96B92-1581-4F8C-807F-472610B8D5EE}"/>
    <cellStyle name="Normal 6 3 5 3 3" xfId="1567" xr:uid="{F3E62697-ABEE-463C-B23F-3429E49D39B4}"/>
    <cellStyle name="Normal 6 3 5 3 4" xfId="3153" xr:uid="{46E52B71-9E60-42A3-8B5B-E59878BAACB6}"/>
    <cellStyle name="Normal 6 3 5 4" xfId="1568" xr:uid="{1A7C40B3-1A13-4814-8603-866217971B40}"/>
    <cellStyle name="Normal 6 3 5 4 2" xfId="1569" xr:uid="{2C1AABB1-0492-4E8A-8E77-47312BC29218}"/>
    <cellStyle name="Normal 6 3 5 5" xfId="1570" xr:uid="{D2A4DB15-A372-4455-A420-29283BB17F55}"/>
    <cellStyle name="Normal 6 3 5 6" xfId="3154" xr:uid="{19FBE76A-E0E2-4F2B-B8BE-C788A202F19A}"/>
    <cellStyle name="Normal 6 3 6" xfId="329" xr:uid="{24356CD5-F0CB-4578-98E4-484E39A33B10}"/>
    <cellStyle name="Normal 6 3 6 2" xfId="633" xr:uid="{F0983B68-BFD6-4077-A050-243A1058A27A}"/>
    <cellStyle name="Normal 6 3 6 2 2" xfId="1571" xr:uid="{BD19C30D-78F3-4B9B-9194-E85F8EED58A0}"/>
    <cellStyle name="Normal 6 3 6 2 2 2" xfId="1572" xr:uid="{8A28A02E-8154-46F6-8164-53D9A932DC11}"/>
    <cellStyle name="Normal 6 3 6 2 3" xfId="1573" xr:uid="{0F94BFA8-F93A-4D0C-AE71-5B23D19480E0}"/>
    <cellStyle name="Normal 6 3 6 2 4" xfId="3155" xr:uid="{969FF9A7-9C5B-4B98-8A65-175FB24BA84D}"/>
    <cellStyle name="Normal 6 3 6 3" xfId="1574" xr:uid="{709EE925-B9E9-4687-B33C-698215664163}"/>
    <cellStyle name="Normal 6 3 6 3 2" xfId="1575" xr:uid="{C1547E27-2318-4489-B11A-C88A512D1C11}"/>
    <cellStyle name="Normal 6 3 6 4" xfId="1576" xr:uid="{FD8254BF-CE97-433E-9D15-E53079B23591}"/>
    <cellStyle name="Normal 6 3 6 5" xfId="3156" xr:uid="{F1CD5AF4-C406-4640-9E99-19E7DA6F6581}"/>
    <cellStyle name="Normal 6 3 7" xfId="634" xr:uid="{08AECEC2-5C0C-4EC7-A2BA-747C5E5E2F69}"/>
    <cellStyle name="Normal 6 3 7 2" xfId="1577" xr:uid="{FDF4DC87-8309-4651-832C-DC3179A2907F}"/>
    <cellStyle name="Normal 6 3 7 2 2" xfId="1578" xr:uid="{C0C31DAA-FC72-4CCB-A219-EBABB999FA6F}"/>
    <cellStyle name="Normal 6 3 7 3" xfId="1579" xr:uid="{0C98B679-539E-4F07-AAF2-0415F4158A69}"/>
    <cellStyle name="Normal 6 3 7 4" xfId="3157" xr:uid="{77736B24-0593-4744-BC1F-8727039240CC}"/>
    <cellStyle name="Normal 6 3 8" xfId="1580" xr:uid="{5C8320ED-D605-4C49-AEE9-61843652F4C4}"/>
    <cellStyle name="Normal 6 3 8 2" xfId="1581" xr:uid="{837CD94C-0049-422E-BCA0-00BFAE929563}"/>
    <cellStyle name="Normal 6 3 8 3" xfId="3158" xr:uid="{2B0004D5-AFF6-436C-B191-836D55C6345C}"/>
    <cellStyle name="Normal 6 3 8 4" xfId="3159" xr:uid="{B68DDC17-58AC-47AD-BF85-29CF8CB7DD03}"/>
    <cellStyle name="Normal 6 3 9" xfId="1582" xr:uid="{940FEDDC-9750-494B-A48C-545DAE2AD1FE}"/>
    <cellStyle name="Normal 6 3 9 2" xfId="4718" xr:uid="{A0602D94-E05C-45C3-853C-DBD8A64BA109}"/>
    <cellStyle name="Normal 6 4" xfId="117" xr:uid="{50A10A9A-E22B-4007-9879-3A0DC7E91A98}"/>
    <cellStyle name="Normal 6 4 10" xfId="3160" xr:uid="{DE4C7AE0-5835-437C-A593-C7CF443F92DB}"/>
    <cellStyle name="Normal 6 4 11" xfId="3161" xr:uid="{E81C9B5A-CD41-419E-B8C7-12ADCF3FE00A}"/>
    <cellStyle name="Normal 6 4 2" xfId="118" xr:uid="{75EEC1D8-4E61-479F-B6A3-3764E8684D58}"/>
    <cellStyle name="Normal 6 4 2 2" xfId="119" xr:uid="{EAC9939E-41C2-46EF-ADAB-5BAFA7D0CF48}"/>
    <cellStyle name="Normal 6 4 2 2 2" xfId="330" xr:uid="{3606928B-6052-44E3-8DBE-38D9488EAD93}"/>
    <cellStyle name="Normal 6 4 2 2 2 2" xfId="635" xr:uid="{15DE5349-0120-427C-BE0B-593637412765}"/>
    <cellStyle name="Normal 6 4 2 2 2 2 2" xfId="1583" xr:uid="{3812E766-ED63-4752-B7DF-168ACE5E6C29}"/>
    <cellStyle name="Normal 6 4 2 2 2 2 2 2" xfId="1584" xr:uid="{04DE7B9E-FE96-494A-8E60-A380C1466BFE}"/>
    <cellStyle name="Normal 6 4 2 2 2 2 3" xfId="1585" xr:uid="{60679EB2-119A-4308-9B43-5DEEA0EF5966}"/>
    <cellStyle name="Normal 6 4 2 2 2 2 4" xfId="3162" xr:uid="{1557CA34-7EAE-41F1-9FF4-A7DF329CDF52}"/>
    <cellStyle name="Normal 6 4 2 2 2 3" xfId="1586" xr:uid="{13412174-9E8F-4039-9915-EED80CBDA4BE}"/>
    <cellStyle name="Normal 6 4 2 2 2 3 2" xfId="1587" xr:uid="{8C33ED1B-E42B-429B-98F8-D4755D315C34}"/>
    <cellStyle name="Normal 6 4 2 2 2 3 3" xfId="3163" xr:uid="{C193862B-128F-4000-A448-AA1C815DF12C}"/>
    <cellStyle name="Normal 6 4 2 2 2 3 4" xfId="3164" xr:uid="{1357AADE-2CA9-4D73-BB27-569AD48E74FE}"/>
    <cellStyle name="Normal 6 4 2 2 2 4" xfId="1588" xr:uid="{B11CDF89-8FD9-4F64-9082-7F3AF5D89289}"/>
    <cellStyle name="Normal 6 4 2 2 2 5" xfId="3165" xr:uid="{00841FAD-F78E-472B-B7F4-7374838A4AB2}"/>
    <cellStyle name="Normal 6 4 2 2 2 6" xfId="3166" xr:uid="{9262629D-6361-437B-9025-4E1BD88F4800}"/>
    <cellStyle name="Normal 6 4 2 2 3" xfId="636" xr:uid="{E4798B1B-AC06-4994-922C-CB3AD0521747}"/>
    <cellStyle name="Normal 6 4 2 2 3 2" xfId="1589" xr:uid="{7191E3AB-C93F-41B2-A478-128DB7FA2046}"/>
    <cellStyle name="Normal 6 4 2 2 3 2 2" xfId="1590" xr:uid="{5D28FA6E-3BD5-4047-B70A-2F48295B8E49}"/>
    <cellStyle name="Normal 6 4 2 2 3 2 3" xfId="3167" xr:uid="{5AC98621-D211-4D76-B290-600156C37665}"/>
    <cellStyle name="Normal 6 4 2 2 3 2 4" xfId="3168" xr:uid="{E698C291-5853-43D2-8ACB-320E5155F3FF}"/>
    <cellStyle name="Normal 6 4 2 2 3 3" xfId="1591" xr:uid="{766C2267-B69B-484F-90F7-5F6B82B49E91}"/>
    <cellStyle name="Normal 6 4 2 2 3 4" xfId="3169" xr:uid="{84659168-3221-40EF-BD7A-D4D831FEBE87}"/>
    <cellStyle name="Normal 6 4 2 2 3 5" xfId="3170" xr:uid="{CB3A152A-BEFF-4BA8-96C8-1FD92E68BD7D}"/>
    <cellStyle name="Normal 6 4 2 2 4" xfId="1592" xr:uid="{30A4F5C5-0895-41CB-98F9-D051958FC1C8}"/>
    <cellStyle name="Normal 6 4 2 2 4 2" xfId="1593" xr:uid="{3B37C010-C8CE-4484-A276-18C21F998A87}"/>
    <cellStyle name="Normal 6 4 2 2 4 3" xfId="3171" xr:uid="{CD6D5949-B74A-47AA-B15E-2D76D5537F69}"/>
    <cellStyle name="Normal 6 4 2 2 4 4" xfId="3172" xr:uid="{08945541-6F5D-4AC4-BCC4-445941C23282}"/>
    <cellStyle name="Normal 6 4 2 2 5" xfId="1594" xr:uid="{1E172477-00BA-4526-A93E-00E63467C304}"/>
    <cellStyle name="Normal 6 4 2 2 5 2" xfId="3173" xr:uid="{546BC2D8-3520-4CCB-AB53-C57F00ABC955}"/>
    <cellStyle name="Normal 6 4 2 2 5 3" xfId="3174" xr:uid="{DF898C49-5918-48AB-929B-CDFB8DEEFB03}"/>
    <cellStyle name="Normal 6 4 2 2 5 4" xfId="3175" xr:uid="{F9CF4E57-199B-46DC-AFD1-06244895494F}"/>
    <cellStyle name="Normal 6 4 2 2 6" xfId="3176" xr:uid="{D085E78C-E692-4FA8-BD89-54666C904B7D}"/>
    <cellStyle name="Normal 6 4 2 2 7" xfId="3177" xr:uid="{692344F2-7353-4AC6-B532-4CC69CDB42D8}"/>
    <cellStyle name="Normal 6 4 2 2 8" xfId="3178" xr:uid="{B183FE65-6AE4-4CA9-BEE3-3FAAF08F2073}"/>
    <cellStyle name="Normal 6 4 2 3" xfId="331" xr:uid="{E29FB767-8FB3-4CB6-AB72-61005A595393}"/>
    <cellStyle name="Normal 6 4 2 3 2" xfId="637" xr:uid="{0FB490E8-B39A-4F6E-A6A0-A61848B1B520}"/>
    <cellStyle name="Normal 6 4 2 3 2 2" xfId="638" xr:uid="{88E88D3C-DCAE-42CE-BEE0-EF22DEC0710C}"/>
    <cellStyle name="Normal 6 4 2 3 2 2 2" xfId="1595" xr:uid="{B46799C9-8FA6-4469-B4A4-E1A0E88AE585}"/>
    <cellStyle name="Normal 6 4 2 3 2 2 2 2" xfId="1596" xr:uid="{239847C7-5A08-4AC8-9B35-68A4B2F31FB8}"/>
    <cellStyle name="Normal 6 4 2 3 2 2 3" xfId="1597" xr:uid="{D0FF5D0F-CB81-4906-8106-C8E40AE58A3B}"/>
    <cellStyle name="Normal 6 4 2 3 2 3" xfId="1598" xr:uid="{A652AECF-B0B6-4643-95CE-3ADFC5C40F9B}"/>
    <cellStyle name="Normal 6 4 2 3 2 3 2" xfId="1599" xr:uid="{C139D3FF-6DEA-4609-BF55-79D09D349F48}"/>
    <cellStyle name="Normal 6 4 2 3 2 4" xfId="1600" xr:uid="{A9E6C995-0858-4B09-860D-5C6127850221}"/>
    <cellStyle name="Normal 6 4 2 3 3" xfId="639" xr:uid="{34EC7116-6ACD-4A0F-AE76-2F116510F288}"/>
    <cellStyle name="Normal 6 4 2 3 3 2" xfId="1601" xr:uid="{51617140-E240-4BC9-AC57-551EDD11B7D8}"/>
    <cellStyle name="Normal 6 4 2 3 3 2 2" xfId="1602" xr:uid="{D4C37245-0096-4580-A0DF-F11DFBFE35D9}"/>
    <cellStyle name="Normal 6 4 2 3 3 3" xfId="1603" xr:uid="{B708AED5-3D0E-4DC9-817A-539AEA2386A9}"/>
    <cellStyle name="Normal 6 4 2 3 3 4" xfId="3179" xr:uid="{61D9DB31-B674-49AC-A1B0-2C770CFAC1B5}"/>
    <cellStyle name="Normal 6 4 2 3 4" xfId="1604" xr:uid="{5CACA65C-A563-43DB-AF47-C4B625832710}"/>
    <cellStyle name="Normal 6 4 2 3 4 2" xfId="1605" xr:uid="{17DF8622-C727-4782-AE39-424BC223D1A3}"/>
    <cellStyle name="Normal 6 4 2 3 5" xfId="1606" xr:uid="{4E958141-881E-436E-BA77-542159207BD4}"/>
    <cellStyle name="Normal 6 4 2 3 6" xfId="3180" xr:uid="{C50C4646-F759-47E0-BDB0-86FB819640A8}"/>
    <cellStyle name="Normal 6 4 2 4" xfId="332" xr:uid="{85E7116F-E726-4967-8BE1-62F200BAC97A}"/>
    <cellStyle name="Normal 6 4 2 4 2" xfId="640" xr:uid="{7CEE48FC-B768-4EBF-ACF8-FBDBFFD95941}"/>
    <cellStyle name="Normal 6 4 2 4 2 2" xfId="1607" xr:uid="{04795A33-6D10-44A1-B791-92A731F565FD}"/>
    <cellStyle name="Normal 6 4 2 4 2 2 2" xfId="1608" xr:uid="{4830817D-253D-43CE-A369-127A41B1673E}"/>
    <cellStyle name="Normal 6 4 2 4 2 3" xfId="1609" xr:uid="{5505A168-CA95-439C-93BD-C50E83E816D5}"/>
    <cellStyle name="Normal 6 4 2 4 2 4" xfId="3181" xr:uid="{1EB7BB70-911E-4D45-9120-F51D113CF107}"/>
    <cellStyle name="Normal 6 4 2 4 3" xfId="1610" xr:uid="{DED2A13E-8AB8-4AAB-9AFC-18ABB55399C3}"/>
    <cellStyle name="Normal 6 4 2 4 3 2" xfId="1611" xr:uid="{90AF4AEE-06F6-444A-827F-4709EE891CDE}"/>
    <cellStyle name="Normal 6 4 2 4 4" xfId="1612" xr:uid="{89DC930A-FCE1-4EB1-B46C-D326C1FE133E}"/>
    <cellStyle name="Normal 6 4 2 4 5" xfId="3182" xr:uid="{BD29624B-2D8F-440D-A40A-CE602FFDC621}"/>
    <cellStyle name="Normal 6 4 2 5" xfId="333" xr:uid="{712E3194-D0DE-447F-B780-1455F87DA6FD}"/>
    <cellStyle name="Normal 6 4 2 5 2" xfId="1613" xr:uid="{AFB2858E-23BE-40C4-8556-210D874F046E}"/>
    <cellStyle name="Normal 6 4 2 5 2 2" xfId="1614" xr:uid="{012CB8A1-8914-4169-B470-252AC6593275}"/>
    <cellStyle name="Normal 6 4 2 5 3" xfId="1615" xr:uid="{036968B8-D782-4511-BEEF-C030B91CAA97}"/>
    <cellStyle name="Normal 6 4 2 5 4" xfId="3183" xr:uid="{D6DA650D-6EE3-4885-A9BD-FA45EF17C089}"/>
    <cellStyle name="Normal 6 4 2 6" xfId="1616" xr:uid="{27144304-8FB5-40EE-BFEC-8A6D8C734A11}"/>
    <cellStyle name="Normal 6 4 2 6 2" xfId="1617" xr:uid="{057472E0-13CF-48A6-9752-3430B9850BA4}"/>
    <cellStyle name="Normal 6 4 2 6 3" xfId="3184" xr:uid="{BC102926-B52C-4604-AB69-ED74F0513D3A}"/>
    <cellStyle name="Normal 6 4 2 6 4" xfId="3185" xr:uid="{E39E1C11-0AC2-46EF-ADBD-23CD7CCDDD1E}"/>
    <cellStyle name="Normal 6 4 2 7" xfId="1618" xr:uid="{FA5FCECA-42CF-44B7-A2E0-9CAE29C42059}"/>
    <cellStyle name="Normal 6 4 2 8" xfId="3186" xr:uid="{54574988-5486-4382-90B7-2F985E940487}"/>
    <cellStyle name="Normal 6 4 2 9" xfId="3187" xr:uid="{CAAED270-216B-4770-BBFB-9A60962947FB}"/>
    <cellStyle name="Normal 6 4 3" xfId="120" xr:uid="{BBE24AAA-F526-4D8E-B0F1-E0C13719BCA1}"/>
    <cellStyle name="Normal 6 4 3 2" xfId="121" xr:uid="{104E665B-2AE1-4C3E-8306-99AEF56E5AF5}"/>
    <cellStyle name="Normal 6 4 3 2 2" xfId="641" xr:uid="{C2938F98-3BA4-4576-8C22-B2F3A224EBCB}"/>
    <cellStyle name="Normal 6 4 3 2 2 2" xfId="1619" xr:uid="{1B51648D-81FC-4C26-994A-EB8C7D5DEB13}"/>
    <cellStyle name="Normal 6 4 3 2 2 2 2" xfId="1620" xr:uid="{6B6E05BD-DA3F-4426-838A-7C54D2BAA04F}"/>
    <cellStyle name="Normal 6 4 3 2 2 2 2 2" xfId="4476" xr:uid="{8EEC6C16-5DF4-44F6-83BC-FC4F91050B92}"/>
    <cellStyle name="Normal 6 4 3 2 2 2 3" xfId="4477" xr:uid="{9CEC2DF4-9FE1-4806-8FF3-0450CEFB9748}"/>
    <cellStyle name="Normal 6 4 3 2 2 3" xfId="1621" xr:uid="{A893A685-D54C-435A-AA8D-49FC03D8F245}"/>
    <cellStyle name="Normal 6 4 3 2 2 3 2" xfId="4478" xr:uid="{BFF82147-EA2A-41BB-B3F1-B6D57811363C}"/>
    <cellStyle name="Normal 6 4 3 2 2 4" xfId="3188" xr:uid="{8454300C-22F6-49A4-AC23-709B060FE53F}"/>
    <cellStyle name="Normal 6 4 3 2 3" xfId="1622" xr:uid="{D6AFB888-9999-4D05-A559-3B43DEDF250E}"/>
    <cellStyle name="Normal 6 4 3 2 3 2" xfId="1623" xr:uid="{6C44F8CF-2196-4B61-9D84-E56854B96614}"/>
    <cellStyle name="Normal 6 4 3 2 3 2 2" xfId="4479" xr:uid="{D30A5F3A-E32B-4582-A5C5-86957E547C17}"/>
    <cellStyle name="Normal 6 4 3 2 3 3" xfId="3189" xr:uid="{E69409F7-0269-4BF4-98BD-3777D118258C}"/>
    <cellStyle name="Normal 6 4 3 2 3 4" xfId="3190" xr:uid="{F0338064-650F-4443-A80E-F3B41EB91ACE}"/>
    <cellStyle name="Normal 6 4 3 2 4" xfId="1624" xr:uid="{43BC990A-FC46-4DFB-9424-BB46E1293F31}"/>
    <cellStyle name="Normal 6 4 3 2 4 2" xfId="4480" xr:uid="{B08BB1A8-9334-4286-9DD2-8CB8AC6D269F}"/>
    <cellStyle name="Normal 6 4 3 2 5" xfId="3191" xr:uid="{71402B79-0DBB-4A96-8B8F-07B31593F408}"/>
    <cellStyle name="Normal 6 4 3 2 6" xfId="3192" xr:uid="{1F6B7EEF-5C1D-4BB9-8690-201077EAEEAC}"/>
    <cellStyle name="Normal 6 4 3 3" xfId="334" xr:uid="{2BF6B60D-1DE2-409B-B7F6-E92CA30C0BC8}"/>
    <cellStyle name="Normal 6 4 3 3 2" xfId="1625" xr:uid="{08117421-4A4C-4530-BA5E-1E844A36DB44}"/>
    <cellStyle name="Normal 6 4 3 3 2 2" xfId="1626" xr:uid="{15234570-BA1E-45DD-8106-F8FDE069E70A}"/>
    <cellStyle name="Normal 6 4 3 3 2 2 2" xfId="4481" xr:uid="{C5F6AD2B-4B95-4AC0-979F-B5D29765BC35}"/>
    <cellStyle name="Normal 6 4 3 3 2 3" xfId="3193" xr:uid="{9FB36A6D-EAC1-45B8-BEF5-08CD16F4D6BC}"/>
    <cellStyle name="Normal 6 4 3 3 2 4" xfId="3194" xr:uid="{85B6E407-4BAE-4679-BFAE-4A6DDAC01161}"/>
    <cellStyle name="Normal 6 4 3 3 3" xfId="1627" xr:uid="{049FC66C-16F5-4120-85CF-475BC173493D}"/>
    <cellStyle name="Normal 6 4 3 3 3 2" xfId="4482" xr:uid="{6F9109B1-8D50-4085-9369-AB87A736BC81}"/>
    <cellStyle name="Normal 6 4 3 3 4" xfId="3195" xr:uid="{DCC7342B-6087-40B9-B328-9ECC60ECD868}"/>
    <cellStyle name="Normal 6 4 3 3 5" xfId="3196" xr:uid="{21A9E199-D243-4D2D-81A1-38EC7FAB6CD2}"/>
    <cellStyle name="Normal 6 4 3 4" xfId="1628" xr:uid="{BBE219A5-3DFB-428D-84D5-AFD3F6E77C00}"/>
    <cellStyle name="Normal 6 4 3 4 2" xfId="1629" xr:uid="{BF20CA03-C05B-40C4-ABCD-D8DE2D915B1A}"/>
    <cellStyle name="Normal 6 4 3 4 2 2" xfId="4483" xr:uid="{5AEFEBBE-58CB-4AAD-9A43-10A6808C54EF}"/>
    <cellStyle name="Normal 6 4 3 4 3" xfId="3197" xr:uid="{4707BA84-6EE0-4588-BE70-0B3A6C945058}"/>
    <cellStyle name="Normal 6 4 3 4 4" xfId="3198" xr:uid="{E7351D54-7339-4687-AF8B-6ACF2531AAB9}"/>
    <cellStyle name="Normal 6 4 3 5" xfId="1630" xr:uid="{07092B3E-99D9-4824-8E8F-58A64094534F}"/>
    <cellStyle name="Normal 6 4 3 5 2" xfId="3199" xr:uid="{39D609DE-CEA6-4D54-8667-0C575B9CE98A}"/>
    <cellStyle name="Normal 6 4 3 5 3" xfId="3200" xr:uid="{BF66564F-B6A6-4964-9897-3843553A5617}"/>
    <cellStyle name="Normal 6 4 3 5 4" xfId="3201" xr:uid="{3DA1CD2B-C976-46BB-B2F3-1603652776B5}"/>
    <cellStyle name="Normal 6 4 3 6" xfId="3202" xr:uid="{70DAD5BB-ADB9-4AD7-836C-E7BD5FFE7658}"/>
    <cellStyle name="Normal 6 4 3 7" xfId="3203" xr:uid="{D5FA571C-04A5-4245-96CC-336904FE3894}"/>
    <cellStyle name="Normal 6 4 3 8" xfId="3204" xr:uid="{15CE3D33-378E-4EFD-A214-5E686DEF8989}"/>
    <cellStyle name="Normal 6 4 4" xfId="122" xr:uid="{81CE6A1F-1A59-4D7D-B3D2-BD5EDEC21293}"/>
    <cellStyle name="Normal 6 4 4 2" xfId="642" xr:uid="{D631EB33-029A-410E-8561-C1AF558FFF98}"/>
    <cellStyle name="Normal 6 4 4 2 2" xfId="643" xr:uid="{1B9FBB75-2AF8-4343-8E52-CA7D0506C917}"/>
    <cellStyle name="Normal 6 4 4 2 2 2" xfId="1631" xr:uid="{3E4B60E9-008D-4599-B2F1-2F3C76D8B1AA}"/>
    <cellStyle name="Normal 6 4 4 2 2 2 2" xfId="1632" xr:uid="{742C315F-61D9-490B-A894-28EA84F3BFB2}"/>
    <cellStyle name="Normal 6 4 4 2 2 3" xfId="1633" xr:uid="{71D4A01C-B0A4-4AAD-B303-63187BFF53E5}"/>
    <cellStyle name="Normal 6 4 4 2 2 4" xfId="3205" xr:uid="{63ADCA02-2B52-4E92-9E15-2EAD220316E5}"/>
    <cellStyle name="Normal 6 4 4 2 3" xfId="1634" xr:uid="{9DD98FC9-0D1A-4DBA-BB56-12C6E6A528A9}"/>
    <cellStyle name="Normal 6 4 4 2 3 2" xfId="1635" xr:uid="{90CD3318-CC28-4647-ADAB-FEC8FA0EAABB}"/>
    <cellStyle name="Normal 6 4 4 2 4" xfId="1636" xr:uid="{F210AEEC-BC8C-4401-964B-66EF872F746C}"/>
    <cellStyle name="Normal 6 4 4 2 5" xfId="3206" xr:uid="{7FF0E443-9D65-4B35-81EB-D98E01A746D2}"/>
    <cellStyle name="Normal 6 4 4 3" xfId="644" xr:uid="{74E36757-561D-4F0E-9375-8111D0A3A02C}"/>
    <cellStyle name="Normal 6 4 4 3 2" xfId="1637" xr:uid="{682ECCD3-047A-4701-9A10-77974C160306}"/>
    <cellStyle name="Normal 6 4 4 3 2 2" xfId="1638" xr:uid="{2DE16FCE-DA1B-4B16-8266-30CC57AFEBC1}"/>
    <cellStyle name="Normal 6 4 4 3 3" xfId="1639" xr:uid="{D0A6BCA0-0D5D-4FC2-B53B-AEBA580A2161}"/>
    <cellStyle name="Normal 6 4 4 3 4" xfId="3207" xr:uid="{05A3C94C-B2E6-4F7D-8C75-CB176D4FEB6A}"/>
    <cellStyle name="Normal 6 4 4 4" xfId="1640" xr:uid="{12C517ED-6F2D-4770-B2EA-655F83358494}"/>
    <cellStyle name="Normal 6 4 4 4 2" xfId="1641" xr:uid="{C0DA3B7B-E0CB-4FDB-9CA4-7CC749413360}"/>
    <cellStyle name="Normal 6 4 4 4 3" xfId="3208" xr:uid="{15F71311-3988-4043-8840-4D5215EE2541}"/>
    <cellStyle name="Normal 6 4 4 4 4" xfId="3209" xr:uid="{5A1F4F21-C04E-47CA-A09C-F2D59CBB083B}"/>
    <cellStyle name="Normal 6 4 4 5" xfId="1642" xr:uid="{9FCB3F8D-79C5-499D-A079-FE1153B0812A}"/>
    <cellStyle name="Normal 6 4 4 6" xfId="3210" xr:uid="{996066D3-48C2-42F2-92F0-386149507AD5}"/>
    <cellStyle name="Normal 6 4 4 7" xfId="3211" xr:uid="{5C149778-AAAB-4EB7-BAD4-5AB9C6FE2D82}"/>
    <cellStyle name="Normal 6 4 5" xfId="335" xr:uid="{B3D1314D-FE6D-4BEF-89F3-980C55BFBFF2}"/>
    <cellStyle name="Normal 6 4 5 2" xfId="645" xr:uid="{5223B6F7-E526-4B26-8A1D-2DD44CF18A9B}"/>
    <cellStyle name="Normal 6 4 5 2 2" xfId="1643" xr:uid="{D8E9749A-17EC-4A23-A1F2-2D9B599661B6}"/>
    <cellStyle name="Normal 6 4 5 2 2 2" xfId="1644" xr:uid="{71E5052B-C2CF-4443-8952-9EC411934908}"/>
    <cellStyle name="Normal 6 4 5 2 3" xfId="1645" xr:uid="{4133A00F-54C8-49D0-9A29-303B4ED10BE8}"/>
    <cellStyle name="Normal 6 4 5 2 4" xfId="3212" xr:uid="{612D915F-4022-4AD6-A65D-DA4734CF8038}"/>
    <cellStyle name="Normal 6 4 5 3" xfId="1646" xr:uid="{EA110958-C7F4-40A9-94BD-DEF61C328A79}"/>
    <cellStyle name="Normal 6 4 5 3 2" xfId="1647" xr:uid="{B723F813-3DBC-4191-82FB-C4E519C8ACBB}"/>
    <cellStyle name="Normal 6 4 5 3 3" xfId="3213" xr:uid="{647AE726-653A-4FAB-BBDB-F863299D55F3}"/>
    <cellStyle name="Normal 6 4 5 3 4" xfId="3214" xr:uid="{FECC6B98-0B87-4927-A22E-6D013DEDDAB0}"/>
    <cellStyle name="Normal 6 4 5 4" xfId="1648" xr:uid="{8A471E62-3292-4AE8-B1C0-A91B7B090650}"/>
    <cellStyle name="Normal 6 4 5 5" xfId="3215" xr:uid="{98441E10-8F69-4EA5-BE10-0B1F3D76212A}"/>
    <cellStyle name="Normal 6 4 5 6" xfId="3216" xr:uid="{40A41F1C-E1FD-4CFC-8EAC-8B0776ED0B92}"/>
    <cellStyle name="Normal 6 4 6" xfId="336" xr:uid="{BD0EC350-BE9A-4D86-8ECD-EE626FBDCF9A}"/>
    <cellStyle name="Normal 6 4 6 2" xfId="1649" xr:uid="{C7C8EB1D-60BD-4B7C-A285-008816FA8D8B}"/>
    <cellStyle name="Normal 6 4 6 2 2" xfId="1650" xr:uid="{AECF5FB7-512F-4814-A604-825643BE4B13}"/>
    <cellStyle name="Normal 6 4 6 2 3" xfId="3217" xr:uid="{F8D71B74-295A-4C04-854E-B8DFDB12A22D}"/>
    <cellStyle name="Normal 6 4 6 2 4" xfId="3218" xr:uid="{7B267F84-0F8B-4FD1-927C-A3D9DCD0BC9F}"/>
    <cellStyle name="Normal 6 4 6 3" xfId="1651" xr:uid="{8265AAA1-0E77-484E-A99E-676B57EBFD10}"/>
    <cellStyle name="Normal 6 4 6 4" xfId="3219" xr:uid="{0249673B-0D41-48E5-A8B8-AE90C81E5F40}"/>
    <cellStyle name="Normal 6 4 6 5" xfId="3220" xr:uid="{1B1CA528-BA42-4B9A-9B6F-1218870A128A}"/>
    <cellStyle name="Normal 6 4 7" xfId="1652" xr:uid="{56018B4D-1157-4896-AA8F-D0394A53EA1F}"/>
    <cellStyle name="Normal 6 4 7 2" xfId="1653" xr:uid="{8A82C34D-9B90-42EB-B7FA-3372E6817873}"/>
    <cellStyle name="Normal 6 4 7 3" xfId="3221" xr:uid="{E5739C0C-C9BA-4DE4-B652-30CBD46EADB2}"/>
    <cellStyle name="Normal 6 4 7 3 2" xfId="4407" xr:uid="{76924F78-4AB7-4C2E-B038-DB63C55F1802}"/>
    <cellStyle name="Normal 6 4 7 3 3" xfId="4685" xr:uid="{FB42BA3B-4956-4D39-9A87-C90F38BA29F8}"/>
    <cellStyle name="Normal 6 4 7 4" xfId="3222" xr:uid="{5598FF58-7534-434F-B6EC-E7FD8E835C53}"/>
    <cellStyle name="Normal 6 4 8" xfId="1654" xr:uid="{FABF3BD0-D819-4623-B0C1-C82A635E2D2B}"/>
    <cellStyle name="Normal 6 4 8 2" xfId="3223" xr:uid="{644FD5CA-65DA-49AC-BA8A-5706D8485FF4}"/>
    <cellStyle name="Normal 6 4 8 3" xfId="3224" xr:uid="{8788087F-4CC7-4E9E-A2CA-94929EBD4E31}"/>
    <cellStyle name="Normal 6 4 8 4" xfId="3225" xr:uid="{3F0EBAD5-1CA1-42ED-8C03-72E36572D78C}"/>
    <cellStyle name="Normal 6 4 9" xfId="3226" xr:uid="{EC78384E-B83C-4042-B90D-BBB0D59A360D}"/>
    <cellStyle name="Normal 6 5" xfId="123" xr:uid="{978E2AA2-0E72-4F72-9E78-05A263108962}"/>
    <cellStyle name="Normal 6 5 10" xfId="3227" xr:uid="{12A85B69-0C71-4B02-AC83-8BC015B3F29C}"/>
    <cellStyle name="Normal 6 5 11" xfId="3228" xr:uid="{DEF8DAB0-44DC-451C-87EC-7F66A8C264F2}"/>
    <cellStyle name="Normal 6 5 2" xfId="124" xr:uid="{97CCCF70-B3E5-42F5-8215-701D2ABF1B10}"/>
    <cellStyle name="Normal 6 5 2 2" xfId="337" xr:uid="{88996B78-8A84-4BCB-971B-0491E3878B4E}"/>
    <cellStyle name="Normal 6 5 2 2 2" xfId="646" xr:uid="{83A5D0FC-AD94-4ACB-943B-3ED1FA4554DB}"/>
    <cellStyle name="Normal 6 5 2 2 2 2" xfId="647" xr:uid="{CBF4E850-B711-402C-A988-1D51591B4D10}"/>
    <cellStyle name="Normal 6 5 2 2 2 2 2" xfId="1655" xr:uid="{FB730026-B7B2-431F-967F-A2D246B908B3}"/>
    <cellStyle name="Normal 6 5 2 2 2 2 3" xfId="3229" xr:uid="{A91FC9FD-275C-488A-894F-A9CE4091A15E}"/>
    <cellStyle name="Normal 6 5 2 2 2 2 4" xfId="3230" xr:uid="{B8DA8D81-742A-45CF-84E6-428C39D701A4}"/>
    <cellStyle name="Normal 6 5 2 2 2 3" xfId="1656" xr:uid="{7B71405C-82EE-43F0-9E7D-96AE3D183FDE}"/>
    <cellStyle name="Normal 6 5 2 2 2 3 2" xfId="3231" xr:uid="{D3FFA1C0-02A2-484E-BE6A-5C42C164AF59}"/>
    <cellStyle name="Normal 6 5 2 2 2 3 3" xfId="3232" xr:uid="{8A2F22A6-FAC9-4419-B28C-CFA2A86E7920}"/>
    <cellStyle name="Normal 6 5 2 2 2 3 4" xfId="3233" xr:uid="{4E6D66DE-4DF8-473C-A5E7-66F94B7EE8EC}"/>
    <cellStyle name="Normal 6 5 2 2 2 4" xfId="3234" xr:uid="{CE16DA0A-7A87-4B31-BE78-B84B1A6FB571}"/>
    <cellStyle name="Normal 6 5 2 2 2 5" xfId="3235" xr:uid="{4274D607-55BE-455F-8B24-F108962F398E}"/>
    <cellStyle name="Normal 6 5 2 2 2 6" xfId="3236" xr:uid="{7145C82C-A7F7-498B-8794-3A49B8C7A0E6}"/>
    <cellStyle name="Normal 6 5 2 2 3" xfId="648" xr:uid="{6ED6DF3D-2FFD-44FA-A423-8299221A8512}"/>
    <cellStyle name="Normal 6 5 2 2 3 2" xfId="1657" xr:uid="{608BD570-71ED-4A08-8B79-A21135133DF3}"/>
    <cellStyle name="Normal 6 5 2 2 3 2 2" xfId="3237" xr:uid="{5FAA4C57-F64C-4AC6-92DA-4C2133D6F219}"/>
    <cellStyle name="Normal 6 5 2 2 3 2 3" xfId="3238" xr:uid="{A7707ECB-5B0A-41A0-B58C-421DBDAAC6BB}"/>
    <cellStyle name="Normal 6 5 2 2 3 2 4" xfId="3239" xr:uid="{0310AB8C-E1FA-4EF9-A5A0-AB217FA10E04}"/>
    <cellStyle name="Normal 6 5 2 2 3 3" xfId="3240" xr:uid="{A7F16F51-D779-4F50-943F-AD01C77DD9EC}"/>
    <cellStyle name="Normal 6 5 2 2 3 4" xfId="3241" xr:uid="{880BADC6-4E35-4716-9FAD-940FEBB36C15}"/>
    <cellStyle name="Normal 6 5 2 2 3 5" xfId="3242" xr:uid="{35508801-E5D0-49D0-A513-F70C785A706B}"/>
    <cellStyle name="Normal 6 5 2 2 4" xfId="1658" xr:uid="{63ACECAA-F8E4-491D-948C-F9154273D0B2}"/>
    <cellStyle name="Normal 6 5 2 2 4 2" xfId="3243" xr:uid="{E8FFFAAB-021F-4671-BBE7-9F892B0C118E}"/>
    <cellStyle name="Normal 6 5 2 2 4 3" xfId="3244" xr:uid="{2CA0463F-70F8-4F93-AAB2-C8E683D262D2}"/>
    <cellStyle name="Normal 6 5 2 2 4 4" xfId="3245" xr:uid="{393723B1-5424-481F-BF3F-33797D77FE1D}"/>
    <cellStyle name="Normal 6 5 2 2 5" xfId="3246" xr:uid="{C8C872D6-A3AE-4B10-A242-5764C05C7B69}"/>
    <cellStyle name="Normal 6 5 2 2 5 2" xfId="3247" xr:uid="{1C326E9D-0D80-44D8-AD4B-683140E844E3}"/>
    <cellStyle name="Normal 6 5 2 2 5 3" xfId="3248" xr:uid="{E9F673FC-80BF-4CAA-A0D5-C4DDD62D2B93}"/>
    <cellStyle name="Normal 6 5 2 2 5 4" xfId="3249" xr:uid="{11B91C88-C41E-481F-B671-364FB7E7B4A6}"/>
    <cellStyle name="Normal 6 5 2 2 6" xfId="3250" xr:uid="{C43A289B-890D-4CD7-AC30-72A92EBB9759}"/>
    <cellStyle name="Normal 6 5 2 2 7" xfId="3251" xr:uid="{66666C02-3486-42CD-89B0-898B9B2C12AC}"/>
    <cellStyle name="Normal 6 5 2 2 8" xfId="3252" xr:uid="{6394E2CE-8C85-474F-B029-603D37ED98A5}"/>
    <cellStyle name="Normal 6 5 2 3" xfId="649" xr:uid="{83F23E76-AD2D-4D6A-B81C-24C8816B5D14}"/>
    <cellStyle name="Normal 6 5 2 3 2" xfId="650" xr:uid="{0A162C4A-F85F-4194-ADAD-46F0E7AAE0CE}"/>
    <cellStyle name="Normal 6 5 2 3 2 2" xfId="651" xr:uid="{D43338BC-2D68-4DF1-BAE4-67B464F59B10}"/>
    <cellStyle name="Normal 6 5 2 3 2 3" xfId="3253" xr:uid="{6506E5F3-3F2B-4998-9F61-C14D737774EF}"/>
    <cellStyle name="Normal 6 5 2 3 2 4" xfId="3254" xr:uid="{CA248AAE-F08F-4E91-96DD-8562671BA8AB}"/>
    <cellStyle name="Normal 6 5 2 3 3" xfId="652" xr:uid="{39B75D70-5471-4D5B-B257-292545D80CA0}"/>
    <cellStyle name="Normal 6 5 2 3 3 2" xfId="3255" xr:uid="{26558BC8-8173-4091-BAB1-BE887B19A15F}"/>
    <cellStyle name="Normal 6 5 2 3 3 3" xfId="3256" xr:uid="{38C84CF8-7905-493C-A106-6259AA2F3471}"/>
    <cellStyle name="Normal 6 5 2 3 3 4" xfId="3257" xr:uid="{3136CB22-714D-46F1-A8C2-8A077BF8F01B}"/>
    <cellStyle name="Normal 6 5 2 3 4" xfId="3258" xr:uid="{0C6A9EB1-2D80-4E79-88E0-7FB69E2EC9CA}"/>
    <cellStyle name="Normal 6 5 2 3 5" xfId="3259" xr:uid="{A8CDFCE6-8553-4200-B8B8-28CB130BBD4F}"/>
    <cellStyle name="Normal 6 5 2 3 6" xfId="3260" xr:uid="{430B2FF4-FE21-4A7B-85EE-C457CC7046CC}"/>
    <cellStyle name="Normal 6 5 2 4" xfId="653" xr:uid="{75BD2150-37B7-478B-AB16-1642ABEA9F8B}"/>
    <cellStyle name="Normal 6 5 2 4 2" xfId="654" xr:uid="{5A34C652-8500-43C8-94C3-8CFCB2DD4DDF}"/>
    <cellStyle name="Normal 6 5 2 4 2 2" xfId="3261" xr:uid="{917D98B9-0B96-40A1-AB68-E07310DD888F}"/>
    <cellStyle name="Normal 6 5 2 4 2 3" xfId="3262" xr:uid="{0BE66855-8FDC-4AB5-BC46-DFB9CBB9B81C}"/>
    <cellStyle name="Normal 6 5 2 4 2 4" xfId="3263" xr:uid="{513DE942-F4BF-4A08-82B8-4C9ADBD70475}"/>
    <cellStyle name="Normal 6 5 2 4 3" xfId="3264" xr:uid="{75AE579F-286B-41BF-9C51-CF0D67D3E089}"/>
    <cellStyle name="Normal 6 5 2 4 4" xfId="3265" xr:uid="{EF56CE58-9F3D-4A7F-9459-B80C5C24DDA3}"/>
    <cellStyle name="Normal 6 5 2 4 5" xfId="3266" xr:uid="{647464AE-62CB-4624-ADE7-97E91F1E0795}"/>
    <cellStyle name="Normal 6 5 2 5" xfId="655" xr:uid="{4FDED80A-99DE-48EB-B7B5-93E88CC80010}"/>
    <cellStyle name="Normal 6 5 2 5 2" xfId="3267" xr:uid="{EBEDE7A6-176B-4630-9D39-E42F55C818D0}"/>
    <cellStyle name="Normal 6 5 2 5 3" xfId="3268" xr:uid="{F086E36A-61D6-4008-92CD-43DAFD6F8669}"/>
    <cellStyle name="Normal 6 5 2 5 4" xfId="3269" xr:uid="{E546C97A-7E9F-4F2E-8FA2-52B7427FEC80}"/>
    <cellStyle name="Normal 6 5 2 6" xfId="3270" xr:uid="{D109DB51-1F58-4A79-B0F1-5CBCE4FD99E8}"/>
    <cellStyle name="Normal 6 5 2 6 2" xfId="3271" xr:uid="{C182EC4E-9CCA-4FA4-8028-69B6E199B6E8}"/>
    <cellStyle name="Normal 6 5 2 6 3" xfId="3272" xr:uid="{D32715DB-0A15-4AC0-86C5-FA1CC73C220B}"/>
    <cellStyle name="Normal 6 5 2 6 4" xfId="3273" xr:uid="{22658DA3-125A-47E3-B10F-7A5A5CE9A98C}"/>
    <cellStyle name="Normal 6 5 2 7" xfId="3274" xr:uid="{69B08EE1-36F3-4D5E-B0B1-70E01918AABD}"/>
    <cellStyle name="Normal 6 5 2 8" xfId="3275" xr:uid="{A320FE8C-48B1-44EE-A419-24CE60665504}"/>
    <cellStyle name="Normal 6 5 2 9" xfId="3276" xr:uid="{53FE6BA6-290B-426B-8FBE-9D864D077796}"/>
    <cellStyle name="Normal 6 5 3" xfId="338" xr:uid="{82C23DE5-62AE-4C45-A5C1-56A0EF5C5741}"/>
    <cellStyle name="Normal 6 5 3 2" xfId="656" xr:uid="{47665974-4B31-4E5D-A446-A7E8752225DD}"/>
    <cellStyle name="Normal 6 5 3 2 2" xfId="657" xr:uid="{BE5F1C32-ADE6-4938-89EC-AC719799F34D}"/>
    <cellStyle name="Normal 6 5 3 2 2 2" xfId="1659" xr:uid="{2F408B3D-6AD1-4A14-8529-CAD12A16E561}"/>
    <cellStyle name="Normal 6 5 3 2 2 2 2" xfId="1660" xr:uid="{61EB00BD-CEC8-4D55-AA86-5A00AE728802}"/>
    <cellStyle name="Normal 6 5 3 2 2 3" xfId="1661" xr:uid="{B8C4D78E-99A4-4B0E-AC2B-254C1CFAFD79}"/>
    <cellStyle name="Normal 6 5 3 2 2 4" xfId="3277" xr:uid="{E5139B1F-F40E-4B81-9D9C-22DFA3BA87A6}"/>
    <cellStyle name="Normal 6 5 3 2 3" xfId="1662" xr:uid="{C9DD0C0B-C2D2-4F8C-8A9A-025900C01C4E}"/>
    <cellStyle name="Normal 6 5 3 2 3 2" xfId="1663" xr:uid="{0A4259EC-0814-4876-92E2-C94B06EF308F}"/>
    <cellStyle name="Normal 6 5 3 2 3 3" xfId="3278" xr:uid="{DADB9E7F-A498-4AA1-8B5E-3FCA31ECB0A4}"/>
    <cellStyle name="Normal 6 5 3 2 3 4" xfId="3279" xr:uid="{DE2320C1-6BF8-47B0-846E-100672EBCBAA}"/>
    <cellStyle name="Normal 6 5 3 2 4" xfId="1664" xr:uid="{089DFE56-2481-4980-9268-731BF87B904A}"/>
    <cellStyle name="Normal 6 5 3 2 5" xfId="3280" xr:uid="{2778353B-F515-4CBD-AC19-071CECFD2904}"/>
    <cellStyle name="Normal 6 5 3 2 6" xfId="3281" xr:uid="{58ED2862-A674-44BD-A3F5-ADADE71BD704}"/>
    <cellStyle name="Normal 6 5 3 3" xfId="658" xr:uid="{DB4E843A-A1D1-43AC-BF98-B27C09753E72}"/>
    <cellStyle name="Normal 6 5 3 3 2" xfId="1665" xr:uid="{93B151C0-7840-4593-9D45-1F3FB03E71EC}"/>
    <cellStyle name="Normal 6 5 3 3 2 2" xfId="1666" xr:uid="{90949D2C-00C4-4D66-8FDC-609922CD5898}"/>
    <cellStyle name="Normal 6 5 3 3 2 3" xfId="3282" xr:uid="{3DA7D1E0-1ED5-4BF1-BD52-534411B27525}"/>
    <cellStyle name="Normal 6 5 3 3 2 4" xfId="3283" xr:uid="{ACEB4ACD-FEA0-45E6-8FF0-1C91BC9BDB6E}"/>
    <cellStyle name="Normal 6 5 3 3 3" xfId="1667" xr:uid="{70D47784-FA44-4C8A-AA40-53E1F3932B00}"/>
    <cellStyle name="Normal 6 5 3 3 4" xfId="3284" xr:uid="{671F8705-F346-4E28-8CDA-2948C059D32D}"/>
    <cellStyle name="Normal 6 5 3 3 5" xfId="3285" xr:uid="{C7C01954-8C91-4833-8F08-C84E795CCA01}"/>
    <cellStyle name="Normal 6 5 3 4" xfId="1668" xr:uid="{C7D97B86-744B-490F-8EC6-ED1522B84B7F}"/>
    <cellStyle name="Normal 6 5 3 4 2" xfId="1669" xr:uid="{A47B32CB-97CD-4F0B-BAED-54E6C0B486E0}"/>
    <cellStyle name="Normal 6 5 3 4 3" xfId="3286" xr:uid="{4270EF66-FCD8-439A-BFDC-2E02CDC142E1}"/>
    <cellStyle name="Normal 6 5 3 4 4" xfId="3287" xr:uid="{69FD6E8B-333A-4EC1-A2B7-BB30F7AE6057}"/>
    <cellStyle name="Normal 6 5 3 5" xfId="1670" xr:uid="{885E9242-893C-47D1-B1C6-32F148ABA775}"/>
    <cellStyle name="Normal 6 5 3 5 2" xfId="3288" xr:uid="{D0875638-8796-45A0-9153-7E8DE31A6A71}"/>
    <cellStyle name="Normal 6 5 3 5 3" xfId="3289" xr:uid="{6CCEA28D-CE98-494D-BC81-B4E0CD19C843}"/>
    <cellStyle name="Normal 6 5 3 5 4" xfId="3290" xr:uid="{AEF7BD51-CFE6-436F-8017-58C250AF5A09}"/>
    <cellStyle name="Normal 6 5 3 6" xfId="3291" xr:uid="{4797B401-AB39-4CC6-9F61-6B775A538309}"/>
    <cellStyle name="Normal 6 5 3 7" xfId="3292" xr:uid="{AECBE41A-0A40-46CD-B528-4197F0CF22B9}"/>
    <cellStyle name="Normal 6 5 3 8" xfId="3293" xr:uid="{957FB131-DC6D-4B9E-9C77-6678A6F9BA08}"/>
    <cellStyle name="Normal 6 5 4" xfId="339" xr:uid="{6D42BB6F-E909-4ED6-AC7B-528EB85ADAA9}"/>
    <cellStyle name="Normal 6 5 4 2" xfId="659" xr:uid="{F120A4F6-05FA-41E9-8666-51CF0D0209EE}"/>
    <cellStyle name="Normal 6 5 4 2 2" xfId="660" xr:uid="{02A7EA4E-2CA8-42BC-91D6-A1379FEEEF02}"/>
    <cellStyle name="Normal 6 5 4 2 2 2" xfId="1671" xr:uid="{7DC87BEB-9CAE-452B-852A-F3FAF78262F0}"/>
    <cellStyle name="Normal 6 5 4 2 2 3" xfId="3294" xr:uid="{3E35591E-5886-4792-AAE1-4968131D4DA6}"/>
    <cellStyle name="Normal 6 5 4 2 2 4" xfId="3295" xr:uid="{E74737EB-D858-4063-B9D1-7590BEF62467}"/>
    <cellStyle name="Normal 6 5 4 2 3" xfId="1672" xr:uid="{6CC32DCA-6E32-4834-9F30-ED416B9B61D0}"/>
    <cellStyle name="Normal 6 5 4 2 4" xfId="3296" xr:uid="{FEB21B0C-D2C9-4B5E-940B-087597DE5B04}"/>
    <cellStyle name="Normal 6 5 4 2 5" xfId="3297" xr:uid="{8BDE6383-3823-461C-905E-CECB772C38E6}"/>
    <cellStyle name="Normal 6 5 4 3" xfId="661" xr:uid="{CB8E6E79-1037-4013-8AEC-903FDE22AF92}"/>
    <cellStyle name="Normal 6 5 4 3 2" xfId="1673" xr:uid="{DC8A1D43-E821-46D6-AF0E-71C76092E4FC}"/>
    <cellStyle name="Normal 6 5 4 3 3" xfId="3298" xr:uid="{E085F615-9F96-4A53-A323-3BC07F2A4BCB}"/>
    <cellStyle name="Normal 6 5 4 3 4" xfId="3299" xr:uid="{9F0C58FD-062A-45B5-9E54-22E773751717}"/>
    <cellStyle name="Normal 6 5 4 4" xfId="1674" xr:uid="{44B413D3-7A74-4D00-B56C-F25F08C10EB4}"/>
    <cellStyle name="Normal 6 5 4 4 2" xfId="3300" xr:uid="{18A874C1-2621-477E-923C-00606091AAC2}"/>
    <cellStyle name="Normal 6 5 4 4 3" xfId="3301" xr:uid="{083D0E56-AF44-406F-9D0F-B6B063B84C54}"/>
    <cellStyle name="Normal 6 5 4 4 4" xfId="3302" xr:uid="{24A26816-9459-45B1-9EAD-13004239696D}"/>
    <cellStyle name="Normal 6 5 4 5" xfId="3303" xr:uid="{1B684029-8701-4BAC-B2CE-E5FA8960B907}"/>
    <cellStyle name="Normal 6 5 4 6" xfId="3304" xr:uid="{484C933A-B3FC-4A06-9D70-B3B522807149}"/>
    <cellStyle name="Normal 6 5 4 7" xfId="3305" xr:uid="{F8DF30D3-7E3A-42AC-81E7-BC013541B852}"/>
    <cellStyle name="Normal 6 5 5" xfId="340" xr:uid="{4DA92744-5CFC-4F8E-A837-790AEF000B7D}"/>
    <cellStyle name="Normal 6 5 5 2" xfId="662" xr:uid="{FFBEE7F5-4710-4009-A83A-A2EF5AB64B2D}"/>
    <cellStyle name="Normal 6 5 5 2 2" xfId="1675" xr:uid="{D3888C17-1328-48BF-9398-B9E7C6CF21E7}"/>
    <cellStyle name="Normal 6 5 5 2 3" xfId="3306" xr:uid="{E1EE3B53-2DF5-4507-83F6-6157A633CDA4}"/>
    <cellStyle name="Normal 6 5 5 2 4" xfId="3307" xr:uid="{7AA5532C-4CC2-475B-A6F6-B71E395429A5}"/>
    <cellStyle name="Normal 6 5 5 3" xfId="1676" xr:uid="{80BD3DB3-3BC4-48A0-A84D-2E1AA875DD2F}"/>
    <cellStyle name="Normal 6 5 5 3 2" xfId="3308" xr:uid="{1D38F10B-AD42-4336-9D60-AAE8DB77F4B6}"/>
    <cellStyle name="Normal 6 5 5 3 3" xfId="3309" xr:uid="{9717CC6F-967E-47F4-9FC2-5EBE731768D4}"/>
    <cellStyle name="Normal 6 5 5 3 4" xfId="3310" xr:uid="{6BB37418-E5C5-4B88-ACBB-D556C3A91E56}"/>
    <cellStyle name="Normal 6 5 5 4" xfId="3311" xr:uid="{AF1B747E-ACF2-4917-98FD-985E5D00A939}"/>
    <cellStyle name="Normal 6 5 5 5" xfId="3312" xr:uid="{8697AEB6-A216-428D-9FB1-F8677441CD9F}"/>
    <cellStyle name="Normal 6 5 5 6" xfId="3313" xr:uid="{C27A7F7A-584F-4D7B-B7E7-01AA8DA4FA12}"/>
    <cellStyle name="Normal 6 5 6" xfId="663" xr:uid="{4FA18038-3D61-4BF5-9119-E199C47F3E88}"/>
    <cellStyle name="Normal 6 5 6 2" xfId="1677" xr:uid="{A522A247-2F85-4BD2-AA95-699EAE8725CD}"/>
    <cellStyle name="Normal 6 5 6 2 2" xfId="3314" xr:uid="{03A4F7C2-267E-4B2F-9711-3A050927F93A}"/>
    <cellStyle name="Normal 6 5 6 2 3" xfId="3315" xr:uid="{D9133871-527E-46D9-B410-C89AD7FB2121}"/>
    <cellStyle name="Normal 6 5 6 2 4" xfId="3316" xr:uid="{C353EE03-0645-4AC4-8C5D-E181DD12102C}"/>
    <cellStyle name="Normal 6 5 6 3" xfId="3317" xr:uid="{11A8B561-7BF0-4156-8DBD-2498A4673F1C}"/>
    <cellStyle name="Normal 6 5 6 4" xfId="3318" xr:uid="{F5720B7A-2E28-4D72-AE26-D5869D7552D4}"/>
    <cellStyle name="Normal 6 5 6 5" xfId="3319" xr:uid="{CBB2FCBE-F6B1-48B3-9EE4-D43279871F68}"/>
    <cellStyle name="Normal 6 5 7" xfId="1678" xr:uid="{70DD7BAD-5BC5-487D-A0CE-851CF293EBF3}"/>
    <cellStyle name="Normal 6 5 7 2" xfId="3320" xr:uid="{D033397B-DBD7-4D49-A229-DC4E203E4E12}"/>
    <cellStyle name="Normal 6 5 7 3" xfId="3321" xr:uid="{5E2BB976-B50D-48BF-93C0-31C57D9CC190}"/>
    <cellStyle name="Normal 6 5 7 4" xfId="3322" xr:uid="{0430E05B-1986-481F-80E2-434BC4994136}"/>
    <cellStyle name="Normal 6 5 8" xfId="3323" xr:uid="{5AD1DEA0-81C4-4100-B58A-22906029515B}"/>
    <cellStyle name="Normal 6 5 8 2" xfId="3324" xr:uid="{E1A8CF88-4085-48E0-87A5-2350708C750A}"/>
    <cellStyle name="Normal 6 5 8 3" xfId="3325" xr:uid="{7383C39F-0415-4E65-9DA3-01905ACF1AD9}"/>
    <cellStyle name="Normal 6 5 8 4" xfId="3326" xr:uid="{34C5620B-748E-4FF3-8953-93CDF722B3FD}"/>
    <cellStyle name="Normal 6 5 9" xfId="3327" xr:uid="{91966CE5-2F51-4F60-AC81-A5BC408BCC66}"/>
    <cellStyle name="Normal 6 6" xfId="125" xr:uid="{924ACF17-572C-4926-8C87-B2CFC7868A57}"/>
    <cellStyle name="Normal 6 6 2" xfId="126" xr:uid="{5D7E398C-BAFA-4D69-B1A7-35943E92F2E2}"/>
    <cellStyle name="Normal 6 6 2 2" xfId="341" xr:uid="{8E58FCD0-D093-4824-8683-3700EDA23EAE}"/>
    <cellStyle name="Normal 6 6 2 2 2" xfId="664" xr:uid="{26D83A2A-FCD5-4B31-9EC3-AD1C0087F9A4}"/>
    <cellStyle name="Normal 6 6 2 2 2 2" xfId="1679" xr:uid="{2D82C1AD-CDF5-4AE7-BA05-891D8B17C032}"/>
    <cellStyle name="Normal 6 6 2 2 2 3" xfId="3328" xr:uid="{9CAE196C-0936-4285-835C-95494A4FC9AB}"/>
    <cellStyle name="Normal 6 6 2 2 2 4" xfId="3329" xr:uid="{B4F34D21-6A49-4782-81D5-A8DD332DAFF4}"/>
    <cellStyle name="Normal 6 6 2 2 3" xfId="1680" xr:uid="{AAD49694-472A-4CFB-9562-8FC9EFCCFF39}"/>
    <cellStyle name="Normal 6 6 2 2 3 2" xfId="3330" xr:uid="{19C8086F-ACC8-4EFC-9FF8-0CAE7E4BEF6E}"/>
    <cellStyle name="Normal 6 6 2 2 3 3" xfId="3331" xr:uid="{77332982-4577-4B62-BCF1-D0D91474BB38}"/>
    <cellStyle name="Normal 6 6 2 2 3 4" xfId="3332" xr:uid="{117E540E-F058-4D2B-9673-555332591818}"/>
    <cellStyle name="Normal 6 6 2 2 4" xfId="3333" xr:uid="{847E2DD2-F7F4-488E-8355-C1065044FAA7}"/>
    <cellStyle name="Normal 6 6 2 2 5" xfId="3334" xr:uid="{B7A72DE9-D075-4974-A150-2B277525365A}"/>
    <cellStyle name="Normal 6 6 2 2 6" xfId="3335" xr:uid="{63D93B5B-1782-4CF0-BDDE-B1E153D2A6CF}"/>
    <cellStyle name="Normal 6 6 2 3" xfId="665" xr:uid="{212FF91A-145E-4218-98A2-2D3B5A6DB10C}"/>
    <cellStyle name="Normal 6 6 2 3 2" xfId="1681" xr:uid="{DD529364-5130-4004-9AA4-DAE3A7A238EC}"/>
    <cellStyle name="Normal 6 6 2 3 2 2" xfId="3336" xr:uid="{1D1BEC3F-8EF1-41F2-9E27-42044AC0CC0E}"/>
    <cellStyle name="Normal 6 6 2 3 2 3" xfId="3337" xr:uid="{18BE5C0C-2185-43B5-97FD-92BB79B14E02}"/>
    <cellStyle name="Normal 6 6 2 3 2 4" xfId="3338" xr:uid="{08DF756A-6762-4129-9ABB-D78D7CA99B49}"/>
    <cellStyle name="Normal 6 6 2 3 3" xfId="3339" xr:uid="{83011B63-BC95-4F34-8B2E-101D16F65B1E}"/>
    <cellStyle name="Normal 6 6 2 3 4" xfId="3340" xr:uid="{F12619FB-703C-446E-B364-30809B69F3D2}"/>
    <cellStyle name="Normal 6 6 2 3 5" xfId="3341" xr:uid="{B96D2303-6009-4E91-B9AA-1F7E5B85AD5B}"/>
    <cellStyle name="Normal 6 6 2 4" xfId="1682" xr:uid="{6F0ED51F-1180-4713-86DB-41A6228878F0}"/>
    <cellStyle name="Normal 6 6 2 4 2" xfId="3342" xr:uid="{9F0812B2-E7D6-41D8-BDA4-806B07E5A2E5}"/>
    <cellStyle name="Normal 6 6 2 4 3" xfId="3343" xr:uid="{6E9FDA8C-7035-4EA6-9D51-7DF4886AD026}"/>
    <cellStyle name="Normal 6 6 2 4 4" xfId="3344" xr:uid="{F54CCE5A-BC0A-462C-A711-3A2D5ED1F99A}"/>
    <cellStyle name="Normal 6 6 2 5" xfId="3345" xr:uid="{94A6E1BE-96F5-4EF5-BD75-7BE25EA27D46}"/>
    <cellStyle name="Normal 6 6 2 5 2" xfId="3346" xr:uid="{8CE674A3-7FA0-4DC8-99F3-8D5D56C7FB6F}"/>
    <cellStyle name="Normal 6 6 2 5 3" xfId="3347" xr:uid="{D393C5DA-E941-4575-9686-C03111418337}"/>
    <cellStyle name="Normal 6 6 2 5 4" xfId="3348" xr:uid="{2DFAB273-73B1-42E7-9D8F-60D271AD6AD1}"/>
    <cellStyle name="Normal 6 6 2 6" xfId="3349" xr:uid="{9DD72A4D-31AA-4C19-95B1-A30A02AA2A43}"/>
    <cellStyle name="Normal 6 6 2 7" xfId="3350" xr:uid="{25002BA4-EAB6-4A22-9290-CD00024F2FDB}"/>
    <cellStyle name="Normal 6 6 2 8" xfId="3351" xr:uid="{877D8625-AD41-4A3F-92A3-1F894CCF17FB}"/>
    <cellStyle name="Normal 6 6 3" xfId="342" xr:uid="{D40FC002-C044-475B-99F4-3BF8BFEDD559}"/>
    <cellStyle name="Normal 6 6 3 2" xfId="666" xr:uid="{DBD5D733-7D7D-4F68-B444-E865ED38C95D}"/>
    <cellStyle name="Normal 6 6 3 2 2" xfId="667" xr:uid="{79DE3E6D-222D-4EA1-AD93-25B5563E8736}"/>
    <cellStyle name="Normal 6 6 3 2 3" xfId="3352" xr:uid="{BC7C60E1-BD66-48FE-BEA3-E41FFB515B41}"/>
    <cellStyle name="Normal 6 6 3 2 4" xfId="3353" xr:uid="{76D8087F-B472-4C32-A3D6-80788AE6436F}"/>
    <cellStyle name="Normal 6 6 3 3" xfId="668" xr:uid="{4A494DF2-D246-451D-A4AC-932DB674D06B}"/>
    <cellStyle name="Normal 6 6 3 3 2" xfId="3354" xr:uid="{76EF8695-4710-4A68-8D13-45D26E5FF6A1}"/>
    <cellStyle name="Normal 6 6 3 3 3" xfId="3355" xr:uid="{23717B58-C2B3-44BE-82D1-396D135A9A00}"/>
    <cellStyle name="Normal 6 6 3 3 4" xfId="3356" xr:uid="{867A8B61-3DE8-47B1-8DCC-6571345D05E4}"/>
    <cellStyle name="Normal 6 6 3 4" xfId="3357" xr:uid="{35E9628D-3929-4980-B922-114687284C5C}"/>
    <cellStyle name="Normal 6 6 3 5" xfId="3358" xr:uid="{47058F50-0A5E-467C-8634-403824FDB460}"/>
    <cellStyle name="Normal 6 6 3 6" xfId="3359" xr:uid="{B3A15095-46F7-483B-87AD-36C5C5B4A229}"/>
    <cellStyle name="Normal 6 6 4" xfId="343" xr:uid="{84528FC9-5AB7-45C5-9C88-D3E60983432A}"/>
    <cellStyle name="Normal 6 6 4 2" xfId="669" xr:uid="{22970872-1097-4772-AFB7-850FB3C33876}"/>
    <cellStyle name="Normal 6 6 4 2 2" xfId="3360" xr:uid="{FDEAB242-1C15-4681-AC95-75D50EA77518}"/>
    <cellStyle name="Normal 6 6 4 2 3" xfId="3361" xr:uid="{E49F9D2C-C60D-4B2A-8217-9A4DB7964A42}"/>
    <cellStyle name="Normal 6 6 4 2 4" xfId="3362" xr:uid="{6342AD88-52D6-4AAA-91E9-7AB6E0FBA739}"/>
    <cellStyle name="Normal 6 6 4 3" xfId="3363" xr:uid="{3740C7AC-7519-45D0-A95F-A3BF329DFEB2}"/>
    <cellStyle name="Normal 6 6 4 4" xfId="3364" xr:uid="{2CE71A76-44F2-42AC-9406-159C7D7A4754}"/>
    <cellStyle name="Normal 6 6 4 5" xfId="3365" xr:uid="{F4CC743F-6D87-4064-860F-C770CCC4ABFE}"/>
    <cellStyle name="Normal 6 6 5" xfId="670" xr:uid="{04A1F19F-490E-4E5B-B61F-7BE217CE45B1}"/>
    <cellStyle name="Normal 6 6 5 2" xfId="3366" xr:uid="{79C034DD-F09D-49DC-B7BD-E6E35B7675C2}"/>
    <cellStyle name="Normal 6 6 5 3" xfId="3367" xr:uid="{D6DBC736-B39C-4F33-90EF-37819E4373EF}"/>
    <cellStyle name="Normal 6 6 5 4" xfId="3368" xr:uid="{B07457D0-5377-4096-B55B-431625B537DD}"/>
    <cellStyle name="Normal 6 6 6" xfId="3369" xr:uid="{7C2A6C05-BF1D-4480-9194-166ACE5A4450}"/>
    <cellStyle name="Normal 6 6 6 2" xfId="3370" xr:uid="{1DCCAB8B-5E5F-49B3-84A3-CF27E8DC5939}"/>
    <cellStyle name="Normal 6 6 6 3" xfId="3371" xr:uid="{7DB4B4A9-A4DF-4396-8F66-FA90A4F267AE}"/>
    <cellStyle name="Normal 6 6 6 4" xfId="3372" xr:uid="{AB70B57D-D2EA-488C-82BD-A731495BF942}"/>
    <cellStyle name="Normal 6 6 7" xfId="3373" xr:uid="{F43A8737-393C-4972-96C4-4DD084823FD3}"/>
    <cellStyle name="Normal 6 6 8" xfId="3374" xr:uid="{3976B357-3F3A-403E-B0D8-E8EF7D20A985}"/>
    <cellStyle name="Normal 6 6 9" xfId="3375" xr:uid="{A17DC30D-18AC-492A-A8BA-C779DB96AFEA}"/>
    <cellStyle name="Normal 6 7" xfId="127" xr:uid="{D4AC5865-A2F5-462B-930F-374420E7594A}"/>
    <cellStyle name="Normal 6 7 2" xfId="344" xr:uid="{686DCB40-AEEF-4A16-8E56-4E59699A9998}"/>
    <cellStyle name="Normal 6 7 2 2" xfId="671" xr:uid="{5CFE493D-63C0-4FAB-87BA-8D6AAF9399AA}"/>
    <cellStyle name="Normal 6 7 2 2 2" xfId="1683" xr:uid="{0A14E438-531E-4F8E-B569-0AA900EE81E1}"/>
    <cellStyle name="Normal 6 7 2 2 2 2" xfId="1684" xr:uid="{5E5F77DC-15F9-40E2-BA22-DB2D13418ED0}"/>
    <cellStyle name="Normal 6 7 2 2 3" xfId="1685" xr:uid="{761954AC-AE69-401C-80AB-22292409897D}"/>
    <cellStyle name="Normal 6 7 2 2 4" xfId="3376" xr:uid="{258AB88D-C3F0-4C2F-9181-77024B0547D4}"/>
    <cellStyle name="Normal 6 7 2 3" xfId="1686" xr:uid="{4BC72453-E7D1-47FF-A09B-7BE54256CFC1}"/>
    <cellStyle name="Normal 6 7 2 3 2" xfId="1687" xr:uid="{0D1214AE-E53F-42CD-B399-90E8BE7C4403}"/>
    <cellStyle name="Normal 6 7 2 3 3" xfId="3377" xr:uid="{08E11D6E-E615-4711-A4CB-F5DADF14034C}"/>
    <cellStyle name="Normal 6 7 2 3 4" xfId="3378" xr:uid="{A56997B8-85A1-4213-B882-B01A66678A4B}"/>
    <cellStyle name="Normal 6 7 2 4" xfId="1688" xr:uid="{52C71758-6755-4EE4-9AD6-CAA0F9F059CC}"/>
    <cellStyle name="Normal 6 7 2 5" xfId="3379" xr:uid="{14FFF230-401D-4A14-B142-9E461B56B609}"/>
    <cellStyle name="Normal 6 7 2 6" xfId="3380" xr:uid="{1585F613-EB20-4311-88E7-169CBC2E6526}"/>
    <cellStyle name="Normal 6 7 3" xfId="672" xr:uid="{9D07B6CA-E056-44F0-BE10-83C27958673A}"/>
    <cellStyle name="Normal 6 7 3 2" xfId="1689" xr:uid="{1BD71A5D-2497-4BB7-B6A2-719701BD55BA}"/>
    <cellStyle name="Normal 6 7 3 2 2" xfId="1690" xr:uid="{FFCC84AE-F1A7-4FC3-B881-44C82140594C}"/>
    <cellStyle name="Normal 6 7 3 2 3" xfId="3381" xr:uid="{234DD742-16AB-4694-92D4-FE0C8C34DF85}"/>
    <cellStyle name="Normal 6 7 3 2 4" xfId="3382" xr:uid="{2CF80523-380D-4C85-A074-DB811DCB7216}"/>
    <cellStyle name="Normal 6 7 3 3" xfId="1691" xr:uid="{99592A58-4F47-43AF-A273-1EFCF0988949}"/>
    <cellStyle name="Normal 6 7 3 4" xfId="3383" xr:uid="{4E339917-CDC1-4D6B-A8C9-151F94C787BB}"/>
    <cellStyle name="Normal 6 7 3 5" xfId="3384" xr:uid="{B6383EA4-30F5-4CC7-A3C1-589B4C8AEBCB}"/>
    <cellStyle name="Normal 6 7 4" xfId="1692" xr:uid="{8E58E56A-10E0-45DA-BF61-145041F0FE0D}"/>
    <cellStyle name="Normal 6 7 4 2" xfId="1693" xr:uid="{C730F6A8-2329-42FA-956A-E2E1A1F533CD}"/>
    <cellStyle name="Normal 6 7 4 3" xfId="3385" xr:uid="{BF54B071-8E76-4FD1-996C-AE4C98ED1E47}"/>
    <cellStyle name="Normal 6 7 4 4" xfId="3386" xr:uid="{AFCB6BA4-E530-4378-83D2-F728E9668E0E}"/>
    <cellStyle name="Normal 6 7 5" xfId="1694" xr:uid="{0D98A3F6-B10A-4F76-A743-778EF6BA5EE5}"/>
    <cellStyle name="Normal 6 7 5 2" xfId="3387" xr:uid="{D23F6707-947A-47E9-8B05-5D93474D9DAB}"/>
    <cellStyle name="Normal 6 7 5 3" xfId="3388" xr:uid="{9A02BAEF-A750-490C-A004-DB74592F96A2}"/>
    <cellStyle name="Normal 6 7 5 4" xfId="3389" xr:uid="{4EADA5A3-1814-41DD-8CC1-6F23BAA9D308}"/>
    <cellStyle name="Normal 6 7 6" xfId="3390" xr:uid="{2BFFEA8A-3E7F-4CB8-86E1-2DD11E764284}"/>
    <cellStyle name="Normal 6 7 7" xfId="3391" xr:uid="{8774B312-1812-4C95-B8BB-19EC1461FDEA}"/>
    <cellStyle name="Normal 6 7 8" xfId="3392" xr:uid="{E211DCBC-6725-4F85-A484-9F0A8AF74E44}"/>
    <cellStyle name="Normal 6 8" xfId="345" xr:uid="{DB6B3528-43AA-4A34-8F5E-86760375B2FB}"/>
    <cellStyle name="Normal 6 8 2" xfId="673" xr:uid="{696B700B-8795-4377-8B04-C169B37228A9}"/>
    <cellStyle name="Normal 6 8 2 2" xfId="674" xr:uid="{B12919E0-9D93-46A8-ACD7-8985D8A5BA6C}"/>
    <cellStyle name="Normal 6 8 2 2 2" xfId="1695" xr:uid="{B3AB1E87-513B-4B79-9480-5E893BBB35A1}"/>
    <cellStyle name="Normal 6 8 2 2 3" xfId="3393" xr:uid="{937493B9-4652-48A3-86C6-97FECA6597C8}"/>
    <cellStyle name="Normal 6 8 2 2 4" xfId="3394" xr:uid="{F8A65B91-08C1-4EBA-AE2A-4BCADF1B99C7}"/>
    <cellStyle name="Normal 6 8 2 3" xfId="1696" xr:uid="{955CF53F-C042-4CDC-AADF-A7EDD533C42E}"/>
    <cellStyle name="Normal 6 8 2 4" xfId="3395" xr:uid="{D2DFF07D-950B-4892-8458-D56C1F207191}"/>
    <cellStyle name="Normal 6 8 2 5" xfId="3396" xr:uid="{D540B966-4452-46BC-BF14-24FA9021E2FE}"/>
    <cellStyle name="Normal 6 8 3" xfId="675" xr:uid="{6C6A79A9-B6B4-4D16-BBC5-564D90328AC6}"/>
    <cellStyle name="Normal 6 8 3 2" xfId="1697" xr:uid="{361A53F7-094A-4094-89C7-FD9EB89C0F56}"/>
    <cellStyle name="Normal 6 8 3 3" xfId="3397" xr:uid="{A7763343-1C4A-4532-8EDF-25C32B42D625}"/>
    <cellStyle name="Normal 6 8 3 4" xfId="3398" xr:uid="{C9036860-9F39-45BF-B5C6-1BD5942B4BB1}"/>
    <cellStyle name="Normal 6 8 4" xfId="1698" xr:uid="{01D4466D-137E-46C0-A9E8-7993D12A525C}"/>
    <cellStyle name="Normal 6 8 4 2" xfId="3399" xr:uid="{82171D8C-C319-485C-8E07-B14798D28138}"/>
    <cellStyle name="Normal 6 8 4 3" xfId="3400" xr:uid="{7F710AAC-D3CB-4754-92E3-94312C7FEFDF}"/>
    <cellStyle name="Normal 6 8 4 4" xfId="3401" xr:uid="{77334899-1131-424E-8F8A-BE71C09FF64D}"/>
    <cellStyle name="Normal 6 8 5" xfId="3402" xr:uid="{169BF365-22A2-45BF-B884-32CDC47E02C9}"/>
    <cellStyle name="Normal 6 8 6" xfId="3403" xr:uid="{A5CF0A7C-FAB6-452E-A201-3B4502CF89CB}"/>
    <cellStyle name="Normal 6 8 7" xfId="3404" xr:uid="{F5FB8093-BF96-4C0D-8C4B-9F3CA01E3D53}"/>
    <cellStyle name="Normal 6 9" xfId="346" xr:uid="{5CD676C0-DB49-4538-BC14-2112832A761B}"/>
    <cellStyle name="Normal 6 9 2" xfId="676" xr:uid="{62E0B8A3-ADE2-460E-A4A2-5CEEC1355C9F}"/>
    <cellStyle name="Normal 6 9 2 2" xfId="1699" xr:uid="{3CDAF0F1-3BB1-47A5-A868-C6D8855FCBBA}"/>
    <cellStyle name="Normal 6 9 2 3" xfId="3405" xr:uid="{94F005A0-6FBB-41D5-875A-D1ADCB90980C}"/>
    <cellStyle name="Normal 6 9 2 4" xfId="3406" xr:uid="{1730C259-BD5C-42A1-98DA-5F00E31F54A7}"/>
    <cellStyle name="Normal 6 9 3" xfId="1700" xr:uid="{5F6546B0-2B22-44B9-93F5-6BD4BD49E477}"/>
    <cellStyle name="Normal 6 9 3 2" xfId="3407" xr:uid="{BAF9B03E-0D49-4BC3-8701-556DE4EC05B0}"/>
    <cellStyle name="Normal 6 9 3 3" xfId="3408" xr:uid="{831FF04F-EC3D-4D5D-BEBB-8EC96485C224}"/>
    <cellStyle name="Normal 6 9 3 4" xfId="3409" xr:uid="{DAF343DE-BFD8-4CAD-9273-6B99A20974C2}"/>
    <cellStyle name="Normal 6 9 4" xfId="3410" xr:uid="{D0C819AA-A8E7-43BF-9D46-419CEF4A7D6B}"/>
    <cellStyle name="Normal 6 9 5" xfId="3411" xr:uid="{C2468478-E479-4E0B-8AC9-8782C28E73B5}"/>
    <cellStyle name="Normal 6 9 6" xfId="3412" xr:uid="{EA105F97-19D3-4639-A6E1-8A0896543594}"/>
    <cellStyle name="Normal 7" xfId="128" xr:uid="{F47C09FC-1BEE-4A59-A654-BFF24F635B28}"/>
    <cellStyle name="Normal 7 10" xfId="1701" xr:uid="{A1EEA38B-6E15-4F8C-8881-A9355DC1176B}"/>
    <cellStyle name="Normal 7 10 2" xfId="3413" xr:uid="{B4B8F1B7-A1ED-42B7-9ADE-78D8387716F2}"/>
    <cellStyle name="Normal 7 10 3" xfId="3414" xr:uid="{9D053460-3BA5-48A5-AD62-A891C2857190}"/>
    <cellStyle name="Normal 7 10 4" xfId="3415" xr:uid="{E9D2C659-66E1-4C0E-B9CE-6ABA9577B046}"/>
    <cellStyle name="Normal 7 11" xfId="3416" xr:uid="{DFB79B99-D1AC-4E73-BBFD-35C7817D6100}"/>
    <cellStyle name="Normal 7 11 2" xfId="3417" xr:uid="{F5B5D3B5-749F-4211-A1BB-54BA75E8BFC8}"/>
    <cellStyle name="Normal 7 11 3" xfId="3418" xr:uid="{95C55395-278F-4DD8-ADD2-B932355D83BD}"/>
    <cellStyle name="Normal 7 11 4" xfId="3419" xr:uid="{9251220F-A5E5-4C72-81B0-E85C665A007D}"/>
    <cellStyle name="Normal 7 12" xfId="3420" xr:uid="{C138E7F4-0743-49EC-9F8D-C5E41393BCD6}"/>
    <cellStyle name="Normal 7 12 2" xfId="3421" xr:uid="{446BC242-E9FD-4BA9-821D-F02917AF1C5A}"/>
    <cellStyle name="Normal 7 13" xfId="3422" xr:uid="{E704FE34-AA72-4317-B2CF-0B41C53F2EB5}"/>
    <cellStyle name="Normal 7 14" xfId="3423" xr:uid="{C05859FA-9B7E-4E2B-9820-A8AB2968C10B}"/>
    <cellStyle name="Normal 7 15" xfId="3424" xr:uid="{29C9B2BE-1453-4CE8-BDE5-5139610C8DB5}"/>
    <cellStyle name="Normal 7 2" xfId="129" xr:uid="{DA342416-2BD4-4C19-AF17-FF96681EC2DE}"/>
    <cellStyle name="Normal 7 2 10" xfId="3425" xr:uid="{1216DFC0-682D-4CDA-B4ED-3F1F4EF10E84}"/>
    <cellStyle name="Normal 7 2 11" xfId="3426" xr:uid="{95A13733-EA94-4885-BAAD-24A1FB1A090C}"/>
    <cellStyle name="Normal 7 2 2" xfId="130" xr:uid="{A0BE1B87-11A3-47F4-8143-DB4CCE21A536}"/>
    <cellStyle name="Normal 7 2 2 2" xfId="131" xr:uid="{28228434-1610-4117-A105-25D5485EEC4C}"/>
    <cellStyle name="Normal 7 2 2 2 2" xfId="347" xr:uid="{CA22FC42-F61F-4765-80E5-B18CACFB8AB5}"/>
    <cellStyle name="Normal 7 2 2 2 2 2" xfId="677" xr:uid="{84A9167F-9323-4D04-805C-DCE0805CEC38}"/>
    <cellStyle name="Normal 7 2 2 2 2 2 2" xfId="678" xr:uid="{85C6DCF1-3E9B-4905-97E8-611286A0E7E3}"/>
    <cellStyle name="Normal 7 2 2 2 2 2 2 2" xfId="1702" xr:uid="{8398455C-1C7F-4B01-B3D2-C5331A57A93E}"/>
    <cellStyle name="Normal 7 2 2 2 2 2 2 2 2" xfId="1703" xr:uid="{CE54EA0C-E1AB-422F-B1A3-253F38A5A717}"/>
    <cellStyle name="Normal 7 2 2 2 2 2 2 3" xfId="1704" xr:uid="{109D6887-2976-4549-9D6B-E6AEF07340E8}"/>
    <cellStyle name="Normal 7 2 2 2 2 2 3" xfId="1705" xr:uid="{12234474-C76F-4EC5-B8F4-9971AA905C51}"/>
    <cellStyle name="Normal 7 2 2 2 2 2 3 2" xfId="1706" xr:uid="{700E654B-9106-48B7-94E1-14A6D8A517CF}"/>
    <cellStyle name="Normal 7 2 2 2 2 2 4" xfId="1707" xr:uid="{0F1B6F07-D9B9-4780-A6A0-12B948E31440}"/>
    <cellStyle name="Normal 7 2 2 2 2 3" xfId="679" xr:uid="{9EBB4274-41BB-4069-BB5A-876DD3414217}"/>
    <cellStyle name="Normal 7 2 2 2 2 3 2" xfId="1708" xr:uid="{EADEAF55-6B32-42F8-ADD2-65E5463166BA}"/>
    <cellStyle name="Normal 7 2 2 2 2 3 2 2" xfId="1709" xr:uid="{F5336882-8D6F-4BC1-9500-C9A6D0C3E18C}"/>
    <cellStyle name="Normal 7 2 2 2 2 3 3" xfId="1710" xr:uid="{2E8B6429-EA9C-4BCF-8957-020ABD969CA2}"/>
    <cellStyle name="Normal 7 2 2 2 2 3 4" xfId="3427" xr:uid="{BEDBB74F-1075-4DEA-8FA0-93660886158D}"/>
    <cellStyle name="Normal 7 2 2 2 2 4" xfId="1711" xr:uid="{EDFE6927-E12E-44DB-9D00-9AA9F6057594}"/>
    <cellStyle name="Normal 7 2 2 2 2 4 2" xfId="1712" xr:uid="{D82AF59A-A31F-40BE-BAE5-D80F0E13F305}"/>
    <cellStyle name="Normal 7 2 2 2 2 5" xfId="1713" xr:uid="{0964FB61-AA9E-425A-A1E5-6ECC108DCF2B}"/>
    <cellStyle name="Normal 7 2 2 2 2 6" xfId="3428" xr:uid="{1B1C1E58-5A13-4C4A-BE67-1E6D6B9BEAEE}"/>
    <cellStyle name="Normal 7 2 2 2 3" xfId="348" xr:uid="{0549A239-5B16-4707-B7B2-2B4B70D8FDB1}"/>
    <cellStyle name="Normal 7 2 2 2 3 2" xfId="680" xr:uid="{8FCE801D-666A-4BED-861F-3C7928AE18D7}"/>
    <cellStyle name="Normal 7 2 2 2 3 2 2" xfId="681" xr:uid="{9E2794F1-E834-483E-9DD5-78AF493293F8}"/>
    <cellStyle name="Normal 7 2 2 2 3 2 2 2" xfId="1714" xr:uid="{4B28BC59-1198-42D0-84B1-05599B621783}"/>
    <cellStyle name="Normal 7 2 2 2 3 2 2 2 2" xfId="1715" xr:uid="{26EA6894-6907-4C65-ADEB-9F9DC3A69138}"/>
    <cellStyle name="Normal 7 2 2 2 3 2 2 3" xfId="1716" xr:uid="{7105CF01-501C-4A7E-89A8-2F53018F4527}"/>
    <cellStyle name="Normal 7 2 2 2 3 2 3" xfId="1717" xr:uid="{19F62EA8-9617-4F44-8551-C93DC939879C}"/>
    <cellStyle name="Normal 7 2 2 2 3 2 3 2" xfId="1718" xr:uid="{3ECF58AB-41D8-4CF6-9308-A7BFE306381C}"/>
    <cellStyle name="Normal 7 2 2 2 3 2 4" xfId="1719" xr:uid="{FA810F4A-F976-494F-BAE9-673E14472974}"/>
    <cellStyle name="Normal 7 2 2 2 3 3" xfId="682" xr:uid="{3EC0F9FA-8D27-4A14-B665-D0CE8A243252}"/>
    <cellStyle name="Normal 7 2 2 2 3 3 2" xfId="1720" xr:uid="{F546CD7E-C683-4FC7-8F9C-A7B5FE9854DA}"/>
    <cellStyle name="Normal 7 2 2 2 3 3 2 2" xfId="1721" xr:uid="{4FDC77D7-BC62-45AF-ABA0-59B6E14E3FF8}"/>
    <cellStyle name="Normal 7 2 2 2 3 3 3" xfId="1722" xr:uid="{744300A4-BDB7-42D7-94F2-4B2D55B8822D}"/>
    <cellStyle name="Normal 7 2 2 2 3 4" xfId="1723" xr:uid="{6EE8428A-7851-4FC7-AE97-8FFFACC955F3}"/>
    <cellStyle name="Normal 7 2 2 2 3 4 2" xfId="1724" xr:uid="{70CF6A3A-9433-451C-99A8-3FE7DB9F7BC2}"/>
    <cellStyle name="Normal 7 2 2 2 3 5" xfId="1725" xr:uid="{DCE0D286-C86B-4523-AC0E-C6721DC6B2BB}"/>
    <cellStyle name="Normal 7 2 2 2 4" xfId="683" xr:uid="{921221CE-5509-4547-B2F4-E92118E08693}"/>
    <cellStyle name="Normal 7 2 2 2 4 2" xfId="684" xr:uid="{AC9F8023-A0CB-4FC1-A2C0-58DA5B184DC8}"/>
    <cellStyle name="Normal 7 2 2 2 4 2 2" xfId="1726" xr:uid="{21268F7D-A543-462D-B0A9-C818BA40EEE5}"/>
    <cellStyle name="Normal 7 2 2 2 4 2 2 2" xfId="1727" xr:uid="{C6181767-B5FC-4232-A64F-5DF2C03460C5}"/>
    <cellStyle name="Normal 7 2 2 2 4 2 3" xfId="1728" xr:uid="{45FB648A-8FE5-48CF-BDD2-223F3E47584C}"/>
    <cellStyle name="Normal 7 2 2 2 4 3" xfId="1729" xr:uid="{826DEEC7-045E-4290-9925-A8E3EFAF8506}"/>
    <cellStyle name="Normal 7 2 2 2 4 3 2" xfId="1730" xr:uid="{4CD9D223-5AC5-431A-879C-C66A3B4432CB}"/>
    <cellStyle name="Normal 7 2 2 2 4 4" xfId="1731" xr:uid="{7A2F302A-B30B-417F-BC55-E6B209B16FD3}"/>
    <cellStyle name="Normal 7 2 2 2 5" xfId="685" xr:uid="{5EA88620-3F28-47EF-8055-73E6258EC232}"/>
    <cellStyle name="Normal 7 2 2 2 5 2" xfId="1732" xr:uid="{EAA4588F-9387-4DCC-AE10-41D99C150A9A}"/>
    <cellStyle name="Normal 7 2 2 2 5 2 2" xfId="1733" xr:uid="{88362C7A-F907-4A08-ACA6-3B33C84F7B06}"/>
    <cellStyle name="Normal 7 2 2 2 5 3" xfId="1734" xr:uid="{A1F2BA96-8958-4557-97D9-D9B03343EA19}"/>
    <cellStyle name="Normal 7 2 2 2 5 4" xfId="3429" xr:uid="{1C176F58-B818-490A-A5D1-EB71955B5531}"/>
    <cellStyle name="Normal 7 2 2 2 6" xfId="1735" xr:uid="{0AFC583A-EC90-453E-9EFA-7E71760555E5}"/>
    <cellStyle name="Normal 7 2 2 2 6 2" xfId="1736" xr:uid="{E746FE94-D5AD-4FF8-8DAC-FDC3A72C7107}"/>
    <cellStyle name="Normal 7 2 2 2 7" xfId="1737" xr:uid="{703BA468-BDB5-424E-AE6A-49BD5243727B}"/>
    <cellStyle name="Normal 7 2 2 2 8" xfId="3430" xr:uid="{F5F2DF25-6ADA-42E2-AC2E-9A43A7F0BED8}"/>
    <cellStyle name="Normal 7 2 2 3" xfId="349" xr:uid="{D996C761-4883-41D5-98FA-CA21540740B9}"/>
    <cellStyle name="Normal 7 2 2 3 2" xfId="686" xr:uid="{B3CDE986-1DA1-4268-A35F-73E3C0ACFFE0}"/>
    <cellStyle name="Normal 7 2 2 3 2 2" xfId="687" xr:uid="{BBFD8EAD-F950-4A09-A16A-6C05252F80AB}"/>
    <cellStyle name="Normal 7 2 2 3 2 2 2" xfId="1738" xr:uid="{B605F30C-EE26-41DB-8451-A1A803C89432}"/>
    <cellStyle name="Normal 7 2 2 3 2 2 2 2" xfId="1739" xr:uid="{F006A9BB-147D-401C-BBC6-6219A7AEB680}"/>
    <cellStyle name="Normal 7 2 2 3 2 2 3" xfId="1740" xr:uid="{3B62F2BA-6C7F-4CE6-A821-0ACEBD46906C}"/>
    <cellStyle name="Normal 7 2 2 3 2 3" xfId="1741" xr:uid="{2EDA964F-34A4-49E9-B7CC-86751622C848}"/>
    <cellStyle name="Normal 7 2 2 3 2 3 2" xfId="1742" xr:uid="{6F3EAFC1-A42D-4914-9DBB-0C0B5B2AE192}"/>
    <cellStyle name="Normal 7 2 2 3 2 4" xfId="1743" xr:uid="{AE2C3034-6893-493B-BDEC-50A42FB62E14}"/>
    <cellStyle name="Normal 7 2 2 3 3" xfId="688" xr:uid="{093ACC9D-B05D-4265-A142-FB9588BCE6D9}"/>
    <cellStyle name="Normal 7 2 2 3 3 2" xfId="1744" xr:uid="{2D489DC9-A594-462E-A1CC-9BEDEBA7F607}"/>
    <cellStyle name="Normal 7 2 2 3 3 2 2" xfId="1745" xr:uid="{AE1E9CE8-C154-4106-9CFB-C93C012029A5}"/>
    <cellStyle name="Normal 7 2 2 3 3 3" xfId="1746" xr:uid="{39FBEE70-B89A-4773-8BC3-BC57527B9400}"/>
    <cellStyle name="Normal 7 2 2 3 3 4" xfId="3431" xr:uid="{653EBC12-AB88-4765-9346-078A28CA6506}"/>
    <cellStyle name="Normal 7 2 2 3 4" xfId="1747" xr:uid="{EA0B0757-A84D-47CC-8DC1-624E9D6650A5}"/>
    <cellStyle name="Normal 7 2 2 3 4 2" xfId="1748" xr:uid="{0FFC31BA-7E33-4DD4-BF73-225E395A958C}"/>
    <cellStyle name="Normal 7 2 2 3 5" xfId="1749" xr:uid="{9EF9F4B1-FBB5-4A91-9E81-0D94A1211B86}"/>
    <cellStyle name="Normal 7 2 2 3 6" xfId="3432" xr:uid="{ED019B36-1B5E-4ED6-A352-528704D7D67D}"/>
    <cellStyle name="Normal 7 2 2 4" xfId="350" xr:uid="{667ABB0F-9756-4511-B770-316FD7B28ED8}"/>
    <cellStyle name="Normal 7 2 2 4 2" xfId="689" xr:uid="{9818E294-26ED-474F-9578-89D6CAA5BF8D}"/>
    <cellStyle name="Normal 7 2 2 4 2 2" xfId="690" xr:uid="{45CDE0D2-1680-4FFC-85F3-3E9B3704437F}"/>
    <cellStyle name="Normal 7 2 2 4 2 2 2" xfId="1750" xr:uid="{0867EE6F-EF5A-4CEA-A927-AFEC3A823BE8}"/>
    <cellStyle name="Normal 7 2 2 4 2 2 2 2" xfId="1751" xr:uid="{0C1D9572-F693-476C-BD00-993BB016649B}"/>
    <cellStyle name="Normal 7 2 2 4 2 2 3" xfId="1752" xr:uid="{4197160D-E5D3-46DF-A6E7-16107E7CE76C}"/>
    <cellStyle name="Normal 7 2 2 4 2 3" xfId="1753" xr:uid="{EB46E1F1-7E04-4F0A-8748-2922C0AC6264}"/>
    <cellStyle name="Normal 7 2 2 4 2 3 2" xfId="1754" xr:uid="{02DF8BFD-62AE-452F-88EB-C5CE22DAD8A8}"/>
    <cellStyle name="Normal 7 2 2 4 2 4" xfId="1755" xr:uid="{72D37A38-1022-42F7-BB6D-AD6036CE8F34}"/>
    <cellStyle name="Normal 7 2 2 4 3" xfId="691" xr:uid="{CA459CBE-045F-4174-A444-431303D326D1}"/>
    <cellStyle name="Normal 7 2 2 4 3 2" xfId="1756" xr:uid="{94AEF41E-2104-4107-B214-E38CF6F0B540}"/>
    <cellStyle name="Normal 7 2 2 4 3 2 2" xfId="1757" xr:uid="{21EFF6D6-E35A-4764-9AFC-034FE6203F95}"/>
    <cellStyle name="Normal 7 2 2 4 3 3" xfId="1758" xr:uid="{48215B30-E191-4EB3-9C6F-A84549E6CC4E}"/>
    <cellStyle name="Normal 7 2 2 4 4" xfId="1759" xr:uid="{48627CBF-403A-4AF6-BD3F-78F7DE1020B0}"/>
    <cellStyle name="Normal 7 2 2 4 4 2" xfId="1760" xr:uid="{DDC3A4D3-8D93-4159-83A1-FFA748D70DD7}"/>
    <cellStyle name="Normal 7 2 2 4 5" xfId="1761" xr:uid="{E15D97FE-33CB-4C74-845D-B97BD02F15B5}"/>
    <cellStyle name="Normal 7 2 2 5" xfId="351" xr:uid="{B2FD8842-F3FE-42B6-B22A-C547F09176E5}"/>
    <cellStyle name="Normal 7 2 2 5 2" xfId="692" xr:uid="{18AF1C9C-6C11-49A3-B457-FDD67C569799}"/>
    <cellStyle name="Normal 7 2 2 5 2 2" xfId="1762" xr:uid="{1ED3D159-266F-473C-8B90-05A8E663BDDB}"/>
    <cellStyle name="Normal 7 2 2 5 2 2 2" xfId="1763" xr:uid="{F7917F6C-FE97-4A02-A01A-1C5707EF50C5}"/>
    <cellStyle name="Normal 7 2 2 5 2 3" xfId="1764" xr:uid="{0A6719B8-EF9F-4D58-9448-7458F7A624C8}"/>
    <cellStyle name="Normal 7 2 2 5 3" xfId="1765" xr:uid="{1D43E042-F8CF-4DCE-9F72-6E424FB304F0}"/>
    <cellStyle name="Normal 7 2 2 5 3 2" xfId="1766" xr:uid="{7B10E15B-9724-4A3F-B7DA-971321213799}"/>
    <cellStyle name="Normal 7 2 2 5 4" xfId="1767" xr:uid="{60261DCE-DE3B-46E6-BC07-040FCA6FFFC4}"/>
    <cellStyle name="Normal 7 2 2 6" xfId="693" xr:uid="{0BF0149A-44DC-4DAF-A012-35F507D8C05C}"/>
    <cellStyle name="Normal 7 2 2 6 2" xfId="1768" xr:uid="{29B17BB7-C7E0-48CD-A68F-406E152FBEFF}"/>
    <cellStyle name="Normal 7 2 2 6 2 2" xfId="1769" xr:uid="{2AAEAAD8-8BCA-4A19-8616-97965C79AC5D}"/>
    <cellStyle name="Normal 7 2 2 6 3" xfId="1770" xr:uid="{7C5C43AC-6391-4914-B676-F4652FD932B2}"/>
    <cellStyle name="Normal 7 2 2 6 4" xfId="3433" xr:uid="{407D16CE-9668-45EB-B012-68E13DE4BA66}"/>
    <cellStyle name="Normal 7 2 2 7" xfId="1771" xr:uid="{FED7A0EA-3E35-435F-A0D5-7BC06ED39B73}"/>
    <cellStyle name="Normal 7 2 2 7 2" xfId="1772" xr:uid="{BADB19C5-7D74-4B10-9DC5-C94D853B6CC8}"/>
    <cellStyle name="Normal 7 2 2 8" xfId="1773" xr:uid="{19A5C6AB-E397-4B69-B7D3-BADEA673D26B}"/>
    <cellStyle name="Normal 7 2 2 9" xfId="3434" xr:uid="{F5BC1D93-30A0-45F5-8EF8-38943A413686}"/>
    <cellStyle name="Normal 7 2 3" xfId="132" xr:uid="{1A809A43-9622-4C72-B262-B34ED01377FF}"/>
    <cellStyle name="Normal 7 2 3 2" xfId="133" xr:uid="{95C2592D-DA93-4F58-839C-275EE9B47769}"/>
    <cellStyle name="Normal 7 2 3 2 2" xfId="694" xr:uid="{DE3A3417-D7DF-4564-9D10-AF00F8016120}"/>
    <cellStyle name="Normal 7 2 3 2 2 2" xfId="695" xr:uid="{1605F6DC-C296-4547-BBC9-F15BF79E4FED}"/>
    <cellStyle name="Normal 7 2 3 2 2 2 2" xfId="1774" xr:uid="{0D3EA8BC-A3E5-4805-A75A-94C4C4C4B221}"/>
    <cellStyle name="Normal 7 2 3 2 2 2 2 2" xfId="1775" xr:uid="{F482B299-9FF8-4633-B818-4FC68D00697B}"/>
    <cellStyle name="Normal 7 2 3 2 2 2 3" xfId="1776" xr:uid="{DD861DF8-C32F-4226-AA50-D5E117F5242B}"/>
    <cellStyle name="Normal 7 2 3 2 2 3" xfId="1777" xr:uid="{BE4854A1-797F-4447-B7D1-58998BDDC732}"/>
    <cellStyle name="Normal 7 2 3 2 2 3 2" xfId="1778" xr:uid="{29270C0B-4F91-4322-B63B-9E544D44A860}"/>
    <cellStyle name="Normal 7 2 3 2 2 4" xfId="1779" xr:uid="{0E4A60C9-C05D-4419-994F-7977E943E615}"/>
    <cellStyle name="Normal 7 2 3 2 3" xfId="696" xr:uid="{E8CF5B80-6B5F-4987-9DEC-07C97B259DFA}"/>
    <cellStyle name="Normal 7 2 3 2 3 2" xfId="1780" xr:uid="{FEE8459E-C77C-4F8E-A3A1-13C48A401284}"/>
    <cellStyle name="Normal 7 2 3 2 3 2 2" xfId="1781" xr:uid="{A7849A96-84DE-4504-8DA9-D2F69F3487BF}"/>
    <cellStyle name="Normal 7 2 3 2 3 3" xfId="1782" xr:uid="{3BCCB121-4003-42AD-B9BD-F5A32F29D42B}"/>
    <cellStyle name="Normal 7 2 3 2 3 4" xfId="3435" xr:uid="{C4FA5A7F-8924-46DB-8EE2-062F7A6F4941}"/>
    <cellStyle name="Normal 7 2 3 2 4" xfId="1783" xr:uid="{B1D2D0E4-0E09-44F1-9200-F85B00FD0225}"/>
    <cellStyle name="Normal 7 2 3 2 4 2" xfId="1784" xr:uid="{2B101BD2-4728-4DA2-8640-6A1403596A93}"/>
    <cellStyle name="Normal 7 2 3 2 5" xfId="1785" xr:uid="{2057485E-465A-40BA-83E6-0AAE9A55E1F5}"/>
    <cellStyle name="Normal 7 2 3 2 6" xfId="3436" xr:uid="{C479E915-B86F-452E-B076-0812CC907D9F}"/>
    <cellStyle name="Normal 7 2 3 3" xfId="352" xr:uid="{D02B6FB1-F8A2-489F-9D5B-1E475C5C4E0A}"/>
    <cellStyle name="Normal 7 2 3 3 2" xfId="697" xr:uid="{4367BE9F-5D3C-4D75-9C26-BB7135EAF456}"/>
    <cellStyle name="Normal 7 2 3 3 2 2" xfId="698" xr:uid="{057D718A-C50B-43BE-A785-1B2800949A94}"/>
    <cellStyle name="Normal 7 2 3 3 2 2 2" xfId="1786" xr:uid="{429CB781-53E8-4B4E-8AC9-64C7D70AFF70}"/>
    <cellStyle name="Normal 7 2 3 3 2 2 2 2" xfId="1787" xr:uid="{9512C011-694E-40F0-992C-88A08196CFD9}"/>
    <cellStyle name="Normal 7 2 3 3 2 2 3" xfId="1788" xr:uid="{CBE35646-69C1-409E-A77C-83E9737F8F2B}"/>
    <cellStyle name="Normal 7 2 3 3 2 3" xfId="1789" xr:uid="{A33E86BF-9E27-499D-8913-6F2279DE7748}"/>
    <cellStyle name="Normal 7 2 3 3 2 3 2" xfId="1790" xr:uid="{8FE460A6-809D-44FA-BF76-E54E0E6C0781}"/>
    <cellStyle name="Normal 7 2 3 3 2 4" xfId="1791" xr:uid="{1760B69C-D912-49C1-BA2E-50E908ECAB33}"/>
    <cellStyle name="Normal 7 2 3 3 3" xfId="699" xr:uid="{E53898CB-D873-4FE2-B0CC-F592BA078F4C}"/>
    <cellStyle name="Normal 7 2 3 3 3 2" xfId="1792" xr:uid="{CE9C097F-85B3-4804-A660-551BF0B8B9D1}"/>
    <cellStyle name="Normal 7 2 3 3 3 2 2" xfId="1793" xr:uid="{329FD8E2-A1BE-4FE8-B9EF-2A959E1A8C85}"/>
    <cellStyle name="Normal 7 2 3 3 3 3" xfId="1794" xr:uid="{0FAEC3B8-8A7A-4DC4-9980-E46C67A812B5}"/>
    <cellStyle name="Normal 7 2 3 3 4" xfId="1795" xr:uid="{822E9424-D755-4B4F-8C31-0FD3B8A31ACD}"/>
    <cellStyle name="Normal 7 2 3 3 4 2" xfId="1796" xr:uid="{EF0C1DBC-4E5B-4B7D-8A39-9968DC8AD2DF}"/>
    <cellStyle name="Normal 7 2 3 3 5" xfId="1797" xr:uid="{79E149DF-C063-4270-B7D7-B417EDE1F9DA}"/>
    <cellStyle name="Normal 7 2 3 4" xfId="353" xr:uid="{C01F6D94-6061-491D-AA89-DE789073A8D1}"/>
    <cellStyle name="Normal 7 2 3 4 2" xfId="700" xr:uid="{28352B85-C381-4CCE-980F-41A6042F638C}"/>
    <cellStyle name="Normal 7 2 3 4 2 2" xfId="1798" xr:uid="{D89E37F1-C591-4AB4-9C12-322A259451AD}"/>
    <cellStyle name="Normal 7 2 3 4 2 2 2" xfId="1799" xr:uid="{317D3F25-0A5E-4C9A-8B57-E33AB970474C}"/>
    <cellStyle name="Normal 7 2 3 4 2 3" xfId="1800" xr:uid="{B9C27A1A-54A8-4AA3-BDE3-9DB8B2B65B52}"/>
    <cellStyle name="Normal 7 2 3 4 3" xfId="1801" xr:uid="{ED39314F-BFAF-4247-A7FE-2FB97E51CFED}"/>
    <cellStyle name="Normal 7 2 3 4 3 2" xfId="1802" xr:uid="{112151A0-E46F-4A84-A08B-041621E288E5}"/>
    <cellStyle name="Normal 7 2 3 4 4" xfId="1803" xr:uid="{E6F367CB-C0ED-43FE-9057-BBA3E6FE2E59}"/>
    <cellStyle name="Normal 7 2 3 5" xfId="701" xr:uid="{65E951CA-C306-469E-BDC8-AB8AE38DB9F6}"/>
    <cellStyle name="Normal 7 2 3 5 2" xfId="1804" xr:uid="{2882ECB1-AB6B-4331-89CA-0BE323D79A47}"/>
    <cellStyle name="Normal 7 2 3 5 2 2" xfId="1805" xr:uid="{AD46E9DC-7B19-4906-9DEC-A9F82148629D}"/>
    <cellStyle name="Normal 7 2 3 5 3" xfId="1806" xr:uid="{DA2B102E-CF29-4F64-A133-81994CB46AED}"/>
    <cellStyle name="Normal 7 2 3 5 4" xfId="3437" xr:uid="{0442E4FA-A2B0-4C0C-97EF-81E463996B6A}"/>
    <cellStyle name="Normal 7 2 3 6" xfId="1807" xr:uid="{F14CC667-829B-4854-B3BD-3CA555D741D2}"/>
    <cellStyle name="Normal 7 2 3 6 2" xfId="1808" xr:uid="{D1A867D6-CA07-4F99-97C9-2FD22764CBAC}"/>
    <cellStyle name="Normal 7 2 3 7" xfId="1809" xr:uid="{0449D602-4E05-48D6-97EB-464189593899}"/>
    <cellStyle name="Normal 7 2 3 8" xfId="3438" xr:uid="{8295C355-D03F-440B-8F99-EEEB8975D536}"/>
    <cellStyle name="Normal 7 2 4" xfId="134" xr:uid="{351ADE58-4161-468A-9ED0-4B105ABE9426}"/>
    <cellStyle name="Normal 7 2 4 2" xfId="448" xr:uid="{D06E810E-F208-4472-A50D-2CDEA4C497B9}"/>
    <cellStyle name="Normal 7 2 4 2 2" xfId="702" xr:uid="{9ED4B2A5-F45C-4455-9F59-4B565BC9CD86}"/>
    <cellStyle name="Normal 7 2 4 2 2 2" xfId="1810" xr:uid="{BECB6744-B92E-4EF2-B229-5EC7129C7D60}"/>
    <cellStyle name="Normal 7 2 4 2 2 2 2" xfId="1811" xr:uid="{2D52E165-5944-4A43-88B8-79B20874CD52}"/>
    <cellStyle name="Normal 7 2 4 2 2 3" xfId="1812" xr:uid="{9242253A-9F30-46F4-955B-0E50CBD82D68}"/>
    <cellStyle name="Normal 7 2 4 2 2 4" xfId="3439" xr:uid="{4A343A4B-1F38-4576-8AA4-42D0169008D7}"/>
    <cellStyle name="Normal 7 2 4 2 3" xfId="1813" xr:uid="{D7A0213D-E6E7-4A11-B113-4A096D9E38E9}"/>
    <cellStyle name="Normal 7 2 4 2 3 2" xfId="1814" xr:uid="{AF5A402F-75E5-4B54-9499-59FE14CE8092}"/>
    <cellStyle name="Normal 7 2 4 2 4" xfId="1815" xr:uid="{4AE4DF9A-C6FB-4418-9A16-A11A7E6FC90A}"/>
    <cellStyle name="Normal 7 2 4 2 5" xfId="3440" xr:uid="{5483F4A8-223D-4034-B9EC-6D2BA367B38D}"/>
    <cellStyle name="Normal 7 2 4 3" xfId="703" xr:uid="{48547B0E-60F5-41E2-A9B2-59C20878B9CD}"/>
    <cellStyle name="Normal 7 2 4 3 2" xfId="1816" xr:uid="{227D5C16-2AF8-4158-A7BE-274BA342D0CE}"/>
    <cellStyle name="Normal 7 2 4 3 2 2" xfId="1817" xr:uid="{815AB65E-A6BA-4DCE-AD45-3561BE1A76F8}"/>
    <cellStyle name="Normal 7 2 4 3 3" xfId="1818" xr:uid="{0EFAEC5C-2D8B-4416-93AF-0A85D536EB95}"/>
    <cellStyle name="Normal 7 2 4 3 4" xfId="3441" xr:uid="{4781AC6B-6AE5-4059-A190-B3CB981E8A5E}"/>
    <cellStyle name="Normal 7 2 4 4" xfId="1819" xr:uid="{1492FA75-56FB-4065-BB3B-3FB6E412B054}"/>
    <cellStyle name="Normal 7 2 4 4 2" xfId="1820" xr:uid="{405EF3E9-0BCF-4AC0-9BFB-63C6E6D01796}"/>
    <cellStyle name="Normal 7 2 4 4 3" xfId="3442" xr:uid="{F9695F1E-AB6C-4ED5-B387-AADB7A1302DF}"/>
    <cellStyle name="Normal 7 2 4 4 4" xfId="3443" xr:uid="{647DC454-501F-4436-9715-61E56B56B326}"/>
    <cellStyle name="Normal 7 2 4 5" xfId="1821" xr:uid="{7919D29C-FB05-42D4-998E-1A5F7B4C5053}"/>
    <cellStyle name="Normal 7 2 4 6" xfId="3444" xr:uid="{0E6976AB-3065-4B87-9459-3F4254942CED}"/>
    <cellStyle name="Normal 7 2 4 7" xfId="3445" xr:uid="{4C27BB53-110D-4288-A3B3-39976589B0FB}"/>
    <cellStyle name="Normal 7 2 5" xfId="354" xr:uid="{1E3E0FA1-EA23-4D44-8DCF-A85766F1BF7E}"/>
    <cellStyle name="Normal 7 2 5 2" xfId="704" xr:uid="{92CB2008-BCEE-48DD-9896-56D3D7825AA3}"/>
    <cellStyle name="Normal 7 2 5 2 2" xfId="705" xr:uid="{57A38E8B-CEFA-4E82-A971-0F63E6D9161C}"/>
    <cellStyle name="Normal 7 2 5 2 2 2" xfId="1822" xr:uid="{C5CA904F-8270-4EA2-AB56-30FA4A247BC4}"/>
    <cellStyle name="Normal 7 2 5 2 2 2 2" xfId="1823" xr:uid="{D62B57EE-5673-4B49-B9E6-8F08B275ED22}"/>
    <cellStyle name="Normal 7 2 5 2 2 3" xfId="1824" xr:uid="{3430099B-C9A4-4FC9-8428-25C65AE44C5D}"/>
    <cellStyle name="Normal 7 2 5 2 3" xfId="1825" xr:uid="{CC17C6F9-E8BA-4A49-9438-42D1B1C627D2}"/>
    <cellStyle name="Normal 7 2 5 2 3 2" xfId="1826" xr:uid="{BBEC1412-FDF2-4C3F-99AD-54AC42553582}"/>
    <cellStyle name="Normal 7 2 5 2 4" xfId="1827" xr:uid="{D42A581B-23EB-4FDA-9162-5A95FFABAD94}"/>
    <cellStyle name="Normal 7 2 5 3" xfId="706" xr:uid="{57F06657-A7E1-4BB3-B36C-49320868C479}"/>
    <cellStyle name="Normal 7 2 5 3 2" xfId="1828" xr:uid="{5BD30BD8-9361-4516-9F78-FBC9289ECEB0}"/>
    <cellStyle name="Normal 7 2 5 3 2 2" xfId="1829" xr:uid="{D4EA8A53-C1B7-4A7A-8CCC-1680B92B43C2}"/>
    <cellStyle name="Normal 7 2 5 3 3" xfId="1830" xr:uid="{2CF0F2D0-DD72-4AFC-B0F0-21D10B3E016E}"/>
    <cellStyle name="Normal 7 2 5 3 4" xfId="3446" xr:uid="{F2225363-416F-4B7B-9E2A-B59CC65988D9}"/>
    <cellStyle name="Normal 7 2 5 4" xfId="1831" xr:uid="{75B41D35-CB08-4310-B6BC-2191B737EF40}"/>
    <cellStyle name="Normal 7 2 5 4 2" xfId="1832" xr:uid="{725AF3D0-97EA-49E4-8408-1E6086C7A62B}"/>
    <cellStyle name="Normal 7 2 5 5" xfId="1833" xr:uid="{0077940A-5862-4019-B08C-27D5BD40A48E}"/>
    <cellStyle name="Normal 7 2 5 6" xfId="3447" xr:uid="{2236DD22-80D7-4B44-AF7E-499063BC5DFE}"/>
    <cellStyle name="Normal 7 2 6" xfId="355" xr:uid="{5E2C703F-13B3-4E1A-9EC2-E7B7235F7221}"/>
    <cellStyle name="Normal 7 2 6 2" xfId="707" xr:uid="{D9D274DB-ACAE-4989-A054-37A7EE5AB221}"/>
    <cellStyle name="Normal 7 2 6 2 2" xfId="1834" xr:uid="{9D14C979-95B1-4C70-BCE3-005889150BD9}"/>
    <cellStyle name="Normal 7 2 6 2 2 2" xfId="1835" xr:uid="{52FE3082-D109-45AE-BA5C-B392BC15976A}"/>
    <cellStyle name="Normal 7 2 6 2 3" xfId="1836" xr:uid="{0D80D44D-9167-4F1E-B9A3-EADC60D02DD3}"/>
    <cellStyle name="Normal 7 2 6 2 4" xfId="3448" xr:uid="{1F2A2D98-DFED-4B42-A516-8FB66594F979}"/>
    <cellStyle name="Normal 7 2 6 3" xfId="1837" xr:uid="{0C925EA1-D919-44F1-BEFF-CDF1573D7F76}"/>
    <cellStyle name="Normal 7 2 6 3 2" xfId="1838" xr:uid="{1BD072AD-EF78-44C6-BC0C-01543AB5E1E1}"/>
    <cellStyle name="Normal 7 2 6 4" xfId="1839" xr:uid="{092D5E80-0527-4227-8FCE-A8BE2CCD9E0A}"/>
    <cellStyle name="Normal 7 2 6 5" xfId="3449" xr:uid="{DD4CE6FD-4FD5-4B25-9091-EF4BC27A534D}"/>
    <cellStyle name="Normal 7 2 7" xfId="708" xr:uid="{9DB9EF22-F940-46AE-9216-5A6F75C0BEF5}"/>
    <cellStyle name="Normal 7 2 7 2" xfId="1840" xr:uid="{1EB6456D-F838-4980-963D-4F21C41051ED}"/>
    <cellStyle name="Normal 7 2 7 2 2" xfId="1841" xr:uid="{5FB3B8C2-07CE-4F82-81C4-05262BD2B039}"/>
    <cellStyle name="Normal 7 2 7 2 3" xfId="4409" xr:uid="{D4F5B2B5-3324-4AE2-98B0-A3C59E8D9680}"/>
    <cellStyle name="Normal 7 2 7 3" xfId="1842" xr:uid="{13029AB1-E8E3-495B-8C84-0940A0690710}"/>
    <cellStyle name="Normal 7 2 7 4" xfId="3450" xr:uid="{2EE310E0-D91E-444C-9B03-15FFFAF7F47B}"/>
    <cellStyle name="Normal 7 2 7 4 2" xfId="4579" xr:uid="{A16FA2CE-F2FA-442C-9FDF-861F41B72F40}"/>
    <cellStyle name="Normal 7 2 7 4 3" xfId="4686" xr:uid="{CBD30D90-2DAE-46A0-9449-93CC345637E3}"/>
    <cellStyle name="Normal 7 2 7 4 4" xfId="4608" xr:uid="{1AB0322E-2CB4-4359-A15D-2B55C0EA98F2}"/>
    <cellStyle name="Normal 7 2 8" xfId="1843" xr:uid="{C9DBA280-33C3-42BB-B55F-67AE319AB008}"/>
    <cellStyle name="Normal 7 2 8 2" xfId="1844" xr:uid="{F1D05AF5-850D-4F65-A023-120A11EC12EA}"/>
    <cellStyle name="Normal 7 2 8 3" xfId="3451" xr:uid="{109915CE-31BD-41DD-AA80-5889228FABCD}"/>
    <cellStyle name="Normal 7 2 8 4" xfId="3452" xr:uid="{A3C2B03C-67B6-4F5B-8018-6C396C4BA4D5}"/>
    <cellStyle name="Normal 7 2 9" xfId="1845" xr:uid="{43C7484B-BD59-4B88-9C2E-E02723CC4195}"/>
    <cellStyle name="Normal 7 3" xfId="135" xr:uid="{E62A8543-611E-4643-B412-1D05F25D8173}"/>
    <cellStyle name="Normal 7 3 10" xfId="3453" xr:uid="{FCF386C1-E0A4-400E-AF7B-32F458AE41BE}"/>
    <cellStyle name="Normal 7 3 11" xfId="3454" xr:uid="{9666EA3A-FF55-40C7-B480-40C220AEBEB1}"/>
    <cellStyle name="Normal 7 3 2" xfId="136" xr:uid="{8EF5D4F2-A1C7-4B5D-B4F6-3518F406C19C}"/>
    <cellStyle name="Normal 7 3 2 2" xfId="137" xr:uid="{DD299C60-4C5A-4A72-AA38-4CE7CCCA63ED}"/>
    <cellStyle name="Normal 7 3 2 2 2" xfId="356" xr:uid="{9CB2E02C-C387-412E-8E6A-2AE3CD2E0950}"/>
    <cellStyle name="Normal 7 3 2 2 2 2" xfId="709" xr:uid="{DF200FC7-8E11-4F5A-9781-E665BCCE3ACF}"/>
    <cellStyle name="Normal 7 3 2 2 2 2 2" xfId="1846" xr:uid="{06104893-079E-42F5-B0AD-7C667D019DB2}"/>
    <cellStyle name="Normal 7 3 2 2 2 2 2 2" xfId="1847" xr:uid="{9B4C3143-40D7-4AB3-B89F-50A9128277C7}"/>
    <cellStyle name="Normal 7 3 2 2 2 2 3" xfId="1848" xr:uid="{249B5736-5090-4ED8-AF84-7D02D9ABED15}"/>
    <cellStyle name="Normal 7 3 2 2 2 2 4" xfId="3455" xr:uid="{6056C96C-8227-4C2B-AF05-9D63CFC7B5EE}"/>
    <cellStyle name="Normal 7 3 2 2 2 3" xfId="1849" xr:uid="{B3D382A3-FB7D-4FED-9721-628F7BAE62FE}"/>
    <cellStyle name="Normal 7 3 2 2 2 3 2" xfId="1850" xr:uid="{762EE514-639B-4DD8-AEF3-9A334C6D1F1B}"/>
    <cellStyle name="Normal 7 3 2 2 2 3 3" xfId="3456" xr:uid="{5B83A922-0F17-482A-B698-4DEE7272A0E4}"/>
    <cellStyle name="Normal 7 3 2 2 2 3 4" xfId="3457" xr:uid="{5119234E-A2A7-4F3B-965D-3010932F5A2C}"/>
    <cellStyle name="Normal 7 3 2 2 2 4" xfId="1851" xr:uid="{279A1160-F3A7-4539-B64D-EBE3CFE17BD2}"/>
    <cellStyle name="Normal 7 3 2 2 2 5" xfId="3458" xr:uid="{56FCF541-8C77-4EEB-A971-CBF9C28C23F9}"/>
    <cellStyle name="Normal 7 3 2 2 2 6" xfId="3459" xr:uid="{94C59EC2-FFA3-4F5E-A51A-83A52F7324F8}"/>
    <cellStyle name="Normal 7 3 2 2 3" xfId="710" xr:uid="{1F180ADC-D207-43E9-A1CA-DB674E903039}"/>
    <cellStyle name="Normal 7 3 2 2 3 2" xfId="1852" xr:uid="{F38B3191-7F11-4146-A510-44584DE8A64F}"/>
    <cellStyle name="Normal 7 3 2 2 3 2 2" xfId="1853" xr:uid="{9AD7D7B8-4E37-4356-9868-CD5E3B8EC7D4}"/>
    <cellStyle name="Normal 7 3 2 2 3 2 3" xfId="3460" xr:uid="{7793511C-EEAE-4497-A1C6-61808162883F}"/>
    <cellStyle name="Normal 7 3 2 2 3 2 4" xfId="3461" xr:uid="{BA8092B1-C00D-420F-ADE7-3906B8481220}"/>
    <cellStyle name="Normal 7 3 2 2 3 3" xfId="1854" xr:uid="{2DF9ED0A-2924-4DC5-B17E-6B24D3EB3F9A}"/>
    <cellStyle name="Normal 7 3 2 2 3 4" xfId="3462" xr:uid="{617D0BCB-DEA8-4EE5-B9A7-C6C33CA812EE}"/>
    <cellStyle name="Normal 7 3 2 2 3 5" xfId="3463" xr:uid="{645CEC6D-C65C-4B14-A91F-6D4B6B01BAA8}"/>
    <cellStyle name="Normal 7 3 2 2 4" xfId="1855" xr:uid="{940315D6-9FCF-41C3-B4DD-2E1921F9E94D}"/>
    <cellStyle name="Normal 7 3 2 2 4 2" xfId="1856" xr:uid="{3E1F3BD3-FCCC-49FF-AF27-7D7B59CFB9C7}"/>
    <cellStyle name="Normal 7 3 2 2 4 3" xfId="3464" xr:uid="{0667352C-3D57-4CDE-B0AB-7550B12B035C}"/>
    <cellStyle name="Normal 7 3 2 2 4 4" xfId="3465" xr:uid="{9C2282A7-1A93-472A-9187-DE89E50A4772}"/>
    <cellStyle name="Normal 7 3 2 2 5" xfId="1857" xr:uid="{47D06B3B-2FF7-431A-A01D-CC848FD8F414}"/>
    <cellStyle name="Normal 7 3 2 2 5 2" xfId="3466" xr:uid="{987EB977-DCC6-4572-B01F-9BF911C8B28D}"/>
    <cellStyle name="Normal 7 3 2 2 5 3" xfId="3467" xr:uid="{4B63F987-A889-4D83-9222-D1AC29AF136A}"/>
    <cellStyle name="Normal 7 3 2 2 5 4" xfId="3468" xr:uid="{65620330-DFC8-4A9C-86FF-B281C68233D7}"/>
    <cellStyle name="Normal 7 3 2 2 6" xfId="3469" xr:uid="{CE10DA63-65C1-4AD4-AC99-2BB23CFF64C8}"/>
    <cellStyle name="Normal 7 3 2 2 7" xfId="3470" xr:uid="{1E7E6606-6A25-45C0-85B6-1658F90879B2}"/>
    <cellStyle name="Normal 7 3 2 2 8" xfId="3471" xr:uid="{85774A45-9724-4CD8-852A-C41B1BB81B90}"/>
    <cellStyle name="Normal 7 3 2 3" xfId="357" xr:uid="{5B309BFD-36A3-4EE7-992A-CBA8E5C9E8F6}"/>
    <cellStyle name="Normal 7 3 2 3 2" xfId="711" xr:uid="{AA23D38B-CC4A-4E49-BEA2-5CF279975FA2}"/>
    <cellStyle name="Normal 7 3 2 3 2 2" xfId="712" xr:uid="{4E11855B-DB8B-4054-949C-858D6A7456B4}"/>
    <cellStyle name="Normal 7 3 2 3 2 2 2" xfId="1858" xr:uid="{B8879166-1D81-41D8-AA25-6262499C995F}"/>
    <cellStyle name="Normal 7 3 2 3 2 2 2 2" xfId="1859" xr:uid="{36FB49E1-244E-4145-8BC3-FC0D7D75B5FF}"/>
    <cellStyle name="Normal 7 3 2 3 2 2 3" xfId="1860" xr:uid="{12B9DAF6-2495-49F9-890F-FBF44FF5EF75}"/>
    <cellStyle name="Normal 7 3 2 3 2 3" xfId="1861" xr:uid="{E4998F35-B9D1-4D2C-B65A-E99C6755298E}"/>
    <cellStyle name="Normal 7 3 2 3 2 3 2" xfId="1862" xr:uid="{01FB4F89-F829-4B7A-A894-D7C4B648737C}"/>
    <cellStyle name="Normal 7 3 2 3 2 4" xfId="1863" xr:uid="{F12688CF-DB8C-4BB8-8062-A88B3E093902}"/>
    <cellStyle name="Normal 7 3 2 3 3" xfId="713" xr:uid="{79EE5BC2-FC63-4483-8FB5-E37C07F461C7}"/>
    <cellStyle name="Normal 7 3 2 3 3 2" xfId="1864" xr:uid="{B16B45F1-94F2-48A8-81D7-0ECE3F5E865F}"/>
    <cellStyle name="Normal 7 3 2 3 3 2 2" xfId="1865" xr:uid="{77F42753-1C5A-4158-B072-6645B5148053}"/>
    <cellStyle name="Normal 7 3 2 3 3 3" xfId="1866" xr:uid="{A8AC294B-FBFF-48AD-B2D4-2071C435B2EB}"/>
    <cellStyle name="Normal 7 3 2 3 3 4" xfId="3472" xr:uid="{AA1DAC9B-A0E3-427F-87B5-2CB302EC2724}"/>
    <cellStyle name="Normal 7 3 2 3 4" xfId="1867" xr:uid="{03090BB6-C174-44EB-BC51-9D1D58128BDE}"/>
    <cellStyle name="Normal 7 3 2 3 4 2" xfId="1868" xr:uid="{499A578B-970B-483D-B8B3-3B6FC0C3D2D7}"/>
    <cellStyle name="Normal 7 3 2 3 5" xfId="1869" xr:uid="{5A1E53F3-2867-458C-BB24-164B60AF3252}"/>
    <cellStyle name="Normal 7 3 2 3 6" xfId="3473" xr:uid="{E90D4BB6-0AF4-4BC8-A8C3-C466F0FE2D91}"/>
    <cellStyle name="Normal 7 3 2 4" xfId="358" xr:uid="{532EA486-E340-41EF-961A-48F5415432A3}"/>
    <cellStyle name="Normal 7 3 2 4 2" xfId="714" xr:uid="{79619DCD-B4FC-4FEB-B1A5-02E5D3EA09D6}"/>
    <cellStyle name="Normal 7 3 2 4 2 2" xfId="1870" xr:uid="{C80AD96B-911E-4FD4-8814-8F957897F3E3}"/>
    <cellStyle name="Normal 7 3 2 4 2 2 2" xfId="1871" xr:uid="{5C2914B0-044E-4393-A028-1C74C187D533}"/>
    <cellStyle name="Normal 7 3 2 4 2 3" xfId="1872" xr:uid="{1ED415FE-6894-4B17-B9BC-83D9019A1BA6}"/>
    <cellStyle name="Normal 7 3 2 4 2 4" xfId="3474" xr:uid="{65DFD024-8A08-4567-979B-37E926F9E6C8}"/>
    <cellStyle name="Normal 7 3 2 4 3" xfId="1873" xr:uid="{1D919BDC-7D03-43BC-9140-793C5776D790}"/>
    <cellStyle name="Normal 7 3 2 4 3 2" xfId="1874" xr:uid="{66EAD60C-4A56-44D6-939D-4DE1673724EA}"/>
    <cellStyle name="Normal 7 3 2 4 4" xfId="1875" xr:uid="{1D316F06-8863-47DE-81DA-CE674964923A}"/>
    <cellStyle name="Normal 7 3 2 4 5" xfId="3475" xr:uid="{375E67C6-A18C-4EEE-BBB6-B35A491AE3CA}"/>
    <cellStyle name="Normal 7 3 2 5" xfId="359" xr:uid="{32FAD71E-3A8F-4710-BC19-399662601A24}"/>
    <cellStyle name="Normal 7 3 2 5 2" xfId="1876" xr:uid="{F6E98C9A-61E6-4FE6-AEE6-DF6D25D636D0}"/>
    <cellStyle name="Normal 7 3 2 5 2 2" xfId="1877" xr:uid="{2AE29908-11B4-49BC-9570-0D54654A49F6}"/>
    <cellStyle name="Normal 7 3 2 5 3" xfId="1878" xr:uid="{446652F5-95DB-4C36-B91C-E775642505CC}"/>
    <cellStyle name="Normal 7 3 2 5 4" xfId="3476" xr:uid="{404E9760-501D-468B-9DA0-197DF5FBFBE1}"/>
    <cellStyle name="Normal 7 3 2 6" xfId="1879" xr:uid="{7BBAC9FB-9833-499E-81FB-38C810F85D4A}"/>
    <cellStyle name="Normal 7 3 2 6 2" xfId="1880" xr:uid="{226FEE47-5F55-486A-808F-24494E4675B8}"/>
    <cellStyle name="Normal 7 3 2 6 3" xfId="3477" xr:uid="{CF4BA77C-EEBF-49EC-8EEC-67A0B43F88D8}"/>
    <cellStyle name="Normal 7 3 2 6 4" xfId="3478" xr:uid="{BF9A8D42-9A83-4F74-AB3A-BFF0AE550CFD}"/>
    <cellStyle name="Normal 7 3 2 7" xfId="1881" xr:uid="{77AD0FA5-9BF6-4813-8566-03686CBCA639}"/>
    <cellStyle name="Normal 7 3 2 8" xfId="3479" xr:uid="{603945E0-4C20-4319-B7FA-AEE0FD0F4449}"/>
    <cellStyle name="Normal 7 3 2 9" xfId="3480" xr:uid="{49F16DFC-15EF-4F89-95D0-204C90CD3B41}"/>
    <cellStyle name="Normal 7 3 3" xfId="138" xr:uid="{3718979E-FA67-415B-93F6-ECD4ADF8A3DF}"/>
    <cellStyle name="Normal 7 3 3 2" xfId="139" xr:uid="{4F7B6135-452D-4935-B805-C941C50BAE7F}"/>
    <cellStyle name="Normal 7 3 3 2 2" xfId="715" xr:uid="{01F567FE-9992-41D4-AFCB-9205DE3D54C2}"/>
    <cellStyle name="Normal 7 3 3 2 2 2" xfId="1882" xr:uid="{97D02618-09A2-4A05-BBCD-3677416711E6}"/>
    <cellStyle name="Normal 7 3 3 2 2 2 2" xfId="1883" xr:uid="{67C1BA84-1E8F-4B10-9B27-F482E4401DB6}"/>
    <cellStyle name="Normal 7 3 3 2 2 2 2 2" xfId="4484" xr:uid="{834C245E-7142-4B8B-BB95-002937D24A27}"/>
    <cellStyle name="Normal 7 3 3 2 2 2 3" xfId="4485" xr:uid="{1E4A6ED2-5F04-4AAC-9C2C-32CB59AB79EE}"/>
    <cellStyle name="Normal 7 3 3 2 2 3" xfId="1884" xr:uid="{C34DE075-3AD9-474E-AE3C-BF450FEF6980}"/>
    <cellStyle name="Normal 7 3 3 2 2 3 2" xfId="4486" xr:uid="{D6FA1C64-364D-4C44-8FB1-94EF589FECC3}"/>
    <cellStyle name="Normal 7 3 3 2 2 4" xfId="3481" xr:uid="{69FD1986-C668-4BCA-8F6E-25B913E78626}"/>
    <cellStyle name="Normal 7 3 3 2 3" xfId="1885" xr:uid="{ECA70532-2B32-4D04-B502-47517A6EF7E1}"/>
    <cellStyle name="Normal 7 3 3 2 3 2" xfId="1886" xr:uid="{3AEAA24D-9283-4ACC-9CAD-906FCFA98D9B}"/>
    <cellStyle name="Normal 7 3 3 2 3 2 2" xfId="4487" xr:uid="{E38A02DD-87E5-485A-A530-60B588750278}"/>
    <cellStyle name="Normal 7 3 3 2 3 3" xfId="3482" xr:uid="{348EE483-4241-4EE5-A081-42EE01CCAEC6}"/>
    <cellStyle name="Normal 7 3 3 2 3 4" xfId="3483" xr:uid="{4CC0B7AA-0656-4BA2-A5D3-76AB52B4E7B9}"/>
    <cellStyle name="Normal 7 3 3 2 4" xfId="1887" xr:uid="{35991B57-2CA4-4C1C-A3C5-C32F055FF8BB}"/>
    <cellStyle name="Normal 7 3 3 2 4 2" xfId="4488" xr:uid="{81B674F5-38B5-40F6-A641-CE56B08C1DF2}"/>
    <cellStyle name="Normal 7 3 3 2 5" xfId="3484" xr:uid="{C4ECC2AA-F39B-4425-A31C-22E827FE252F}"/>
    <cellStyle name="Normal 7 3 3 2 6" xfId="3485" xr:uid="{164B20DD-C4C2-4FC2-AF68-F88D357342EC}"/>
    <cellStyle name="Normal 7 3 3 3" xfId="360" xr:uid="{11CCE207-03A8-4396-8C44-945B2FEB5668}"/>
    <cellStyle name="Normal 7 3 3 3 2" xfId="1888" xr:uid="{D7F8D539-890C-453C-A109-932DA00EA5D0}"/>
    <cellStyle name="Normal 7 3 3 3 2 2" xfId="1889" xr:uid="{9F4ABE26-25E2-477D-BBBE-44686FF5E0AB}"/>
    <cellStyle name="Normal 7 3 3 3 2 2 2" xfId="4489" xr:uid="{330C9D09-5FB7-411C-A1C0-E781DAB8320D}"/>
    <cellStyle name="Normal 7 3 3 3 2 3" xfId="3486" xr:uid="{D1A04B57-16E1-4AC1-BEEA-432E4C49FB54}"/>
    <cellStyle name="Normal 7 3 3 3 2 4" xfId="3487" xr:uid="{79FAB556-C0F3-40EF-98D0-9745AF563E02}"/>
    <cellStyle name="Normal 7 3 3 3 3" xfId="1890" xr:uid="{D3A6F1D9-2118-4FC1-B252-7E582D1B1A85}"/>
    <cellStyle name="Normal 7 3 3 3 3 2" xfId="4490" xr:uid="{7DF7B296-4DD6-4F3D-A4BF-18B5EFA9D8CA}"/>
    <cellStyle name="Normal 7 3 3 3 4" xfId="3488" xr:uid="{2F73B27B-600C-4847-A916-998D9A9EAE21}"/>
    <cellStyle name="Normal 7 3 3 3 5" xfId="3489" xr:uid="{564C9BA7-20A3-40F4-8127-2703AC9E0EC5}"/>
    <cellStyle name="Normal 7 3 3 4" xfId="1891" xr:uid="{3A273CDA-3C89-40DB-B464-861E180C122E}"/>
    <cellStyle name="Normal 7 3 3 4 2" xfId="1892" xr:uid="{6CA9BF76-FD35-44EA-98AD-304AE79A1192}"/>
    <cellStyle name="Normal 7 3 3 4 2 2" xfId="4491" xr:uid="{BBFF9DFD-3F0D-4C70-9A44-288F71230C8D}"/>
    <cellStyle name="Normal 7 3 3 4 3" xfId="3490" xr:uid="{1557222D-815F-43C1-9792-B1B5D192C08C}"/>
    <cellStyle name="Normal 7 3 3 4 4" xfId="3491" xr:uid="{3AB5BAF1-B8E1-4F02-B2FD-43DF1D9E4D0E}"/>
    <cellStyle name="Normal 7 3 3 5" xfId="1893" xr:uid="{D2DFE90E-4E96-4359-8683-C9A4A63F13F4}"/>
    <cellStyle name="Normal 7 3 3 5 2" xfId="3492" xr:uid="{191F0677-A8C8-47B5-9F5B-057E033A42E8}"/>
    <cellStyle name="Normal 7 3 3 5 3" xfId="3493" xr:uid="{747BA0E6-4712-4995-BBBF-2EC4215B0A99}"/>
    <cellStyle name="Normal 7 3 3 5 4" xfId="3494" xr:uid="{AECA9F39-CD3B-4C96-B5C8-3203B5C24459}"/>
    <cellStyle name="Normal 7 3 3 6" xfId="3495" xr:uid="{ECC4F19B-75AE-47DF-B488-937B55DEE621}"/>
    <cellStyle name="Normal 7 3 3 7" xfId="3496" xr:uid="{9CBD0A34-872E-436F-BA0D-9C8AA2BAEE06}"/>
    <cellStyle name="Normal 7 3 3 8" xfId="3497" xr:uid="{E1934B7E-E70C-4F58-9567-A99780FDB05E}"/>
    <cellStyle name="Normal 7 3 4" xfId="140" xr:uid="{58F3E880-46E7-4978-A9D7-167C00FC97F5}"/>
    <cellStyle name="Normal 7 3 4 2" xfId="716" xr:uid="{6927F565-50F3-4CE1-8759-25CE78AB6CCA}"/>
    <cellStyle name="Normal 7 3 4 2 2" xfId="717" xr:uid="{21F83F08-24B9-40B9-8EED-A15FAF1CB11C}"/>
    <cellStyle name="Normal 7 3 4 2 2 2" xfId="1894" xr:uid="{AC64B5F5-4A34-4D86-B80F-723C8BAB0A3F}"/>
    <cellStyle name="Normal 7 3 4 2 2 2 2" xfId="1895" xr:uid="{B032DC6E-8A87-4017-9D00-557F9DBAFD52}"/>
    <cellStyle name="Normal 7 3 4 2 2 3" xfId="1896" xr:uid="{54800419-8408-4CF1-B360-AD4DFD4AB977}"/>
    <cellStyle name="Normal 7 3 4 2 2 4" xfId="3498" xr:uid="{32B3E163-1212-4FC7-82E0-90D0C0A97DF3}"/>
    <cellStyle name="Normal 7 3 4 2 3" xfId="1897" xr:uid="{B318CF72-3B84-4C51-987F-2573EF85CC22}"/>
    <cellStyle name="Normal 7 3 4 2 3 2" xfId="1898" xr:uid="{16D59393-CC71-462A-819C-C3FAC52FCD52}"/>
    <cellStyle name="Normal 7 3 4 2 4" xfId="1899" xr:uid="{2923F5F6-7580-4042-A47A-2BDB413DB3EC}"/>
    <cellStyle name="Normal 7 3 4 2 5" xfId="3499" xr:uid="{6FBF144B-9F54-49AA-83E9-1384A01A1740}"/>
    <cellStyle name="Normal 7 3 4 3" xfId="718" xr:uid="{7ECEEF96-3C86-48CA-A2E9-DA60DEBEEC41}"/>
    <cellStyle name="Normal 7 3 4 3 2" xfId="1900" xr:uid="{E1E3F16A-9309-4674-9BDA-B15437BC7753}"/>
    <cellStyle name="Normal 7 3 4 3 2 2" xfId="1901" xr:uid="{8CF4919E-1B9F-4A9F-AD7F-DFF376BF6E68}"/>
    <cellStyle name="Normal 7 3 4 3 3" xfId="1902" xr:uid="{6654FCE2-4293-4FF3-BFAD-A8C5731F7ED5}"/>
    <cellStyle name="Normal 7 3 4 3 4" xfId="3500" xr:uid="{42DE28F0-5A95-4D16-9161-6D74CE564D46}"/>
    <cellStyle name="Normal 7 3 4 4" xfId="1903" xr:uid="{8F30EBC2-24C3-4DF7-B6D8-8AE0CD4AA5F9}"/>
    <cellStyle name="Normal 7 3 4 4 2" xfId="1904" xr:uid="{B3206513-CA24-4770-B560-7AA5B6E7F707}"/>
    <cellStyle name="Normal 7 3 4 4 3" xfId="3501" xr:uid="{B2EC324A-4307-49F7-B2C2-0B72FC17E0CE}"/>
    <cellStyle name="Normal 7 3 4 4 4" xfId="3502" xr:uid="{49E3D47A-DBCE-4EF4-B2BA-533FD3CC5A31}"/>
    <cellStyle name="Normal 7 3 4 5" xfId="1905" xr:uid="{805CE879-571E-417C-BAFE-C5C1F0A55603}"/>
    <cellStyle name="Normal 7 3 4 6" xfId="3503" xr:uid="{13D8C34E-F474-48C7-9618-08D7BB2357BC}"/>
    <cellStyle name="Normal 7 3 4 7" xfId="3504" xr:uid="{A33E091A-D203-4D6B-8984-DAC71A4FA86E}"/>
    <cellStyle name="Normal 7 3 5" xfId="361" xr:uid="{FA1C009E-2F93-4EF3-84E2-493EB9F356FC}"/>
    <cellStyle name="Normal 7 3 5 2" xfId="719" xr:uid="{D3BFA1B1-D39D-47CF-B331-B5AA88E14C7C}"/>
    <cellStyle name="Normal 7 3 5 2 2" xfId="1906" xr:uid="{5E9EDBDD-F970-4A4A-BA88-02ED50FEBF7E}"/>
    <cellStyle name="Normal 7 3 5 2 2 2" xfId="1907" xr:uid="{ECD96A36-0480-4398-90D1-33ECA74A50E3}"/>
    <cellStyle name="Normal 7 3 5 2 3" xfId="1908" xr:uid="{F933E037-CBAC-4A60-98BC-22082A8B8FCA}"/>
    <cellStyle name="Normal 7 3 5 2 4" xfId="3505" xr:uid="{51DE8130-2300-4219-9B1B-FAFF25398099}"/>
    <cellStyle name="Normal 7 3 5 3" xfId="1909" xr:uid="{A08A2856-ABD8-42F0-9CDB-834B60146E05}"/>
    <cellStyle name="Normal 7 3 5 3 2" xfId="1910" xr:uid="{D2EC2EAA-7BC6-4E44-AD27-41AACE6399AE}"/>
    <cellStyle name="Normal 7 3 5 3 3" xfId="3506" xr:uid="{808104DE-EFF0-4482-8112-17A8F84FFBDF}"/>
    <cellStyle name="Normal 7 3 5 3 4" xfId="3507" xr:uid="{4EBA01E3-EE77-45EC-B1DB-0BAF9ACC1D76}"/>
    <cellStyle name="Normal 7 3 5 4" xfId="1911" xr:uid="{D27CAE42-800E-47B3-BAB4-95DBA53A387E}"/>
    <cellStyle name="Normal 7 3 5 5" xfId="3508" xr:uid="{BCB0AC1A-96A5-4969-963D-664BC921E69E}"/>
    <cellStyle name="Normal 7 3 5 6" xfId="3509" xr:uid="{C6DFE03C-6BF6-4995-A89E-9AD091CF73A4}"/>
    <cellStyle name="Normal 7 3 6" xfId="362" xr:uid="{68EF205A-4F49-437E-B957-B88C030E784A}"/>
    <cellStyle name="Normal 7 3 6 2" xfId="1912" xr:uid="{5D5C461F-A616-4226-8F73-4A9FCF79D292}"/>
    <cellStyle name="Normal 7 3 6 2 2" xfId="1913" xr:uid="{276F1928-B7B7-41FD-9C3D-FC763ED5CDA0}"/>
    <cellStyle name="Normal 7 3 6 2 3" xfId="3510" xr:uid="{1E889822-0432-4402-9283-9CD2CD12ED88}"/>
    <cellStyle name="Normal 7 3 6 2 4" xfId="3511" xr:uid="{A157A359-3D9A-45A1-814C-4CF2DC14B79F}"/>
    <cellStyle name="Normal 7 3 6 3" xfId="1914" xr:uid="{F83ABB6B-8073-4D2F-BDC3-C969D14F163C}"/>
    <cellStyle name="Normal 7 3 6 4" xfId="3512" xr:uid="{A7AFCD9C-6924-4971-BD00-EF28836B22FC}"/>
    <cellStyle name="Normal 7 3 6 5" xfId="3513" xr:uid="{733DA9DF-C003-4360-8E26-1B4AC81B9112}"/>
    <cellStyle name="Normal 7 3 7" xfId="1915" xr:uid="{3DBE0B8F-93C6-4169-A0DE-AFA37FBE294E}"/>
    <cellStyle name="Normal 7 3 7 2" xfId="1916" xr:uid="{DCB74D52-31FA-4336-A230-23A14BD91803}"/>
    <cellStyle name="Normal 7 3 7 3" xfId="3514" xr:uid="{431B230B-0CC5-44B5-B14D-1BF4E2F3B05C}"/>
    <cellStyle name="Normal 7 3 7 4" xfId="3515" xr:uid="{02925C7D-5280-4018-A3F0-EE5028BF59F0}"/>
    <cellStyle name="Normal 7 3 8" xfId="1917" xr:uid="{938F36BA-33AF-4DE9-AC97-F983FADFDBE5}"/>
    <cellStyle name="Normal 7 3 8 2" xfId="3516" xr:uid="{B7020F19-63E2-40B0-A407-55456122C58A}"/>
    <cellStyle name="Normal 7 3 8 3" xfId="3517" xr:uid="{198DF13F-AF04-474A-B21A-09BB865228A4}"/>
    <cellStyle name="Normal 7 3 8 4" xfId="3518" xr:uid="{0866C23B-1879-4FBB-96FC-59166CD5BC2F}"/>
    <cellStyle name="Normal 7 3 9" xfId="3519" xr:uid="{E7AE6FFA-2897-4131-949A-612FB0799D86}"/>
    <cellStyle name="Normal 7 4" xfId="141" xr:uid="{9B46A596-8A6D-40D0-94A2-0C96685D39BA}"/>
    <cellStyle name="Normal 7 4 10" xfId="3520" xr:uid="{7315C609-99DF-49A8-B5ED-32B94E68B71F}"/>
    <cellStyle name="Normal 7 4 11" xfId="3521" xr:uid="{FB97FD8F-CF16-4C8A-8E8D-E34C986B0008}"/>
    <cellStyle name="Normal 7 4 2" xfId="142" xr:uid="{AAE1DFDF-2E9D-4C05-9598-F16F609B3C5F}"/>
    <cellStyle name="Normal 7 4 2 2" xfId="363" xr:uid="{5C17F184-F0D9-466F-968A-9C2A2C408ADF}"/>
    <cellStyle name="Normal 7 4 2 2 2" xfId="720" xr:uid="{F27CBA48-AEB3-42CF-BDD4-9B5EF35DDCAA}"/>
    <cellStyle name="Normal 7 4 2 2 2 2" xfId="721" xr:uid="{B9D8E39E-4907-40D6-94B5-F7C4B3894AE0}"/>
    <cellStyle name="Normal 7 4 2 2 2 2 2" xfId="1918" xr:uid="{8D5D4ABA-D1D3-4CFD-9C88-3F32C8FF11E2}"/>
    <cellStyle name="Normal 7 4 2 2 2 2 3" xfId="3522" xr:uid="{77C81A02-55FB-4DF9-9001-897DA3C44134}"/>
    <cellStyle name="Normal 7 4 2 2 2 2 4" xfId="3523" xr:uid="{0DAB2BE9-73B8-4F4D-B5FC-C64CDB0C3A84}"/>
    <cellStyle name="Normal 7 4 2 2 2 3" xfId="1919" xr:uid="{BF1A6518-734D-4D5A-B422-8385E3709E3B}"/>
    <cellStyle name="Normal 7 4 2 2 2 3 2" xfId="3524" xr:uid="{3B071BF6-B984-41D2-8321-DA272AD2D513}"/>
    <cellStyle name="Normal 7 4 2 2 2 3 3" xfId="3525" xr:uid="{92498D49-3A06-4264-9223-BBAE23E48A2E}"/>
    <cellStyle name="Normal 7 4 2 2 2 3 4" xfId="3526" xr:uid="{51CD07E5-59DA-451A-8760-30158566C31B}"/>
    <cellStyle name="Normal 7 4 2 2 2 4" xfId="3527" xr:uid="{CBB78B0C-4D26-4BE6-B21B-4C11F733C7A6}"/>
    <cellStyle name="Normal 7 4 2 2 2 5" xfId="3528" xr:uid="{9B390330-7D2A-47B7-99E9-1E5AD23AD460}"/>
    <cellStyle name="Normal 7 4 2 2 2 6" xfId="3529" xr:uid="{262E6A4B-48DC-430F-8E83-9848B89E6FC9}"/>
    <cellStyle name="Normal 7 4 2 2 3" xfId="722" xr:uid="{28C9B638-EF68-4E15-BCA6-ADE305C40DC6}"/>
    <cellStyle name="Normal 7 4 2 2 3 2" xfId="1920" xr:uid="{3956F532-BDFF-4D87-B207-9DD5AAA17685}"/>
    <cellStyle name="Normal 7 4 2 2 3 2 2" xfId="3530" xr:uid="{F7EB03FC-AA8A-49D8-BB80-9D4B6FE3FC21}"/>
    <cellStyle name="Normal 7 4 2 2 3 2 3" xfId="3531" xr:uid="{660AA727-998B-443C-AD0E-0DAEF467ABFB}"/>
    <cellStyle name="Normal 7 4 2 2 3 2 4" xfId="3532" xr:uid="{16E9C8CC-4859-477E-967F-B0F7EC70A09A}"/>
    <cellStyle name="Normal 7 4 2 2 3 3" xfId="3533" xr:uid="{1BC59DF6-91D1-4975-B5A5-B5333526DA6D}"/>
    <cellStyle name="Normal 7 4 2 2 3 4" xfId="3534" xr:uid="{6147DC74-CF9D-4F66-A489-B13B6B553EAB}"/>
    <cellStyle name="Normal 7 4 2 2 3 5" xfId="3535" xr:uid="{164DD3C0-82AC-42EA-9917-8C62FE484461}"/>
    <cellStyle name="Normal 7 4 2 2 4" xfId="1921" xr:uid="{CFAB4EA2-6575-4DFB-A997-5E4B1606D9D6}"/>
    <cellStyle name="Normal 7 4 2 2 4 2" xfId="3536" xr:uid="{A67A7313-9418-41DA-908B-884E10F2623B}"/>
    <cellStyle name="Normal 7 4 2 2 4 3" xfId="3537" xr:uid="{39DD8812-BB20-4065-8C13-B46159F61BF8}"/>
    <cellStyle name="Normal 7 4 2 2 4 4" xfId="3538" xr:uid="{CDB25055-ECF0-42DF-A67B-9CCE042312D3}"/>
    <cellStyle name="Normal 7 4 2 2 5" xfId="3539" xr:uid="{43B9676C-C8A7-4677-9966-F62F17B1AA06}"/>
    <cellStyle name="Normal 7 4 2 2 5 2" xfId="3540" xr:uid="{866617F9-8274-4134-93A6-11F4057CE376}"/>
    <cellStyle name="Normal 7 4 2 2 5 3" xfId="3541" xr:uid="{A200D2DC-9609-4B4E-AEA1-79133EFE4D1C}"/>
    <cellStyle name="Normal 7 4 2 2 5 4" xfId="3542" xr:uid="{65693CC3-12AF-41D5-B668-5858914D9077}"/>
    <cellStyle name="Normal 7 4 2 2 6" xfId="3543" xr:uid="{1C6E8EEA-91D0-46A9-84A0-BABE3B306515}"/>
    <cellStyle name="Normal 7 4 2 2 7" xfId="3544" xr:uid="{505A62CE-2893-4D34-9A7A-CA9F2E2930C3}"/>
    <cellStyle name="Normal 7 4 2 2 8" xfId="3545" xr:uid="{AAB31A9C-9F1C-4B46-AEDA-663D27CB670A}"/>
    <cellStyle name="Normal 7 4 2 3" xfId="723" xr:uid="{B9C6872C-BAB5-4252-91AE-A60AFF1F1991}"/>
    <cellStyle name="Normal 7 4 2 3 2" xfId="724" xr:uid="{08E0C41A-B4D2-4FCB-8585-74C9E72EF29E}"/>
    <cellStyle name="Normal 7 4 2 3 2 2" xfId="725" xr:uid="{B01B36FD-1A8B-45D6-8F5F-D874D6EFBCBB}"/>
    <cellStyle name="Normal 7 4 2 3 2 3" xfId="3546" xr:uid="{D2B57E3B-22C1-44B0-BA55-BBF3820D3187}"/>
    <cellStyle name="Normal 7 4 2 3 2 4" xfId="3547" xr:uid="{B1CD31B5-B3DA-4FEA-9746-22DE6120D9CD}"/>
    <cellStyle name="Normal 7 4 2 3 3" xfId="726" xr:uid="{D563C2A5-6C3A-475C-8B37-65A21456504E}"/>
    <cellStyle name="Normal 7 4 2 3 3 2" xfId="3548" xr:uid="{6612F646-0DB2-45CF-A0A7-0489BFC22D2B}"/>
    <cellStyle name="Normal 7 4 2 3 3 3" xfId="3549" xr:uid="{955F4C63-4ECA-4C5A-A1C7-E47C3DC40C3C}"/>
    <cellStyle name="Normal 7 4 2 3 3 4" xfId="3550" xr:uid="{1E7E1A72-97E9-4133-B23E-80919746C597}"/>
    <cellStyle name="Normal 7 4 2 3 4" xfId="3551" xr:uid="{355B5AB1-0A0D-447C-8ECA-52EAF3C278A7}"/>
    <cellStyle name="Normal 7 4 2 3 5" xfId="3552" xr:uid="{A6E02523-1267-45BA-B12E-2F8547EB4107}"/>
    <cellStyle name="Normal 7 4 2 3 6" xfId="3553" xr:uid="{23462852-E800-4C85-AA9E-94055D54F9DC}"/>
    <cellStyle name="Normal 7 4 2 4" xfId="727" xr:uid="{009495FD-F420-4EA6-B6A3-AFA4407C11A1}"/>
    <cellStyle name="Normal 7 4 2 4 2" xfId="728" xr:uid="{4AA2B11B-AE6B-443E-8803-9DB50AF28401}"/>
    <cellStyle name="Normal 7 4 2 4 2 2" xfId="3554" xr:uid="{7FF96586-1DD7-49B6-85D7-1965A9C5F672}"/>
    <cellStyle name="Normal 7 4 2 4 2 3" xfId="3555" xr:uid="{FB228A3C-D4E4-4BBC-BBA1-5699745B9F76}"/>
    <cellStyle name="Normal 7 4 2 4 2 4" xfId="3556" xr:uid="{C62FE6ED-CD0A-4E28-8EA5-06EE6EC85106}"/>
    <cellStyle name="Normal 7 4 2 4 3" xfId="3557" xr:uid="{4091CEC8-C47E-4783-BC8F-AF6FBB97E44E}"/>
    <cellStyle name="Normal 7 4 2 4 4" xfId="3558" xr:uid="{24E5D692-9CB6-4393-839B-FFBB68F8E740}"/>
    <cellStyle name="Normal 7 4 2 4 5" xfId="3559" xr:uid="{44006BFA-CACA-41A9-A776-B40053A27663}"/>
    <cellStyle name="Normal 7 4 2 5" xfId="729" xr:uid="{E3C491DA-044F-4AE7-AA99-BBCD3561F558}"/>
    <cellStyle name="Normal 7 4 2 5 2" xfId="3560" xr:uid="{EFF0EAEF-61B7-477B-A78E-747D5C7F0571}"/>
    <cellStyle name="Normal 7 4 2 5 3" xfId="3561" xr:uid="{279FD783-50BA-41B1-AB4F-4538C49654B9}"/>
    <cellStyle name="Normal 7 4 2 5 4" xfId="3562" xr:uid="{DD99CE1F-05BA-4F23-AEC5-D50740D3D087}"/>
    <cellStyle name="Normal 7 4 2 6" xfId="3563" xr:uid="{4BF777D6-4152-4C67-8590-7154711F01DA}"/>
    <cellStyle name="Normal 7 4 2 6 2" xfId="3564" xr:uid="{9260146A-F1E0-47BE-8E60-8F7F70A7D874}"/>
    <cellStyle name="Normal 7 4 2 6 3" xfId="3565" xr:uid="{440781E3-6833-4389-B86F-543713911635}"/>
    <cellStyle name="Normal 7 4 2 6 4" xfId="3566" xr:uid="{55E78F76-3D28-4966-8E4A-FFF0BF407439}"/>
    <cellStyle name="Normal 7 4 2 7" xfId="3567" xr:uid="{5861FD62-BF1A-41C9-B895-EFE5B7647ED5}"/>
    <cellStyle name="Normal 7 4 2 8" xfId="3568" xr:uid="{D36311B3-B9EE-4C85-9905-7474318498F2}"/>
    <cellStyle name="Normal 7 4 2 9" xfId="3569" xr:uid="{1921BD8B-D9FF-4CB3-84DF-75EC0BFF01DB}"/>
    <cellStyle name="Normal 7 4 3" xfId="364" xr:uid="{4A09C008-B69E-499B-9C0B-4F9FA2D7BC33}"/>
    <cellStyle name="Normal 7 4 3 2" xfId="730" xr:uid="{A995CC76-2430-49B1-A0D8-5934CAF40062}"/>
    <cellStyle name="Normal 7 4 3 2 2" xfId="731" xr:uid="{DA6618CC-9A72-4D0C-BA76-E174CA999B48}"/>
    <cellStyle name="Normal 7 4 3 2 2 2" xfId="1922" xr:uid="{63A47E60-D6F0-4E8F-AF86-2BEC1C9E72E5}"/>
    <cellStyle name="Normal 7 4 3 2 2 2 2" xfId="1923" xr:uid="{C803CA9C-257F-490B-BA11-1BD61480D02F}"/>
    <cellStyle name="Normal 7 4 3 2 2 3" xfId="1924" xr:uid="{B21ED174-7F71-4F80-BD9A-420F6414AD74}"/>
    <cellStyle name="Normal 7 4 3 2 2 4" xfId="3570" xr:uid="{0C1F7C94-9A98-4177-8224-1EA8B1809D8F}"/>
    <cellStyle name="Normal 7 4 3 2 3" xfId="1925" xr:uid="{819E1F80-F3D2-436C-8A90-0F7AECA1AEBD}"/>
    <cellStyle name="Normal 7 4 3 2 3 2" xfId="1926" xr:uid="{53C6280A-B50B-45C6-8ABD-F2BC08A0A894}"/>
    <cellStyle name="Normal 7 4 3 2 3 3" xfId="3571" xr:uid="{6F4CD496-3C3E-4F87-9BBC-8AFE7AFFA324}"/>
    <cellStyle name="Normal 7 4 3 2 3 4" xfId="3572" xr:uid="{8BC149AD-DE6D-41C6-81BC-8CE29BE02496}"/>
    <cellStyle name="Normal 7 4 3 2 4" xfId="1927" xr:uid="{7302E965-8C06-414B-9356-097F4EAD6018}"/>
    <cellStyle name="Normal 7 4 3 2 5" xfId="3573" xr:uid="{609E4F8F-C12D-4D7B-A448-8E4B9B270142}"/>
    <cellStyle name="Normal 7 4 3 2 6" xfId="3574" xr:uid="{5E7DC96B-8FB8-413F-9592-E1BE23217CBE}"/>
    <cellStyle name="Normal 7 4 3 3" xfId="732" xr:uid="{42F78192-4F2C-488D-8F13-D2BD3E4FF78B}"/>
    <cellStyle name="Normal 7 4 3 3 2" xfId="1928" xr:uid="{A1CFB837-0096-41DB-9249-4ACDE6823376}"/>
    <cellStyle name="Normal 7 4 3 3 2 2" xfId="1929" xr:uid="{23298339-CDA8-4417-830A-772F8FBC33E2}"/>
    <cellStyle name="Normal 7 4 3 3 2 3" xfId="3575" xr:uid="{241B1F28-0028-408E-8C70-A4A2E7CA216F}"/>
    <cellStyle name="Normal 7 4 3 3 2 4" xfId="3576" xr:uid="{96AAE535-8DF6-42D8-BA8D-C4C4DFCA660E}"/>
    <cellStyle name="Normal 7 4 3 3 3" xfId="1930" xr:uid="{7A1B4174-BBD3-45C7-AB9D-62991C478564}"/>
    <cellStyle name="Normal 7 4 3 3 4" xfId="3577" xr:uid="{4AFAAB86-DFCA-448A-8F5A-1C212870370A}"/>
    <cellStyle name="Normal 7 4 3 3 5" xfId="3578" xr:uid="{BC097FD4-32E8-4482-A868-4F353FFE1FF0}"/>
    <cellStyle name="Normal 7 4 3 4" xfId="1931" xr:uid="{A9AC53B8-AFA8-49FA-A88A-D10A462F3E0F}"/>
    <cellStyle name="Normal 7 4 3 4 2" xfId="1932" xr:uid="{851CA100-7C5C-4C1C-AF75-837BBEC431FC}"/>
    <cellStyle name="Normal 7 4 3 4 3" xfId="3579" xr:uid="{8B404C11-AA9B-418F-ACD0-10E8D46282BC}"/>
    <cellStyle name="Normal 7 4 3 4 4" xfId="3580" xr:uid="{790A94B3-DE32-4845-899F-A94BA4B8C7F2}"/>
    <cellStyle name="Normal 7 4 3 5" xfId="1933" xr:uid="{7C6B681B-8F9B-4FBC-A4C2-9277CA443B9C}"/>
    <cellStyle name="Normal 7 4 3 5 2" xfId="3581" xr:uid="{38FF162C-EB97-46EE-BB43-98BB474FF1BB}"/>
    <cellStyle name="Normal 7 4 3 5 3" xfId="3582" xr:uid="{1DACB2D3-1850-412A-BF14-E2DC8F3019DB}"/>
    <cellStyle name="Normal 7 4 3 5 4" xfId="3583" xr:uid="{89BCA5F3-061C-45BC-86FF-920707C83910}"/>
    <cellStyle name="Normal 7 4 3 6" xfId="3584" xr:uid="{9B1886FA-B960-4844-9C6B-385E4DF3439E}"/>
    <cellStyle name="Normal 7 4 3 7" xfId="3585" xr:uid="{3F0CBDE9-FD4E-4DEC-B825-0DD04D844616}"/>
    <cellStyle name="Normal 7 4 3 8" xfId="3586" xr:uid="{B946C8F7-1FB6-4829-BA73-9F1D6D39E023}"/>
    <cellStyle name="Normal 7 4 4" xfId="365" xr:uid="{4B8F4398-EC82-4C8B-9A80-4D31813892D1}"/>
    <cellStyle name="Normal 7 4 4 2" xfId="733" xr:uid="{EA0DB52B-E992-45EC-89B5-502AC912EB38}"/>
    <cellStyle name="Normal 7 4 4 2 2" xfId="734" xr:uid="{083C8290-78B6-4642-B0B0-EE464F4DB61B}"/>
    <cellStyle name="Normal 7 4 4 2 2 2" xfId="1934" xr:uid="{9833E88E-B99A-40FB-9982-FCC8D2FB2F7A}"/>
    <cellStyle name="Normal 7 4 4 2 2 3" xfId="3587" xr:uid="{EF388C14-EEAF-4DFA-972E-5D78FC837A3F}"/>
    <cellStyle name="Normal 7 4 4 2 2 4" xfId="3588" xr:uid="{EB22FBB7-8315-4864-B1C0-B027A86B9659}"/>
    <cellStyle name="Normal 7 4 4 2 3" xfId="1935" xr:uid="{32B9F1B4-CE1A-403F-BED5-15325E95A6BA}"/>
    <cellStyle name="Normal 7 4 4 2 4" xfId="3589" xr:uid="{C82502C7-A883-44F6-9B74-94F74BC3AB5C}"/>
    <cellStyle name="Normal 7 4 4 2 5" xfId="3590" xr:uid="{AE39C6B7-4850-4BB4-8E53-6A9E2EBF5A3A}"/>
    <cellStyle name="Normal 7 4 4 3" xfId="735" xr:uid="{17439CFF-BA51-4B83-B6E5-6BCE1E701A50}"/>
    <cellStyle name="Normal 7 4 4 3 2" xfId="1936" xr:uid="{82E4EADE-CB74-47CC-A49E-E037A99F0E43}"/>
    <cellStyle name="Normal 7 4 4 3 3" xfId="3591" xr:uid="{1C98A063-A978-4795-BC27-3126407846D9}"/>
    <cellStyle name="Normal 7 4 4 3 4" xfId="3592" xr:uid="{4655AA8D-FA1B-465F-A759-9E43BE3108F3}"/>
    <cellStyle name="Normal 7 4 4 4" xfId="1937" xr:uid="{03491B1B-01B0-408F-B429-0D3D828F6E83}"/>
    <cellStyle name="Normal 7 4 4 4 2" xfId="3593" xr:uid="{8A695109-9786-4D38-B63D-EDE00655F357}"/>
    <cellStyle name="Normal 7 4 4 4 3" xfId="3594" xr:uid="{E7D3185B-2CE7-4CEB-B0DD-4CAD00CA5DA0}"/>
    <cellStyle name="Normal 7 4 4 4 4" xfId="3595" xr:uid="{5D8D54C5-9B04-4803-A229-20B21367221E}"/>
    <cellStyle name="Normal 7 4 4 5" xfId="3596" xr:uid="{7DD0CD08-5A9C-46E4-9833-A7F6256514F0}"/>
    <cellStyle name="Normal 7 4 4 6" xfId="3597" xr:uid="{DA61730A-BDFA-4DD7-88A9-80649C9EC120}"/>
    <cellStyle name="Normal 7 4 4 7" xfId="3598" xr:uid="{B6964BF6-1735-43E3-B0F5-43E25A322FF1}"/>
    <cellStyle name="Normal 7 4 5" xfId="366" xr:uid="{01D4D34C-9674-45CC-8247-5242B11BE1FC}"/>
    <cellStyle name="Normal 7 4 5 2" xfId="736" xr:uid="{CAE75BB4-AD78-4655-A618-2DFEBCCD9722}"/>
    <cellStyle name="Normal 7 4 5 2 2" xfId="1938" xr:uid="{E783A9DA-8B10-4DD9-A622-7591BE9DD680}"/>
    <cellStyle name="Normal 7 4 5 2 3" xfId="3599" xr:uid="{89AF9101-5AB6-40B7-A5CC-75BB085F8D8E}"/>
    <cellStyle name="Normal 7 4 5 2 4" xfId="3600" xr:uid="{A26ECBBD-C1E1-4D65-A415-6C92AE892853}"/>
    <cellStyle name="Normal 7 4 5 3" xfId="1939" xr:uid="{99773622-E7B4-4997-8AFE-5B3CB5C79490}"/>
    <cellStyle name="Normal 7 4 5 3 2" xfId="3601" xr:uid="{D83FE2BE-FF34-4C02-84DB-6F7D997F8C62}"/>
    <cellStyle name="Normal 7 4 5 3 3" xfId="3602" xr:uid="{A4F72058-5E19-469B-A67E-B33F8333E826}"/>
    <cellStyle name="Normal 7 4 5 3 4" xfId="3603" xr:uid="{9A0FEBB5-756B-421F-8CAC-D3A7724199D4}"/>
    <cellStyle name="Normal 7 4 5 4" xfId="3604" xr:uid="{E7B35AF3-30DE-405D-8BCF-A93F8CA0FD8B}"/>
    <cellStyle name="Normal 7 4 5 5" xfId="3605" xr:uid="{F8C909B3-FBCE-4F7B-B560-D4E4D7483C70}"/>
    <cellStyle name="Normal 7 4 5 6" xfId="3606" xr:uid="{AE6542DA-D734-4FDC-9408-80BB1616BED7}"/>
    <cellStyle name="Normal 7 4 6" xfId="737" xr:uid="{871DD0F8-93C1-4655-A106-E49CBE7EBAE6}"/>
    <cellStyle name="Normal 7 4 6 2" xfId="1940" xr:uid="{2F432AE6-8AD8-43EF-8E13-B534954D7B84}"/>
    <cellStyle name="Normal 7 4 6 2 2" xfId="3607" xr:uid="{515F820E-375F-470D-811C-2E6D2EF9D2D9}"/>
    <cellStyle name="Normal 7 4 6 2 3" xfId="3608" xr:uid="{52336599-FACD-467A-A1D5-D7FA801A974C}"/>
    <cellStyle name="Normal 7 4 6 2 4" xfId="3609" xr:uid="{93F2439F-6DE7-4342-BBC5-E275D10A538D}"/>
    <cellStyle name="Normal 7 4 6 3" xfId="3610" xr:uid="{5635E6C3-3A20-45CD-AAAC-111A7EEA7A25}"/>
    <cellStyle name="Normal 7 4 6 4" xfId="3611" xr:uid="{67012C29-9AD0-4620-953D-9B56196889E4}"/>
    <cellStyle name="Normal 7 4 6 5" xfId="3612" xr:uid="{FC776016-68FA-40C2-8FB5-A84BA3261399}"/>
    <cellStyle name="Normal 7 4 7" xfId="1941" xr:uid="{BAAF56EA-A3A8-4DFE-A7B2-5CBAC27FF895}"/>
    <cellStyle name="Normal 7 4 7 2" xfId="3613" xr:uid="{3891C834-FCE4-417C-A976-ECE094FE443D}"/>
    <cellStyle name="Normal 7 4 7 3" xfId="3614" xr:uid="{7C319B01-885E-4317-9F4C-3030A1D3F739}"/>
    <cellStyle name="Normal 7 4 7 4" xfId="3615" xr:uid="{AB83CE9C-7616-48A8-A444-BC281460F551}"/>
    <cellStyle name="Normal 7 4 8" xfId="3616" xr:uid="{D0A345F9-EC05-4A01-9B65-C8B83062DE13}"/>
    <cellStyle name="Normal 7 4 8 2" xfId="3617" xr:uid="{A710287B-D6DB-40FD-8D36-06660DC1141F}"/>
    <cellStyle name="Normal 7 4 8 3" xfId="3618" xr:uid="{EDC51BD6-EAC4-487F-BD2C-B4DE50FA7A17}"/>
    <cellStyle name="Normal 7 4 8 4" xfId="3619" xr:uid="{C8D419EE-B440-4E15-BA7E-F4E7CA9B864F}"/>
    <cellStyle name="Normal 7 4 9" xfId="3620" xr:uid="{3FC667C9-8C31-428A-B2E3-E0F82A47E3EE}"/>
    <cellStyle name="Normal 7 5" xfId="143" xr:uid="{6431A177-FB16-4783-BC08-D87DC2B5B33F}"/>
    <cellStyle name="Normal 7 5 2" xfId="144" xr:uid="{87E8503C-554B-426E-9F10-D7CE01BF2BF5}"/>
    <cellStyle name="Normal 7 5 2 2" xfId="367" xr:uid="{DC52736A-A09B-4817-9E28-AF9FDA13A493}"/>
    <cellStyle name="Normal 7 5 2 2 2" xfId="738" xr:uid="{00B0FD55-AD32-4B86-8787-28E0419BF45B}"/>
    <cellStyle name="Normal 7 5 2 2 2 2" xfId="1942" xr:uid="{79D7D8CC-DB15-45EC-9572-87256D3CD1CC}"/>
    <cellStyle name="Normal 7 5 2 2 2 3" xfId="3621" xr:uid="{97E0698D-04F7-4373-ADDB-1C5FD714DDBC}"/>
    <cellStyle name="Normal 7 5 2 2 2 4" xfId="3622" xr:uid="{8E47A6E4-EE3C-4411-9D46-09232B0CE077}"/>
    <cellStyle name="Normal 7 5 2 2 3" xfId="1943" xr:uid="{83ACBC41-287D-49A4-BEB4-D33DD5F4662B}"/>
    <cellStyle name="Normal 7 5 2 2 3 2" xfId="3623" xr:uid="{F199E22A-FBF6-4D8F-BF43-ACE42BF3C3C4}"/>
    <cellStyle name="Normal 7 5 2 2 3 3" xfId="3624" xr:uid="{5F001D3C-5890-4CC4-B820-271F837018EB}"/>
    <cellStyle name="Normal 7 5 2 2 3 4" xfId="3625" xr:uid="{306D8E57-9A29-4C88-B31F-FBA8C8D4061C}"/>
    <cellStyle name="Normal 7 5 2 2 4" xfId="3626" xr:uid="{F4186C4C-F504-4ECE-9758-15412E09DD88}"/>
    <cellStyle name="Normal 7 5 2 2 5" xfId="3627" xr:uid="{5BB1A0D8-D3BB-4DC4-8AB8-D0664DEB86E4}"/>
    <cellStyle name="Normal 7 5 2 2 6" xfId="3628" xr:uid="{A1A1C17A-D458-423D-9CA8-4AFFAE8801EC}"/>
    <cellStyle name="Normal 7 5 2 3" xfId="739" xr:uid="{1590279A-961A-4625-95B1-F2D4EB893C98}"/>
    <cellStyle name="Normal 7 5 2 3 2" xfId="1944" xr:uid="{50A287AC-B72C-47FD-B9B0-5D48834D4D81}"/>
    <cellStyle name="Normal 7 5 2 3 2 2" xfId="3629" xr:uid="{CF834EF6-E740-4AAE-B142-563C9032A5A2}"/>
    <cellStyle name="Normal 7 5 2 3 2 3" xfId="3630" xr:uid="{DF52E4C1-1C3E-4CA6-9EA2-F6A8CE199CF2}"/>
    <cellStyle name="Normal 7 5 2 3 2 4" xfId="3631" xr:uid="{6A1A9E40-1554-4C71-AFA6-275A1423C69B}"/>
    <cellStyle name="Normal 7 5 2 3 3" xfId="3632" xr:uid="{F8BBC04A-2D09-4B68-A7CC-E85FDF33F30A}"/>
    <cellStyle name="Normal 7 5 2 3 4" xfId="3633" xr:uid="{6647273F-EE19-485D-87EE-3BB772534921}"/>
    <cellStyle name="Normal 7 5 2 3 5" xfId="3634" xr:uid="{2ED2E2EC-26D3-4A32-8102-3B42420F0AC1}"/>
    <cellStyle name="Normal 7 5 2 4" xfId="1945" xr:uid="{95C5CE38-6C4B-4B18-85C8-61747208BC5E}"/>
    <cellStyle name="Normal 7 5 2 4 2" xfId="3635" xr:uid="{754ED755-0A40-4339-9B87-C57928BA67F3}"/>
    <cellStyle name="Normal 7 5 2 4 3" xfId="3636" xr:uid="{9295AEB3-06F1-455F-A749-4B6B8432BFD7}"/>
    <cellStyle name="Normal 7 5 2 4 4" xfId="3637" xr:uid="{C787927D-74AB-476D-B660-F5A6852DB5D6}"/>
    <cellStyle name="Normal 7 5 2 5" xfId="3638" xr:uid="{E94EB57F-2B1B-4B22-A390-E6342837D91A}"/>
    <cellStyle name="Normal 7 5 2 5 2" xfId="3639" xr:uid="{7B66CCA1-3561-4F59-B706-ED373827B05A}"/>
    <cellStyle name="Normal 7 5 2 5 3" xfId="3640" xr:uid="{57EB460D-CD38-4994-B6C2-C7145D78D3AC}"/>
    <cellStyle name="Normal 7 5 2 5 4" xfId="3641" xr:uid="{2220B620-F2C5-4467-A955-376878CA4834}"/>
    <cellStyle name="Normal 7 5 2 6" xfId="3642" xr:uid="{7AC17B88-9A84-4A12-B9B7-FCDFB5765F21}"/>
    <cellStyle name="Normal 7 5 2 7" xfId="3643" xr:uid="{ED5523EF-519C-4250-8B08-D5C77360474C}"/>
    <cellStyle name="Normal 7 5 2 8" xfId="3644" xr:uid="{EABAC5E6-2016-4639-8E6C-5BBCA7396589}"/>
    <cellStyle name="Normal 7 5 3" xfId="368" xr:uid="{20057FDF-395F-40DA-9EB7-8CD0A05AA9D7}"/>
    <cellStyle name="Normal 7 5 3 2" xfId="740" xr:uid="{DEBD2D64-D0EA-48A5-8DF6-DE29E015E1D7}"/>
    <cellStyle name="Normal 7 5 3 2 2" xfId="741" xr:uid="{57412602-C2FA-4E2C-9271-EDCE143C88BD}"/>
    <cellStyle name="Normal 7 5 3 2 3" xfId="3645" xr:uid="{5725141B-735A-474C-9579-17FA33EC3B33}"/>
    <cellStyle name="Normal 7 5 3 2 4" xfId="3646" xr:uid="{51B6C90B-F269-4D96-B293-B027A26A4CC0}"/>
    <cellStyle name="Normal 7 5 3 3" xfId="742" xr:uid="{A4A4C9B2-9BB0-4A42-AC38-B80568978EDF}"/>
    <cellStyle name="Normal 7 5 3 3 2" xfId="3647" xr:uid="{CEE36D69-04DD-40A1-B23C-13D65F28B88E}"/>
    <cellStyle name="Normal 7 5 3 3 3" xfId="3648" xr:uid="{1E70FBAC-93FC-43A6-B447-963A16AE9443}"/>
    <cellStyle name="Normal 7 5 3 3 4" xfId="3649" xr:uid="{3ACD4DC3-8AD3-43D5-82E9-BAEF940DA32A}"/>
    <cellStyle name="Normal 7 5 3 4" xfId="3650" xr:uid="{1CC579F1-BA42-4AF3-8A2E-FE4FE22A2E44}"/>
    <cellStyle name="Normal 7 5 3 5" xfId="3651" xr:uid="{30CC50B0-2B87-4F37-A016-B2C28D1D9256}"/>
    <cellStyle name="Normal 7 5 3 6" xfId="3652" xr:uid="{CEA6EDE0-2395-42BB-880C-08871CA962C6}"/>
    <cellStyle name="Normal 7 5 4" xfId="369" xr:uid="{249C4A89-5D38-4FAA-A930-7973DF479644}"/>
    <cellStyle name="Normal 7 5 4 2" xfId="743" xr:uid="{17A3B478-556D-48E3-91A7-76B287AFD0EE}"/>
    <cellStyle name="Normal 7 5 4 2 2" xfId="3653" xr:uid="{071C579F-2CF1-4B9F-8E9A-B5BBFC1E260D}"/>
    <cellStyle name="Normal 7 5 4 2 3" xfId="3654" xr:uid="{AF28985C-DC62-47B9-BBF9-5E8874BA0279}"/>
    <cellStyle name="Normal 7 5 4 2 4" xfId="3655" xr:uid="{ECADAB83-E7FF-43CC-AF3C-36990CB2EDCD}"/>
    <cellStyle name="Normal 7 5 4 3" xfId="3656" xr:uid="{D3709602-33C0-48C9-B780-29BA6A951172}"/>
    <cellStyle name="Normal 7 5 4 4" xfId="3657" xr:uid="{D6CD1849-8677-407F-9944-F38442CC087E}"/>
    <cellStyle name="Normal 7 5 4 5" xfId="3658" xr:uid="{7F81F69E-C8C6-4B14-A4D3-30F98E5B6D45}"/>
    <cellStyle name="Normal 7 5 5" xfId="744" xr:uid="{4A66CE4B-9A4F-4EAA-B0F6-603BE4F8D83D}"/>
    <cellStyle name="Normal 7 5 5 2" xfId="3659" xr:uid="{6F51AF3D-B686-49D8-9EA2-5CCA71F470C8}"/>
    <cellStyle name="Normal 7 5 5 3" xfId="3660" xr:uid="{7449AE0B-D260-4D6F-AAC9-FCC4C1B8C3FA}"/>
    <cellStyle name="Normal 7 5 5 4" xfId="3661" xr:uid="{C6B2CD7E-3414-4609-863C-3F3AE833B969}"/>
    <cellStyle name="Normal 7 5 6" xfId="3662" xr:uid="{A3524546-92DB-4315-ABC5-6B1FF19AA82B}"/>
    <cellStyle name="Normal 7 5 6 2" xfId="3663" xr:uid="{9036C2BC-956A-4FFC-A0AF-B5BFE399B181}"/>
    <cellStyle name="Normal 7 5 6 3" xfId="3664" xr:uid="{F9E37B65-7EFA-4694-B4C7-6ECE3D0CAADD}"/>
    <cellStyle name="Normal 7 5 6 4" xfId="3665" xr:uid="{7602F857-A0FE-4F78-8E67-448D81082656}"/>
    <cellStyle name="Normal 7 5 7" xfId="3666" xr:uid="{F1066334-978C-4007-8C71-AB80A0294641}"/>
    <cellStyle name="Normal 7 5 8" xfId="3667" xr:uid="{D1F59852-69B6-4491-A19F-F3EFE6C9AD7D}"/>
    <cellStyle name="Normal 7 5 9" xfId="3668" xr:uid="{2F1841D0-7C30-4261-870C-9819246CB4DC}"/>
    <cellStyle name="Normal 7 6" xfId="145" xr:uid="{9F0ED0A2-DD7E-4651-BAF0-717F5553FD66}"/>
    <cellStyle name="Normal 7 6 2" xfId="370" xr:uid="{FE9B2D80-C3F8-433F-8B83-44B58A2DC2F0}"/>
    <cellStyle name="Normal 7 6 2 2" xfId="745" xr:uid="{8521B1AC-0F6C-4495-A713-4FB2A56751E8}"/>
    <cellStyle name="Normal 7 6 2 2 2" xfId="1946" xr:uid="{AEA929F4-2C64-4602-9988-B9EFA2B17FFC}"/>
    <cellStyle name="Normal 7 6 2 2 2 2" xfId="1947" xr:uid="{9BE4C854-E7D7-463A-AEBB-59F444891B00}"/>
    <cellStyle name="Normal 7 6 2 2 3" xfId="1948" xr:uid="{0E208186-3307-4885-8CA7-EF23B70BF4E5}"/>
    <cellStyle name="Normal 7 6 2 2 4" xfId="3669" xr:uid="{819E45FF-F8C2-4712-B5CE-1B3CE9222FCE}"/>
    <cellStyle name="Normal 7 6 2 3" xfId="1949" xr:uid="{951F351D-B98B-4CAA-8939-EE70E0CEA3B0}"/>
    <cellStyle name="Normal 7 6 2 3 2" xfId="1950" xr:uid="{EEE85C4D-1E1B-452D-8B04-582B1DA8D691}"/>
    <cellStyle name="Normal 7 6 2 3 3" xfId="3670" xr:uid="{63F1D447-817F-4E02-AF44-B03BBF4544B1}"/>
    <cellStyle name="Normal 7 6 2 3 4" xfId="3671" xr:uid="{4221A556-BB41-4045-B9A0-D2ACBB484341}"/>
    <cellStyle name="Normal 7 6 2 4" xfId="1951" xr:uid="{04376A30-79BF-4868-9FFE-5AFADE14B224}"/>
    <cellStyle name="Normal 7 6 2 5" xfId="3672" xr:uid="{8E1B3A45-6037-4DA6-9556-3B69D36362E5}"/>
    <cellStyle name="Normal 7 6 2 6" xfId="3673" xr:uid="{D1C0C5C7-99F4-4E14-97D2-8F85C898BBD4}"/>
    <cellStyle name="Normal 7 6 3" xfId="746" xr:uid="{F6DFDAC5-DBAD-478C-9687-75B88A725C68}"/>
    <cellStyle name="Normal 7 6 3 2" xfId="1952" xr:uid="{9031E998-4ED0-401A-99DB-F2290DF093AF}"/>
    <cellStyle name="Normal 7 6 3 2 2" xfId="1953" xr:uid="{A7D1BB89-C5CB-4798-9626-4DDECE6C0D67}"/>
    <cellStyle name="Normal 7 6 3 2 3" xfId="3674" xr:uid="{72345695-78A5-436F-8C31-C19767B090E7}"/>
    <cellStyle name="Normal 7 6 3 2 4" xfId="3675" xr:uid="{26E7B1D4-75F7-4E1F-A4E4-BDEACF8632AE}"/>
    <cellStyle name="Normal 7 6 3 3" xfId="1954" xr:uid="{C2F2379D-B2E2-47F4-BBDC-08C9A68807F9}"/>
    <cellStyle name="Normal 7 6 3 4" xfId="3676" xr:uid="{E02ADA3D-3799-430C-8FFC-1D59439CA3E5}"/>
    <cellStyle name="Normal 7 6 3 5" xfId="3677" xr:uid="{066E2A3C-89E4-44B3-8D61-A79FAE7F2576}"/>
    <cellStyle name="Normal 7 6 4" xfId="1955" xr:uid="{CB3299C2-D7E8-4459-BF89-6C1D334A46EC}"/>
    <cellStyle name="Normal 7 6 4 2" xfId="1956" xr:uid="{60AA8DD4-FCB4-4392-82CA-B5889060ECDA}"/>
    <cellStyle name="Normal 7 6 4 3" xfId="3678" xr:uid="{C6C17923-1A0D-4E02-82E5-F948FB962823}"/>
    <cellStyle name="Normal 7 6 4 4" xfId="3679" xr:uid="{21B9208F-4505-433F-AABE-C93E1513BF62}"/>
    <cellStyle name="Normal 7 6 5" xfId="1957" xr:uid="{E87B75AD-7269-406C-A984-46D310B99541}"/>
    <cellStyle name="Normal 7 6 5 2" xfId="3680" xr:uid="{E136D01D-9C43-4B6F-9906-36DF200707A7}"/>
    <cellStyle name="Normal 7 6 5 3" xfId="3681" xr:uid="{78B4C37D-2E5F-4658-B192-80DA3FD5DD6A}"/>
    <cellStyle name="Normal 7 6 5 4" xfId="3682" xr:uid="{36AF538C-2049-4E5A-97B9-09A5258B277E}"/>
    <cellStyle name="Normal 7 6 6" xfId="3683" xr:uid="{225A4F40-49B5-43E7-A9D0-232B84CF46EB}"/>
    <cellStyle name="Normal 7 6 7" xfId="3684" xr:uid="{72A42D4E-0415-45F9-AAFC-604A570F8FD4}"/>
    <cellStyle name="Normal 7 6 8" xfId="3685" xr:uid="{F9149B27-3DC5-477D-AF02-14C518588B2A}"/>
    <cellStyle name="Normal 7 7" xfId="371" xr:uid="{5BA72DF5-1E00-42AC-B362-92CAB52DF9F3}"/>
    <cellStyle name="Normal 7 7 2" xfId="747" xr:uid="{05603C41-4DFA-495A-AB2E-284C27B33377}"/>
    <cellStyle name="Normal 7 7 2 2" xfId="748" xr:uid="{C85B109F-D5C8-45BF-A17A-96520270AA67}"/>
    <cellStyle name="Normal 7 7 2 2 2" xfId="1958" xr:uid="{E5250C01-480E-4A9F-B706-E33D1B6261AD}"/>
    <cellStyle name="Normal 7 7 2 2 3" xfId="3686" xr:uid="{726C5AE8-6DB5-4988-A939-6654575C1221}"/>
    <cellStyle name="Normal 7 7 2 2 4" xfId="3687" xr:uid="{209C7678-3BF1-46DA-8739-7D235F3D6B44}"/>
    <cellStyle name="Normal 7 7 2 3" xfId="1959" xr:uid="{2F84B6CE-DE3A-4C97-8482-E6F047EAFF39}"/>
    <cellStyle name="Normal 7 7 2 4" xfId="3688" xr:uid="{65E07115-0154-449E-AC73-BBB37CB2CDA9}"/>
    <cellStyle name="Normal 7 7 2 5" xfId="3689" xr:uid="{4186B3C1-F5D0-426C-8AC2-F2BDDFFFDD11}"/>
    <cellStyle name="Normal 7 7 3" xfId="749" xr:uid="{5A235497-4E85-4601-BAA1-B183174CFD4C}"/>
    <cellStyle name="Normal 7 7 3 2" xfId="1960" xr:uid="{C5D5756E-70BD-42A7-A96A-BEBFBD548C85}"/>
    <cellStyle name="Normal 7 7 3 3" xfId="3690" xr:uid="{25F29F78-D196-4E1D-BA29-E2B31633C9D3}"/>
    <cellStyle name="Normal 7 7 3 4" xfId="3691" xr:uid="{350CB037-D697-494D-B3F4-B79EAB93C6B7}"/>
    <cellStyle name="Normal 7 7 4" xfId="1961" xr:uid="{7D7A0729-1B10-40A2-AD47-A90EFBA0AA2C}"/>
    <cellStyle name="Normal 7 7 4 2" xfId="3692" xr:uid="{DB854B57-9C0C-4B88-8167-4E8375647910}"/>
    <cellStyle name="Normal 7 7 4 3" xfId="3693" xr:uid="{A202E512-9A6F-4902-87B8-844BE33179D8}"/>
    <cellStyle name="Normal 7 7 4 4" xfId="3694" xr:uid="{0799415E-784B-45F8-AE15-341BEC02A688}"/>
    <cellStyle name="Normal 7 7 5" xfId="3695" xr:uid="{D6375466-EE92-4CCC-9F7E-A470ED2B02CD}"/>
    <cellStyle name="Normal 7 7 6" xfId="3696" xr:uid="{B7AB052D-6963-451A-A339-8F0E45482C89}"/>
    <cellStyle name="Normal 7 7 7" xfId="3697" xr:uid="{EEF3E8E4-D00F-4CC5-8316-52AD4F836A8A}"/>
    <cellStyle name="Normal 7 8" xfId="372" xr:uid="{BAE42534-438E-4EA3-8B16-A2492C1FD4CE}"/>
    <cellStyle name="Normal 7 8 2" xfId="750" xr:uid="{075BBF13-4400-405A-AC73-676BFA383005}"/>
    <cellStyle name="Normal 7 8 2 2" xfId="1962" xr:uid="{DD4BE1B3-02C4-4EC0-BBE2-6B04CED3E03B}"/>
    <cellStyle name="Normal 7 8 2 3" xfId="3698" xr:uid="{58E051C2-075F-4B39-AD89-EC756A2DEA00}"/>
    <cellStyle name="Normal 7 8 2 4" xfId="3699" xr:uid="{082CB657-782D-4390-9E08-637415B99BDE}"/>
    <cellStyle name="Normal 7 8 3" xfId="1963" xr:uid="{1610983F-BD67-4330-91E1-6CF171755BC1}"/>
    <cellStyle name="Normal 7 8 3 2" xfId="3700" xr:uid="{5336EAE3-28C6-40F7-8A01-13FD4811FCD0}"/>
    <cellStyle name="Normal 7 8 3 3" xfId="3701" xr:uid="{F53519F6-50A0-4EE6-9B48-BEBC71680E1D}"/>
    <cellStyle name="Normal 7 8 3 4" xfId="3702" xr:uid="{0EF88503-37CD-4AEA-877A-685C799C1F1D}"/>
    <cellStyle name="Normal 7 8 4" xfId="3703" xr:uid="{ACC63D37-C625-4CCA-B30B-41A98455F0DA}"/>
    <cellStyle name="Normal 7 8 5" xfId="3704" xr:uid="{2C5233E5-28F4-4ED8-A313-843B47AC1D97}"/>
    <cellStyle name="Normal 7 8 6" xfId="3705" xr:uid="{495C2294-F5A2-4C6E-B5F3-7639D54056CF}"/>
    <cellStyle name="Normal 7 9" xfId="373" xr:uid="{CB587BD8-D22F-4E90-A5E3-AADE0D126E4A}"/>
    <cellStyle name="Normal 7 9 2" xfId="1964" xr:uid="{3FA68A76-D3F4-49A9-8FBF-3DDDA4F95A26}"/>
    <cellStyle name="Normal 7 9 2 2" xfId="3706" xr:uid="{40AA7FF5-CEA7-490C-816F-A70BB29BFBB7}"/>
    <cellStyle name="Normal 7 9 2 2 2" xfId="4408" xr:uid="{AD60515D-D618-4F05-B324-9EDB08A7D3D0}"/>
    <cellStyle name="Normal 7 9 2 2 3" xfId="4687" xr:uid="{6BABD9A7-1381-4DD6-BBE3-F461C71C77EB}"/>
    <cellStyle name="Normal 7 9 2 3" xfId="3707" xr:uid="{88779C60-7C01-4B53-9130-E920F381BED2}"/>
    <cellStyle name="Normal 7 9 2 4" xfId="3708" xr:uid="{43961B6F-BAB2-4738-B409-C1D53DA47E47}"/>
    <cellStyle name="Normal 7 9 3" xfId="3709" xr:uid="{49A8DF20-1442-4742-8D87-EB306FE57C43}"/>
    <cellStyle name="Normal 7 9 4" xfId="3710" xr:uid="{601F1448-3713-4F72-B941-D1B5F77FB519}"/>
    <cellStyle name="Normal 7 9 4 2" xfId="4578" xr:uid="{5C0051A8-C779-46DC-BC0F-AA16396754A1}"/>
    <cellStyle name="Normal 7 9 4 3" xfId="4688" xr:uid="{4327F4F7-A3B9-4E8E-8E31-407275292923}"/>
    <cellStyle name="Normal 7 9 4 4" xfId="4607" xr:uid="{9308D60D-3B93-4488-8056-F77E4B441B55}"/>
    <cellStyle name="Normal 7 9 5" xfId="3711" xr:uid="{B4CC4C62-BF37-4C33-A407-104E44309E5D}"/>
    <cellStyle name="Normal 8" xfId="146" xr:uid="{8A4926A3-CF67-40C0-9A1F-9FE8DD044428}"/>
    <cellStyle name="Normal 8 10" xfId="1965" xr:uid="{4BF88280-C889-4C38-AD8B-7291A3F6EB65}"/>
    <cellStyle name="Normal 8 10 2" xfId="3712" xr:uid="{1CCD1D36-B1C3-477A-BB82-E99C8743373F}"/>
    <cellStyle name="Normal 8 10 3" xfId="3713" xr:uid="{C9139A8C-921A-4F8E-AEE2-4F7ACC4C166A}"/>
    <cellStyle name="Normal 8 10 4" xfId="3714" xr:uid="{59628127-7895-4804-999A-270A0849D2CC}"/>
    <cellStyle name="Normal 8 11" xfId="3715" xr:uid="{FFDF8C16-7BF8-4D57-A653-52C25A3984B7}"/>
    <cellStyle name="Normal 8 11 2" xfId="3716" xr:uid="{B8C057FE-BAB7-4E2A-965A-0461061E3D77}"/>
    <cellStyle name="Normal 8 11 3" xfId="3717" xr:uid="{977A6AAE-B253-451D-A275-510E220C7B13}"/>
    <cellStyle name="Normal 8 11 4" xfId="3718" xr:uid="{43881951-D756-4E36-B167-1EFAADE02311}"/>
    <cellStyle name="Normal 8 12" xfId="3719" xr:uid="{67A98B84-6693-4C06-B450-C07598AD4452}"/>
    <cellStyle name="Normal 8 12 2" xfId="3720" xr:uid="{2C19DCC1-9C6B-422A-86A4-36D8010D516A}"/>
    <cellStyle name="Normal 8 13" xfId="3721" xr:uid="{C411A48F-EB8A-41E5-8990-D3E2D72B6A9D}"/>
    <cellStyle name="Normal 8 14" xfId="3722" xr:uid="{69E260C1-5A8D-486A-BC42-3B399425A841}"/>
    <cellStyle name="Normal 8 15" xfId="3723" xr:uid="{8E91D110-890C-487C-9B0C-8183E2299430}"/>
    <cellStyle name="Normal 8 2" xfId="147" xr:uid="{0125EDEF-E4C4-4561-9AEB-ECFD67F22C8B}"/>
    <cellStyle name="Normal 8 2 10" xfId="3724" xr:uid="{1EC0502D-BADC-4F68-AA19-02F4DB64EF4E}"/>
    <cellStyle name="Normal 8 2 11" xfId="3725" xr:uid="{388DA0F2-2E07-492C-BB4B-82332BF9C621}"/>
    <cellStyle name="Normal 8 2 2" xfId="148" xr:uid="{465EE482-F34F-4E7A-B2CE-083897CF1E6D}"/>
    <cellStyle name="Normal 8 2 2 2" xfId="149" xr:uid="{FD9E285B-463A-4ECF-AEDC-C6D655FD5A57}"/>
    <cellStyle name="Normal 8 2 2 2 2" xfId="374" xr:uid="{3F354788-DB1B-4C4E-8D55-14AFA401EBFF}"/>
    <cellStyle name="Normal 8 2 2 2 2 2" xfId="751" xr:uid="{7DADE139-2492-4444-94CC-B57E802473BD}"/>
    <cellStyle name="Normal 8 2 2 2 2 2 2" xfId="752" xr:uid="{75EFB9C8-8457-4A7E-8DAB-B4C181089452}"/>
    <cellStyle name="Normal 8 2 2 2 2 2 2 2" xfId="1966" xr:uid="{069E495F-7106-414B-8865-287B52196EFA}"/>
    <cellStyle name="Normal 8 2 2 2 2 2 2 2 2" xfId="1967" xr:uid="{4B94CA25-F02C-47E2-81D2-0C9115CA916C}"/>
    <cellStyle name="Normal 8 2 2 2 2 2 2 3" xfId="1968" xr:uid="{8DBBE41D-41A5-4A52-B335-EF9CE748589F}"/>
    <cellStyle name="Normal 8 2 2 2 2 2 3" xfId="1969" xr:uid="{D6ED268E-4452-45E8-9EB7-F8130DA50FAF}"/>
    <cellStyle name="Normal 8 2 2 2 2 2 3 2" xfId="1970" xr:uid="{2635C7E3-7280-4201-A241-36CACD874006}"/>
    <cellStyle name="Normal 8 2 2 2 2 2 4" xfId="1971" xr:uid="{912E1B65-F49C-49A3-9809-9654C8C3267E}"/>
    <cellStyle name="Normal 8 2 2 2 2 3" xfId="753" xr:uid="{EE5631E5-E880-46E6-9B18-83C4F3DA6D8C}"/>
    <cellStyle name="Normal 8 2 2 2 2 3 2" xfId="1972" xr:uid="{B31D0C0B-3239-4BC8-B8B6-07673F851559}"/>
    <cellStyle name="Normal 8 2 2 2 2 3 2 2" xfId="1973" xr:uid="{5A35EC2C-3A8B-42C5-862C-A4B4A2D8FE1F}"/>
    <cellStyle name="Normal 8 2 2 2 2 3 3" xfId="1974" xr:uid="{6A10536E-AD63-43CE-A05C-E7A6D2D6A826}"/>
    <cellStyle name="Normal 8 2 2 2 2 3 4" xfId="3726" xr:uid="{912B3894-A351-4C85-B53E-CEF906A11A72}"/>
    <cellStyle name="Normal 8 2 2 2 2 4" xfId="1975" xr:uid="{526B261E-86C2-4F57-BB40-BD008EF5B0EE}"/>
    <cellStyle name="Normal 8 2 2 2 2 4 2" xfId="1976" xr:uid="{5531BEA3-2356-4815-9666-55EA341A30EC}"/>
    <cellStyle name="Normal 8 2 2 2 2 5" xfId="1977" xr:uid="{9C2F62A5-040B-45F9-B526-28FCC26E11F2}"/>
    <cellStyle name="Normal 8 2 2 2 2 6" xfId="3727" xr:uid="{ADFE589B-2EED-4771-9019-91BDEE789B1C}"/>
    <cellStyle name="Normal 8 2 2 2 3" xfId="375" xr:uid="{E8EB213E-8F94-4EB1-BFC8-D89F90B2F239}"/>
    <cellStyle name="Normal 8 2 2 2 3 2" xfId="754" xr:uid="{141774B9-0AF6-42A6-81EF-8728C30CA5E9}"/>
    <cellStyle name="Normal 8 2 2 2 3 2 2" xfId="755" xr:uid="{21871A13-98CF-4A07-85BD-E029DD4DF9D2}"/>
    <cellStyle name="Normal 8 2 2 2 3 2 2 2" xfId="1978" xr:uid="{90D14C4E-56DA-4EA0-92D8-BE3CCD353C8E}"/>
    <cellStyle name="Normal 8 2 2 2 3 2 2 2 2" xfId="1979" xr:uid="{D9E29AF5-9FC6-4EAF-A5E8-E69E23D34A03}"/>
    <cellStyle name="Normal 8 2 2 2 3 2 2 3" xfId="1980" xr:uid="{EFD79028-6302-4A56-B7F0-1D18D47DCBC7}"/>
    <cellStyle name="Normal 8 2 2 2 3 2 3" xfId="1981" xr:uid="{93ACD355-00E1-4419-AC95-DF61182B44EE}"/>
    <cellStyle name="Normal 8 2 2 2 3 2 3 2" xfId="1982" xr:uid="{6923DAFB-4B46-406A-A299-EC80F7638D32}"/>
    <cellStyle name="Normal 8 2 2 2 3 2 4" xfId="1983" xr:uid="{02AE6710-2416-4828-A200-050045056C8E}"/>
    <cellStyle name="Normal 8 2 2 2 3 3" xfId="756" xr:uid="{0618D865-14CE-4524-BBFB-1331BD431E4C}"/>
    <cellStyle name="Normal 8 2 2 2 3 3 2" xfId="1984" xr:uid="{E3FB22F8-42CE-42B5-9EFE-8C771FD05F05}"/>
    <cellStyle name="Normal 8 2 2 2 3 3 2 2" xfId="1985" xr:uid="{D8FC3C10-9A43-4248-98B5-867A18E1E395}"/>
    <cellStyle name="Normal 8 2 2 2 3 3 3" xfId="1986" xr:uid="{871A2771-3A53-49D1-B995-575FF8ABE296}"/>
    <cellStyle name="Normal 8 2 2 2 3 4" xfId="1987" xr:uid="{57D57304-4017-49E0-B3D8-66D06D200713}"/>
    <cellStyle name="Normal 8 2 2 2 3 4 2" xfId="1988" xr:uid="{F317F3A8-0FD9-4E53-81AC-DE929C0D0BAD}"/>
    <cellStyle name="Normal 8 2 2 2 3 5" xfId="1989" xr:uid="{D0E68CBB-2DCD-4FC0-91C9-52748F052757}"/>
    <cellStyle name="Normal 8 2 2 2 4" xfId="757" xr:uid="{225C5BE0-5EAC-4220-AA26-07CA88E10E67}"/>
    <cellStyle name="Normal 8 2 2 2 4 2" xfId="758" xr:uid="{32C675E4-929F-4E19-8C41-35E0CFD0948B}"/>
    <cellStyle name="Normal 8 2 2 2 4 2 2" xfId="1990" xr:uid="{B2206780-0155-43F1-A960-AF4C5021DC15}"/>
    <cellStyle name="Normal 8 2 2 2 4 2 2 2" xfId="1991" xr:uid="{B14A9472-B1BE-46AA-8D0B-CACF15E507C5}"/>
    <cellStyle name="Normal 8 2 2 2 4 2 3" xfId="1992" xr:uid="{350AFB22-4255-40CD-9F46-EFBC34F8301D}"/>
    <cellStyle name="Normal 8 2 2 2 4 3" xfId="1993" xr:uid="{74256E72-C188-4E40-9F2C-66B07579AF1A}"/>
    <cellStyle name="Normal 8 2 2 2 4 3 2" xfId="1994" xr:uid="{C4551D26-3CCF-4486-87ED-FC72AECE706F}"/>
    <cellStyle name="Normal 8 2 2 2 4 4" xfId="1995" xr:uid="{75A11B9F-4FF1-4F65-9DCE-6F9379522699}"/>
    <cellStyle name="Normal 8 2 2 2 5" xfId="759" xr:uid="{23E06394-5BB1-40D6-B5FA-65DCB00F77AE}"/>
    <cellStyle name="Normal 8 2 2 2 5 2" xfId="1996" xr:uid="{DCF38B50-5C1D-42BD-8B3E-7C763AAA740F}"/>
    <cellStyle name="Normal 8 2 2 2 5 2 2" xfId="1997" xr:uid="{03BC36AA-EAB9-4ACE-83F9-C52B4179E63B}"/>
    <cellStyle name="Normal 8 2 2 2 5 3" xfId="1998" xr:uid="{B16F54F9-390B-4130-BE1E-9EA25FA5E793}"/>
    <cellStyle name="Normal 8 2 2 2 5 4" xfId="3728" xr:uid="{5A7B3763-DD90-4E6C-8B92-7AA92C25EA94}"/>
    <cellStyle name="Normal 8 2 2 2 6" xfId="1999" xr:uid="{56918AE7-FC8A-4D12-A4E0-FE9169F48843}"/>
    <cellStyle name="Normal 8 2 2 2 6 2" xfId="2000" xr:uid="{F3B1E65D-D4F1-4CDE-B660-4AA2D2E08F6E}"/>
    <cellStyle name="Normal 8 2 2 2 7" xfId="2001" xr:uid="{9BF9F225-2DA4-4E2E-B28A-FB0AC5241B08}"/>
    <cellStyle name="Normal 8 2 2 2 8" xfId="3729" xr:uid="{4744B649-3DD1-4436-9AA4-465FDB09E2A3}"/>
    <cellStyle name="Normal 8 2 2 3" xfId="376" xr:uid="{00E2B08D-1D2F-408C-971E-C6EB238843EB}"/>
    <cellStyle name="Normal 8 2 2 3 2" xfId="760" xr:uid="{5F9194F4-2EB6-4E39-B43E-DD76037815FB}"/>
    <cellStyle name="Normal 8 2 2 3 2 2" xfId="761" xr:uid="{78A4B473-FA58-495B-A572-B5717B671B19}"/>
    <cellStyle name="Normal 8 2 2 3 2 2 2" xfId="2002" xr:uid="{F5CDFA5B-302F-47AD-9C79-05AA30815AC9}"/>
    <cellStyle name="Normal 8 2 2 3 2 2 2 2" xfId="2003" xr:uid="{9D92FD27-C1BB-4DA4-B75A-DD0E1038F406}"/>
    <cellStyle name="Normal 8 2 2 3 2 2 3" xfId="2004" xr:uid="{1E0D4B44-5F8D-43E4-835B-D6D0BB5AD96E}"/>
    <cellStyle name="Normal 8 2 2 3 2 3" xfId="2005" xr:uid="{C2F99E73-229F-482F-80EC-71A5FEA38202}"/>
    <cellStyle name="Normal 8 2 2 3 2 3 2" xfId="2006" xr:uid="{83BFA0A9-4311-4EAA-8360-09C20420E63E}"/>
    <cellStyle name="Normal 8 2 2 3 2 4" xfId="2007" xr:uid="{A38A237F-BA93-49A7-A224-33758B99D8AB}"/>
    <cellStyle name="Normal 8 2 2 3 3" xfId="762" xr:uid="{4B04FD5A-B517-4804-AA4C-7E85C5CDE779}"/>
    <cellStyle name="Normal 8 2 2 3 3 2" xfId="2008" xr:uid="{F5F8C131-9187-45DB-97C9-354F5EF7B04D}"/>
    <cellStyle name="Normal 8 2 2 3 3 2 2" xfId="2009" xr:uid="{4835DE7E-782C-40EA-A3BC-8B53313A7EBC}"/>
    <cellStyle name="Normal 8 2 2 3 3 3" xfId="2010" xr:uid="{FDAF9EC7-59EF-47F4-9273-EA031C775C79}"/>
    <cellStyle name="Normal 8 2 2 3 3 4" xfId="3730" xr:uid="{D8F5E8A2-85FC-4CDF-AFB5-57F901527E2D}"/>
    <cellStyle name="Normal 8 2 2 3 4" xfId="2011" xr:uid="{5F4E688D-1552-4F8B-BF05-9DD369B9737C}"/>
    <cellStyle name="Normal 8 2 2 3 4 2" xfId="2012" xr:uid="{EEE1A28C-3213-4767-B3A6-82A4106CFD5B}"/>
    <cellStyle name="Normal 8 2 2 3 5" xfId="2013" xr:uid="{F4310256-6138-46EC-986C-B738BC53872F}"/>
    <cellStyle name="Normal 8 2 2 3 6" xfId="3731" xr:uid="{65A450F3-663B-4B78-866B-AED33EAE7C3B}"/>
    <cellStyle name="Normal 8 2 2 4" xfId="377" xr:uid="{D3D3B6E3-C178-44F2-A9A3-57A66A53E969}"/>
    <cellStyle name="Normal 8 2 2 4 2" xfId="763" xr:uid="{6973864A-2404-46D7-A6DE-4714AFE1EA38}"/>
    <cellStyle name="Normal 8 2 2 4 2 2" xfId="764" xr:uid="{15F83ABB-92DE-4D2E-A329-0D8D56ECEE7C}"/>
    <cellStyle name="Normal 8 2 2 4 2 2 2" xfId="2014" xr:uid="{EC9F1652-180A-41CE-A0F5-7C946C46D0D5}"/>
    <cellStyle name="Normal 8 2 2 4 2 2 2 2" xfId="2015" xr:uid="{6535466D-A62F-4508-8B1D-B04B9A06F2C9}"/>
    <cellStyle name="Normal 8 2 2 4 2 2 3" xfId="2016" xr:uid="{015D123E-3F28-422D-8F79-B4B342EF2C55}"/>
    <cellStyle name="Normal 8 2 2 4 2 3" xfId="2017" xr:uid="{3E20DD34-DB4F-4273-8B66-DB4E2124A490}"/>
    <cellStyle name="Normal 8 2 2 4 2 3 2" xfId="2018" xr:uid="{4FBD3A34-6479-459B-A13E-A1E2E0A14ADD}"/>
    <cellStyle name="Normal 8 2 2 4 2 4" xfId="2019" xr:uid="{310CAB64-BABD-4669-AC7C-F1E5702DE830}"/>
    <cellStyle name="Normal 8 2 2 4 3" xfId="765" xr:uid="{998200CF-5152-46DC-AB54-02AC83E19A51}"/>
    <cellStyle name="Normal 8 2 2 4 3 2" xfId="2020" xr:uid="{2C2E6072-DD0E-4D45-AB86-8802F1422643}"/>
    <cellStyle name="Normal 8 2 2 4 3 2 2" xfId="2021" xr:uid="{BEC6C4FE-B129-4229-A570-40902DA2AC91}"/>
    <cellStyle name="Normal 8 2 2 4 3 3" xfId="2022" xr:uid="{BA146883-AB28-4DAC-9352-E68D8AB54317}"/>
    <cellStyle name="Normal 8 2 2 4 4" xfId="2023" xr:uid="{76954B80-C148-48DD-AD16-D7E8D32AE7B5}"/>
    <cellStyle name="Normal 8 2 2 4 4 2" xfId="2024" xr:uid="{0404BEAD-E1E5-4784-8A48-531272C5E30A}"/>
    <cellStyle name="Normal 8 2 2 4 5" xfId="2025" xr:uid="{5CB57465-CF8F-43FA-BBA2-20EDCE672009}"/>
    <cellStyle name="Normal 8 2 2 5" xfId="378" xr:uid="{B8618936-A32F-433B-B4FD-585005BE8E21}"/>
    <cellStyle name="Normal 8 2 2 5 2" xfId="766" xr:uid="{47F34D8C-6D8E-4D76-9302-169D92AC2FAE}"/>
    <cellStyle name="Normal 8 2 2 5 2 2" xfId="2026" xr:uid="{A5AA1AD7-EA33-4959-944C-48E50B94CD68}"/>
    <cellStyle name="Normal 8 2 2 5 2 2 2" xfId="2027" xr:uid="{E1438B0B-043B-44C7-8FAA-871868AB4E49}"/>
    <cellStyle name="Normal 8 2 2 5 2 3" xfId="2028" xr:uid="{21ED32EC-6A8F-491E-B13C-5F43B3256206}"/>
    <cellStyle name="Normal 8 2 2 5 3" xfId="2029" xr:uid="{F6854CBE-855D-4EDC-940D-3C21E948661C}"/>
    <cellStyle name="Normal 8 2 2 5 3 2" xfId="2030" xr:uid="{FD4C9115-1AB8-466A-B371-BA238517DB5B}"/>
    <cellStyle name="Normal 8 2 2 5 4" xfId="2031" xr:uid="{73421EBA-5BFA-431D-8F9E-4BA06F5764F2}"/>
    <cellStyle name="Normal 8 2 2 6" xfId="767" xr:uid="{9F53DD95-130E-40A7-8BE8-00D3F5B34EAB}"/>
    <cellStyle name="Normal 8 2 2 6 2" xfId="2032" xr:uid="{C3171FFF-878C-48BA-AC2F-DC993C90AA0C}"/>
    <cellStyle name="Normal 8 2 2 6 2 2" xfId="2033" xr:uid="{815453A6-40E6-45E2-8972-2E004DA5F921}"/>
    <cellStyle name="Normal 8 2 2 6 3" xfId="2034" xr:uid="{64117AA8-5DC8-47D9-BBDD-BB4E54983A28}"/>
    <cellStyle name="Normal 8 2 2 6 4" xfId="3732" xr:uid="{9A7ACF78-C480-4A8A-AED5-4B17C771DA91}"/>
    <cellStyle name="Normal 8 2 2 7" xfId="2035" xr:uid="{609C0AA6-BFAE-4DAF-A27B-767AC80DCBDE}"/>
    <cellStyle name="Normal 8 2 2 7 2" xfId="2036" xr:uid="{051688AB-B69F-4B01-B959-BF56C383C008}"/>
    <cellStyle name="Normal 8 2 2 8" xfId="2037" xr:uid="{B6E32B3E-C9EA-49AE-AE3E-BF0D07FD2468}"/>
    <cellStyle name="Normal 8 2 2 9" xfId="3733" xr:uid="{2A8BECB0-A074-4DBA-9A25-A178A914AB60}"/>
    <cellStyle name="Normal 8 2 3" xfId="150" xr:uid="{9C008071-BDC0-40D1-84DC-60C0694B966D}"/>
    <cellStyle name="Normal 8 2 3 2" xfId="151" xr:uid="{C4F5EA46-0410-4AA8-A1E3-C0A41397D41D}"/>
    <cellStyle name="Normal 8 2 3 2 2" xfId="768" xr:uid="{620402F5-EE12-4A2B-960E-576927C388FC}"/>
    <cellStyle name="Normal 8 2 3 2 2 2" xfId="769" xr:uid="{13F595CA-6BC0-4A0D-8E6B-C7ED3B21113A}"/>
    <cellStyle name="Normal 8 2 3 2 2 2 2" xfId="2038" xr:uid="{B06A1572-6F78-4020-9BE6-38E96BC086BB}"/>
    <cellStyle name="Normal 8 2 3 2 2 2 2 2" xfId="2039" xr:uid="{EA7F2047-317E-4070-9C90-FD6486D1882B}"/>
    <cellStyle name="Normal 8 2 3 2 2 2 3" xfId="2040" xr:uid="{54A03BC6-00A0-43D6-9FC3-E83CF6BF2398}"/>
    <cellStyle name="Normal 8 2 3 2 2 3" xfId="2041" xr:uid="{9D94543B-ED2C-4F7D-AF14-811726BF2FDA}"/>
    <cellStyle name="Normal 8 2 3 2 2 3 2" xfId="2042" xr:uid="{C2DB3DEA-5E3B-4A74-A9B0-12118F1FDAF4}"/>
    <cellStyle name="Normal 8 2 3 2 2 4" xfId="2043" xr:uid="{27DAFAE7-0D28-4942-8A4B-3EAE4F776421}"/>
    <cellStyle name="Normal 8 2 3 2 3" xfId="770" xr:uid="{55A36207-99B4-4CD9-8547-E91F40451158}"/>
    <cellStyle name="Normal 8 2 3 2 3 2" xfId="2044" xr:uid="{918D4D85-7A5D-4239-BE3A-ED8D6F64F480}"/>
    <cellStyle name="Normal 8 2 3 2 3 2 2" xfId="2045" xr:uid="{D8509A9E-2BE0-4DEF-86A6-0A31BF0281EE}"/>
    <cellStyle name="Normal 8 2 3 2 3 3" xfId="2046" xr:uid="{63E385E6-5E00-475A-A690-A6751BB8FE29}"/>
    <cellStyle name="Normal 8 2 3 2 3 4" xfId="3734" xr:uid="{AA4F07DF-6E3E-45A0-8E85-7148AAA82921}"/>
    <cellStyle name="Normal 8 2 3 2 4" xfId="2047" xr:uid="{EF99643E-F9C2-4DB2-AAF6-4AD21FC150EC}"/>
    <cellStyle name="Normal 8 2 3 2 4 2" xfId="2048" xr:uid="{0492DA93-7FA3-48BE-A033-E3FFF9C79599}"/>
    <cellStyle name="Normal 8 2 3 2 5" xfId="2049" xr:uid="{3BEEA930-F93E-4CCB-8FA6-9C285CD27CC6}"/>
    <cellStyle name="Normal 8 2 3 2 6" xfId="3735" xr:uid="{2C5F026E-0256-4D09-90CF-461803F3EEEC}"/>
    <cellStyle name="Normal 8 2 3 3" xfId="379" xr:uid="{6346C46D-3837-4633-B7D6-50A156E924FC}"/>
    <cellStyle name="Normal 8 2 3 3 2" xfId="771" xr:uid="{52D2EDBD-3DB9-43DD-89C2-FA37E4941595}"/>
    <cellStyle name="Normal 8 2 3 3 2 2" xfId="772" xr:uid="{8191A7FC-161C-4B40-8C3C-658A589850F7}"/>
    <cellStyle name="Normal 8 2 3 3 2 2 2" xfId="2050" xr:uid="{3A598272-707B-43A8-8952-9143BE3B3EDF}"/>
    <cellStyle name="Normal 8 2 3 3 2 2 2 2" xfId="2051" xr:uid="{73106FF3-6125-4714-8178-85EDCDB02342}"/>
    <cellStyle name="Normal 8 2 3 3 2 2 3" xfId="2052" xr:uid="{71CD7C56-2E73-4EBB-9467-38403EC77A2F}"/>
    <cellStyle name="Normal 8 2 3 3 2 3" xfId="2053" xr:uid="{7617E7D9-72B8-4866-85CA-84AB5182838C}"/>
    <cellStyle name="Normal 8 2 3 3 2 3 2" xfId="2054" xr:uid="{18D7A4F4-8E9D-4ED4-94BC-35B07E12BB6B}"/>
    <cellStyle name="Normal 8 2 3 3 2 4" xfId="2055" xr:uid="{20A65CC6-DCC3-4F79-9984-28A114489E32}"/>
    <cellStyle name="Normal 8 2 3 3 3" xfId="773" xr:uid="{01040EAA-986E-4361-85FB-5351E8060448}"/>
    <cellStyle name="Normal 8 2 3 3 3 2" xfId="2056" xr:uid="{B863201D-DA78-4032-92EA-5D66A79696E2}"/>
    <cellStyle name="Normal 8 2 3 3 3 2 2" xfId="2057" xr:uid="{3FD3BB6D-EA50-4CDF-9D66-00DF88B73394}"/>
    <cellStyle name="Normal 8 2 3 3 3 3" xfId="2058" xr:uid="{03F0B268-FDCB-4BFB-B35D-4B98E8201869}"/>
    <cellStyle name="Normal 8 2 3 3 4" xfId="2059" xr:uid="{7A6C5F1C-7CE8-4925-BA6C-34D5248464BB}"/>
    <cellStyle name="Normal 8 2 3 3 4 2" xfId="2060" xr:uid="{158BC244-ED4E-4600-9012-A5C21302AED1}"/>
    <cellStyle name="Normal 8 2 3 3 5" xfId="2061" xr:uid="{F2F90B12-32BD-45B9-B40E-129E29D4A979}"/>
    <cellStyle name="Normal 8 2 3 4" xfId="380" xr:uid="{D65868DF-EBC9-4E20-B13A-B7FEDBB21A55}"/>
    <cellStyle name="Normal 8 2 3 4 2" xfId="774" xr:uid="{B6A4CE02-CCE7-4EFE-886D-E1041F01B04A}"/>
    <cellStyle name="Normal 8 2 3 4 2 2" xfId="2062" xr:uid="{3EE00E6A-3724-4D44-A2B7-440A55F9C144}"/>
    <cellStyle name="Normal 8 2 3 4 2 2 2" xfId="2063" xr:uid="{00200412-50A5-4B04-AC75-FEDA663D2702}"/>
    <cellStyle name="Normal 8 2 3 4 2 3" xfId="2064" xr:uid="{95F207B1-463E-47D2-A1D3-9417ADB226A2}"/>
    <cellStyle name="Normal 8 2 3 4 3" xfId="2065" xr:uid="{0274837E-2AB9-42E9-8959-AD3EE13F92F3}"/>
    <cellStyle name="Normal 8 2 3 4 3 2" xfId="2066" xr:uid="{3B3579FB-ED48-4E99-B66B-2120A6BE0F4B}"/>
    <cellStyle name="Normal 8 2 3 4 4" xfId="2067" xr:uid="{4F60AC62-8DF2-430B-BEF8-6A650D2BD299}"/>
    <cellStyle name="Normal 8 2 3 5" xfId="775" xr:uid="{24665F61-D1F2-41E9-A8F9-E8E22181839C}"/>
    <cellStyle name="Normal 8 2 3 5 2" xfId="2068" xr:uid="{F29A985D-4058-478A-AE0A-268C04760000}"/>
    <cellStyle name="Normal 8 2 3 5 2 2" xfId="2069" xr:uid="{F351A39E-4900-4CEA-85A1-7C356E4AFDD7}"/>
    <cellStyle name="Normal 8 2 3 5 3" xfId="2070" xr:uid="{4C1F7106-6147-4FA2-93A0-60845CF78797}"/>
    <cellStyle name="Normal 8 2 3 5 4" xfId="3736" xr:uid="{1651CF3E-6C3A-4CD7-9C7D-6D96AABA87CB}"/>
    <cellStyle name="Normal 8 2 3 6" xfId="2071" xr:uid="{552B177B-0A0F-4003-B0CE-5626E0A39D52}"/>
    <cellStyle name="Normal 8 2 3 6 2" xfId="2072" xr:uid="{7A6868F5-C5EA-4893-8B37-9C3DBD1328B6}"/>
    <cellStyle name="Normal 8 2 3 7" xfId="2073" xr:uid="{E7D7C07A-F9B2-4A9F-9439-5A8A3BA53C5E}"/>
    <cellStyle name="Normal 8 2 3 8" xfId="3737" xr:uid="{40CD40C2-E4D1-40E7-B54D-C01BADCEB807}"/>
    <cellStyle name="Normal 8 2 4" xfId="152" xr:uid="{E0D71B43-6BEA-424F-B0AF-6A84FA045DB6}"/>
    <cellStyle name="Normal 8 2 4 2" xfId="449" xr:uid="{E57928D6-1D51-4256-B058-0E9BA492A6DF}"/>
    <cellStyle name="Normal 8 2 4 2 2" xfId="776" xr:uid="{4A210C06-C99B-46FA-AB0A-6AEC9976190A}"/>
    <cellStyle name="Normal 8 2 4 2 2 2" xfId="2074" xr:uid="{160F11D7-7B27-4E9A-82E1-9270237F4D42}"/>
    <cellStyle name="Normal 8 2 4 2 2 2 2" xfId="2075" xr:uid="{9008FB10-2451-49DE-9128-7FBD16FF1275}"/>
    <cellStyle name="Normal 8 2 4 2 2 3" xfId="2076" xr:uid="{91B66DE3-B22B-4CB2-BE34-69138E0D4D6C}"/>
    <cellStyle name="Normal 8 2 4 2 2 4" xfId="3738" xr:uid="{E7A0FAFF-732A-4C63-978C-1E74B359F25C}"/>
    <cellStyle name="Normal 8 2 4 2 3" xfId="2077" xr:uid="{53EC855A-2869-4F1F-8F73-3640185313A0}"/>
    <cellStyle name="Normal 8 2 4 2 3 2" xfId="2078" xr:uid="{B1FC0F2C-1E21-4F65-9425-CD2BC5E6CD7D}"/>
    <cellStyle name="Normal 8 2 4 2 4" xfId="2079" xr:uid="{B88B40FE-64F7-49C6-8E1C-73408F4C358E}"/>
    <cellStyle name="Normal 8 2 4 2 5" xfId="3739" xr:uid="{E1313108-F3A9-47C4-B0E6-6178EEDC61EC}"/>
    <cellStyle name="Normal 8 2 4 3" xfId="777" xr:uid="{27A61CF6-B868-4190-87BE-DDB0F65EA172}"/>
    <cellStyle name="Normal 8 2 4 3 2" xfId="2080" xr:uid="{DD65FCDD-CBA0-43C8-B44B-1699FF1E4C2D}"/>
    <cellStyle name="Normal 8 2 4 3 2 2" xfId="2081" xr:uid="{412BFA45-1EF4-4638-81E2-21AD1EEA606B}"/>
    <cellStyle name="Normal 8 2 4 3 3" xfId="2082" xr:uid="{A80905FF-6F2E-4EFE-967D-4B23034F8899}"/>
    <cellStyle name="Normal 8 2 4 3 4" xfId="3740" xr:uid="{6EDBE0FA-765F-4E0F-8C43-46127AB01D47}"/>
    <cellStyle name="Normal 8 2 4 4" xfId="2083" xr:uid="{6719CA31-4401-4D7A-AB36-A6C5543A271B}"/>
    <cellStyle name="Normal 8 2 4 4 2" xfId="2084" xr:uid="{747B49B2-58AB-4CB4-B6DB-151B125FB1EE}"/>
    <cellStyle name="Normal 8 2 4 4 3" xfId="3741" xr:uid="{0B951A3C-8535-4781-AA28-C2E880039071}"/>
    <cellStyle name="Normal 8 2 4 4 4" xfId="3742" xr:uid="{3DB142EF-004E-4646-B22E-76A8EBF24CB6}"/>
    <cellStyle name="Normal 8 2 4 5" xfId="2085" xr:uid="{83F4661C-38F8-4EF8-A3C0-47E0586D2CCD}"/>
    <cellStyle name="Normal 8 2 4 6" xfId="3743" xr:uid="{9B6F9CC2-C025-4922-9252-CF268BB67FA8}"/>
    <cellStyle name="Normal 8 2 4 7" xfId="3744" xr:uid="{2D77726F-E75E-46E8-B471-68528AB2F4D5}"/>
    <cellStyle name="Normal 8 2 5" xfId="381" xr:uid="{B5210292-99FE-4844-8235-D29B96EC4CE8}"/>
    <cellStyle name="Normal 8 2 5 2" xfId="778" xr:uid="{AD9894A1-A1EA-4729-883D-2BC50A3C524B}"/>
    <cellStyle name="Normal 8 2 5 2 2" xfId="779" xr:uid="{C2C964EF-0EF2-44C1-BD48-9F2BC1A96581}"/>
    <cellStyle name="Normal 8 2 5 2 2 2" xfId="2086" xr:uid="{B0995708-3161-4816-95E1-80528D958880}"/>
    <cellStyle name="Normal 8 2 5 2 2 2 2" xfId="2087" xr:uid="{4C9E11E6-D82C-4F88-89B3-19719BBC1CE2}"/>
    <cellStyle name="Normal 8 2 5 2 2 3" xfId="2088" xr:uid="{C45E7200-3878-4B3B-8119-F47446410DB7}"/>
    <cellStyle name="Normal 8 2 5 2 3" xfId="2089" xr:uid="{AA399573-D0B1-430E-929C-C38A052E2A34}"/>
    <cellStyle name="Normal 8 2 5 2 3 2" xfId="2090" xr:uid="{4152FE93-A34A-483E-B5CD-C2A4C6D966AF}"/>
    <cellStyle name="Normal 8 2 5 2 4" xfId="2091" xr:uid="{2AE0202D-E746-461C-850B-86E9C55E01FE}"/>
    <cellStyle name="Normal 8 2 5 3" xfId="780" xr:uid="{1812618A-B960-4B80-82CF-B92B663BDD97}"/>
    <cellStyle name="Normal 8 2 5 3 2" xfId="2092" xr:uid="{34E8DDB4-16E6-41D3-90FA-5F18DDE7C2C4}"/>
    <cellStyle name="Normal 8 2 5 3 2 2" xfId="2093" xr:uid="{305F56C9-A1D8-424B-998B-3527BFE657CB}"/>
    <cellStyle name="Normal 8 2 5 3 3" xfId="2094" xr:uid="{7C60DA5E-3523-44CA-A84E-0A087FC8368D}"/>
    <cellStyle name="Normal 8 2 5 3 4" xfId="3745" xr:uid="{D5BAD455-9EAF-4AA0-BD0D-04FD807977D0}"/>
    <cellStyle name="Normal 8 2 5 4" xfId="2095" xr:uid="{04A0D22D-5878-40E3-A9D3-EEBE5A955BDC}"/>
    <cellStyle name="Normal 8 2 5 4 2" xfId="2096" xr:uid="{0A46EB64-F070-4D46-A801-C5F0FEA77AF8}"/>
    <cellStyle name="Normal 8 2 5 5" xfId="2097" xr:uid="{91C1D952-3CB1-4543-8498-8DBF50E1744F}"/>
    <cellStyle name="Normal 8 2 5 6" xfId="3746" xr:uid="{2F5B7221-B053-4F0D-A017-4FC7C1CD9256}"/>
    <cellStyle name="Normal 8 2 6" xfId="382" xr:uid="{D50D0180-0DA0-4F2D-AB70-53F825AFC446}"/>
    <cellStyle name="Normal 8 2 6 2" xfId="781" xr:uid="{1D118758-23B8-41A1-BB1E-86658E46B917}"/>
    <cellStyle name="Normal 8 2 6 2 2" xfId="2098" xr:uid="{9BBE13EB-B9E5-4385-9348-D14A2AD33140}"/>
    <cellStyle name="Normal 8 2 6 2 2 2" xfId="2099" xr:uid="{CD24653F-51D8-4BF1-B8B3-DD36868F7F07}"/>
    <cellStyle name="Normal 8 2 6 2 3" xfId="2100" xr:uid="{8A21ACBE-9C23-4B4C-90A6-B7C7E283C060}"/>
    <cellStyle name="Normal 8 2 6 2 4" xfId="3747" xr:uid="{09473078-FB53-4846-A9F4-D09929850D3D}"/>
    <cellStyle name="Normal 8 2 6 3" xfId="2101" xr:uid="{3EB73DE9-2453-42C8-B525-915D98C15570}"/>
    <cellStyle name="Normal 8 2 6 3 2" xfId="2102" xr:uid="{C11AB800-8B28-4246-9CE3-6C8C3C1588C6}"/>
    <cellStyle name="Normal 8 2 6 4" xfId="2103" xr:uid="{8161472D-5915-4027-B9D0-053729C437DD}"/>
    <cellStyle name="Normal 8 2 6 5" xfId="3748" xr:uid="{57E8892B-A73F-4D36-85AF-E420CCD678AF}"/>
    <cellStyle name="Normal 8 2 7" xfId="782" xr:uid="{3EEDA745-2BB3-423B-BF78-DE9266B48DAD}"/>
    <cellStyle name="Normal 8 2 7 2" xfId="2104" xr:uid="{9D6AAC15-5A5E-49ED-A65E-CEADEE401D1C}"/>
    <cellStyle name="Normal 8 2 7 2 2" xfId="2105" xr:uid="{A55D134D-3C50-4B1B-81E5-41774255A9E2}"/>
    <cellStyle name="Normal 8 2 7 3" xfId="2106" xr:uid="{E97AAFF2-2EC9-484C-9000-171184F07747}"/>
    <cellStyle name="Normal 8 2 7 4" xfId="3749" xr:uid="{ED93DC56-E3ED-4C61-9DB5-C5AC92E9AB8F}"/>
    <cellStyle name="Normal 8 2 8" xfId="2107" xr:uid="{20BDDDBC-8F33-423B-A9FE-A29DB2CAB96E}"/>
    <cellStyle name="Normal 8 2 8 2" xfId="2108" xr:uid="{A307AC2F-61FC-4E89-AF55-8B21270C6D01}"/>
    <cellStyle name="Normal 8 2 8 3" xfId="3750" xr:uid="{8332F6A1-6E04-4876-8220-32162A596177}"/>
    <cellStyle name="Normal 8 2 8 4" xfId="3751" xr:uid="{B926BDD1-CD72-4330-9F42-32CBBA5A3790}"/>
    <cellStyle name="Normal 8 2 9" xfId="2109" xr:uid="{CBFA4325-BCE9-4085-977E-FA3C4621500B}"/>
    <cellStyle name="Normal 8 3" xfId="153" xr:uid="{20AEC33B-51EB-4B61-910F-5C55A31AEBBC}"/>
    <cellStyle name="Normal 8 3 10" xfId="3752" xr:uid="{074C7ABF-5E2A-4D1C-B04E-4B33DDD83911}"/>
    <cellStyle name="Normal 8 3 11" xfId="3753" xr:uid="{2EAB3332-0E52-4235-8D71-5B59E1B46C76}"/>
    <cellStyle name="Normal 8 3 2" xfId="154" xr:uid="{DAC14658-02CF-416A-AF04-A044C186376D}"/>
    <cellStyle name="Normal 8 3 2 2" xfId="155" xr:uid="{CAA7B9C2-C965-4D38-929A-BA5D29A8859C}"/>
    <cellStyle name="Normal 8 3 2 2 2" xfId="383" xr:uid="{7C9D33C0-5272-4464-A96A-D932A563A7E4}"/>
    <cellStyle name="Normal 8 3 2 2 2 2" xfId="783" xr:uid="{213D54E1-5ADE-492C-9AEC-86D4AC14884F}"/>
    <cellStyle name="Normal 8 3 2 2 2 2 2" xfId="2110" xr:uid="{7A6C35ED-0B4B-4495-BA9F-C372FEA3F73D}"/>
    <cellStyle name="Normal 8 3 2 2 2 2 2 2" xfId="2111" xr:uid="{0C745A17-0AF3-452C-BA85-F564F65F49FC}"/>
    <cellStyle name="Normal 8 3 2 2 2 2 3" xfId="2112" xr:uid="{B7FD61B9-3AD1-450D-BA35-096D8334254D}"/>
    <cellStyle name="Normal 8 3 2 2 2 2 4" xfId="3754" xr:uid="{0CE66A18-7D05-4618-921E-7657BABC03C0}"/>
    <cellStyle name="Normal 8 3 2 2 2 3" xfId="2113" xr:uid="{9206C465-DD11-4B6B-B16E-EB6CFB642D2D}"/>
    <cellStyle name="Normal 8 3 2 2 2 3 2" xfId="2114" xr:uid="{E188A135-D630-4DF6-8770-7ED67197743D}"/>
    <cellStyle name="Normal 8 3 2 2 2 3 3" xfId="3755" xr:uid="{AF77003C-A8C7-4CE6-8E7B-37189D5B587A}"/>
    <cellStyle name="Normal 8 3 2 2 2 3 4" xfId="3756" xr:uid="{9769662E-E8B8-45A6-A55D-041809A4207B}"/>
    <cellStyle name="Normal 8 3 2 2 2 4" xfId="2115" xr:uid="{CA199F92-FF74-4B38-887A-24A2FEB28D43}"/>
    <cellStyle name="Normal 8 3 2 2 2 5" xfId="3757" xr:uid="{F0C14D79-147B-4A37-BBB8-73AEF9306F3F}"/>
    <cellStyle name="Normal 8 3 2 2 2 6" xfId="3758" xr:uid="{C3CE7772-134C-4CE6-955E-BDF3C8534C9D}"/>
    <cellStyle name="Normal 8 3 2 2 3" xfId="784" xr:uid="{A3CAB13C-F388-4CF0-B428-67E435EABD2B}"/>
    <cellStyle name="Normal 8 3 2 2 3 2" xfId="2116" xr:uid="{12B05FB1-CFD6-4EE2-951D-F84404A62E63}"/>
    <cellStyle name="Normal 8 3 2 2 3 2 2" xfId="2117" xr:uid="{A4EFD9AD-EAB6-43AC-BFEC-2062BF2AB9FF}"/>
    <cellStyle name="Normal 8 3 2 2 3 2 3" xfId="3759" xr:uid="{C82BA345-DAC0-4102-AA48-BE1C391AD96A}"/>
    <cellStyle name="Normal 8 3 2 2 3 2 4" xfId="3760" xr:uid="{ACE95E88-C301-4015-8979-069641C61A32}"/>
    <cellStyle name="Normal 8 3 2 2 3 3" xfId="2118" xr:uid="{8F8C64E7-A330-49A2-84CD-E4FA9C0C82BC}"/>
    <cellStyle name="Normal 8 3 2 2 3 4" xfId="3761" xr:uid="{C3144049-42B2-421D-9E43-7EFE846B98E0}"/>
    <cellStyle name="Normal 8 3 2 2 3 5" xfId="3762" xr:uid="{C7FFB56C-EF57-4187-B65D-D3A8744C7AB2}"/>
    <cellStyle name="Normal 8 3 2 2 4" xfId="2119" xr:uid="{3B6B930E-FD85-485F-8D6A-5B8A8B7535C9}"/>
    <cellStyle name="Normal 8 3 2 2 4 2" xfId="2120" xr:uid="{BED88952-26AA-4921-B130-4821E1910CFA}"/>
    <cellStyle name="Normal 8 3 2 2 4 3" xfId="3763" xr:uid="{EA18A157-B658-4D15-9EFE-C819C816E156}"/>
    <cellStyle name="Normal 8 3 2 2 4 4" xfId="3764" xr:uid="{F41534CC-15C7-4497-BFD8-B2783312A88C}"/>
    <cellStyle name="Normal 8 3 2 2 5" xfId="2121" xr:uid="{66D8C9BA-1290-4837-84AA-3CBF518290D2}"/>
    <cellStyle name="Normal 8 3 2 2 5 2" xfId="3765" xr:uid="{ECC4F89C-E5EB-4EA5-8E2A-3AB420DA8A45}"/>
    <cellStyle name="Normal 8 3 2 2 5 3" xfId="3766" xr:uid="{A8E4A7AA-6198-48AB-8E39-B5344916E757}"/>
    <cellStyle name="Normal 8 3 2 2 5 4" xfId="3767" xr:uid="{A6B12454-5BA4-4AE6-B708-F3169667A47B}"/>
    <cellStyle name="Normal 8 3 2 2 6" xfId="3768" xr:uid="{B741638B-1E18-481E-81AC-AF48F6E63091}"/>
    <cellStyle name="Normal 8 3 2 2 7" xfId="3769" xr:uid="{7D1CAD09-3B39-46E5-AE75-05691C2151BB}"/>
    <cellStyle name="Normal 8 3 2 2 8" xfId="3770" xr:uid="{70853A78-76B6-42C9-B918-9B4254FC545C}"/>
    <cellStyle name="Normal 8 3 2 3" xfId="384" xr:uid="{76604518-570F-4E6B-854F-0359252DB848}"/>
    <cellStyle name="Normal 8 3 2 3 2" xfId="785" xr:uid="{805750F5-B148-47B4-93E2-4E2C56CC277B}"/>
    <cellStyle name="Normal 8 3 2 3 2 2" xfId="786" xr:uid="{BB2CFFFC-3D1F-4CB9-A6CE-FBE07AE126C8}"/>
    <cellStyle name="Normal 8 3 2 3 2 2 2" xfId="2122" xr:uid="{558A2254-8673-4430-916A-B42E78B4C20A}"/>
    <cellStyle name="Normal 8 3 2 3 2 2 2 2" xfId="2123" xr:uid="{21D1DD0D-A831-4DBD-BCC5-FD823745EDB3}"/>
    <cellStyle name="Normal 8 3 2 3 2 2 3" xfId="2124" xr:uid="{6BC1EA5E-BAC8-4C09-BCAE-144A6C50CED5}"/>
    <cellStyle name="Normal 8 3 2 3 2 3" xfId="2125" xr:uid="{B5D14153-4251-4BBE-9531-8A4C51EEDB0A}"/>
    <cellStyle name="Normal 8 3 2 3 2 3 2" xfId="2126" xr:uid="{8B771945-BAA7-4A0E-9673-8DB216D73D00}"/>
    <cellStyle name="Normal 8 3 2 3 2 4" xfId="2127" xr:uid="{8FEE931C-1A3B-4082-AF9E-76015066E2A7}"/>
    <cellStyle name="Normal 8 3 2 3 3" xfId="787" xr:uid="{6E35BA60-D32D-429A-97AF-6ABE2C82BA87}"/>
    <cellStyle name="Normal 8 3 2 3 3 2" xfId="2128" xr:uid="{B9CCFE6E-24CC-4F6E-A294-4D0835B8DD3C}"/>
    <cellStyle name="Normal 8 3 2 3 3 2 2" xfId="2129" xr:uid="{92E1EF64-938C-4985-8027-7310DBD29F98}"/>
    <cellStyle name="Normal 8 3 2 3 3 3" xfId="2130" xr:uid="{50525F43-584C-45FA-B2EF-DD28A8EB4517}"/>
    <cellStyle name="Normal 8 3 2 3 3 4" xfId="3771" xr:uid="{9048F89F-6552-4039-A254-978818EB0856}"/>
    <cellStyle name="Normal 8 3 2 3 4" xfId="2131" xr:uid="{4E7D0824-4CC5-48A7-9475-845F1B61497D}"/>
    <cellStyle name="Normal 8 3 2 3 4 2" xfId="2132" xr:uid="{64C8EBA8-14A9-41FC-8ED2-1AEB33E90D15}"/>
    <cellStyle name="Normal 8 3 2 3 5" xfId="2133" xr:uid="{87C0A97C-8B72-4EE0-AC9A-AA398E9C952B}"/>
    <cellStyle name="Normal 8 3 2 3 6" xfId="3772" xr:uid="{39FA01CF-97A0-4341-B810-C055AF955B73}"/>
    <cellStyle name="Normal 8 3 2 4" xfId="385" xr:uid="{0A490B7D-7629-4377-B7BE-AAF731EFA579}"/>
    <cellStyle name="Normal 8 3 2 4 2" xfId="788" xr:uid="{EE543CB8-D906-41F3-BCB1-C05C84473FFF}"/>
    <cellStyle name="Normal 8 3 2 4 2 2" xfId="2134" xr:uid="{AE72CCDD-E065-454A-9016-8340FB1871A9}"/>
    <cellStyle name="Normal 8 3 2 4 2 2 2" xfId="2135" xr:uid="{39399B76-0DD8-4DBE-9CC8-2A0A697FA6BB}"/>
    <cellStyle name="Normal 8 3 2 4 2 3" xfId="2136" xr:uid="{D46A5A82-4A9E-43C8-9BF3-D9CF03CEBDFD}"/>
    <cellStyle name="Normal 8 3 2 4 2 4" xfId="3773" xr:uid="{F4F202DE-6B76-457D-82D0-C8B535741B25}"/>
    <cellStyle name="Normal 8 3 2 4 3" xfId="2137" xr:uid="{B0ACA98E-5B71-4F03-B294-75B13C95F659}"/>
    <cellStyle name="Normal 8 3 2 4 3 2" xfId="2138" xr:uid="{3B85BA0F-BB8C-4779-866F-AF9FC784F581}"/>
    <cellStyle name="Normal 8 3 2 4 4" xfId="2139" xr:uid="{92BE0461-0730-42DF-AD2D-962671A1A7F8}"/>
    <cellStyle name="Normal 8 3 2 4 5" xfId="3774" xr:uid="{1A987AB4-E025-47F8-87F2-0DB1AE746237}"/>
    <cellStyle name="Normal 8 3 2 5" xfId="386" xr:uid="{C4546C54-FE5F-4A50-B283-15F752873D44}"/>
    <cellStyle name="Normal 8 3 2 5 2" xfId="2140" xr:uid="{E057E30F-76F4-4B03-92B8-9FAEAA6A3B8F}"/>
    <cellStyle name="Normal 8 3 2 5 2 2" xfId="2141" xr:uid="{732A0FD4-F1B6-450C-A54D-A426632B7D64}"/>
    <cellStyle name="Normal 8 3 2 5 3" xfId="2142" xr:uid="{FDE09C4F-D94A-45C5-A911-8B2D72C70E2C}"/>
    <cellStyle name="Normal 8 3 2 5 4" xfId="3775" xr:uid="{3EB1DB57-6A2C-4A65-B6C1-7F716971F680}"/>
    <cellStyle name="Normal 8 3 2 6" xfId="2143" xr:uid="{4D1B0B43-3996-45CF-AAAD-EA65B3934D31}"/>
    <cellStyle name="Normal 8 3 2 6 2" xfId="2144" xr:uid="{1019FA1E-FF91-4DB0-885C-D215C192E4E8}"/>
    <cellStyle name="Normal 8 3 2 6 3" xfId="3776" xr:uid="{1F33C145-9E0C-4927-A17E-ECC04D9F8052}"/>
    <cellStyle name="Normal 8 3 2 6 4" xfId="3777" xr:uid="{1D15F51B-22EE-45C7-8F63-0C24DA0D6D0D}"/>
    <cellStyle name="Normal 8 3 2 7" xfId="2145" xr:uid="{A00F4224-95F8-4A75-B5E6-0AAF59543444}"/>
    <cellStyle name="Normal 8 3 2 8" xfId="3778" xr:uid="{08B8322A-7705-43BA-96A7-7B17B4F8C1B0}"/>
    <cellStyle name="Normal 8 3 2 9" xfId="3779" xr:uid="{0F113B51-0EBD-4D77-AE00-86211BD38CC0}"/>
    <cellStyle name="Normal 8 3 3" xfId="156" xr:uid="{7B8C354D-F857-4B55-98CC-AEAFD9682917}"/>
    <cellStyle name="Normal 8 3 3 2" xfId="157" xr:uid="{D28D7BB2-5DF4-4C47-A066-E4DEE4D70791}"/>
    <cellStyle name="Normal 8 3 3 2 2" xfId="789" xr:uid="{C235D996-84F4-4682-AE11-535867BAE9DC}"/>
    <cellStyle name="Normal 8 3 3 2 2 2" xfId="2146" xr:uid="{8BAC0EFE-D951-4ED5-BFA0-C579E58E2B03}"/>
    <cellStyle name="Normal 8 3 3 2 2 2 2" xfId="2147" xr:uid="{FF605F4D-6D14-4A95-948E-86553F69FC5E}"/>
    <cellStyle name="Normal 8 3 3 2 2 2 2 2" xfId="4492" xr:uid="{1BF0D2ED-D2F8-469A-97D8-3A8116443127}"/>
    <cellStyle name="Normal 8 3 3 2 2 2 3" xfId="4493" xr:uid="{22801622-1A98-430B-9CBB-626674B92577}"/>
    <cellStyle name="Normal 8 3 3 2 2 3" xfId="2148" xr:uid="{4D9CD0F5-24DE-4547-9967-763C3C64902D}"/>
    <cellStyle name="Normal 8 3 3 2 2 3 2" xfId="4494" xr:uid="{14FF7BF3-1BCA-4EBF-BFE9-442760A035FD}"/>
    <cellStyle name="Normal 8 3 3 2 2 4" xfId="3780" xr:uid="{9345C0F6-B28C-4A5E-B7A8-997AC4EC3862}"/>
    <cellStyle name="Normal 8 3 3 2 3" xfId="2149" xr:uid="{27178063-EA22-425E-B0EC-24EF9D02980B}"/>
    <cellStyle name="Normal 8 3 3 2 3 2" xfId="2150" xr:uid="{39C5C0A7-9471-475E-81D9-2DB1914274C4}"/>
    <cellStyle name="Normal 8 3 3 2 3 2 2" xfId="4495" xr:uid="{71A3937C-F2ED-4232-BEC2-A655702EF4F5}"/>
    <cellStyle name="Normal 8 3 3 2 3 3" xfId="3781" xr:uid="{361C893B-20D1-49AB-92AA-75DBE85AC502}"/>
    <cellStyle name="Normal 8 3 3 2 3 4" xfId="3782" xr:uid="{1429BF34-7009-4B0B-BDD3-85B777420139}"/>
    <cellStyle name="Normal 8 3 3 2 4" xfId="2151" xr:uid="{975DCA2F-1D3F-4BAA-9039-63927550B9FF}"/>
    <cellStyle name="Normal 8 3 3 2 4 2" xfId="4496" xr:uid="{4F1A517D-5C56-46A2-A65C-71D19CEB68A3}"/>
    <cellStyle name="Normal 8 3 3 2 5" xfId="3783" xr:uid="{9B45921A-DA51-4FC7-8205-3C9685C9575A}"/>
    <cellStyle name="Normal 8 3 3 2 6" xfId="3784" xr:uid="{0DFBBA24-E57B-45FD-A6BF-8367A894B1B9}"/>
    <cellStyle name="Normal 8 3 3 3" xfId="387" xr:uid="{887AC194-22D8-401B-8810-0514F7FD549E}"/>
    <cellStyle name="Normal 8 3 3 3 2" xfId="2152" xr:uid="{A9F41E5E-FE79-4B17-BF8A-7FC5E9868859}"/>
    <cellStyle name="Normal 8 3 3 3 2 2" xfId="2153" xr:uid="{0C0A58C4-351B-41BD-8564-AD4B5993E617}"/>
    <cellStyle name="Normal 8 3 3 3 2 2 2" xfId="4497" xr:uid="{E7F1BFD1-B2C7-4C94-9D48-CDFBB4D9F216}"/>
    <cellStyle name="Normal 8 3 3 3 2 3" xfId="3785" xr:uid="{0019A3D5-8F64-44EA-9297-DC54797672F1}"/>
    <cellStyle name="Normal 8 3 3 3 2 4" xfId="3786" xr:uid="{128BFC7C-1148-4796-BC2B-4F7E6F071BD7}"/>
    <cellStyle name="Normal 8 3 3 3 3" xfId="2154" xr:uid="{7FC0F5C1-1BCC-4064-A961-4AD8E429FABC}"/>
    <cellStyle name="Normal 8 3 3 3 3 2" xfId="4498" xr:uid="{FDB535D8-CF4E-47C1-9A84-5F5ED24F2057}"/>
    <cellStyle name="Normal 8 3 3 3 4" xfId="3787" xr:uid="{8C23A8AA-09A3-40E5-8F41-904BBE70505E}"/>
    <cellStyle name="Normal 8 3 3 3 5" xfId="3788" xr:uid="{D74D3999-BD38-4FE2-AC8B-A8EEAE25849E}"/>
    <cellStyle name="Normal 8 3 3 4" xfId="2155" xr:uid="{DDFFB3CE-DB94-4B3B-84BC-4AEF37EAC32F}"/>
    <cellStyle name="Normal 8 3 3 4 2" xfId="2156" xr:uid="{F5896BF4-4EFF-4B2E-AF21-9E396821F266}"/>
    <cellStyle name="Normal 8 3 3 4 2 2" xfId="4499" xr:uid="{F5A1D079-AE73-4BB8-9177-FC828D1C8A71}"/>
    <cellStyle name="Normal 8 3 3 4 3" xfId="3789" xr:uid="{4E01651A-C595-49F4-BD07-C58934047A39}"/>
    <cellStyle name="Normal 8 3 3 4 4" xfId="3790" xr:uid="{40D7464C-6404-484F-8420-2A3DD993F768}"/>
    <cellStyle name="Normal 8 3 3 5" xfId="2157" xr:uid="{36CA9E9A-C4A8-4942-ADBA-AE5D2321F305}"/>
    <cellStyle name="Normal 8 3 3 5 2" xfId="3791" xr:uid="{79865145-7316-4828-8913-4C1D257A4D77}"/>
    <cellStyle name="Normal 8 3 3 5 3" xfId="3792" xr:uid="{BA97FC06-049D-4D00-9C5F-7071392304F9}"/>
    <cellStyle name="Normal 8 3 3 5 4" xfId="3793" xr:uid="{DAEC1338-5991-4F58-8DA6-EF259472A8EA}"/>
    <cellStyle name="Normal 8 3 3 6" xfId="3794" xr:uid="{2848DEEF-BDEF-44AF-B4C5-AAF61D467A93}"/>
    <cellStyle name="Normal 8 3 3 7" xfId="3795" xr:uid="{B96247EF-C4CE-4947-93E4-A96F3C01BE8B}"/>
    <cellStyle name="Normal 8 3 3 8" xfId="3796" xr:uid="{0DDDB129-0221-4B95-8933-DA9D9EF6D4D1}"/>
    <cellStyle name="Normal 8 3 4" xfId="158" xr:uid="{7FBA00F3-16F9-4E22-BCAE-AB3DB05C32F5}"/>
    <cellStyle name="Normal 8 3 4 2" xfId="790" xr:uid="{F893B766-ECBA-4AB6-9824-070344F619C2}"/>
    <cellStyle name="Normal 8 3 4 2 2" xfId="791" xr:uid="{92BA5871-055D-4756-B71B-7896455E3D9A}"/>
    <cellStyle name="Normal 8 3 4 2 2 2" xfId="2158" xr:uid="{30266328-2513-40B6-8355-2DBF7B1763C4}"/>
    <cellStyle name="Normal 8 3 4 2 2 2 2" xfId="2159" xr:uid="{B924A884-60AF-4AA8-923F-5DE88A31F5AA}"/>
    <cellStyle name="Normal 8 3 4 2 2 3" xfId="2160" xr:uid="{2FD49760-E214-4363-A4D1-5B6F7B034384}"/>
    <cellStyle name="Normal 8 3 4 2 2 4" xfId="3797" xr:uid="{AF77F9DA-0BC7-4073-9FB4-A60CFB87E293}"/>
    <cellStyle name="Normal 8 3 4 2 3" xfId="2161" xr:uid="{7B5CA14A-EE7E-4993-8643-D4889F7CDB74}"/>
    <cellStyle name="Normal 8 3 4 2 3 2" xfId="2162" xr:uid="{FC6347F3-5475-4F71-B971-013B48E6CCAE}"/>
    <cellStyle name="Normal 8 3 4 2 4" xfId="2163" xr:uid="{250B9865-8C0D-4A2E-88C5-2F3F15BB9BF1}"/>
    <cellStyle name="Normal 8 3 4 2 5" xfId="3798" xr:uid="{2633FA0E-0039-4D54-95FC-140F7EFC9F5E}"/>
    <cellStyle name="Normal 8 3 4 3" xfId="792" xr:uid="{5316D26E-DD28-4F8E-839B-A7B781DB6976}"/>
    <cellStyle name="Normal 8 3 4 3 2" xfId="2164" xr:uid="{6D212D2F-5B3D-407B-BF06-711B1C37822F}"/>
    <cellStyle name="Normal 8 3 4 3 2 2" xfId="2165" xr:uid="{21237CFD-37E2-4E44-BBC3-15BF81491559}"/>
    <cellStyle name="Normal 8 3 4 3 3" xfId="2166" xr:uid="{479A82EF-2977-4528-8DF5-9D3F0E274430}"/>
    <cellStyle name="Normal 8 3 4 3 4" xfId="3799" xr:uid="{23088A75-5B45-43ED-908E-90BBA66D5AF4}"/>
    <cellStyle name="Normal 8 3 4 4" xfId="2167" xr:uid="{FC3FFEB1-3F48-4AA5-B336-4B5720B81CC8}"/>
    <cellStyle name="Normal 8 3 4 4 2" xfId="2168" xr:uid="{02289824-A1D3-4B25-B213-2D769C458DF9}"/>
    <cellStyle name="Normal 8 3 4 4 3" xfId="3800" xr:uid="{D20F0B56-764C-439A-B30B-5F3EABA13A3F}"/>
    <cellStyle name="Normal 8 3 4 4 4" xfId="3801" xr:uid="{3BC5DE4C-912B-4A31-BC6A-4AC27EBD6AD0}"/>
    <cellStyle name="Normal 8 3 4 5" xfId="2169" xr:uid="{165B0B8A-C418-4257-BE21-52148E058B65}"/>
    <cellStyle name="Normal 8 3 4 6" xfId="3802" xr:uid="{F3A6779E-23E5-4155-BBF9-586DACC6BC1D}"/>
    <cellStyle name="Normal 8 3 4 7" xfId="3803" xr:uid="{56414D53-F831-4398-9D4F-FB4615D46759}"/>
    <cellStyle name="Normal 8 3 5" xfId="388" xr:uid="{06E55A08-7010-40B5-9024-58F480280D87}"/>
    <cellStyle name="Normal 8 3 5 2" xfId="793" xr:uid="{8E8BD517-93EA-4A3D-9048-0E49EA219FDF}"/>
    <cellStyle name="Normal 8 3 5 2 2" xfId="2170" xr:uid="{882C9305-495F-4BFA-B3BE-33819EBC4248}"/>
    <cellStyle name="Normal 8 3 5 2 2 2" xfId="2171" xr:uid="{A4DCC635-F3FD-44D5-9166-8C96231BD140}"/>
    <cellStyle name="Normal 8 3 5 2 3" xfId="2172" xr:uid="{78F66421-B321-4E09-9502-658F6DA0B449}"/>
    <cellStyle name="Normal 8 3 5 2 4" xfId="3804" xr:uid="{C0334BDF-EE0D-4DEF-859F-0833A6CD8E2D}"/>
    <cellStyle name="Normal 8 3 5 3" xfId="2173" xr:uid="{039ABC72-1084-4D3F-814B-924F2AFE2DC3}"/>
    <cellStyle name="Normal 8 3 5 3 2" xfId="2174" xr:uid="{24C5413E-2340-417A-8E47-4054B26D403E}"/>
    <cellStyle name="Normal 8 3 5 3 3" xfId="3805" xr:uid="{B0AA5342-FB3C-4A7B-B02A-E8FB41E6261F}"/>
    <cellStyle name="Normal 8 3 5 3 4" xfId="3806" xr:uid="{1DE96E65-DC43-4F75-8D6A-974737202701}"/>
    <cellStyle name="Normal 8 3 5 4" xfId="2175" xr:uid="{67C3530E-4DED-4688-AFB7-960C66C279C9}"/>
    <cellStyle name="Normal 8 3 5 5" xfId="3807" xr:uid="{2B960411-6B64-4430-BE3C-8C7C52A24AB6}"/>
    <cellStyle name="Normal 8 3 5 6" xfId="3808" xr:uid="{5CEA6B10-0E10-4DBE-949F-4BEEDFF7DC4C}"/>
    <cellStyle name="Normal 8 3 6" xfId="389" xr:uid="{553FC6CE-B4A8-4F4A-A8B9-713AD910599F}"/>
    <cellStyle name="Normal 8 3 6 2" xfId="2176" xr:uid="{45BCDEE7-66A6-40B5-9CC7-6FFBF08C374E}"/>
    <cellStyle name="Normal 8 3 6 2 2" xfId="2177" xr:uid="{BB4D6E43-0210-4D0E-9AE4-FD5BF0C9553F}"/>
    <cellStyle name="Normal 8 3 6 2 3" xfId="3809" xr:uid="{AC1DD522-D48F-4559-9A0C-B909328FE5F0}"/>
    <cellStyle name="Normal 8 3 6 2 4" xfId="3810" xr:uid="{FD501569-E1A1-43F1-BE92-DD22E0C9A0D7}"/>
    <cellStyle name="Normal 8 3 6 3" xfId="2178" xr:uid="{7798BBA6-18FE-4873-A04F-6898251C38E6}"/>
    <cellStyle name="Normal 8 3 6 4" xfId="3811" xr:uid="{374FD481-B7FB-419D-ACB2-E0008E2B7218}"/>
    <cellStyle name="Normal 8 3 6 5" xfId="3812" xr:uid="{1B09E4A5-4F67-4733-B0B9-820CB3E1578B}"/>
    <cellStyle name="Normal 8 3 7" xfId="2179" xr:uid="{2D822FB9-7545-45A4-8EE0-F3723A44E6AD}"/>
    <cellStyle name="Normal 8 3 7 2" xfId="2180" xr:uid="{3AA01CAC-C683-4195-81D8-F7E526D1AD85}"/>
    <cellStyle name="Normal 8 3 7 3" xfId="3813" xr:uid="{ACC0CB4B-4DCF-449B-B47B-F7AFD3851C2D}"/>
    <cellStyle name="Normal 8 3 7 4" xfId="3814" xr:uid="{DC18B613-9473-493C-B165-90C88D222A2A}"/>
    <cellStyle name="Normal 8 3 8" xfId="2181" xr:uid="{60A466EF-9180-4428-B8A8-59265BDAC719}"/>
    <cellStyle name="Normal 8 3 8 2" xfId="3815" xr:uid="{E4F06A23-958D-422A-9978-3D84414655AF}"/>
    <cellStyle name="Normal 8 3 8 3" xfId="3816" xr:uid="{BE37FFFB-1052-403E-841D-E291A51DC983}"/>
    <cellStyle name="Normal 8 3 8 4" xfId="3817" xr:uid="{0ACC634E-34DE-45BA-9CCC-B8D8930F5AB7}"/>
    <cellStyle name="Normal 8 3 9" xfId="3818" xr:uid="{8C67FCC0-D804-40DA-9DB9-07CBCB6405A5}"/>
    <cellStyle name="Normal 8 4" xfId="159" xr:uid="{59B60DF7-D1A7-4E20-8258-746AB53BB445}"/>
    <cellStyle name="Normal 8 4 10" xfId="3819" xr:uid="{D1E8069B-3CD2-403B-99B1-FE72D32216CD}"/>
    <cellStyle name="Normal 8 4 11" xfId="3820" xr:uid="{ECD81C4F-713F-44AD-A572-66A09E6F8C15}"/>
    <cellStyle name="Normal 8 4 2" xfId="160" xr:uid="{9646CF9D-74E6-450B-B962-F3BEC6CDEE9C}"/>
    <cellStyle name="Normal 8 4 2 2" xfId="390" xr:uid="{FE858F46-6B16-4B7F-9076-FE1A01362F51}"/>
    <cellStyle name="Normal 8 4 2 2 2" xfId="794" xr:uid="{D312A713-6A37-426D-8F3E-9EE8ABD25156}"/>
    <cellStyle name="Normal 8 4 2 2 2 2" xfId="795" xr:uid="{C137A64B-CFA9-4AAB-A395-1F1C18464832}"/>
    <cellStyle name="Normal 8 4 2 2 2 2 2" xfId="2182" xr:uid="{ABA504E5-AF41-4628-8996-E9CD8A64E466}"/>
    <cellStyle name="Normal 8 4 2 2 2 2 3" xfId="3821" xr:uid="{E821F2BD-7FA9-4739-BC94-F4C714CCF149}"/>
    <cellStyle name="Normal 8 4 2 2 2 2 4" xfId="3822" xr:uid="{79B808E9-1E10-4AD7-8667-33F55B41DD08}"/>
    <cellStyle name="Normal 8 4 2 2 2 3" xfId="2183" xr:uid="{D24EDC1F-BBD1-4412-8C01-5E9AE96E12C0}"/>
    <cellStyle name="Normal 8 4 2 2 2 3 2" xfId="3823" xr:uid="{9BE924C6-D798-4C9B-A6CD-DDCA0352FC62}"/>
    <cellStyle name="Normal 8 4 2 2 2 3 3" xfId="3824" xr:uid="{CB7E25DA-AA73-4C60-A3B5-536811C33285}"/>
    <cellStyle name="Normal 8 4 2 2 2 3 4" xfId="3825" xr:uid="{F50E9D23-64F2-4276-BCF1-68697453944A}"/>
    <cellStyle name="Normal 8 4 2 2 2 4" xfId="3826" xr:uid="{C1730A54-CEBD-4EE8-A18E-25862EE46037}"/>
    <cellStyle name="Normal 8 4 2 2 2 5" xfId="3827" xr:uid="{DED2D6A5-89B4-44A4-8999-04E2B988E382}"/>
    <cellStyle name="Normal 8 4 2 2 2 6" xfId="3828" xr:uid="{7FFAAA16-851D-4D16-BB9B-45ADF7DEE9D5}"/>
    <cellStyle name="Normal 8 4 2 2 3" xfId="796" xr:uid="{8FC25B21-B542-49BB-A453-B714795252E2}"/>
    <cellStyle name="Normal 8 4 2 2 3 2" xfId="2184" xr:uid="{E05D9607-9A87-4673-A737-DCD0AA85940F}"/>
    <cellStyle name="Normal 8 4 2 2 3 2 2" xfId="3829" xr:uid="{E89F74CF-2689-48AF-A036-B8B602722F9E}"/>
    <cellStyle name="Normal 8 4 2 2 3 2 3" xfId="3830" xr:uid="{316C6932-16A1-488B-B112-D56F40D90D4A}"/>
    <cellStyle name="Normal 8 4 2 2 3 2 4" xfId="3831" xr:uid="{BDC7B97A-9938-4728-A67E-BB1AA284FACA}"/>
    <cellStyle name="Normal 8 4 2 2 3 3" xfId="3832" xr:uid="{B9495ABC-FDBC-41E1-B1AB-E092D4AD13B5}"/>
    <cellStyle name="Normal 8 4 2 2 3 4" xfId="3833" xr:uid="{772C4507-922D-4DC1-9FA5-9F40B28EC9F6}"/>
    <cellStyle name="Normal 8 4 2 2 3 5" xfId="3834" xr:uid="{6C360527-6BBC-4934-92CF-BC0BA8C86786}"/>
    <cellStyle name="Normal 8 4 2 2 4" xfId="2185" xr:uid="{D7852BB9-EB0A-4EE6-9983-BD50BA56D476}"/>
    <cellStyle name="Normal 8 4 2 2 4 2" xfId="3835" xr:uid="{D20D736B-6600-4633-BF09-0256A33217E3}"/>
    <cellStyle name="Normal 8 4 2 2 4 3" xfId="3836" xr:uid="{0FF5C3D6-CA65-4048-99D1-AFC8E6F23039}"/>
    <cellStyle name="Normal 8 4 2 2 4 4" xfId="3837" xr:uid="{2C1BD774-DE61-421A-B8DF-DC2FA1060C6F}"/>
    <cellStyle name="Normal 8 4 2 2 5" xfId="3838" xr:uid="{AE65042F-4981-4C36-B879-C257270C445C}"/>
    <cellStyle name="Normal 8 4 2 2 5 2" xfId="3839" xr:uid="{4F46B99C-E4C3-46B1-905C-A88F803FC1BF}"/>
    <cellStyle name="Normal 8 4 2 2 5 3" xfId="3840" xr:uid="{EF11BD37-B06A-40AD-8F5C-E440D9B71FB1}"/>
    <cellStyle name="Normal 8 4 2 2 5 4" xfId="3841" xr:uid="{4764992A-780F-492F-9562-4841F03E40EC}"/>
    <cellStyle name="Normal 8 4 2 2 6" xfId="3842" xr:uid="{518B0CB4-C698-4569-94F9-08A835C64F02}"/>
    <cellStyle name="Normal 8 4 2 2 7" xfId="3843" xr:uid="{A918EBAA-1336-4643-85A6-FD4165F11CB2}"/>
    <cellStyle name="Normal 8 4 2 2 8" xfId="3844" xr:uid="{60D87A19-4FC7-4F61-9E8A-63AB4AEDED1C}"/>
    <cellStyle name="Normal 8 4 2 3" xfId="797" xr:uid="{B7A475D4-3551-43C5-8CF2-9446312CD676}"/>
    <cellStyle name="Normal 8 4 2 3 2" xfId="798" xr:uid="{B8AF9F17-FF48-4E29-8134-87D3F8C86D04}"/>
    <cellStyle name="Normal 8 4 2 3 2 2" xfId="799" xr:uid="{213D3922-DA08-4561-940C-33B3A13BDD97}"/>
    <cellStyle name="Normal 8 4 2 3 2 3" xfId="3845" xr:uid="{AA523F60-DEA0-498D-9D65-F0AEF790FEAB}"/>
    <cellStyle name="Normal 8 4 2 3 2 4" xfId="3846" xr:uid="{3526F3DB-38BE-490D-BD57-DE4DB109B13A}"/>
    <cellStyle name="Normal 8 4 2 3 3" xfId="800" xr:uid="{49228812-E0AA-494E-B978-9E262CFB403E}"/>
    <cellStyle name="Normal 8 4 2 3 3 2" xfId="3847" xr:uid="{5D661BE3-FA63-4662-82B4-5FBC375FE55F}"/>
    <cellStyle name="Normal 8 4 2 3 3 3" xfId="3848" xr:uid="{DB93A873-B45E-440E-8E48-167C26113943}"/>
    <cellStyle name="Normal 8 4 2 3 3 4" xfId="3849" xr:uid="{A1A5D99B-5DFB-4329-AF29-83B9FB4A3F86}"/>
    <cellStyle name="Normal 8 4 2 3 4" xfId="3850" xr:uid="{6A951887-2DFD-455A-87A1-1FEFE2302CBC}"/>
    <cellStyle name="Normal 8 4 2 3 5" xfId="3851" xr:uid="{3B1484C4-2C5F-4341-8E4D-8DBC5ED3F76E}"/>
    <cellStyle name="Normal 8 4 2 3 6" xfId="3852" xr:uid="{858CC0FF-7275-4518-9F19-020EF8F98728}"/>
    <cellStyle name="Normal 8 4 2 4" xfId="801" xr:uid="{977EBA31-136C-4D5D-8DF2-6279C0082FA6}"/>
    <cellStyle name="Normal 8 4 2 4 2" xfId="802" xr:uid="{06780F3D-68CF-4C12-BB2B-8F0AC51933A7}"/>
    <cellStyle name="Normal 8 4 2 4 2 2" xfId="3853" xr:uid="{F3A0EBE9-1E98-4F99-9293-093C36E94AA0}"/>
    <cellStyle name="Normal 8 4 2 4 2 3" xfId="3854" xr:uid="{88F4C125-80D5-4F71-A41C-649690A98684}"/>
    <cellStyle name="Normal 8 4 2 4 2 4" xfId="3855" xr:uid="{10B03482-C84C-4A58-81D6-CE8F6E0023B1}"/>
    <cellStyle name="Normal 8 4 2 4 3" xfId="3856" xr:uid="{21D928B9-97B1-48D8-A3B5-E39399513D05}"/>
    <cellStyle name="Normal 8 4 2 4 4" xfId="3857" xr:uid="{A2B3BAF8-E463-47C4-93FB-B83980DF7635}"/>
    <cellStyle name="Normal 8 4 2 4 5" xfId="3858" xr:uid="{581863DF-6441-4D81-AB5D-0B8210D7C356}"/>
    <cellStyle name="Normal 8 4 2 5" xfId="803" xr:uid="{316B2177-AB62-45A5-8E75-05770C740EE2}"/>
    <cellStyle name="Normal 8 4 2 5 2" xfId="3859" xr:uid="{28B0200E-BCF2-4C1B-B820-3906F9C5AF2F}"/>
    <cellStyle name="Normal 8 4 2 5 3" xfId="3860" xr:uid="{7F4BB0D8-1DE2-4B33-B14E-84EBF0E31202}"/>
    <cellStyle name="Normal 8 4 2 5 4" xfId="3861" xr:uid="{82D5B51C-3D38-47FE-8392-7C1340BA4739}"/>
    <cellStyle name="Normal 8 4 2 6" xfId="3862" xr:uid="{1EA3683A-B43A-4107-9DE7-EFDE08714515}"/>
    <cellStyle name="Normal 8 4 2 6 2" xfId="3863" xr:uid="{8469A527-859C-4CBF-AD8D-402C00B3DF3B}"/>
    <cellStyle name="Normal 8 4 2 6 3" xfId="3864" xr:uid="{747E983D-9E81-4D54-9150-0CA22D2B26DB}"/>
    <cellStyle name="Normal 8 4 2 6 4" xfId="3865" xr:uid="{CF0680A4-2662-4ACC-8503-BBBF1FA9EC47}"/>
    <cellStyle name="Normal 8 4 2 7" xfId="3866" xr:uid="{B46DA7FD-EBAC-4EBC-BEFD-CF7327C3C32C}"/>
    <cellStyle name="Normal 8 4 2 8" xfId="3867" xr:uid="{5F386D09-7209-4CDE-98F3-0283D1E71442}"/>
    <cellStyle name="Normal 8 4 2 9" xfId="3868" xr:uid="{A60E974A-1BB7-44A1-9D58-27EC34F3C8EC}"/>
    <cellStyle name="Normal 8 4 3" xfId="391" xr:uid="{90F5DE57-8053-45ED-94BF-8E409A34DA6D}"/>
    <cellStyle name="Normal 8 4 3 2" xfId="804" xr:uid="{1FCEB279-0DC9-461C-B948-EFCA2190CDB9}"/>
    <cellStyle name="Normal 8 4 3 2 2" xfId="805" xr:uid="{6863A32E-7965-4415-9550-6A640004A27C}"/>
    <cellStyle name="Normal 8 4 3 2 2 2" xfId="2186" xr:uid="{D3154EFC-877D-498C-B2F1-B18C0EDA817D}"/>
    <cellStyle name="Normal 8 4 3 2 2 2 2" xfId="2187" xr:uid="{A626C60B-8C20-4357-8E94-D43A0138FB69}"/>
    <cellStyle name="Normal 8 4 3 2 2 3" xfId="2188" xr:uid="{6AF9973B-0379-453C-96D6-C4CF76690678}"/>
    <cellStyle name="Normal 8 4 3 2 2 4" xfId="3869" xr:uid="{3438BA36-E500-4F92-AB32-2A509D340A79}"/>
    <cellStyle name="Normal 8 4 3 2 3" xfId="2189" xr:uid="{5017816C-4047-4CA6-B8B2-AFDDDEFCFDDA}"/>
    <cellStyle name="Normal 8 4 3 2 3 2" xfId="2190" xr:uid="{9C65A706-B7AE-4973-A12F-C91ABC85C9D8}"/>
    <cellStyle name="Normal 8 4 3 2 3 3" xfId="3870" xr:uid="{6321E108-1124-4601-A062-8881C7609C5E}"/>
    <cellStyle name="Normal 8 4 3 2 3 4" xfId="3871" xr:uid="{99419B19-40F6-4899-A814-D627B157FE96}"/>
    <cellStyle name="Normal 8 4 3 2 4" xfId="2191" xr:uid="{6C8467C7-68B4-467D-9720-87AC6C8641FB}"/>
    <cellStyle name="Normal 8 4 3 2 5" xfId="3872" xr:uid="{AB0122BB-2F51-42B8-AF26-779A1EA86757}"/>
    <cellStyle name="Normal 8 4 3 2 6" xfId="3873" xr:uid="{5B1022B9-8BCA-48B9-93E9-8DE176167599}"/>
    <cellStyle name="Normal 8 4 3 3" xfId="806" xr:uid="{9FAF7BE3-E254-41A9-8755-83829C11A726}"/>
    <cellStyle name="Normal 8 4 3 3 2" xfId="2192" xr:uid="{EDD33F99-A20C-4EC1-AAD8-84A38ADE1D5D}"/>
    <cellStyle name="Normal 8 4 3 3 2 2" xfId="2193" xr:uid="{CF3699AA-CCF9-4AEC-B6F8-771FAE6D65C7}"/>
    <cellStyle name="Normal 8 4 3 3 2 3" xfId="3874" xr:uid="{04BF8577-8845-4748-88F5-B22CD4E9C067}"/>
    <cellStyle name="Normal 8 4 3 3 2 4" xfId="3875" xr:uid="{0AC5DCCB-ED85-4EE8-86D0-5B4C0BD89A6B}"/>
    <cellStyle name="Normal 8 4 3 3 3" xfId="2194" xr:uid="{7B05F590-B719-418B-9A27-626DB4DB57C3}"/>
    <cellStyle name="Normal 8 4 3 3 4" xfId="3876" xr:uid="{425FFE1A-C1BA-4169-9E74-38B1031A5583}"/>
    <cellStyle name="Normal 8 4 3 3 5" xfId="3877" xr:uid="{F04CB338-CCAD-44C7-AE68-A1A4949D5251}"/>
    <cellStyle name="Normal 8 4 3 4" xfId="2195" xr:uid="{DEE5310A-34EE-49B5-809C-E0868C676C62}"/>
    <cellStyle name="Normal 8 4 3 4 2" xfId="2196" xr:uid="{7AE04864-4C97-4927-A490-0AA5EA9FD183}"/>
    <cellStyle name="Normal 8 4 3 4 3" xfId="3878" xr:uid="{98A15CA0-6495-4FBF-8A34-B70AD5DBF983}"/>
    <cellStyle name="Normal 8 4 3 4 4" xfId="3879" xr:uid="{7DF60F3B-AD46-4C25-A50E-EC75ACE3B9A8}"/>
    <cellStyle name="Normal 8 4 3 5" xfId="2197" xr:uid="{8170B7B4-A4B8-45CA-8380-30F2B5ECFF2F}"/>
    <cellStyle name="Normal 8 4 3 5 2" xfId="3880" xr:uid="{B2EF5977-CC8E-4DAC-98AF-8F22DC5933D2}"/>
    <cellStyle name="Normal 8 4 3 5 3" xfId="3881" xr:uid="{626F3FFD-4532-45F5-A16E-6642AC529F3A}"/>
    <cellStyle name="Normal 8 4 3 5 4" xfId="3882" xr:uid="{E9053B86-A6D7-46A4-821F-FF54E0AE85E7}"/>
    <cellStyle name="Normal 8 4 3 6" xfId="3883" xr:uid="{BD1E00A1-0796-448B-9819-F94659DC4A70}"/>
    <cellStyle name="Normal 8 4 3 7" xfId="3884" xr:uid="{FB272F61-E7A5-40F2-924F-BA2F783A28FF}"/>
    <cellStyle name="Normal 8 4 3 8" xfId="3885" xr:uid="{E2C2DD53-B20A-49F3-8043-2E8967949A89}"/>
    <cellStyle name="Normal 8 4 4" xfId="392" xr:uid="{76D82970-7427-4E9E-AF5C-82A6C50F148A}"/>
    <cellStyle name="Normal 8 4 4 2" xfId="807" xr:uid="{A156DC96-850B-455F-ACBF-810B6C0D6A0F}"/>
    <cellStyle name="Normal 8 4 4 2 2" xfId="808" xr:uid="{DBCDF360-D10B-43BA-9253-EE011B968D3E}"/>
    <cellStyle name="Normal 8 4 4 2 2 2" xfId="2198" xr:uid="{23ACD8D6-CB8D-4A80-ACE1-801F3207AEB3}"/>
    <cellStyle name="Normal 8 4 4 2 2 3" xfId="3886" xr:uid="{5C8B638B-CEA9-4DB1-A7B3-E50E6FE46235}"/>
    <cellStyle name="Normal 8 4 4 2 2 4" xfId="3887" xr:uid="{BD07A552-4743-4307-BC64-F47DAEC443EE}"/>
    <cellStyle name="Normal 8 4 4 2 3" xfId="2199" xr:uid="{E3334C8C-BF81-4AFF-A9B0-A3AB3D43AE90}"/>
    <cellStyle name="Normal 8 4 4 2 4" xfId="3888" xr:uid="{1D8F9576-826C-4716-985F-869F4BA479ED}"/>
    <cellStyle name="Normal 8 4 4 2 5" xfId="3889" xr:uid="{EC8F8435-6CA1-4FF3-9378-2EA5A6326CC0}"/>
    <cellStyle name="Normal 8 4 4 3" xfId="809" xr:uid="{3092D5D4-27B6-48AA-93FB-D2765E6632F6}"/>
    <cellStyle name="Normal 8 4 4 3 2" xfId="2200" xr:uid="{83F0488B-7707-4BDE-A1A4-559874139BD2}"/>
    <cellStyle name="Normal 8 4 4 3 3" xfId="3890" xr:uid="{85D0815F-0FA4-4A80-BBD1-09000269A65B}"/>
    <cellStyle name="Normal 8 4 4 3 4" xfId="3891" xr:uid="{35B5BFA7-0700-40FC-8A7B-CEF7B09E1E70}"/>
    <cellStyle name="Normal 8 4 4 4" xfId="2201" xr:uid="{BC0B12C3-5914-4BC8-98B4-9DF27CF7F4A7}"/>
    <cellStyle name="Normal 8 4 4 4 2" xfId="3892" xr:uid="{344CD6E7-477B-444E-AB99-771954806A05}"/>
    <cellStyle name="Normal 8 4 4 4 3" xfId="3893" xr:uid="{4A9A4870-88E7-4549-B995-F73972E7988D}"/>
    <cellStyle name="Normal 8 4 4 4 4" xfId="3894" xr:uid="{529FDF5F-3BE1-4097-A8D5-AC23796D749E}"/>
    <cellStyle name="Normal 8 4 4 5" xfId="3895" xr:uid="{E1076FE8-6658-460A-BF6F-390D4CAC1F59}"/>
    <cellStyle name="Normal 8 4 4 6" xfId="3896" xr:uid="{F3EE2048-AAE9-4FE9-91EE-D4BCD52A2103}"/>
    <cellStyle name="Normal 8 4 4 7" xfId="3897" xr:uid="{0804DFF3-E117-4A6E-8F3F-77E87612675C}"/>
    <cellStyle name="Normal 8 4 5" xfId="393" xr:uid="{F17FC73C-A63D-4704-80B4-6B564B4B13DF}"/>
    <cellStyle name="Normal 8 4 5 2" xfId="810" xr:uid="{B5997C87-1F8C-4F58-83B4-BDDEBF4682A6}"/>
    <cellStyle name="Normal 8 4 5 2 2" xfId="2202" xr:uid="{017F723F-A007-4E67-9D36-247CCCB3A43D}"/>
    <cellStyle name="Normal 8 4 5 2 3" xfId="3898" xr:uid="{97D1B906-C15B-4D89-A5FB-BDDDCD0AD2D3}"/>
    <cellStyle name="Normal 8 4 5 2 4" xfId="3899" xr:uid="{8AACDB77-7ACF-4706-A401-F78DB60C96BB}"/>
    <cellStyle name="Normal 8 4 5 3" xfId="2203" xr:uid="{7E4F7EC7-9415-4EAC-8E8F-845710D64269}"/>
    <cellStyle name="Normal 8 4 5 3 2" xfId="3900" xr:uid="{0DB323B2-C413-4AC5-B46E-0C13F2F06F2F}"/>
    <cellStyle name="Normal 8 4 5 3 3" xfId="3901" xr:uid="{842AAA65-46A1-4146-BAF7-E9C8BBCA7992}"/>
    <cellStyle name="Normal 8 4 5 3 4" xfId="3902" xr:uid="{035ECE4F-19E0-4F06-B952-4C477E078BED}"/>
    <cellStyle name="Normal 8 4 5 4" xfId="3903" xr:uid="{05DCEAE3-01C8-4C9E-A228-9DBE1CC95DD0}"/>
    <cellStyle name="Normal 8 4 5 5" xfId="3904" xr:uid="{6B51E0C1-E62D-466F-A114-382AA9D668C3}"/>
    <cellStyle name="Normal 8 4 5 6" xfId="3905" xr:uid="{A1F0C301-5224-4828-BB89-D3448337FA88}"/>
    <cellStyle name="Normal 8 4 6" xfId="811" xr:uid="{0AC535E3-6027-42BD-850B-DBFD21353E45}"/>
    <cellStyle name="Normal 8 4 6 2" xfId="2204" xr:uid="{3A15E6E6-6039-4F5B-A302-7D919E549A34}"/>
    <cellStyle name="Normal 8 4 6 2 2" xfId="3906" xr:uid="{24FB92FF-B44E-4BB6-B8B3-C74A3DABA08D}"/>
    <cellStyle name="Normal 8 4 6 2 3" xfId="3907" xr:uid="{6B94B367-A6D1-4D1E-8645-54F22A09B0F9}"/>
    <cellStyle name="Normal 8 4 6 2 4" xfId="3908" xr:uid="{27457FB8-F9B1-42F3-B79F-3E28A9544242}"/>
    <cellStyle name="Normal 8 4 6 3" xfId="3909" xr:uid="{7C6778A3-A63B-4351-9261-7AB1D4096BC1}"/>
    <cellStyle name="Normal 8 4 6 4" xfId="3910" xr:uid="{8EF7DBF0-A616-42A0-BBFD-413ABEA32856}"/>
    <cellStyle name="Normal 8 4 6 5" xfId="3911" xr:uid="{4D683D81-6D39-43D6-88BD-BD2271D3C370}"/>
    <cellStyle name="Normal 8 4 7" xfId="2205" xr:uid="{63FFA7D2-A5A8-4394-8779-0EFE3D70A9B7}"/>
    <cellStyle name="Normal 8 4 7 2" xfId="3912" xr:uid="{BB092644-975E-4F38-9CD5-18B2D4422788}"/>
    <cellStyle name="Normal 8 4 7 3" xfId="3913" xr:uid="{E8A1E110-8D18-4933-A0CA-DB3C6ACB3D08}"/>
    <cellStyle name="Normal 8 4 7 4" xfId="3914" xr:uid="{2F8E9917-CA98-49BF-AB97-EB4C79A00BC6}"/>
    <cellStyle name="Normal 8 4 8" xfId="3915" xr:uid="{016A8A81-1738-4BA4-9BC4-740C17AB9FBE}"/>
    <cellStyle name="Normal 8 4 8 2" xfId="3916" xr:uid="{520FABDA-4BB0-4B8B-8800-7E5FF689F605}"/>
    <cellStyle name="Normal 8 4 8 3" xfId="3917" xr:uid="{ED6D05AB-36B0-4040-869E-2D16BFD8536F}"/>
    <cellStyle name="Normal 8 4 8 4" xfId="3918" xr:uid="{E308A8E2-8E8E-4855-AE1E-922BDB5480C8}"/>
    <cellStyle name="Normal 8 4 9" xfId="3919" xr:uid="{77D48D5E-DEB5-4821-8ECB-B3D8B34B9049}"/>
    <cellStyle name="Normal 8 5" xfId="161" xr:uid="{B0524665-B1D3-4882-A6AD-2329C12A6FAD}"/>
    <cellStyle name="Normal 8 5 2" xfId="162" xr:uid="{0E521A15-F446-4D51-B030-52405FC45FF0}"/>
    <cellStyle name="Normal 8 5 2 2" xfId="394" xr:uid="{21364EBB-51DA-43B0-930C-12D9C03C5CCC}"/>
    <cellStyle name="Normal 8 5 2 2 2" xfId="812" xr:uid="{B4C7AAC9-6230-4697-8415-8454FE134A3F}"/>
    <cellStyle name="Normal 8 5 2 2 2 2" xfId="2206" xr:uid="{C3B74B2B-D2A3-447E-AB16-728FE85C047D}"/>
    <cellStyle name="Normal 8 5 2 2 2 3" xfId="3920" xr:uid="{C59C6227-0DF8-4C18-A3CA-F096069B2E08}"/>
    <cellStyle name="Normal 8 5 2 2 2 4" xfId="3921" xr:uid="{2B021A0D-6250-4299-B2B8-942B9E6939C0}"/>
    <cellStyle name="Normal 8 5 2 2 3" xfId="2207" xr:uid="{4BACBF7B-6D8D-489A-97BD-C45256B670F7}"/>
    <cellStyle name="Normal 8 5 2 2 3 2" xfId="3922" xr:uid="{20A5FE2A-3B08-45C2-B987-2D35E7212E59}"/>
    <cellStyle name="Normal 8 5 2 2 3 3" xfId="3923" xr:uid="{D1009A45-40A3-4556-97FF-723794650E82}"/>
    <cellStyle name="Normal 8 5 2 2 3 4" xfId="3924" xr:uid="{80D9E02C-55E4-41F8-8A2D-0A357909C283}"/>
    <cellStyle name="Normal 8 5 2 2 4" xfId="3925" xr:uid="{CAC42FF8-EBB2-426A-A80C-17B4AF56F7C9}"/>
    <cellStyle name="Normal 8 5 2 2 5" xfId="3926" xr:uid="{9009FCAF-5E7D-49E6-B3EB-8823D51C44B5}"/>
    <cellStyle name="Normal 8 5 2 2 6" xfId="3927" xr:uid="{05A5F74B-5645-4770-AB09-5B8A2FB36F49}"/>
    <cellStyle name="Normal 8 5 2 3" xfId="813" xr:uid="{F7BE3D49-D327-4DB1-8683-0F34347BDB8F}"/>
    <cellStyle name="Normal 8 5 2 3 2" xfId="2208" xr:uid="{6A62A77D-C167-4EE4-8A85-6E67D0BDC097}"/>
    <cellStyle name="Normal 8 5 2 3 2 2" xfId="3928" xr:uid="{A8D81AB1-C89C-4633-B279-BF4750A35656}"/>
    <cellStyle name="Normal 8 5 2 3 2 3" xfId="3929" xr:uid="{358C9EC1-B663-44D8-BC5C-8E4275F77E25}"/>
    <cellStyle name="Normal 8 5 2 3 2 4" xfId="3930" xr:uid="{9AFA2C49-9271-4E5C-84DF-E349994F7E4C}"/>
    <cellStyle name="Normal 8 5 2 3 3" xfId="3931" xr:uid="{4ED4CFA0-D83D-40ED-AC89-13469013CA64}"/>
    <cellStyle name="Normal 8 5 2 3 4" xfId="3932" xr:uid="{3116869B-01DA-4FD2-B6DE-B2E76CD2BB70}"/>
    <cellStyle name="Normal 8 5 2 3 5" xfId="3933" xr:uid="{EDDF610D-EDD6-4E18-B4D7-594628DE6DD1}"/>
    <cellStyle name="Normal 8 5 2 4" xfId="2209" xr:uid="{95E57F9F-EF09-417B-9E97-80341695E8F9}"/>
    <cellStyle name="Normal 8 5 2 4 2" xfId="3934" xr:uid="{9482B34C-BAF5-4A09-829C-7ABEC9A168AE}"/>
    <cellStyle name="Normal 8 5 2 4 3" xfId="3935" xr:uid="{11A87699-46AC-420D-B513-870B08E40D9F}"/>
    <cellStyle name="Normal 8 5 2 4 4" xfId="3936" xr:uid="{EF4B17DC-B0C2-4981-AF9B-461FA73391F5}"/>
    <cellStyle name="Normal 8 5 2 5" xfId="3937" xr:uid="{5AD6F95F-BFF8-4C42-80E1-ADBE266C54B3}"/>
    <cellStyle name="Normal 8 5 2 5 2" xfId="3938" xr:uid="{B004D36E-7EB0-4C7A-9777-DBE466D3C719}"/>
    <cellStyle name="Normal 8 5 2 5 3" xfId="3939" xr:uid="{33CFE060-DE52-4412-A95F-D004F2B882B6}"/>
    <cellStyle name="Normal 8 5 2 5 4" xfId="3940" xr:uid="{FDDC41DF-FB8F-43E8-BD41-50C6F9CE9827}"/>
    <cellStyle name="Normal 8 5 2 6" xfId="3941" xr:uid="{79EF4EF1-7C12-436F-9579-6DCDD2CBC67B}"/>
    <cellStyle name="Normal 8 5 2 7" xfId="3942" xr:uid="{E6462DB0-BB51-47BC-8159-3D0B4531ED72}"/>
    <cellStyle name="Normal 8 5 2 8" xfId="3943" xr:uid="{44621C62-0369-4CF1-8526-DC737A52EE9F}"/>
    <cellStyle name="Normal 8 5 3" xfId="395" xr:uid="{C3F3C970-16AE-4547-BF5C-D0E724FE50F0}"/>
    <cellStyle name="Normal 8 5 3 2" xfId="814" xr:uid="{99F1E786-4811-47EC-8388-349F3BB0F4B7}"/>
    <cellStyle name="Normal 8 5 3 2 2" xfId="815" xr:uid="{ECB98CBE-E59E-45DB-817A-FC9C04F4A0F2}"/>
    <cellStyle name="Normal 8 5 3 2 3" xfId="3944" xr:uid="{571DEFC0-1C98-4B7D-9E6C-C9F4DBF438DE}"/>
    <cellStyle name="Normal 8 5 3 2 4" xfId="3945" xr:uid="{3639A7DB-29CF-41B3-83B2-20F0BE14DC75}"/>
    <cellStyle name="Normal 8 5 3 3" xfId="816" xr:uid="{A3D3DDB6-C958-4729-B3ED-E98E1BAD3D61}"/>
    <cellStyle name="Normal 8 5 3 3 2" xfId="3946" xr:uid="{C43D36B9-6A0D-4893-87E2-388209BF9E26}"/>
    <cellStyle name="Normal 8 5 3 3 3" xfId="3947" xr:uid="{DC946E17-D5CC-45C5-875F-B35186A9266E}"/>
    <cellStyle name="Normal 8 5 3 3 4" xfId="3948" xr:uid="{BF784D02-8267-4F7B-BBC5-6A20D74C2B54}"/>
    <cellStyle name="Normal 8 5 3 4" xfId="3949" xr:uid="{A0809673-EEDE-417B-98FE-41C321754F1E}"/>
    <cellStyle name="Normal 8 5 3 5" xfId="3950" xr:uid="{9386B638-860E-4C88-9985-82F8028A9CD9}"/>
    <cellStyle name="Normal 8 5 3 6" xfId="3951" xr:uid="{9384DAD2-15BA-4F66-8F8B-C83110B12184}"/>
    <cellStyle name="Normal 8 5 4" xfId="396" xr:uid="{E6A05B2A-BAC9-4A2A-9700-FF347882E8BE}"/>
    <cellStyle name="Normal 8 5 4 2" xfId="817" xr:uid="{B8EDCD38-BEFC-423C-8AC7-34714719264E}"/>
    <cellStyle name="Normal 8 5 4 2 2" xfId="3952" xr:uid="{6818F191-AD72-477C-A5AD-E8E0C8E0468A}"/>
    <cellStyle name="Normal 8 5 4 2 3" xfId="3953" xr:uid="{26477FF7-1B1E-48EE-BB07-72497CDF5629}"/>
    <cellStyle name="Normal 8 5 4 2 4" xfId="3954" xr:uid="{528B9070-D4AE-4EDE-9DE4-9B2DAB3D57D6}"/>
    <cellStyle name="Normal 8 5 4 3" xfId="3955" xr:uid="{5EC7EE20-AEF7-4F43-B3B5-B5317A192A87}"/>
    <cellStyle name="Normal 8 5 4 4" xfId="3956" xr:uid="{6128D750-EA07-413E-A97A-D175ADF50FC4}"/>
    <cellStyle name="Normal 8 5 4 5" xfId="3957" xr:uid="{E9004F6F-7CDE-4D8D-885D-0A77652BEA0F}"/>
    <cellStyle name="Normal 8 5 5" xfId="818" xr:uid="{85C02861-6941-49F1-AA16-FAE0DA5301AB}"/>
    <cellStyle name="Normal 8 5 5 2" xfId="3958" xr:uid="{408121BA-D929-4E6B-A7AE-191F36E59D64}"/>
    <cellStyle name="Normal 8 5 5 3" xfId="3959" xr:uid="{7962A74A-80FB-4607-9ADC-9967C5957892}"/>
    <cellStyle name="Normal 8 5 5 4" xfId="3960" xr:uid="{AE04AFFB-A5E4-44B4-9A1E-ABF64FD711A8}"/>
    <cellStyle name="Normal 8 5 6" xfId="3961" xr:uid="{EDA84BDB-6A79-4837-BBB9-EB3F6E76FEB3}"/>
    <cellStyle name="Normal 8 5 6 2" xfId="3962" xr:uid="{BD8DC063-44CC-467A-9907-608F2568BB11}"/>
    <cellStyle name="Normal 8 5 6 3" xfId="3963" xr:uid="{CE276E97-CCF1-448F-9B3E-A586FEAE4FBD}"/>
    <cellStyle name="Normal 8 5 6 4" xfId="3964" xr:uid="{798C7C2C-BE4E-4782-B15C-3B9599BB9865}"/>
    <cellStyle name="Normal 8 5 7" xfId="3965" xr:uid="{46AC38C1-B8AB-403A-9C76-D93218325ABB}"/>
    <cellStyle name="Normal 8 5 8" xfId="3966" xr:uid="{A960536D-0D59-44C5-9F08-713DF1CE4FF1}"/>
    <cellStyle name="Normal 8 5 9" xfId="3967" xr:uid="{6EA342E1-F010-4C55-869A-BBF6CE80C6C7}"/>
    <cellStyle name="Normal 8 6" xfId="163" xr:uid="{72AD9247-1DB6-4612-A030-0FE256C5BC28}"/>
    <cellStyle name="Normal 8 6 2" xfId="397" xr:uid="{9940DF50-28F0-4D76-BC73-97C38B4F6606}"/>
    <cellStyle name="Normal 8 6 2 2" xfId="819" xr:uid="{76A91822-F079-45F2-B965-DA8B3A1032D4}"/>
    <cellStyle name="Normal 8 6 2 2 2" xfId="2210" xr:uid="{4C0238DA-73EA-4086-817C-07F2BDD2D135}"/>
    <cellStyle name="Normal 8 6 2 2 2 2" xfId="2211" xr:uid="{AF89362C-4365-4F67-BFB9-8E4231F72B90}"/>
    <cellStyle name="Normal 8 6 2 2 3" xfId="2212" xr:uid="{43E00ADB-A8D7-4774-BD82-709FBF668DDF}"/>
    <cellStyle name="Normal 8 6 2 2 4" xfId="3968" xr:uid="{59A57259-F592-4466-B19F-FD88DC2D59DE}"/>
    <cellStyle name="Normal 8 6 2 3" xfId="2213" xr:uid="{5FCA02AD-7DB3-4C2A-B997-D77AD6DFAC82}"/>
    <cellStyle name="Normal 8 6 2 3 2" xfId="2214" xr:uid="{219166D2-3F09-4B7F-A7ED-43E56472F60E}"/>
    <cellStyle name="Normal 8 6 2 3 3" xfId="3969" xr:uid="{6F8E7071-C00B-4B45-AA8C-1F9A8423BCF3}"/>
    <cellStyle name="Normal 8 6 2 3 4" xfId="3970" xr:uid="{9FF5BC93-EB5B-47C0-988A-2EC32027896B}"/>
    <cellStyle name="Normal 8 6 2 4" xfId="2215" xr:uid="{8A969402-FECB-4DB8-8E47-8F5B214C3745}"/>
    <cellStyle name="Normal 8 6 2 5" xfId="3971" xr:uid="{14E4D7EB-8DBD-422E-93AC-ED0BC44A61E8}"/>
    <cellStyle name="Normal 8 6 2 6" xfId="3972" xr:uid="{332C5119-2244-45B3-A5D3-BC3005F46808}"/>
    <cellStyle name="Normal 8 6 3" xfId="820" xr:uid="{58FA358C-72D5-417B-A163-236DC031B685}"/>
    <cellStyle name="Normal 8 6 3 2" xfId="2216" xr:uid="{5CB29FD0-D822-4640-A5D4-8153647018C2}"/>
    <cellStyle name="Normal 8 6 3 2 2" xfId="2217" xr:uid="{0CD157C9-7845-4B25-A1EB-1AF4DB1C954F}"/>
    <cellStyle name="Normal 8 6 3 2 3" xfId="3973" xr:uid="{EBF5660B-D163-4F4C-849B-6E2030D9480D}"/>
    <cellStyle name="Normal 8 6 3 2 4" xfId="3974" xr:uid="{ED584303-30E9-4CC7-8EB5-6E8C3BB43632}"/>
    <cellStyle name="Normal 8 6 3 3" xfId="2218" xr:uid="{8A559B86-4863-46AA-B033-CCB18602864B}"/>
    <cellStyle name="Normal 8 6 3 4" xfId="3975" xr:uid="{72278081-753C-443E-B79A-DDA062648259}"/>
    <cellStyle name="Normal 8 6 3 5" xfId="3976" xr:uid="{51ECAAEC-1315-4C0C-A9C3-408521657D7E}"/>
    <cellStyle name="Normal 8 6 4" xfId="2219" xr:uid="{C02263C3-7FA1-40AF-AA14-59D009568906}"/>
    <cellStyle name="Normal 8 6 4 2" xfId="2220" xr:uid="{6C050167-F449-4A80-9413-EF7A37B7B983}"/>
    <cellStyle name="Normal 8 6 4 3" xfId="3977" xr:uid="{0B4FF071-031C-447D-A882-5C2B2AC3C89C}"/>
    <cellStyle name="Normal 8 6 4 4" xfId="3978" xr:uid="{472D3A3A-6916-4553-B263-4552FB1E4A49}"/>
    <cellStyle name="Normal 8 6 5" xfId="2221" xr:uid="{44B67038-59BB-4D0B-8433-D4BEFC523BD1}"/>
    <cellStyle name="Normal 8 6 5 2" xfId="3979" xr:uid="{06F63482-9F9B-4622-8883-EE60A41B2BD6}"/>
    <cellStyle name="Normal 8 6 5 3" xfId="3980" xr:uid="{DEAE769C-CF77-4A76-9C51-133937E1DA89}"/>
    <cellStyle name="Normal 8 6 5 4" xfId="3981" xr:uid="{8FE403AB-8C28-4880-BFCE-1E2A06D2C3C0}"/>
    <cellStyle name="Normal 8 6 6" xfId="3982" xr:uid="{2CCFFF5E-8497-46CF-B44F-D04739370B29}"/>
    <cellStyle name="Normal 8 6 7" xfId="3983" xr:uid="{5A2F8637-EA09-4C14-94DB-4AF45F963724}"/>
    <cellStyle name="Normal 8 6 8" xfId="3984" xr:uid="{467A2EF7-63B2-4AAF-A95F-A81908553CDF}"/>
    <cellStyle name="Normal 8 7" xfId="398" xr:uid="{55DC7D54-23BC-4B61-939C-C326C8265AE3}"/>
    <cellStyle name="Normal 8 7 2" xfId="821" xr:uid="{FDF9C1C9-760F-4204-B346-9CE070E8924B}"/>
    <cellStyle name="Normal 8 7 2 2" xfId="822" xr:uid="{3BA96DF6-64CD-4722-A5AF-E361FD2BB6C0}"/>
    <cellStyle name="Normal 8 7 2 2 2" xfId="2222" xr:uid="{56F9320D-B10D-4542-B1DB-EE5376563F1F}"/>
    <cellStyle name="Normal 8 7 2 2 3" xfId="3985" xr:uid="{32741F38-69B2-4D4C-B90A-05785CF3D128}"/>
    <cellStyle name="Normal 8 7 2 2 4" xfId="3986" xr:uid="{6CDEDD93-CA68-4531-81F1-422001335070}"/>
    <cellStyle name="Normal 8 7 2 3" xfId="2223" xr:uid="{6DDF74FD-8E8C-44C5-8A10-4A42EF6D0629}"/>
    <cellStyle name="Normal 8 7 2 4" xfId="3987" xr:uid="{D9B05350-9670-4FB5-80D2-154F6264F84D}"/>
    <cellStyle name="Normal 8 7 2 5" xfId="3988" xr:uid="{982424F3-5563-4165-9145-62A361C4DA8A}"/>
    <cellStyle name="Normal 8 7 3" xfId="823" xr:uid="{6DD2C709-1C8B-4086-ABAE-6297420E6642}"/>
    <cellStyle name="Normal 8 7 3 2" xfId="2224" xr:uid="{69501071-265D-4F09-A4A7-634E9C2631B8}"/>
    <cellStyle name="Normal 8 7 3 3" xfId="3989" xr:uid="{B5B4D1E4-0678-4769-98BE-F8D4BB5885DA}"/>
    <cellStyle name="Normal 8 7 3 4" xfId="3990" xr:uid="{3326B7B2-51C8-4E16-A572-30920DF6CD57}"/>
    <cellStyle name="Normal 8 7 4" xfId="2225" xr:uid="{2B6C0425-F72C-4804-A639-4AC7DB532A61}"/>
    <cellStyle name="Normal 8 7 4 2" xfId="3991" xr:uid="{51C3102F-A2B5-4680-B461-7563E7B5ABC7}"/>
    <cellStyle name="Normal 8 7 4 3" xfId="3992" xr:uid="{DC74D0B9-9EC0-44F6-BCAE-29F865BEEF0A}"/>
    <cellStyle name="Normal 8 7 4 4" xfId="3993" xr:uid="{C5F0D0CB-2D09-4889-85B4-508814AE1A59}"/>
    <cellStyle name="Normal 8 7 5" xfId="3994" xr:uid="{C0EDF9B0-25B9-45D6-821C-121274453F90}"/>
    <cellStyle name="Normal 8 7 6" xfId="3995" xr:uid="{9944D7CA-55D4-4118-A97C-C9B14BF56156}"/>
    <cellStyle name="Normal 8 7 7" xfId="3996" xr:uid="{E1EB7CE3-11A2-4766-8A6A-C40475FF1F05}"/>
    <cellStyle name="Normal 8 8" xfId="399" xr:uid="{123D934F-3A9C-44F4-909C-879C8F8B2196}"/>
    <cellStyle name="Normal 8 8 2" xfId="824" xr:uid="{18CC0AD0-0833-4CD2-8D2D-6E5D8DEE455E}"/>
    <cellStyle name="Normal 8 8 2 2" xfId="2226" xr:uid="{94F47619-2278-4F05-BC98-67E7506D93F5}"/>
    <cellStyle name="Normal 8 8 2 3" xfId="3997" xr:uid="{30E8D190-ADFC-49C6-B2BA-855E30DBDC37}"/>
    <cellStyle name="Normal 8 8 2 4" xfId="3998" xr:uid="{062A355F-8233-42EF-82B7-B7916EB5F84A}"/>
    <cellStyle name="Normal 8 8 3" xfId="2227" xr:uid="{42995C60-FB20-4A26-9CBF-17B119F40C42}"/>
    <cellStyle name="Normal 8 8 3 2" xfId="3999" xr:uid="{EA76CFA2-862A-4C47-B05D-023B88041096}"/>
    <cellStyle name="Normal 8 8 3 3" xfId="4000" xr:uid="{24DC09C5-8B25-48A7-8074-48DEF028EE4A}"/>
    <cellStyle name="Normal 8 8 3 4" xfId="4001" xr:uid="{29FADB38-C4C2-4967-8930-9F613E06BFAA}"/>
    <cellStyle name="Normal 8 8 4" xfId="4002" xr:uid="{ED4B44B2-E9DF-426C-B409-0B666770F375}"/>
    <cellStyle name="Normal 8 8 5" xfId="4003" xr:uid="{5E3393E8-4E6D-40D6-9344-232874D9DB3F}"/>
    <cellStyle name="Normal 8 8 6" xfId="4004" xr:uid="{03E7A50A-7667-48C2-8994-91AE1ECAD5B7}"/>
    <cellStyle name="Normal 8 9" xfId="400" xr:uid="{EE5D6F34-16E8-4B21-9588-3F4CD9907F1B}"/>
    <cellStyle name="Normal 8 9 2" xfId="2228" xr:uid="{19D1F09B-EB74-477B-AED3-FB9974C60FBF}"/>
    <cellStyle name="Normal 8 9 2 2" xfId="4005" xr:uid="{61C74AEB-AB98-4681-A2D9-7DC0051A276E}"/>
    <cellStyle name="Normal 8 9 2 2 2" xfId="4410" xr:uid="{E0C7FEA6-BB35-42FE-B9DD-3F905AE84CF8}"/>
    <cellStyle name="Normal 8 9 2 2 3" xfId="4689" xr:uid="{CA90C1E9-4117-44B5-B284-33A3A5272E07}"/>
    <cellStyle name="Normal 8 9 2 3" xfId="4006" xr:uid="{33E25B0C-7878-4B49-B481-6DD5B5DDC7E7}"/>
    <cellStyle name="Normal 8 9 2 4" xfId="4007" xr:uid="{1544D998-BC75-4F38-B484-591DA9291ACD}"/>
    <cellStyle name="Normal 8 9 3" xfId="4008" xr:uid="{E5870AA4-ABCB-4DFC-8A54-55C94B08C1D1}"/>
    <cellStyle name="Normal 8 9 4" xfId="4009" xr:uid="{693E0EA7-41E0-4AC9-9F61-F5E0C6CAAA9E}"/>
    <cellStyle name="Normal 8 9 4 2" xfId="4580" xr:uid="{C18DE13A-BE3F-4637-BC5D-3240444BB260}"/>
    <cellStyle name="Normal 8 9 4 3" xfId="4690" xr:uid="{A0F5EFFC-BCFE-43C0-AC61-2626F1812D8B}"/>
    <cellStyle name="Normal 8 9 4 4" xfId="4609" xr:uid="{565B6F9E-96C9-4FB0-9AB3-C981B8D2967D}"/>
    <cellStyle name="Normal 8 9 5" xfId="4010" xr:uid="{5157ADAB-F7F0-40B1-8006-70C218FD42B9}"/>
    <cellStyle name="Normal 9" xfId="164" xr:uid="{E6D342F4-A44F-49E2-9A2B-E69166867106}"/>
    <cellStyle name="Normal 9 10" xfId="401" xr:uid="{37D2B441-D351-4B2C-A0AC-2E5BE9772050}"/>
    <cellStyle name="Normal 9 10 2" xfId="2229" xr:uid="{31B2A14A-F9C1-4B8A-9AB1-09786544C4D9}"/>
    <cellStyle name="Normal 9 10 2 2" xfId="4011" xr:uid="{0C8A03B2-0398-4169-A736-CAA7295F7E38}"/>
    <cellStyle name="Normal 9 10 2 3" xfId="4012" xr:uid="{55DE8CB5-CF48-4F8F-AC54-DA905C638AA7}"/>
    <cellStyle name="Normal 9 10 2 4" xfId="4013" xr:uid="{F56CD3B4-D4E6-4214-B17E-E1361FF67D32}"/>
    <cellStyle name="Normal 9 10 3" xfId="4014" xr:uid="{A38ABDCC-0314-453F-8BDE-1D99F71A7A03}"/>
    <cellStyle name="Normal 9 10 4" xfId="4015" xr:uid="{7ECDC616-A70A-4B9C-8E13-7CEA54931996}"/>
    <cellStyle name="Normal 9 10 5" xfId="4016" xr:uid="{CD32298F-15E2-4648-9A18-393C3E8D6DE3}"/>
    <cellStyle name="Normal 9 11" xfId="2230" xr:uid="{2B5F56A3-1583-4964-BA21-AE9300C3E46E}"/>
    <cellStyle name="Normal 9 11 2" xfId="4017" xr:uid="{B90C38EE-B637-4014-8E54-DA9D30C60A39}"/>
    <cellStyle name="Normal 9 11 3" xfId="4018" xr:uid="{ED2FEA48-15D4-47C1-96F4-F7FDC7C683CA}"/>
    <cellStyle name="Normal 9 11 4" xfId="4019" xr:uid="{680DC480-9206-4E3B-8E94-FBB744CE9DDD}"/>
    <cellStyle name="Normal 9 12" xfId="4020" xr:uid="{06F07CBF-1620-40D6-884F-59C879A0A2ED}"/>
    <cellStyle name="Normal 9 12 2" xfId="4021" xr:uid="{4672867F-121F-4055-A23B-0FCC62A09229}"/>
    <cellStyle name="Normal 9 12 3" xfId="4022" xr:uid="{B47A776F-EF94-4F06-816D-B144AC2B5997}"/>
    <cellStyle name="Normal 9 12 4" xfId="4023" xr:uid="{7692E0A8-307A-49ED-858D-65E062505BA1}"/>
    <cellStyle name="Normal 9 13" xfId="4024" xr:uid="{1DE7142B-9BAB-4B06-9627-A2BE0652A1B8}"/>
    <cellStyle name="Normal 9 13 2" xfId="4025" xr:uid="{F1FB37BE-0783-431A-A72F-DF5F9E4B9A0C}"/>
    <cellStyle name="Normal 9 14" xfId="4026" xr:uid="{FFB3F517-07AA-42AA-8041-596806D9B25E}"/>
    <cellStyle name="Normal 9 15" xfId="4027" xr:uid="{DE72F396-79FF-42E3-8DB6-D49DE05E9D61}"/>
    <cellStyle name="Normal 9 16" xfId="4028" xr:uid="{DBE6D592-7B97-44E1-8490-B80417D2425F}"/>
    <cellStyle name="Normal 9 2" xfId="165" xr:uid="{1F56E2DA-D336-49BD-9FA8-E1CEC837FCFF}"/>
    <cellStyle name="Normal 9 2 2" xfId="402" xr:uid="{69C0B6A2-F4F5-42BD-B511-CB4FB278B8C4}"/>
    <cellStyle name="Normal 9 2 2 2" xfId="4672" xr:uid="{908F6C7D-87B6-4B10-8C02-5847323D902C}"/>
    <cellStyle name="Normal 9 2 3" xfId="4561" xr:uid="{EB21A7F3-552F-43B3-8375-D60260E163D4}"/>
    <cellStyle name="Normal 9 3" xfId="166" xr:uid="{23F024B0-7871-47D6-B6ED-C62C7232B6EA}"/>
    <cellStyle name="Normal 9 3 10" xfId="4029" xr:uid="{82F5CFFD-C419-4002-B308-5A18DAD5B1C0}"/>
    <cellStyle name="Normal 9 3 11" xfId="4030" xr:uid="{6384B381-55FC-4A99-AC45-50F486BD0E85}"/>
    <cellStyle name="Normal 9 3 2" xfId="167" xr:uid="{419DB734-EB7A-4835-AF76-0A6A6E3D26D3}"/>
    <cellStyle name="Normal 9 3 2 2" xfId="168" xr:uid="{CD702FBA-13BB-4C0B-8E3C-D893E6309547}"/>
    <cellStyle name="Normal 9 3 2 2 2" xfId="403" xr:uid="{671DD1F0-F127-48FF-9F76-585376BBC080}"/>
    <cellStyle name="Normal 9 3 2 2 2 2" xfId="825" xr:uid="{3FA760D4-574F-4193-A134-DC9BB1B99DA9}"/>
    <cellStyle name="Normal 9 3 2 2 2 2 2" xfId="826" xr:uid="{CF11B7D4-DAEE-4075-A39F-81A73391C585}"/>
    <cellStyle name="Normal 9 3 2 2 2 2 2 2" xfId="2231" xr:uid="{049073E6-A118-4355-A1C7-538B01E04F2B}"/>
    <cellStyle name="Normal 9 3 2 2 2 2 2 2 2" xfId="2232" xr:uid="{51B0F631-DA22-4EBF-BC42-57DF6D16875A}"/>
    <cellStyle name="Normal 9 3 2 2 2 2 2 3" xfId="2233" xr:uid="{CAF03028-8441-4F6A-A1DC-4B78E9330835}"/>
    <cellStyle name="Normal 9 3 2 2 2 2 3" xfId="2234" xr:uid="{2BFE7661-C2F0-427D-B888-7A6CDC466FAE}"/>
    <cellStyle name="Normal 9 3 2 2 2 2 3 2" xfId="2235" xr:uid="{376E8102-4708-4E1C-9822-581432F5A6E1}"/>
    <cellStyle name="Normal 9 3 2 2 2 2 4" xfId="2236" xr:uid="{9A9149B6-D9D6-4FBA-96DD-9F476E0F7386}"/>
    <cellStyle name="Normal 9 3 2 2 2 3" xfId="827" xr:uid="{77A276B5-AF85-45F7-AA56-B87B2C7B27E8}"/>
    <cellStyle name="Normal 9 3 2 2 2 3 2" xfId="2237" xr:uid="{E4C1A9C0-1C6C-4434-B411-EB5D2E766638}"/>
    <cellStyle name="Normal 9 3 2 2 2 3 2 2" xfId="2238" xr:uid="{BA9F9185-7B39-4088-A7BF-76E2E873C789}"/>
    <cellStyle name="Normal 9 3 2 2 2 3 3" xfId="2239" xr:uid="{1FF8183D-4148-4AC8-A89D-BB77B5400986}"/>
    <cellStyle name="Normal 9 3 2 2 2 3 4" xfId="4031" xr:uid="{A523FA65-A466-4C7A-AB0E-F38FF83F59CE}"/>
    <cellStyle name="Normal 9 3 2 2 2 4" xfId="2240" xr:uid="{F07C9AC9-1495-4F99-BC06-5E583E537AA9}"/>
    <cellStyle name="Normal 9 3 2 2 2 4 2" xfId="2241" xr:uid="{75B36DC0-9B7C-422F-9D39-7734C600A9CF}"/>
    <cellStyle name="Normal 9 3 2 2 2 5" xfId="2242" xr:uid="{D8AA5838-D4EA-4E94-97E7-51B42D013C52}"/>
    <cellStyle name="Normal 9 3 2 2 2 6" xfId="4032" xr:uid="{9472B7DB-F195-424E-878B-D53F0C578434}"/>
    <cellStyle name="Normal 9 3 2 2 3" xfId="404" xr:uid="{D3BA3246-3F09-433E-B17D-9DA9F4757398}"/>
    <cellStyle name="Normal 9 3 2 2 3 2" xfId="828" xr:uid="{E253DAB7-0F0F-4F02-95F1-91C5D58B8B35}"/>
    <cellStyle name="Normal 9 3 2 2 3 2 2" xfId="829" xr:uid="{E3B158D9-C14A-4131-B93A-B714C3BA018F}"/>
    <cellStyle name="Normal 9 3 2 2 3 2 2 2" xfId="2243" xr:uid="{E69A433F-4491-46EE-AAEB-FC3F7F6F3221}"/>
    <cellStyle name="Normal 9 3 2 2 3 2 2 2 2" xfId="2244" xr:uid="{49AE5FDB-68D0-4328-A8A3-057E6C544C6F}"/>
    <cellStyle name="Normal 9 3 2 2 3 2 2 3" xfId="2245" xr:uid="{4DF6262B-F917-42D0-8C3A-D601CB585578}"/>
    <cellStyle name="Normal 9 3 2 2 3 2 3" xfId="2246" xr:uid="{D2E47DBC-CDB5-478A-8DEA-A914ED3A909C}"/>
    <cellStyle name="Normal 9 3 2 2 3 2 3 2" xfId="2247" xr:uid="{E5BAC277-F682-4116-943C-6BEAA8680597}"/>
    <cellStyle name="Normal 9 3 2 2 3 2 4" xfId="2248" xr:uid="{7440B5C1-0551-41F1-AB88-0B574A6B2F65}"/>
    <cellStyle name="Normal 9 3 2 2 3 3" xfId="830" xr:uid="{D32F8A43-FDF4-4B3B-ABF6-4DE0C099DD3E}"/>
    <cellStyle name="Normal 9 3 2 2 3 3 2" xfId="2249" xr:uid="{63D95779-640A-448E-B9F8-FC1186865245}"/>
    <cellStyle name="Normal 9 3 2 2 3 3 2 2" xfId="2250" xr:uid="{8EAA7EB9-51CE-4133-8081-6F9B0F7C54E9}"/>
    <cellStyle name="Normal 9 3 2 2 3 3 3" xfId="2251" xr:uid="{7520BB1E-D455-4EE7-8850-36A4109D1AF5}"/>
    <cellStyle name="Normal 9 3 2 2 3 4" xfId="2252" xr:uid="{AFBEDF40-AEE9-4205-81F2-453C5FCED1C9}"/>
    <cellStyle name="Normal 9 3 2 2 3 4 2" xfId="2253" xr:uid="{550C6AC9-E9C5-4EB4-8E74-5A7D1A4275B6}"/>
    <cellStyle name="Normal 9 3 2 2 3 5" xfId="2254" xr:uid="{69ED24DC-7DA6-4D01-9C94-208EE553B00B}"/>
    <cellStyle name="Normal 9 3 2 2 4" xfId="831" xr:uid="{2A57BEB0-D9A4-438C-B695-47D849D9D908}"/>
    <cellStyle name="Normal 9 3 2 2 4 2" xfId="832" xr:uid="{9E5432E1-9CB7-4A3B-9A11-A6E78F0777C4}"/>
    <cellStyle name="Normal 9 3 2 2 4 2 2" xfId="2255" xr:uid="{3FC7D853-4A3C-438B-A89E-C852C694D8F6}"/>
    <cellStyle name="Normal 9 3 2 2 4 2 2 2" xfId="2256" xr:uid="{3D56A78F-9156-4D9F-9469-7A17637CDDD0}"/>
    <cellStyle name="Normal 9 3 2 2 4 2 3" xfId="2257" xr:uid="{1021CB4C-E1E7-420E-8CD1-5640AB47D204}"/>
    <cellStyle name="Normal 9 3 2 2 4 3" xfId="2258" xr:uid="{687EB837-A3CF-4633-86DA-CD9331B3F618}"/>
    <cellStyle name="Normal 9 3 2 2 4 3 2" xfId="2259" xr:uid="{90689186-999D-4597-A8D0-219D8C6AF99A}"/>
    <cellStyle name="Normal 9 3 2 2 4 4" xfId="2260" xr:uid="{A3247E41-982E-4AC8-AAD8-4FF6022CC9F0}"/>
    <cellStyle name="Normal 9 3 2 2 5" xfId="833" xr:uid="{337F4D18-EAA4-41D5-8D11-AE0368E2B32C}"/>
    <cellStyle name="Normal 9 3 2 2 5 2" xfId="2261" xr:uid="{3DB27B82-D963-4213-BBC8-96F80CDB5FE3}"/>
    <cellStyle name="Normal 9 3 2 2 5 2 2" xfId="2262" xr:uid="{908EB84B-AF71-402B-881C-F830E26ECD1D}"/>
    <cellStyle name="Normal 9 3 2 2 5 3" xfId="2263" xr:uid="{4617DFC7-70CE-4700-9E62-F5039222B62D}"/>
    <cellStyle name="Normal 9 3 2 2 5 4" xfId="4033" xr:uid="{479063AD-79F2-4A4C-AE81-3E5299E5698B}"/>
    <cellStyle name="Normal 9 3 2 2 6" xfId="2264" xr:uid="{540C4269-133F-4067-A6F1-65E9F4151968}"/>
    <cellStyle name="Normal 9 3 2 2 6 2" xfId="2265" xr:uid="{AF9EB885-DCEA-4D8F-A600-45BEB713634F}"/>
    <cellStyle name="Normal 9 3 2 2 7" xfId="2266" xr:uid="{34A714F5-B7F8-4166-9D59-B3340F524173}"/>
    <cellStyle name="Normal 9 3 2 2 8" xfId="4034" xr:uid="{F911BF6F-7C11-48F4-85A9-810A80402B7F}"/>
    <cellStyle name="Normal 9 3 2 3" xfId="405" xr:uid="{85E132CD-79E2-4072-B127-D5C98C4681C4}"/>
    <cellStyle name="Normal 9 3 2 3 2" xfId="834" xr:uid="{763FA899-88DF-4882-92A5-DC4FFD10D808}"/>
    <cellStyle name="Normal 9 3 2 3 2 2" xfId="835" xr:uid="{693AD545-29FF-4939-BE34-C05F63F04B7F}"/>
    <cellStyle name="Normal 9 3 2 3 2 2 2" xfId="2267" xr:uid="{96572A7A-5E55-4EFD-9329-1AB81B4FA5E0}"/>
    <cellStyle name="Normal 9 3 2 3 2 2 2 2" xfId="2268" xr:uid="{C58F10AC-2DB4-4EBD-A266-82607F155B9D}"/>
    <cellStyle name="Normal 9 3 2 3 2 2 3" xfId="2269" xr:uid="{9730C215-8C5E-4507-9D95-70DA1F15C0E5}"/>
    <cellStyle name="Normal 9 3 2 3 2 3" xfId="2270" xr:uid="{0F2AC276-B054-4F67-BDD2-6DDF86890AE0}"/>
    <cellStyle name="Normal 9 3 2 3 2 3 2" xfId="2271" xr:uid="{4DC53B34-DBC4-4439-805A-24E6DF1155C5}"/>
    <cellStyle name="Normal 9 3 2 3 2 4" xfId="2272" xr:uid="{46B987C7-4E96-4624-828A-95F6D548C9BF}"/>
    <cellStyle name="Normal 9 3 2 3 3" xfId="836" xr:uid="{DEC2B03F-C1ED-4821-844B-BA4485FF8BC5}"/>
    <cellStyle name="Normal 9 3 2 3 3 2" xfId="2273" xr:uid="{5012A91D-4157-42E8-A5EA-459F44B75A55}"/>
    <cellStyle name="Normal 9 3 2 3 3 2 2" xfId="2274" xr:uid="{B6924DDD-BC64-4256-8986-556211143D5A}"/>
    <cellStyle name="Normal 9 3 2 3 3 3" xfId="2275" xr:uid="{DE38D4A7-76F7-4B4F-AAA4-750ED8666F17}"/>
    <cellStyle name="Normal 9 3 2 3 3 4" xfId="4035" xr:uid="{760E7669-195D-4CA8-9332-57BD75AB9136}"/>
    <cellStyle name="Normal 9 3 2 3 4" xfId="2276" xr:uid="{78618A35-2B23-4A3A-A392-D18041CD742F}"/>
    <cellStyle name="Normal 9 3 2 3 4 2" xfId="2277" xr:uid="{8D32E0BD-3C9A-4563-9F59-32EB4840A8F4}"/>
    <cellStyle name="Normal 9 3 2 3 5" xfId="2278" xr:uid="{46F6808B-7188-4FD5-B90E-367F07B8550E}"/>
    <cellStyle name="Normal 9 3 2 3 6" xfId="4036" xr:uid="{CD4D45B8-7D13-4D13-8346-2C5EBE1F2277}"/>
    <cellStyle name="Normal 9 3 2 4" xfId="406" xr:uid="{AEC1F24F-8CA3-4E43-8E58-89674F0F614E}"/>
    <cellStyle name="Normal 9 3 2 4 2" xfId="837" xr:uid="{E43B5FDF-088E-4359-B7CB-AB7D31DB4AD6}"/>
    <cellStyle name="Normal 9 3 2 4 2 2" xfId="838" xr:uid="{A4CDCEEC-40AA-4DCC-920B-EAB1D562E814}"/>
    <cellStyle name="Normal 9 3 2 4 2 2 2" xfId="2279" xr:uid="{B4925A02-54E4-4F21-8DFE-55E7008D17E5}"/>
    <cellStyle name="Normal 9 3 2 4 2 2 2 2" xfId="2280" xr:uid="{2015552F-1495-4E3F-80E7-E09EF6385DE9}"/>
    <cellStyle name="Normal 9 3 2 4 2 2 3" xfId="2281" xr:uid="{9FC2196B-A1D5-44A1-AB6E-E9356EFE7791}"/>
    <cellStyle name="Normal 9 3 2 4 2 3" xfId="2282" xr:uid="{A5CD7DAA-C76F-4679-8314-CDFFF44A2719}"/>
    <cellStyle name="Normal 9 3 2 4 2 3 2" xfId="2283" xr:uid="{9640C582-1DC1-4658-B7A9-F15B7FDFCD3E}"/>
    <cellStyle name="Normal 9 3 2 4 2 4" xfId="2284" xr:uid="{3D95D2ED-5A91-474C-896F-25D8DC88E8BC}"/>
    <cellStyle name="Normal 9 3 2 4 3" xfId="839" xr:uid="{150BA70B-F922-45C3-8977-473D8BB7EDF0}"/>
    <cellStyle name="Normal 9 3 2 4 3 2" xfId="2285" xr:uid="{629C9EB5-EC65-4983-92F2-55AB26886E4C}"/>
    <cellStyle name="Normal 9 3 2 4 3 2 2" xfId="2286" xr:uid="{13379AA3-549E-485F-8780-C9355748737F}"/>
    <cellStyle name="Normal 9 3 2 4 3 3" xfId="2287" xr:uid="{364F5C03-7EDB-4C74-AED5-431B1612CC80}"/>
    <cellStyle name="Normal 9 3 2 4 4" xfId="2288" xr:uid="{568A056B-81C9-42FE-BE9D-8A6DC418771E}"/>
    <cellStyle name="Normal 9 3 2 4 4 2" xfId="2289" xr:uid="{247D29A2-D7C6-485D-AB27-C3F7A3BE3D66}"/>
    <cellStyle name="Normal 9 3 2 4 5" xfId="2290" xr:uid="{6A9F9C03-B682-49E4-8F39-E23E1D95A7B0}"/>
    <cellStyle name="Normal 9 3 2 5" xfId="407" xr:uid="{E583989B-EF8D-4B19-9A83-E9DE3DE61B5A}"/>
    <cellStyle name="Normal 9 3 2 5 2" xfId="840" xr:uid="{6B293F18-2DE4-4D08-9C29-31712B9445F0}"/>
    <cellStyle name="Normal 9 3 2 5 2 2" xfId="2291" xr:uid="{CFB766AA-7C74-48D5-B302-D0E2E8B13E16}"/>
    <cellStyle name="Normal 9 3 2 5 2 2 2" xfId="2292" xr:uid="{E31A7F7E-2C36-4235-863D-B915A5C4E4EE}"/>
    <cellStyle name="Normal 9 3 2 5 2 3" xfId="2293" xr:uid="{176577B0-7F10-4FBD-8C42-4D718EEE4B49}"/>
    <cellStyle name="Normal 9 3 2 5 3" xfId="2294" xr:uid="{5C586AA8-40FB-4877-B4C8-34F90B566FB2}"/>
    <cellStyle name="Normal 9 3 2 5 3 2" xfId="2295" xr:uid="{B85CD8BA-85C0-4F76-B04F-CBCBEFE5C269}"/>
    <cellStyle name="Normal 9 3 2 5 4" xfId="2296" xr:uid="{E005A748-F2B1-493B-AE11-A931EB76C9FF}"/>
    <cellStyle name="Normal 9 3 2 6" xfId="841" xr:uid="{C5EFCE96-0F62-461D-8997-1191A9EA6348}"/>
    <cellStyle name="Normal 9 3 2 6 2" xfId="2297" xr:uid="{C0A8E353-509A-4132-B48A-426612EF3334}"/>
    <cellStyle name="Normal 9 3 2 6 2 2" xfId="2298" xr:uid="{5F24076B-5A32-4937-9879-DEC3ABD32DFD}"/>
    <cellStyle name="Normal 9 3 2 6 3" xfId="2299" xr:uid="{AB5AC429-664F-4CE7-B5AC-08FDAF85CE9A}"/>
    <cellStyle name="Normal 9 3 2 6 4" xfId="4037" xr:uid="{D0B6BA29-DF5D-449A-8A41-3AB41DA5E2CC}"/>
    <cellStyle name="Normal 9 3 2 7" xfId="2300" xr:uid="{95332378-7535-4673-8493-5FBD0D846EE1}"/>
    <cellStyle name="Normal 9 3 2 7 2" xfId="2301" xr:uid="{5DDFA752-30AC-4B4B-9629-5196D97B4039}"/>
    <cellStyle name="Normal 9 3 2 8" xfId="2302" xr:uid="{6476B2C2-8C44-4AFA-A28D-1B929D84C172}"/>
    <cellStyle name="Normal 9 3 2 9" xfId="4038" xr:uid="{0B44E0E5-9423-4E4B-B32A-C27DC85EBF41}"/>
    <cellStyle name="Normal 9 3 3" xfId="169" xr:uid="{5932E2B4-CD5A-4AA3-B28F-B710F8E55EC8}"/>
    <cellStyle name="Normal 9 3 3 2" xfId="170" xr:uid="{0059ADC0-02F2-43E3-A532-39E6992FB71B}"/>
    <cellStyle name="Normal 9 3 3 2 2" xfId="842" xr:uid="{08CC355D-9AC4-440E-949B-30B513352ADC}"/>
    <cellStyle name="Normal 9 3 3 2 2 2" xfId="843" xr:uid="{7C6C838D-F7DB-4F6D-9BFD-4B19C0C2E893}"/>
    <cellStyle name="Normal 9 3 3 2 2 2 2" xfId="2303" xr:uid="{65105B97-B783-4081-96B8-392CB6B489DA}"/>
    <cellStyle name="Normal 9 3 3 2 2 2 2 2" xfId="2304" xr:uid="{2DF9C56C-FA83-4A63-AD29-CD18B75DB294}"/>
    <cellStyle name="Normal 9 3 3 2 2 2 3" xfId="2305" xr:uid="{CB84316A-691B-489C-9AF1-2CE604AE024F}"/>
    <cellStyle name="Normal 9 3 3 2 2 3" xfId="2306" xr:uid="{BA6EA0D5-7C1C-4200-964C-7109A267318D}"/>
    <cellStyle name="Normal 9 3 3 2 2 3 2" xfId="2307" xr:uid="{75ED8F07-E99B-4656-AC4D-928AB7D18156}"/>
    <cellStyle name="Normal 9 3 3 2 2 4" xfId="2308" xr:uid="{BF03249A-3DB3-40C8-85E2-67A6BF20AE6D}"/>
    <cellStyle name="Normal 9 3 3 2 3" xfId="844" xr:uid="{B460A851-D190-452F-AF5F-7D8D9E98156A}"/>
    <cellStyle name="Normal 9 3 3 2 3 2" xfId="2309" xr:uid="{A9FC4924-3123-4CED-9F95-BF1551248D99}"/>
    <cellStyle name="Normal 9 3 3 2 3 2 2" xfId="2310" xr:uid="{59CF810C-2CC5-46BA-9E7C-3FE31275C3F3}"/>
    <cellStyle name="Normal 9 3 3 2 3 3" xfId="2311" xr:uid="{CA7F76EB-EA20-4A9D-AA73-BD73C000D06E}"/>
    <cellStyle name="Normal 9 3 3 2 3 4" xfId="4039" xr:uid="{8757B1B0-368A-4C32-B4E5-AF60302323B8}"/>
    <cellStyle name="Normal 9 3 3 2 4" xfId="2312" xr:uid="{349E1DCA-76D4-4DDD-BC07-F9CA6F4EB2F7}"/>
    <cellStyle name="Normal 9 3 3 2 4 2" xfId="2313" xr:uid="{92D47456-2F65-417F-8E8C-4887996AB812}"/>
    <cellStyle name="Normal 9 3 3 2 5" xfId="2314" xr:uid="{96B47648-846C-4CB5-B56E-09504540B4B1}"/>
    <cellStyle name="Normal 9 3 3 2 6" xfId="4040" xr:uid="{EB1B1E3E-A036-474B-B7D4-39F4B8B7693F}"/>
    <cellStyle name="Normal 9 3 3 3" xfId="408" xr:uid="{51ACB796-6C04-4164-B0D3-D05B2AEDC663}"/>
    <cellStyle name="Normal 9 3 3 3 2" xfId="845" xr:uid="{6830B6F6-D584-4682-8F24-8A968B557ECD}"/>
    <cellStyle name="Normal 9 3 3 3 2 2" xfId="846" xr:uid="{7C6F355C-5C13-46D1-8FAE-3B00DB402C55}"/>
    <cellStyle name="Normal 9 3 3 3 2 2 2" xfId="2315" xr:uid="{DF2F7D09-B7EB-4FAD-A109-30F606FD7F42}"/>
    <cellStyle name="Normal 9 3 3 3 2 2 2 2" xfId="2316" xr:uid="{CD2B33EC-B292-4CDE-B7D8-AF72DA30D0BC}"/>
    <cellStyle name="Normal 9 3 3 3 2 2 2 2 2" xfId="4765" xr:uid="{1B2F7F06-4069-4733-A150-4332B17122DC}"/>
    <cellStyle name="Normal 9 3 3 3 2 2 3" xfId="2317" xr:uid="{0FA920BA-1A0B-4900-9573-7C81C8FA0411}"/>
    <cellStyle name="Normal 9 3 3 3 2 2 3 2" xfId="4766" xr:uid="{EF63FD5A-95BC-4EDD-9A35-801492C5F56E}"/>
    <cellStyle name="Normal 9 3 3 3 2 3" xfId="2318" xr:uid="{83C3760A-2232-4691-8DFA-F5B83A28D078}"/>
    <cellStyle name="Normal 9 3 3 3 2 3 2" xfId="2319" xr:uid="{90282553-4244-4479-A57B-26D9244F9CC7}"/>
    <cellStyle name="Normal 9 3 3 3 2 3 2 2" xfId="4768" xr:uid="{2435442A-7658-40FD-AF22-A25C8D5719DE}"/>
    <cellStyle name="Normal 9 3 3 3 2 3 3" xfId="4767" xr:uid="{368764D5-1E83-43B5-81AE-4412D9538C92}"/>
    <cellStyle name="Normal 9 3 3 3 2 4" xfId="2320" xr:uid="{450A9759-E938-446C-A8EA-5D5EBD5347EA}"/>
    <cellStyle name="Normal 9 3 3 3 2 4 2" xfId="4769" xr:uid="{43757B38-C311-4C27-A7BA-7BE03A657C96}"/>
    <cellStyle name="Normal 9 3 3 3 3" xfId="847" xr:uid="{743C0942-1E0B-45B6-A53A-CA2BD907867C}"/>
    <cellStyle name="Normal 9 3 3 3 3 2" xfId="2321" xr:uid="{DCAE4522-3B57-44DA-8770-DC2B06EC5A61}"/>
    <cellStyle name="Normal 9 3 3 3 3 2 2" xfId="2322" xr:uid="{2DAC0429-9108-4A5D-BE6E-D54C367D869B}"/>
    <cellStyle name="Normal 9 3 3 3 3 2 2 2" xfId="4772" xr:uid="{4CF3077E-A83B-4BB2-9580-047C17F39ED1}"/>
    <cellStyle name="Normal 9 3 3 3 3 2 3" xfId="4771" xr:uid="{97B2AF1F-D719-40B9-80B7-00821327F8DC}"/>
    <cellStyle name="Normal 9 3 3 3 3 3" xfId="2323" xr:uid="{986ED4C0-0A16-4F8D-9E00-D89D12253ABF}"/>
    <cellStyle name="Normal 9 3 3 3 3 3 2" xfId="4773" xr:uid="{E65ED47C-EC7A-47BE-91CE-FDFAD075E822}"/>
    <cellStyle name="Normal 9 3 3 3 3 4" xfId="4770" xr:uid="{5AB1CC86-3C50-49C7-827E-64428010A53E}"/>
    <cellStyle name="Normal 9 3 3 3 4" xfId="2324" xr:uid="{E4E41189-A844-4045-B222-169AA4AF0649}"/>
    <cellStyle name="Normal 9 3 3 3 4 2" xfId="2325" xr:uid="{01D17F14-1AD4-45DF-8C3A-40E6387D3758}"/>
    <cellStyle name="Normal 9 3 3 3 4 2 2" xfId="4775" xr:uid="{16F237F7-BA29-4710-9897-A055C17FAC60}"/>
    <cellStyle name="Normal 9 3 3 3 4 3" xfId="4774" xr:uid="{537178E9-53CF-4ABD-B68C-0FEBB6A665E1}"/>
    <cellStyle name="Normal 9 3 3 3 5" xfId="2326" xr:uid="{D54E3FEF-C470-4890-825F-DB158B2378AB}"/>
    <cellStyle name="Normal 9 3 3 3 5 2" xfId="4776" xr:uid="{7407E9F0-7088-496C-B050-C0606374BF84}"/>
    <cellStyle name="Normal 9 3 3 4" xfId="409" xr:uid="{19FF1E09-EBC1-4881-9C66-E462C4B0EEFF}"/>
    <cellStyle name="Normal 9 3 3 4 2" xfId="848" xr:uid="{FFEF0E11-12D0-4F28-AFBF-81FDA810CDAF}"/>
    <cellStyle name="Normal 9 3 3 4 2 2" xfId="2327" xr:uid="{8864492B-905F-444E-BC00-B47447735ED6}"/>
    <cellStyle name="Normal 9 3 3 4 2 2 2" xfId="2328" xr:uid="{EA22AE93-A8B1-46E0-AE4A-EAE380ED1DBC}"/>
    <cellStyle name="Normal 9 3 3 4 2 2 2 2" xfId="4780" xr:uid="{C925708C-FEE7-4C78-9F62-EEA09CB4774B}"/>
    <cellStyle name="Normal 9 3 3 4 2 2 3" xfId="4779" xr:uid="{EEDA4352-3E4D-4B40-97B6-D4A97D167762}"/>
    <cellStyle name="Normal 9 3 3 4 2 3" xfId="2329" xr:uid="{2392518E-DACD-4006-AC26-753D373E3D99}"/>
    <cellStyle name="Normal 9 3 3 4 2 3 2" xfId="4781" xr:uid="{FD4F3CF4-4140-43F3-A2B2-3738C822911B}"/>
    <cellStyle name="Normal 9 3 3 4 2 4" xfId="4778" xr:uid="{5F6E2AEB-5ACF-4161-97A6-AE34CA3F93C5}"/>
    <cellStyle name="Normal 9 3 3 4 3" xfId="2330" xr:uid="{C6422A2C-4475-4244-8714-0B94EEE738C9}"/>
    <cellStyle name="Normal 9 3 3 4 3 2" xfId="2331" xr:uid="{66B96309-F05E-4EA6-9B8E-59281C256287}"/>
    <cellStyle name="Normal 9 3 3 4 3 2 2" xfId="4783" xr:uid="{A6364890-53AF-4C66-968E-0600D9DE6A3D}"/>
    <cellStyle name="Normal 9 3 3 4 3 3" xfId="4782" xr:uid="{DE54C224-D4DA-4E2B-A888-89B26C6EB88B}"/>
    <cellStyle name="Normal 9 3 3 4 4" xfId="2332" xr:uid="{F2593F40-E185-4589-8BC9-943E8D551777}"/>
    <cellStyle name="Normal 9 3 3 4 4 2" xfId="4784" xr:uid="{057B619B-DEFD-4AC2-9C33-E80C4048D16C}"/>
    <cellStyle name="Normal 9 3 3 4 5" xfId="4777" xr:uid="{78CBA6AC-8CE8-493E-B70A-E84DAE48AB1C}"/>
    <cellStyle name="Normal 9 3 3 5" xfId="849" xr:uid="{F9A5D706-7C97-4DBD-8EE8-DD054E7591C8}"/>
    <cellStyle name="Normal 9 3 3 5 2" xfId="2333" xr:uid="{7CC4835D-22D3-4DB5-B1DC-653A98C8D573}"/>
    <cellStyle name="Normal 9 3 3 5 2 2" xfId="2334" xr:uid="{B46672F7-8AFE-4475-A392-864F39C459AE}"/>
    <cellStyle name="Normal 9 3 3 5 2 2 2" xfId="4787" xr:uid="{CA36E443-710A-47CD-8EE6-2267B825BDE7}"/>
    <cellStyle name="Normal 9 3 3 5 2 3" xfId="4786" xr:uid="{909BB9DD-569A-4301-83DB-EE439A8DDD48}"/>
    <cellStyle name="Normal 9 3 3 5 3" xfId="2335" xr:uid="{631BB3DE-EEFC-4D4C-859E-FE3BF5053ADF}"/>
    <cellStyle name="Normal 9 3 3 5 3 2" xfId="4788" xr:uid="{8E8F4A11-5B85-472A-B2E7-CE5E51A90BA5}"/>
    <cellStyle name="Normal 9 3 3 5 4" xfId="4041" xr:uid="{4CE0DFFE-D67B-4EB2-A978-3527DEED10EE}"/>
    <cellStyle name="Normal 9 3 3 5 4 2" xfId="4789" xr:uid="{CDB0DF52-1AD1-4EAE-97CF-E3C3B5D34E75}"/>
    <cellStyle name="Normal 9 3 3 5 5" xfId="4785" xr:uid="{0BD43DA2-AAC6-40F8-ABF5-6D4E623D2230}"/>
    <cellStyle name="Normal 9 3 3 6" xfId="2336" xr:uid="{B247FD6A-6166-40EA-9084-CF6D5E9C72D6}"/>
    <cellStyle name="Normal 9 3 3 6 2" xfId="2337" xr:uid="{99B294FC-5FC4-4747-8A93-3518C7322821}"/>
    <cellStyle name="Normal 9 3 3 6 2 2" xfId="4791" xr:uid="{345D3FD0-BBE0-49DA-B0C9-FAAF24B31D65}"/>
    <cellStyle name="Normal 9 3 3 6 3" xfId="4790" xr:uid="{E74C20F0-520F-449C-9746-5620C3B89B2B}"/>
    <cellStyle name="Normal 9 3 3 7" xfId="2338" xr:uid="{D90860D5-4CD6-4935-B481-B8371ABC6DF2}"/>
    <cellStyle name="Normal 9 3 3 7 2" xfId="4792" xr:uid="{A2B35EF9-63D6-466C-A379-3382FA4F73B6}"/>
    <cellStyle name="Normal 9 3 3 8" xfId="4042" xr:uid="{7D0E812E-C7A6-4A04-AB08-96FD16DE1268}"/>
    <cellStyle name="Normal 9 3 3 8 2" xfId="4793" xr:uid="{ACE6A606-1C0F-4878-BB41-5C584666AB94}"/>
    <cellStyle name="Normal 9 3 4" xfId="171" xr:uid="{B619DAA4-84BB-4527-84C2-648BC491A3E3}"/>
    <cellStyle name="Normal 9 3 4 2" xfId="450" xr:uid="{4F5A331A-6B43-4341-835B-D7FCCE5FCB71}"/>
    <cellStyle name="Normal 9 3 4 2 2" xfId="850" xr:uid="{5BDEBB91-D8E0-4627-BF1D-958B1E4AE22D}"/>
    <cellStyle name="Normal 9 3 4 2 2 2" xfId="2339" xr:uid="{45D59799-D7E0-4471-930F-2DA73AC2AB6C}"/>
    <cellStyle name="Normal 9 3 4 2 2 2 2" xfId="2340" xr:uid="{3D8DFC43-4745-4F21-B3FF-B3A0E2603E18}"/>
    <cellStyle name="Normal 9 3 4 2 2 2 2 2" xfId="4798" xr:uid="{ED1F8019-C247-46FA-9003-B46422B96208}"/>
    <cellStyle name="Normal 9 3 4 2 2 2 3" xfId="4797" xr:uid="{11D17EDC-32C3-41D2-A3B8-43F626B8295D}"/>
    <cellStyle name="Normal 9 3 4 2 2 3" xfId="2341" xr:uid="{15DB405B-2B8A-4B75-A59D-080D01366C1E}"/>
    <cellStyle name="Normal 9 3 4 2 2 3 2" xfId="4799" xr:uid="{ED665870-1608-4DF6-8A50-2324B79862C1}"/>
    <cellStyle name="Normal 9 3 4 2 2 4" xfId="4043" xr:uid="{2067FBC4-1C61-43B1-926D-0A66598A38FD}"/>
    <cellStyle name="Normal 9 3 4 2 2 4 2" xfId="4800" xr:uid="{1B59D610-EE7C-480B-9D7F-B9DE2D16C33C}"/>
    <cellStyle name="Normal 9 3 4 2 2 5" xfId="4796" xr:uid="{DF44CB8B-C393-478D-A81A-D25DCBA9D692}"/>
    <cellStyle name="Normal 9 3 4 2 3" xfId="2342" xr:uid="{BE1ADB6E-350D-41CC-9D6B-5FA8A9E21E53}"/>
    <cellStyle name="Normal 9 3 4 2 3 2" xfId="2343" xr:uid="{1C99FF61-BB08-4D1C-B982-F6F857844FA8}"/>
    <cellStyle name="Normal 9 3 4 2 3 2 2" xfId="4802" xr:uid="{661AFFAC-C740-4E79-8D38-EA1523A2CC3D}"/>
    <cellStyle name="Normal 9 3 4 2 3 3" xfId="4801" xr:uid="{E0EF1F6D-FF5D-43BF-B620-DB58205B50EF}"/>
    <cellStyle name="Normal 9 3 4 2 4" xfId="2344" xr:uid="{3C53E75F-14B9-4033-98A1-0A10F683478C}"/>
    <cellStyle name="Normal 9 3 4 2 4 2" xfId="4803" xr:uid="{59B300E4-A24C-488C-97DB-4CDEF8DFF43D}"/>
    <cellStyle name="Normal 9 3 4 2 5" xfId="4044" xr:uid="{DCC44AB6-9950-44C7-8B05-D8D59887BD05}"/>
    <cellStyle name="Normal 9 3 4 2 5 2" xfId="4804" xr:uid="{29FD2C13-53BD-4C4D-8526-80C1FBE39D23}"/>
    <cellStyle name="Normal 9 3 4 2 6" xfId="4795" xr:uid="{5822B36D-0E72-4E59-98A6-76C53D3C889B}"/>
    <cellStyle name="Normal 9 3 4 3" xfId="851" xr:uid="{5388AAD8-821E-4BA9-9A85-5B72F7187DE4}"/>
    <cellStyle name="Normal 9 3 4 3 2" xfId="2345" xr:uid="{09C0D003-5F77-4D14-8375-40C9066A431B}"/>
    <cellStyle name="Normal 9 3 4 3 2 2" xfId="2346" xr:uid="{81EF3983-10D1-4B7D-B27F-966835EA79C1}"/>
    <cellStyle name="Normal 9 3 4 3 2 2 2" xfId="4807" xr:uid="{019C0754-B1AD-45B4-A142-5A2D686E2CD5}"/>
    <cellStyle name="Normal 9 3 4 3 2 3" xfId="4806" xr:uid="{7DCEF03B-B7E1-491F-8F02-3FE156D94348}"/>
    <cellStyle name="Normal 9 3 4 3 3" xfId="2347" xr:uid="{2C10EA38-899E-48F3-8E91-32723CD8C3EC}"/>
    <cellStyle name="Normal 9 3 4 3 3 2" xfId="4808" xr:uid="{DBD301AD-0ED4-41DB-9363-E9B077FF381F}"/>
    <cellStyle name="Normal 9 3 4 3 4" xfId="4045" xr:uid="{EBB0CB22-6B7B-48B9-A3F9-D628D2A9B9A0}"/>
    <cellStyle name="Normal 9 3 4 3 4 2" xfId="4809" xr:uid="{205E69F3-F8EF-4B20-9636-56AC9D56E555}"/>
    <cellStyle name="Normal 9 3 4 3 5" xfId="4805" xr:uid="{EFD26A02-D0DB-45BA-80EF-1645EDC9EFD8}"/>
    <cellStyle name="Normal 9 3 4 4" xfId="2348" xr:uid="{727DA9AB-A543-4FEC-BED3-2EF48FB3A18E}"/>
    <cellStyle name="Normal 9 3 4 4 2" xfId="2349" xr:uid="{75183831-79F3-41B4-B0C2-B2C547CC4734}"/>
    <cellStyle name="Normal 9 3 4 4 2 2" xfId="4811" xr:uid="{D98F067D-5298-4523-93C4-F1108CD0C6C1}"/>
    <cellStyle name="Normal 9 3 4 4 3" xfId="4046" xr:uid="{4D0DA821-2DA1-4FA9-8362-3B09BC677AC3}"/>
    <cellStyle name="Normal 9 3 4 4 3 2" xfId="4812" xr:uid="{5922AEDE-0BFB-4C43-BC07-89637CF1AF1F}"/>
    <cellStyle name="Normal 9 3 4 4 4" xfId="4047" xr:uid="{18EA99A8-90AB-42A2-84BE-8C20D4FFB28D}"/>
    <cellStyle name="Normal 9 3 4 4 4 2" xfId="4813" xr:uid="{81C8BCB3-AFA5-4E04-B4DE-5A3159C9379D}"/>
    <cellStyle name="Normal 9 3 4 4 5" xfId="4810" xr:uid="{B6C8D8A6-CD02-4838-861E-D3213D26332B}"/>
    <cellStyle name="Normal 9 3 4 5" xfId="2350" xr:uid="{B51F29A9-1059-4C28-8A0E-D36F31A8D0A2}"/>
    <cellStyle name="Normal 9 3 4 5 2" xfId="4814" xr:uid="{68717AC1-9E84-46BC-AA4A-ACA5AF924964}"/>
    <cellStyle name="Normal 9 3 4 6" xfId="4048" xr:uid="{526CB5D8-3E7B-4808-B16D-687B2BE80458}"/>
    <cellStyle name="Normal 9 3 4 6 2" xfId="4815" xr:uid="{29E8E51F-E545-4038-BCB5-318912C8249A}"/>
    <cellStyle name="Normal 9 3 4 7" xfId="4049" xr:uid="{33F780FB-AB20-4FE4-B911-1FDF88FDD889}"/>
    <cellStyle name="Normal 9 3 4 7 2" xfId="4816" xr:uid="{F7AF8470-19A5-4E4D-A02C-106CF89B2239}"/>
    <cellStyle name="Normal 9 3 4 8" xfId="4794" xr:uid="{94358BF4-D26E-4EF4-9D8A-02D62F081ADA}"/>
    <cellStyle name="Normal 9 3 5" xfId="410" xr:uid="{18D073BB-BE7B-40D8-A25F-BD6FD7F8E054}"/>
    <cellStyle name="Normal 9 3 5 2" xfId="852" xr:uid="{60AFCB35-92DC-4701-9089-FB2604C3D0B7}"/>
    <cellStyle name="Normal 9 3 5 2 2" xfId="853" xr:uid="{A117BF30-DB32-4617-891C-A22D94486FE0}"/>
    <cellStyle name="Normal 9 3 5 2 2 2" xfId="2351" xr:uid="{97D9D29F-89BA-4B3E-B27D-A0B2A2A32C33}"/>
    <cellStyle name="Normal 9 3 5 2 2 2 2" xfId="2352" xr:uid="{F649D922-5090-4FED-8B0A-7DB02C5BDF38}"/>
    <cellStyle name="Normal 9 3 5 2 2 2 2 2" xfId="4821" xr:uid="{9204C43B-E430-42FF-815F-C064B4D65E5D}"/>
    <cellStyle name="Normal 9 3 5 2 2 2 3" xfId="4820" xr:uid="{8A86A46F-F149-4025-885C-ED42E84FC841}"/>
    <cellStyle name="Normal 9 3 5 2 2 3" xfId="2353" xr:uid="{F9D16EDD-44C3-4AE4-B436-0538BFD6CEF4}"/>
    <cellStyle name="Normal 9 3 5 2 2 3 2" xfId="4822" xr:uid="{C85F7664-E909-4F8E-871F-F598587BCCDB}"/>
    <cellStyle name="Normal 9 3 5 2 2 4" xfId="4819" xr:uid="{9B27905A-6C7F-44D9-AF10-9F23136EB176}"/>
    <cellStyle name="Normal 9 3 5 2 3" xfId="2354" xr:uid="{2CE3CFC7-95DC-4BDF-8823-9C2A5CDB0024}"/>
    <cellStyle name="Normal 9 3 5 2 3 2" xfId="2355" xr:uid="{DBB557BE-9C19-4A99-995C-AE14853524FA}"/>
    <cellStyle name="Normal 9 3 5 2 3 2 2" xfId="4824" xr:uid="{2FBDDE53-E6E8-49FA-BCCB-2FD305F21669}"/>
    <cellStyle name="Normal 9 3 5 2 3 3" xfId="4823" xr:uid="{291EF305-D555-4B10-A454-8F89738CC291}"/>
    <cellStyle name="Normal 9 3 5 2 4" xfId="2356" xr:uid="{E349451C-A764-4D7A-898B-1FD4005298DF}"/>
    <cellStyle name="Normal 9 3 5 2 4 2" xfId="4825" xr:uid="{2D414FE3-1719-496F-A4C7-9C22CF588B75}"/>
    <cellStyle name="Normal 9 3 5 2 5" xfId="4818" xr:uid="{DECF087A-C099-45C2-9CCA-24CFA2EA2E2D}"/>
    <cellStyle name="Normal 9 3 5 3" xfId="854" xr:uid="{3C043D44-651E-4B55-B16B-E9C6BE9F7CAA}"/>
    <cellStyle name="Normal 9 3 5 3 2" xfId="2357" xr:uid="{5C2A1A9E-3298-4ED6-8970-3AC582C0D4D6}"/>
    <cellStyle name="Normal 9 3 5 3 2 2" xfId="2358" xr:uid="{B931DE7F-3D47-49C9-B9F6-E62AB66EEBFB}"/>
    <cellStyle name="Normal 9 3 5 3 2 2 2" xfId="4828" xr:uid="{8131380C-AC72-479E-A266-9F77F444C891}"/>
    <cellStyle name="Normal 9 3 5 3 2 3" xfId="4827" xr:uid="{307FA3E8-2A98-4C4B-BA59-64882E91EBC6}"/>
    <cellStyle name="Normal 9 3 5 3 3" xfId="2359" xr:uid="{D63B3A43-F66B-4B33-A0C5-184FF07EC680}"/>
    <cellStyle name="Normal 9 3 5 3 3 2" xfId="4829" xr:uid="{D646B7BE-863E-4564-9BDA-10F657B70FAC}"/>
    <cellStyle name="Normal 9 3 5 3 4" xfId="4050" xr:uid="{22B1D4D6-2BAF-4E16-913E-D0DAC5D541E9}"/>
    <cellStyle name="Normal 9 3 5 3 4 2" xfId="4830" xr:uid="{CAABAA07-501E-4C74-813A-6EC3019E6F5D}"/>
    <cellStyle name="Normal 9 3 5 3 5" xfId="4826" xr:uid="{287917E2-8C35-4E76-8100-4FDC61B90D1A}"/>
    <cellStyle name="Normal 9 3 5 4" xfId="2360" xr:uid="{2E903668-D8F6-4854-9CE2-9FC9C10D513B}"/>
    <cellStyle name="Normal 9 3 5 4 2" xfId="2361" xr:uid="{E77A37DD-EEE9-4DAF-91E2-E9B67904DCCC}"/>
    <cellStyle name="Normal 9 3 5 4 2 2" xfId="4832" xr:uid="{ECCABE94-02CF-4278-B06B-3643956DAF16}"/>
    <cellStyle name="Normal 9 3 5 4 3" xfId="4831" xr:uid="{49191DAB-10E1-428B-9E45-0254E410F040}"/>
    <cellStyle name="Normal 9 3 5 5" xfId="2362" xr:uid="{84E1F61D-DB66-4793-8D3C-BC27F5DE7F1B}"/>
    <cellStyle name="Normal 9 3 5 5 2" xfId="4833" xr:uid="{F08C1A91-F5E0-4B7C-9F02-ED7B5B230ADA}"/>
    <cellStyle name="Normal 9 3 5 6" xfId="4051" xr:uid="{84EB666A-8BCD-4765-8552-9ECB85018BC5}"/>
    <cellStyle name="Normal 9 3 5 6 2" xfId="4834" xr:uid="{ABD6E459-B1DC-4A60-962D-5BC7A67D8EE1}"/>
    <cellStyle name="Normal 9 3 5 7" xfId="4817" xr:uid="{FD9433D7-001D-4393-A986-D6CE3F17AC45}"/>
    <cellStyle name="Normal 9 3 6" xfId="411" xr:uid="{D6EF29F5-E2E1-42FC-AFA8-766E865A024A}"/>
    <cellStyle name="Normal 9 3 6 2" xfId="855" xr:uid="{2724A60D-B452-4F1A-A725-DD9A2B8BCA4B}"/>
    <cellStyle name="Normal 9 3 6 2 2" xfId="2363" xr:uid="{30D749AF-EC79-4470-82D6-63EE7CC5E064}"/>
    <cellStyle name="Normal 9 3 6 2 2 2" xfId="2364" xr:uid="{DFFB6475-D608-467E-A581-FA85C9701364}"/>
    <cellStyle name="Normal 9 3 6 2 2 2 2" xfId="4838" xr:uid="{7114CE53-8D7E-4C98-A325-031104ECB40A}"/>
    <cellStyle name="Normal 9 3 6 2 2 3" xfId="4837" xr:uid="{4A048568-0BB4-4617-9A27-FEE2423EE143}"/>
    <cellStyle name="Normal 9 3 6 2 3" xfId="2365" xr:uid="{40BCC212-AC11-4AB8-8525-2B7BC867ACFE}"/>
    <cellStyle name="Normal 9 3 6 2 3 2" xfId="4839" xr:uid="{4641BBEC-43E2-4054-9748-F00CF453F2B3}"/>
    <cellStyle name="Normal 9 3 6 2 4" xfId="4052" xr:uid="{D24C7E61-A419-4DE0-AFD3-70B92C3FD106}"/>
    <cellStyle name="Normal 9 3 6 2 4 2" xfId="4840" xr:uid="{672AE4B9-A08C-43C4-BF2A-B5DF56211555}"/>
    <cellStyle name="Normal 9 3 6 2 5" xfId="4836" xr:uid="{1C351643-ACB4-4B96-AA4C-D66754C59B95}"/>
    <cellStyle name="Normal 9 3 6 3" xfId="2366" xr:uid="{BE0D4629-1380-445B-B856-DD22E58339BB}"/>
    <cellStyle name="Normal 9 3 6 3 2" xfId="2367" xr:uid="{9C184000-DF2B-4D42-A75F-9E3335E5A0C1}"/>
    <cellStyle name="Normal 9 3 6 3 2 2" xfId="4842" xr:uid="{0B340CF7-28B0-400F-9E69-4B38FFAF5E68}"/>
    <cellStyle name="Normal 9 3 6 3 3" xfId="4841" xr:uid="{3702A19B-9578-47B8-9382-79FCAFCA3C9A}"/>
    <cellStyle name="Normal 9 3 6 4" xfId="2368" xr:uid="{5238A944-589E-4AAE-B832-7E8031507CEB}"/>
    <cellStyle name="Normal 9 3 6 4 2" xfId="4843" xr:uid="{2EC792E2-C2A0-4AE8-995B-4524EBD58A8B}"/>
    <cellStyle name="Normal 9 3 6 5" xfId="4053" xr:uid="{575F6A69-7D85-4AC0-9EAB-4C03FF104EE9}"/>
    <cellStyle name="Normal 9 3 6 5 2" xfId="4844" xr:uid="{22CCBDBE-551D-4CB0-9342-FDA7B816EDA1}"/>
    <cellStyle name="Normal 9 3 6 6" xfId="4835" xr:uid="{B3F13F9C-2751-4410-9423-6DA658A79EC9}"/>
    <cellStyle name="Normal 9 3 7" xfId="856" xr:uid="{6DA5895D-2DA8-4E6B-B4F4-6B6E48909440}"/>
    <cellStyle name="Normal 9 3 7 2" xfId="2369" xr:uid="{61CB8546-3459-4C69-9582-0849F3D093F1}"/>
    <cellStyle name="Normal 9 3 7 2 2" xfId="2370" xr:uid="{F8DA16A3-0D25-4D6A-83D0-5A6E16896A22}"/>
    <cellStyle name="Normal 9 3 7 2 2 2" xfId="4847" xr:uid="{C220E71A-8614-46D1-B47C-6C45A273CBC4}"/>
    <cellStyle name="Normal 9 3 7 2 3" xfId="4846" xr:uid="{AFF652DA-930C-4F6C-8369-785BFE19CCB7}"/>
    <cellStyle name="Normal 9 3 7 3" xfId="2371" xr:uid="{F0DDEC3C-D3FD-498D-8774-8BBF06A90F8A}"/>
    <cellStyle name="Normal 9 3 7 3 2" xfId="4848" xr:uid="{6BCCC4CF-1169-4F47-9F3A-833209FB2D88}"/>
    <cellStyle name="Normal 9 3 7 4" xfId="4054" xr:uid="{1EE5A357-AE8C-4B8B-9DFC-F132CF40622D}"/>
    <cellStyle name="Normal 9 3 7 4 2" xfId="4849" xr:uid="{62C3382F-0002-47AD-B009-6F37FAB85187}"/>
    <cellStyle name="Normal 9 3 7 5" xfId="4845" xr:uid="{DDAFB0C7-7711-41D6-8349-2E4C1FBD5A62}"/>
    <cellStyle name="Normal 9 3 8" xfId="2372" xr:uid="{815997B8-BCAA-4CCC-BC65-C534EA314A79}"/>
    <cellStyle name="Normal 9 3 8 2" xfId="2373" xr:uid="{524BE8ED-6EC1-4066-AC3A-1B3056054AD9}"/>
    <cellStyle name="Normal 9 3 8 2 2" xfId="4851" xr:uid="{CA5D2F53-2DFE-433B-9C6D-CE0C54427751}"/>
    <cellStyle name="Normal 9 3 8 3" xfId="4055" xr:uid="{99E0277B-E364-4C7E-907F-CA2BF95242B9}"/>
    <cellStyle name="Normal 9 3 8 3 2" xfId="4852" xr:uid="{1003F792-5AAB-4F44-9DC7-C456ABB96D40}"/>
    <cellStyle name="Normal 9 3 8 4" xfId="4056" xr:uid="{893F3BEF-19F7-42E4-8287-0A096C4FC0C5}"/>
    <cellStyle name="Normal 9 3 8 4 2" xfId="4853" xr:uid="{4E6FB4E5-0D0F-4A55-B59C-F4B51A2C43F5}"/>
    <cellStyle name="Normal 9 3 8 5" xfId="4850" xr:uid="{FF5E3507-AFE5-4C14-9959-52F33F691EB2}"/>
    <cellStyle name="Normal 9 3 9" xfId="2374" xr:uid="{BDA7AC85-3BB5-4461-A892-BB6CDF7D8DEE}"/>
    <cellStyle name="Normal 9 3 9 2" xfId="4854" xr:uid="{181D9FCE-E655-40B0-903F-47E06F62D575}"/>
    <cellStyle name="Normal 9 4" xfId="172" xr:uid="{DC5DEDBE-F7F5-43B5-AFF4-C5060654C34B}"/>
    <cellStyle name="Normal 9 4 10" xfId="4057" xr:uid="{DDDC8342-C7AB-4981-81A0-24F5A6367804}"/>
    <cellStyle name="Normal 9 4 10 2" xfId="4856" xr:uid="{9D77D41F-E41E-4301-96F3-11192FA726A9}"/>
    <cellStyle name="Normal 9 4 11" xfId="4058" xr:uid="{E0A6731B-4005-4805-8E0E-A29E6F36CE19}"/>
    <cellStyle name="Normal 9 4 11 2" xfId="4857" xr:uid="{0E125B7F-09E9-4397-92AE-1867CE95565B}"/>
    <cellStyle name="Normal 9 4 12" xfId="4855" xr:uid="{161BE8CC-07D2-4127-A4C5-004FAE64E49D}"/>
    <cellStyle name="Normal 9 4 2" xfId="173" xr:uid="{EFE884E7-0D9D-47A7-B984-207626ABA1B6}"/>
    <cellStyle name="Normal 9 4 2 10" xfId="4858" xr:uid="{F34BFEC1-E8D1-4F89-B30C-217B040BE0AD}"/>
    <cellStyle name="Normal 9 4 2 2" xfId="174" xr:uid="{A75BF8E4-96B3-4494-B42F-463C61102B14}"/>
    <cellStyle name="Normal 9 4 2 2 2" xfId="412" xr:uid="{D063B82A-3390-4B8A-8DD1-4289B04AD479}"/>
    <cellStyle name="Normal 9 4 2 2 2 2" xfId="857" xr:uid="{E232CD31-128D-4E50-A277-511042ECA92F}"/>
    <cellStyle name="Normal 9 4 2 2 2 2 2" xfId="2375" xr:uid="{DD24F3E6-DD16-480A-B2AC-CC7C8C555436}"/>
    <cellStyle name="Normal 9 4 2 2 2 2 2 2" xfId="2376" xr:uid="{8DEB5425-0DA3-48B4-8B7F-8083E7DA0345}"/>
    <cellStyle name="Normal 9 4 2 2 2 2 2 2 2" xfId="4863" xr:uid="{606FFF4D-6AFD-4AB5-BC84-3F1BA35F513C}"/>
    <cellStyle name="Normal 9 4 2 2 2 2 2 3" xfId="4862" xr:uid="{B644713A-B93D-4287-9BBF-F86EAC059F2A}"/>
    <cellStyle name="Normal 9 4 2 2 2 2 3" xfId="2377" xr:uid="{99EBFC27-44B2-45FC-A15C-6BDF4BC24FBF}"/>
    <cellStyle name="Normal 9 4 2 2 2 2 3 2" xfId="4864" xr:uid="{82784DBD-32C1-440C-A1A3-06C9E8699F50}"/>
    <cellStyle name="Normal 9 4 2 2 2 2 4" xfId="4059" xr:uid="{CD9C1AA9-070E-46EA-BFE4-EC471086D5EA}"/>
    <cellStyle name="Normal 9 4 2 2 2 2 4 2" xfId="4865" xr:uid="{104AF1DC-610E-4312-AF3E-361A18513F45}"/>
    <cellStyle name="Normal 9 4 2 2 2 2 5" xfId="4861" xr:uid="{41340B67-66E3-40EE-B104-934765257245}"/>
    <cellStyle name="Normal 9 4 2 2 2 3" xfId="2378" xr:uid="{02AAC8F8-C508-4A22-B620-DFF277CC9404}"/>
    <cellStyle name="Normal 9 4 2 2 2 3 2" xfId="2379" xr:uid="{A3432222-D7C4-4D37-8E13-BCBDEA6EB5B4}"/>
    <cellStyle name="Normal 9 4 2 2 2 3 2 2" xfId="4867" xr:uid="{F4291BD7-95B0-475C-85E9-EA7D5EB614FA}"/>
    <cellStyle name="Normal 9 4 2 2 2 3 3" xfId="4060" xr:uid="{E80D6837-062B-42BD-A29E-63FA53AE1425}"/>
    <cellStyle name="Normal 9 4 2 2 2 3 3 2" xfId="4868" xr:uid="{F2029C02-6478-45B1-BDFE-4A6741935606}"/>
    <cellStyle name="Normal 9 4 2 2 2 3 4" xfId="4061" xr:uid="{A72181BF-2850-4233-8C7B-E245CE793985}"/>
    <cellStyle name="Normal 9 4 2 2 2 3 4 2" xfId="4869" xr:uid="{6D530848-8067-43F5-90CB-1F122AC0C10D}"/>
    <cellStyle name="Normal 9 4 2 2 2 3 5" xfId="4866" xr:uid="{63010DF6-7A74-408F-8934-49C422AAEA60}"/>
    <cellStyle name="Normal 9 4 2 2 2 4" xfId="2380" xr:uid="{EA653D88-EDF7-4655-A6FA-3662CDE1A119}"/>
    <cellStyle name="Normal 9 4 2 2 2 4 2" xfId="4870" xr:uid="{C5930CC3-846D-4E1A-9C10-8B6DE72797AD}"/>
    <cellStyle name="Normal 9 4 2 2 2 5" xfId="4062" xr:uid="{3F0B6E34-0497-4AA0-99C7-F1460B8BD03D}"/>
    <cellStyle name="Normal 9 4 2 2 2 5 2" xfId="4871" xr:uid="{BFE57B31-116D-4B39-86C0-1CD3776F0F81}"/>
    <cellStyle name="Normal 9 4 2 2 2 6" xfId="4063" xr:uid="{A8D97062-AB3F-4387-A075-85B35E7309B7}"/>
    <cellStyle name="Normal 9 4 2 2 2 6 2" xfId="4872" xr:uid="{5CE8C54C-29BF-4752-8631-B68BDD336715}"/>
    <cellStyle name="Normal 9 4 2 2 2 7" xfId="4860" xr:uid="{A6321EFC-4B9F-4108-A8C7-7FAB2F794C25}"/>
    <cellStyle name="Normal 9 4 2 2 3" xfId="858" xr:uid="{C6F0B2B6-FB38-41C5-B5EF-36EF357B929C}"/>
    <cellStyle name="Normal 9 4 2 2 3 2" xfId="2381" xr:uid="{F7D99156-7468-4C3E-9F83-3FCA5CCE29D5}"/>
    <cellStyle name="Normal 9 4 2 2 3 2 2" xfId="2382" xr:uid="{F6579525-2D73-4298-902D-13B54CB6C1B7}"/>
    <cellStyle name="Normal 9 4 2 2 3 2 2 2" xfId="4875" xr:uid="{5C38F3D7-87EA-4444-B3C6-15D5320CC8B8}"/>
    <cellStyle name="Normal 9 4 2 2 3 2 3" xfId="4064" xr:uid="{837C649C-6151-4478-AAE9-6692CCF7B522}"/>
    <cellStyle name="Normal 9 4 2 2 3 2 3 2" xfId="4876" xr:uid="{6293DEF9-E79B-48F1-8479-5B4F2242515C}"/>
    <cellStyle name="Normal 9 4 2 2 3 2 4" xfId="4065" xr:uid="{3F55354A-E98B-4D04-A388-0C09E3A2EDA0}"/>
    <cellStyle name="Normal 9 4 2 2 3 2 4 2" xfId="4877" xr:uid="{8C9B7B2F-388F-4576-AE57-77DE2A975420}"/>
    <cellStyle name="Normal 9 4 2 2 3 2 5" xfId="4874" xr:uid="{DF4510C1-5C44-4ADE-BD64-FEE6D0F85B02}"/>
    <cellStyle name="Normal 9 4 2 2 3 3" xfId="2383" xr:uid="{7428ED46-9F0F-4921-BBA3-398D57D99CA6}"/>
    <cellStyle name="Normal 9 4 2 2 3 3 2" xfId="4878" xr:uid="{E2158FFD-E585-4740-B16C-2272F59E433F}"/>
    <cellStyle name="Normal 9 4 2 2 3 4" xfId="4066" xr:uid="{5D571AE1-CCC1-463C-92A8-EACE81F3F357}"/>
    <cellStyle name="Normal 9 4 2 2 3 4 2" xfId="4879" xr:uid="{05BD933B-17DC-4576-876F-7909CB0C032F}"/>
    <cellStyle name="Normal 9 4 2 2 3 5" xfId="4067" xr:uid="{4E24B4A4-1AC3-4795-AB3F-4B72D629B06A}"/>
    <cellStyle name="Normal 9 4 2 2 3 5 2" xfId="4880" xr:uid="{CCF3BBC4-B147-41B1-A376-F740776D349E}"/>
    <cellStyle name="Normal 9 4 2 2 3 6" xfId="4873" xr:uid="{C7322641-25D3-42B5-B4BF-C3FEC842744B}"/>
    <cellStyle name="Normal 9 4 2 2 4" xfId="2384" xr:uid="{113AE1F6-72FE-4B40-9CC8-5B6715811821}"/>
    <cellStyle name="Normal 9 4 2 2 4 2" xfId="2385" xr:uid="{5B173B9F-BB77-4B06-A2AF-ACF7D60F7CD0}"/>
    <cellStyle name="Normal 9 4 2 2 4 2 2" xfId="4882" xr:uid="{67E9B861-C147-4C28-B7A0-BD4DABE19342}"/>
    <cellStyle name="Normal 9 4 2 2 4 3" xfId="4068" xr:uid="{6F10CECF-AED3-4984-9805-367E08539238}"/>
    <cellStyle name="Normal 9 4 2 2 4 3 2" xfId="4883" xr:uid="{33EFFD24-6380-431F-A5D4-097604353154}"/>
    <cellStyle name="Normal 9 4 2 2 4 4" xfId="4069" xr:uid="{39BE0C5C-F8E0-4EAD-8951-D9CA03105D9D}"/>
    <cellStyle name="Normal 9 4 2 2 4 4 2" xfId="4884" xr:uid="{83283DFD-4E3D-4DA5-9F0F-0391618D82E2}"/>
    <cellStyle name="Normal 9 4 2 2 4 5" xfId="4881" xr:uid="{78208D25-6CF0-49B6-8D99-0AA2FB6A223B}"/>
    <cellStyle name="Normal 9 4 2 2 5" xfId="2386" xr:uid="{E74655CF-375A-4776-9F44-26FFEBA8F997}"/>
    <cellStyle name="Normal 9 4 2 2 5 2" xfId="4070" xr:uid="{85A5435A-5D6F-4E26-91C7-0D30DB419CB4}"/>
    <cellStyle name="Normal 9 4 2 2 5 2 2" xfId="4886" xr:uid="{FA62622F-A0B7-48CE-B125-00CF2F1796FA}"/>
    <cellStyle name="Normal 9 4 2 2 5 3" xfId="4071" xr:uid="{7965C1B9-97D1-44A9-867B-176F4A689DDB}"/>
    <cellStyle name="Normal 9 4 2 2 5 3 2" xfId="4887" xr:uid="{81A09DBA-A94E-4AEE-828A-74CB061EB013}"/>
    <cellStyle name="Normal 9 4 2 2 5 4" xfId="4072" xr:uid="{2129D281-D30F-40CC-B0F3-0D41535E2C28}"/>
    <cellStyle name="Normal 9 4 2 2 5 4 2" xfId="4888" xr:uid="{4A4468F9-65D7-4064-B714-9569E505B266}"/>
    <cellStyle name="Normal 9 4 2 2 5 5" xfId="4885" xr:uid="{02E8869F-AA5F-4DAF-B428-636A74B1F0FB}"/>
    <cellStyle name="Normal 9 4 2 2 6" xfId="4073" xr:uid="{69BFA8E3-8C01-4299-B238-3B564B1371F4}"/>
    <cellStyle name="Normal 9 4 2 2 6 2" xfId="4889" xr:uid="{6A625074-618E-4FCD-9217-8285CC2CCD10}"/>
    <cellStyle name="Normal 9 4 2 2 7" xfId="4074" xr:uid="{8CCE9B13-5A4E-4678-910B-5B70153B9230}"/>
    <cellStyle name="Normal 9 4 2 2 7 2" xfId="4890" xr:uid="{AA39E908-3FBB-4E14-A515-2D25B5E15479}"/>
    <cellStyle name="Normal 9 4 2 2 8" xfId="4075" xr:uid="{B72018DE-63F1-4B77-B584-C7DE029CC7FC}"/>
    <cellStyle name="Normal 9 4 2 2 8 2" xfId="4891" xr:uid="{1128FCF0-B47C-4F5F-98E6-73F4B58AB0E7}"/>
    <cellStyle name="Normal 9 4 2 2 9" xfId="4859" xr:uid="{EEBD6C49-E136-4BCC-90F7-F9E4CB14E65A}"/>
    <cellStyle name="Normal 9 4 2 3" xfId="413" xr:uid="{19AE35F2-3C8B-4F4F-956B-32F8F8BC8AD2}"/>
    <cellStyle name="Normal 9 4 2 3 2" xfId="859" xr:uid="{9FDD8A9A-BF25-4F86-9E41-3B11233CB269}"/>
    <cellStyle name="Normal 9 4 2 3 2 2" xfId="860" xr:uid="{612D68B8-ED2A-44D9-A368-62E6D1EF51B4}"/>
    <cellStyle name="Normal 9 4 2 3 2 2 2" xfId="2387" xr:uid="{893E81BB-D7FC-48F1-9B2E-A662F443F31E}"/>
    <cellStyle name="Normal 9 4 2 3 2 2 2 2" xfId="2388" xr:uid="{90FF6677-281D-4D63-AB32-17A371F7A9AC}"/>
    <cellStyle name="Normal 9 4 2 3 2 2 2 2 2" xfId="4896" xr:uid="{E5964901-F8EB-4DDF-942C-A8A42DB86D42}"/>
    <cellStyle name="Normal 9 4 2 3 2 2 2 3" xfId="4895" xr:uid="{0495FF13-5D5C-40B2-BCDB-0B1A129A2388}"/>
    <cellStyle name="Normal 9 4 2 3 2 2 3" xfId="2389" xr:uid="{3558BF22-AB92-4223-B409-AA459D22767E}"/>
    <cellStyle name="Normal 9 4 2 3 2 2 3 2" xfId="4897" xr:uid="{9BF5DF3A-89AD-40D1-AC26-D8995B55A4E5}"/>
    <cellStyle name="Normal 9 4 2 3 2 2 4" xfId="4894" xr:uid="{419249EC-F083-4A53-9941-A579FAC00CE7}"/>
    <cellStyle name="Normal 9 4 2 3 2 3" xfId="2390" xr:uid="{E0E73609-058F-4A94-98BB-4B8CB6A2F1DA}"/>
    <cellStyle name="Normal 9 4 2 3 2 3 2" xfId="2391" xr:uid="{D8D1E8B6-2EF7-47FD-85AF-C20CBF82C6D9}"/>
    <cellStyle name="Normal 9 4 2 3 2 3 2 2" xfId="4899" xr:uid="{06280AF8-5F0B-426D-8C11-46136500C0AE}"/>
    <cellStyle name="Normal 9 4 2 3 2 3 3" xfId="4898" xr:uid="{20BBD889-EB7E-43F3-B3CB-C82744D070DA}"/>
    <cellStyle name="Normal 9 4 2 3 2 4" xfId="2392" xr:uid="{2D76804A-90CD-4134-B4A5-270D85367268}"/>
    <cellStyle name="Normal 9 4 2 3 2 4 2" xfId="4900" xr:uid="{348E253B-CDB5-498B-AD1E-A6BEB98100C5}"/>
    <cellStyle name="Normal 9 4 2 3 2 5" xfId="4893" xr:uid="{B20B806D-0BB3-46FD-86BB-79A323CBE4ED}"/>
    <cellStyle name="Normal 9 4 2 3 3" xfId="861" xr:uid="{E4E9382A-2360-4467-B842-A0D899771FA3}"/>
    <cellStyle name="Normal 9 4 2 3 3 2" xfId="2393" xr:uid="{F9A37CC7-E106-460D-9E86-7C59856DAC19}"/>
    <cellStyle name="Normal 9 4 2 3 3 2 2" xfId="2394" xr:uid="{EA223FA1-28AD-4813-9B3C-68197BE656DA}"/>
    <cellStyle name="Normal 9 4 2 3 3 2 2 2" xfId="4903" xr:uid="{34E981F4-1EE8-4339-892B-46A93DA34D0D}"/>
    <cellStyle name="Normal 9 4 2 3 3 2 3" xfId="4902" xr:uid="{C2898020-E729-4A6A-88EA-4CCAE346F095}"/>
    <cellStyle name="Normal 9 4 2 3 3 3" xfId="2395" xr:uid="{DB8A4F14-397E-4896-93B6-2D52BC45B994}"/>
    <cellStyle name="Normal 9 4 2 3 3 3 2" xfId="4904" xr:uid="{A62F1BE7-9148-4B52-AEA2-38692ECB2900}"/>
    <cellStyle name="Normal 9 4 2 3 3 4" xfId="4076" xr:uid="{62E402A3-0B72-4850-8AA4-87B5AB11EF46}"/>
    <cellStyle name="Normal 9 4 2 3 3 4 2" xfId="4905" xr:uid="{D5DEEFF7-FF1A-4616-93ED-4A8592171B11}"/>
    <cellStyle name="Normal 9 4 2 3 3 5" xfId="4901" xr:uid="{2FE4AEF1-A9E7-4BCC-B713-D961CD5F68DB}"/>
    <cellStyle name="Normal 9 4 2 3 4" xfId="2396" xr:uid="{965173CE-ED9D-4DE3-9388-6863C7262AE5}"/>
    <cellStyle name="Normal 9 4 2 3 4 2" xfId="2397" xr:uid="{63444AF4-E1CC-4687-BC27-FB056651C92A}"/>
    <cellStyle name="Normal 9 4 2 3 4 2 2" xfId="4907" xr:uid="{2CAAC33B-BB3D-49E8-A4DE-E45491C4E068}"/>
    <cellStyle name="Normal 9 4 2 3 4 3" xfId="4906" xr:uid="{33439D77-FD2C-4780-909B-46C56A6CF0D9}"/>
    <cellStyle name="Normal 9 4 2 3 5" xfId="2398" xr:uid="{BEBCADDF-BF41-4DC7-A2DD-7BE1CFEF1CF0}"/>
    <cellStyle name="Normal 9 4 2 3 5 2" xfId="4908" xr:uid="{7657CB09-4B53-4678-951A-C87B8A0BC80E}"/>
    <cellStyle name="Normal 9 4 2 3 6" xfId="4077" xr:uid="{F77B5A71-EC1F-423A-B52C-3511E81B1F4E}"/>
    <cellStyle name="Normal 9 4 2 3 6 2" xfId="4909" xr:uid="{41CE4D51-CAB3-48D4-8A5E-592F4B2E8C2A}"/>
    <cellStyle name="Normal 9 4 2 3 7" xfId="4892" xr:uid="{D99F6336-794A-4A0B-B8F3-456B5522A1AD}"/>
    <cellStyle name="Normal 9 4 2 4" xfId="414" xr:uid="{32669028-07B5-4600-A174-4A3B84645913}"/>
    <cellStyle name="Normal 9 4 2 4 2" xfId="862" xr:uid="{0E16CDE5-E412-4EF1-BCDA-37041DCCF565}"/>
    <cellStyle name="Normal 9 4 2 4 2 2" xfId="2399" xr:uid="{A127D984-355D-4091-B32E-543CFA48B819}"/>
    <cellStyle name="Normal 9 4 2 4 2 2 2" xfId="2400" xr:uid="{4DEE8C98-3F29-426A-9E98-9E4BE42DF215}"/>
    <cellStyle name="Normal 9 4 2 4 2 2 2 2" xfId="4913" xr:uid="{1E101ED8-429C-4D6E-95D0-4043A808C065}"/>
    <cellStyle name="Normal 9 4 2 4 2 2 3" xfId="4912" xr:uid="{20056DC8-A0A3-4A38-AEBE-B40F6976CC7F}"/>
    <cellStyle name="Normal 9 4 2 4 2 3" xfId="2401" xr:uid="{E5D3ABD1-9D70-419D-AE3F-03F5C5A9C8FD}"/>
    <cellStyle name="Normal 9 4 2 4 2 3 2" xfId="4914" xr:uid="{0AB94D0F-485B-43CA-93FD-3BE96D90E498}"/>
    <cellStyle name="Normal 9 4 2 4 2 4" xfId="4078" xr:uid="{B70ECCE1-4B35-4510-96EF-3BEC2C7CC980}"/>
    <cellStyle name="Normal 9 4 2 4 2 4 2" xfId="4915" xr:uid="{4956C5A6-9E7E-4E2F-A602-B6C5EF2D8687}"/>
    <cellStyle name="Normal 9 4 2 4 2 5" xfId="4911" xr:uid="{54FBD9D2-9AF8-4CE6-92F2-E445D007FE5F}"/>
    <cellStyle name="Normal 9 4 2 4 3" xfId="2402" xr:uid="{3D4E6A36-F453-43A5-8A11-C91C0EF1275E}"/>
    <cellStyle name="Normal 9 4 2 4 3 2" xfId="2403" xr:uid="{BBDA4F60-0378-4B17-863A-4B7CEB1E705E}"/>
    <cellStyle name="Normal 9 4 2 4 3 2 2" xfId="4917" xr:uid="{D6EFA9A6-B51F-4839-92E5-BC52D39F792A}"/>
    <cellStyle name="Normal 9 4 2 4 3 3" xfId="4916" xr:uid="{E627FD75-B992-4D85-9103-B5E359918D3D}"/>
    <cellStyle name="Normal 9 4 2 4 4" xfId="2404" xr:uid="{334A293E-E263-4FDA-986F-27CA96FF5626}"/>
    <cellStyle name="Normal 9 4 2 4 4 2" xfId="4918" xr:uid="{4DA84D32-BC0D-48B2-B858-A683D9554B02}"/>
    <cellStyle name="Normal 9 4 2 4 5" xfId="4079" xr:uid="{F58B4258-BE9F-41CB-8DA7-69CECD9F9E27}"/>
    <cellStyle name="Normal 9 4 2 4 5 2" xfId="4919" xr:uid="{33AD5CDF-E6AE-43DA-88C5-0C83E0483B88}"/>
    <cellStyle name="Normal 9 4 2 4 6" xfId="4910" xr:uid="{3D228CC2-AB87-403B-816E-3638F65D60B9}"/>
    <cellStyle name="Normal 9 4 2 5" xfId="415" xr:uid="{FE293492-7153-4A69-8A1B-7CFB9A1809B7}"/>
    <cellStyle name="Normal 9 4 2 5 2" xfId="2405" xr:uid="{9972D2B8-E030-46C6-83F0-7FF09B187D4A}"/>
    <cellStyle name="Normal 9 4 2 5 2 2" xfId="2406" xr:uid="{0CD77872-B7FF-4B3E-A14D-F0E217F34E6F}"/>
    <cellStyle name="Normal 9 4 2 5 2 2 2" xfId="4922" xr:uid="{27724234-1CFA-43DB-B509-2979E7C63230}"/>
    <cellStyle name="Normal 9 4 2 5 2 3" xfId="4921" xr:uid="{4605FC5F-5314-4E28-8227-75B54F0DE37E}"/>
    <cellStyle name="Normal 9 4 2 5 3" xfId="2407" xr:uid="{1CB39E41-54E1-4BC5-BA3A-4FBA263064C5}"/>
    <cellStyle name="Normal 9 4 2 5 3 2" xfId="4923" xr:uid="{F98ECD97-8CBA-4788-BF94-DCB6B93D94BA}"/>
    <cellStyle name="Normal 9 4 2 5 4" xfId="4080" xr:uid="{8E0891DF-9A89-491B-8A10-C45A053E61B9}"/>
    <cellStyle name="Normal 9 4 2 5 4 2" xfId="4924" xr:uid="{9C4BDF1A-A403-4754-A894-ACE6FDD54219}"/>
    <cellStyle name="Normal 9 4 2 5 5" xfId="4920" xr:uid="{42826F54-1324-4407-83FE-7AF4D1811A1C}"/>
    <cellStyle name="Normal 9 4 2 6" xfId="2408" xr:uid="{15BAA703-5319-4B63-8BDA-26A172DA787F}"/>
    <cellStyle name="Normal 9 4 2 6 2" xfId="2409" xr:uid="{68AE6CA1-795E-43D4-902A-073C84E3B784}"/>
    <cellStyle name="Normal 9 4 2 6 2 2" xfId="4926" xr:uid="{C5691D5E-D051-41A8-B52A-B51A84B9067B}"/>
    <cellStyle name="Normal 9 4 2 6 3" xfId="4081" xr:uid="{C575E3F7-D5BC-41AD-A16E-EC505F099EF3}"/>
    <cellStyle name="Normal 9 4 2 6 3 2" xfId="4927" xr:uid="{55611B37-4224-4652-AFF4-6E3DE438369F}"/>
    <cellStyle name="Normal 9 4 2 6 4" xfId="4082" xr:uid="{AE8E7ADD-C347-49A9-B387-BE27B3ACC144}"/>
    <cellStyle name="Normal 9 4 2 6 4 2" xfId="4928" xr:uid="{42F78610-DC34-40FA-BB55-E03F253A95D4}"/>
    <cellStyle name="Normal 9 4 2 6 5" xfId="4925" xr:uid="{441B5767-1399-4CF0-BEC4-A1B2E50F7417}"/>
    <cellStyle name="Normal 9 4 2 7" xfId="2410" xr:uid="{909450FD-279A-400B-BB85-757CF992F36E}"/>
    <cellStyle name="Normal 9 4 2 7 2" xfId="4929" xr:uid="{1B312AB5-16AD-4DA9-9666-71D71A9C9CF9}"/>
    <cellStyle name="Normal 9 4 2 8" xfId="4083" xr:uid="{AB152C81-D7FA-4409-B95F-E6F28EAE9554}"/>
    <cellStyle name="Normal 9 4 2 8 2" xfId="4930" xr:uid="{9D3B3ACA-B7F2-487D-AFE3-9141A251A8C4}"/>
    <cellStyle name="Normal 9 4 2 9" xfId="4084" xr:uid="{928640E3-CAAF-470A-8089-4063E1351378}"/>
    <cellStyle name="Normal 9 4 2 9 2" xfId="4931" xr:uid="{868E1B97-8560-4734-8438-98CC7C0CEB80}"/>
    <cellStyle name="Normal 9 4 3" xfId="175" xr:uid="{4B939276-BFA8-459D-BDD1-34D80E5E23B4}"/>
    <cellStyle name="Normal 9 4 3 2" xfId="176" xr:uid="{6705E205-4DE1-47DD-A5F4-E122612B8608}"/>
    <cellStyle name="Normal 9 4 3 2 2" xfId="863" xr:uid="{5278A87B-338F-4392-95E4-01AF2878B98F}"/>
    <cellStyle name="Normal 9 4 3 2 2 2" xfId="2411" xr:uid="{4442175B-6075-4791-A2F0-775A6BFF5DF3}"/>
    <cellStyle name="Normal 9 4 3 2 2 2 2" xfId="2412" xr:uid="{7F011BEB-D2C1-451D-B289-C06745F110B1}"/>
    <cellStyle name="Normal 9 4 3 2 2 2 2 2" xfId="4500" xr:uid="{7E83BDC7-044F-4391-8E23-EADD13EC5532}"/>
    <cellStyle name="Normal 9 4 3 2 2 2 2 2 2" xfId="5307" xr:uid="{E35ADC97-6B73-4849-8406-93E5E908BC95}"/>
    <cellStyle name="Normal 9 4 3 2 2 2 2 2 3" xfId="4936" xr:uid="{C2864125-D37C-43DA-A68B-0D2B8BE439D0}"/>
    <cellStyle name="Normal 9 4 3 2 2 2 3" xfId="4501" xr:uid="{56152E02-60DB-49EC-B998-1FD50F684297}"/>
    <cellStyle name="Normal 9 4 3 2 2 2 3 2" xfId="5308" xr:uid="{A3B93DEB-1ACB-4B5B-9B70-734306CA2C1B}"/>
    <cellStyle name="Normal 9 4 3 2 2 2 3 3" xfId="4935" xr:uid="{2ECAC4FF-7D05-4C51-A5EB-14A20F523A32}"/>
    <cellStyle name="Normal 9 4 3 2 2 3" xfId="2413" xr:uid="{26E58912-5A90-4161-85EB-EACA23B9FCCF}"/>
    <cellStyle name="Normal 9 4 3 2 2 3 2" xfId="4502" xr:uid="{CA1D2EA1-1A57-4EDC-A957-095ADA48F823}"/>
    <cellStyle name="Normal 9 4 3 2 2 3 2 2" xfId="5309" xr:uid="{23E7E377-B70C-45E1-87DD-00A66FF50A48}"/>
    <cellStyle name="Normal 9 4 3 2 2 3 2 3" xfId="4937" xr:uid="{A0F52F49-04DF-41BF-AC29-D98FCFC46D3D}"/>
    <cellStyle name="Normal 9 4 3 2 2 4" xfId="4085" xr:uid="{ED620E93-3453-45A3-B1FB-45AD702FA618}"/>
    <cellStyle name="Normal 9 4 3 2 2 4 2" xfId="4938" xr:uid="{4C473D7A-D2B8-44FC-A713-9B2B9A8C2C1D}"/>
    <cellStyle name="Normal 9 4 3 2 2 5" xfId="4934" xr:uid="{4918BB44-AE0B-46CE-9110-EBAD4C372912}"/>
    <cellStyle name="Normal 9 4 3 2 3" xfId="2414" xr:uid="{8BA95D47-A8B8-4CC1-A576-277611541744}"/>
    <cellStyle name="Normal 9 4 3 2 3 2" xfId="2415" xr:uid="{3DBA4686-7159-4A09-BDA1-80D769D4D5EB}"/>
    <cellStyle name="Normal 9 4 3 2 3 2 2" xfId="4503" xr:uid="{5310AF89-9B4F-460B-961E-7DBB7215B3E0}"/>
    <cellStyle name="Normal 9 4 3 2 3 2 2 2" xfId="5310" xr:uid="{7A607A50-ED4C-4041-991B-E34360320C7D}"/>
    <cellStyle name="Normal 9 4 3 2 3 2 2 3" xfId="4940" xr:uid="{BC40D841-01D4-4C7D-AFC9-4A1FE1F2292B}"/>
    <cellStyle name="Normal 9 4 3 2 3 3" xfId="4086" xr:uid="{425D48A4-E351-4218-A1DD-74282F90A6CE}"/>
    <cellStyle name="Normal 9 4 3 2 3 3 2" xfId="4941" xr:uid="{5BA95710-140E-462C-8102-18AAA66D54EF}"/>
    <cellStyle name="Normal 9 4 3 2 3 4" xfId="4087" xr:uid="{6E682CC7-DAEB-42CF-BFF4-993002D40DEB}"/>
    <cellStyle name="Normal 9 4 3 2 3 4 2" xfId="4942" xr:uid="{57524D18-781C-4B88-AF1C-D5921AE6D366}"/>
    <cellStyle name="Normal 9 4 3 2 3 5" xfId="4939" xr:uid="{0107C8AB-3F71-423F-A6A5-B36690376CC1}"/>
    <cellStyle name="Normal 9 4 3 2 4" xfId="2416" xr:uid="{51A494F9-FE2D-4AC3-81A2-EC00A5B303D3}"/>
    <cellStyle name="Normal 9 4 3 2 4 2" xfId="4504" xr:uid="{B1B9511D-F8AE-42B8-959D-F67A2C380F6A}"/>
    <cellStyle name="Normal 9 4 3 2 4 2 2" xfId="5311" xr:uid="{3A791ACB-7ED1-45B4-B1C5-7A49D3914D24}"/>
    <cellStyle name="Normal 9 4 3 2 4 2 3" xfId="4943" xr:uid="{2277B02E-5875-43C4-B941-E04843ADDC52}"/>
    <cellStyle name="Normal 9 4 3 2 5" xfId="4088" xr:uid="{9FC1B4AA-B2D0-4359-943E-467BC0AC9DE5}"/>
    <cellStyle name="Normal 9 4 3 2 5 2" xfId="4944" xr:uid="{96BFA531-B42E-4C0E-B7DA-30974AE42B6B}"/>
    <cellStyle name="Normal 9 4 3 2 6" xfId="4089" xr:uid="{71E769F7-BAEB-41EB-9C8B-EC7574E70C58}"/>
    <cellStyle name="Normal 9 4 3 2 6 2" xfId="4945" xr:uid="{5DC476CC-463A-47A8-8184-5973B59D7363}"/>
    <cellStyle name="Normal 9 4 3 2 7" xfId="4933" xr:uid="{BEF99170-3852-4B0B-8E94-8F964127E24F}"/>
    <cellStyle name="Normal 9 4 3 3" xfId="416" xr:uid="{E24AD539-73DD-4C8F-B364-8FF8BFBEADC7}"/>
    <cellStyle name="Normal 9 4 3 3 2" xfId="2417" xr:uid="{EE730275-6553-45FE-811B-3A1373FB099A}"/>
    <cellStyle name="Normal 9 4 3 3 2 2" xfId="2418" xr:uid="{6C1C29F5-35CC-4CF8-8376-8869E1E62784}"/>
    <cellStyle name="Normal 9 4 3 3 2 2 2" xfId="4505" xr:uid="{43D4BEF4-D816-4E0C-AB78-752D732669B4}"/>
    <cellStyle name="Normal 9 4 3 3 2 2 2 2" xfId="5312" xr:uid="{4A6E22E3-CB24-4165-AB02-E60AABFB3CEB}"/>
    <cellStyle name="Normal 9 4 3 3 2 2 2 3" xfId="4948" xr:uid="{B0E77400-7947-40EE-A089-89E11D500791}"/>
    <cellStyle name="Normal 9 4 3 3 2 3" xfId="4090" xr:uid="{2F63359E-94E8-4FDD-B487-CE3AFD13D9A2}"/>
    <cellStyle name="Normal 9 4 3 3 2 3 2" xfId="4949" xr:uid="{71E9254C-1A8E-468C-882F-F45BFECF45D4}"/>
    <cellStyle name="Normal 9 4 3 3 2 4" xfId="4091" xr:uid="{5D3F9695-84DF-49B0-A669-243660E12DC9}"/>
    <cellStyle name="Normal 9 4 3 3 2 4 2" xfId="4950" xr:uid="{31C418C6-A0EB-45DA-AB00-753946DEC0A5}"/>
    <cellStyle name="Normal 9 4 3 3 2 5" xfId="4947" xr:uid="{F4448C55-FEA4-485F-84A6-49144738CC62}"/>
    <cellStyle name="Normal 9 4 3 3 3" xfId="2419" xr:uid="{D9C4C222-BCD4-45F8-9D23-45EEE688FB19}"/>
    <cellStyle name="Normal 9 4 3 3 3 2" xfId="4506" xr:uid="{C52E374A-3174-4ED8-8B32-33BC68F53E43}"/>
    <cellStyle name="Normal 9 4 3 3 3 2 2" xfId="5313" xr:uid="{66DDEA94-45AC-4DC9-9F02-01E391F38F36}"/>
    <cellStyle name="Normal 9 4 3 3 3 2 3" xfId="4951" xr:uid="{E74735C0-6DA8-423F-A681-4B17D621B06F}"/>
    <cellStyle name="Normal 9 4 3 3 4" xfId="4092" xr:uid="{B78850C3-3714-4634-BFE3-325F7D1B76DE}"/>
    <cellStyle name="Normal 9 4 3 3 4 2" xfId="4952" xr:uid="{5784B29D-63D5-41AD-9DC8-9C6F77CBE859}"/>
    <cellStyle name="Normal 9 4 3 3 5" xfId="4093" xr:uid="{050B0616-6BD2-4061-9F60-5C2C9976BE07}"/>
    <cellStyle name="Normal 9 4 3 3 5 2" xfId="4953" xr:uid="{D3926486-627B-4261-AD73-0E82EC4C2B99}"/>
    <cellStyle name="Normal 9 4 3 3 6" xfId="4946" xr:uid="{1F9C9EFC-3171-4E05-B5C0-D51B8AFF84F4}"/>
    <cellStyle name="Normal 9 4 3 4" xfId="2420" xr:uid="{5AFD9D67-2FB1-406F-BA68-09B1E1AAE057}"/>
    <cellStyle name="Normal 9 4 3 4 2" xfId="2421" xr:uid="{D99AFE10-C6BF-4283-9274-4546744505DA}"/>
    <cellStyle name="Normal 9 4 3 4 2 2" xfId="4507" xr:uid="{C36BDC92-8AE5-4BA4-896C-5DBBFF993DE0}"/>
    <cellStyle name="Normal 9 4 3 4 2 2 2" xfId="5314" xr:uid="{CB65935A-A8EA-4D28-8AF5-7B4CF357AE43}"/>
    <cellStyle name="Normal 9 4 3 4 2 2 3" xfId="4955" xr:uid="{82B7D989-E307-4A21-8F83-6ECF35A38252}"/>
    <cellStyle name="Normal 9 4 3 4 3" xfId="4094" xr:uid="{F7D8986D-E5CF-427F-80D0-891697088A9E}"/>
    <cellStyle name="Normal 9 4 3 4 3 2" xfId="4956" xr:uid="{8DC3AB1E-2C44-4452-9DB8-B5FBC02022D4}"/>
    <cellStyle name="Normal 9 4 3 4 4" xfId="4095" xr:uid="{A6268082-A931-4187-8295-AF6F3BDE8DC3}"/>
    <cellStyle name="Normal 9 4 3 4 4 2" xfId="4957" xr:uid="{B1835F85-67FA-43E8-9C33-E4BB5817B00E}"/>
    <cellStyle name="Normal 9 4 3 4 5" xfId="4954" xr:uid="{E02E4155-D5C5-447E-AAAB-605E865A6A33}"/>
    <cellStyle name="Normal 9 4 3 5" xfId="2422" xr:uid="{0E9C203C-C948-4026-B5F5-82B3DAC2B695}"/>
    <cellStyle name="Normal 9 4 3 5 2" xfId="4096" xr:uid="{A27CBD65-527B-4D2A-8834-24113EF52EE7}"/>
    <cellStyle name="Normal 9 4 3 5 2 2" xfId="4959" xr:uid="{F2BD9309-90E4-457F-95B0-82FEF34CB1A7}"/>
    <cellStyle name="Normal 9 4 3 5 3" xfId="4097" xr:uid="{22A7F7E7-E8A7-468E-B387-0FBA4957DFE8}"/>
    <cellStyle name="Normal 9 4 3 5 3 2" xfId="4960" xr:uid="{6537CF06-A9A7-40D2-B888-168FA5ED86A3}"/>
    <cellStyle name="Normal 9 4 3 5 4" xfId="4098" xr:uid="{59E4C691-70A1-499B-B4D3-5516BDC6A344}"/>
    <cellStyle name="Normal 9 4 3 5 4 2" xfId="4961" xr:uid="{2A78FD61-611F-49F4-A668-D4C2DC83B71B}"/>
    <cellStyle name="Normal 9 4 3 5 5" xfId="4958" xr:uid="{CF1FC5F1-106E-469D-B7CB-D6C7377114FE}"/>
    <cellStyle name="Normal 9 4 3 6" xfId="4099" xr:uid="{400A9937-ADAC-4A3C-8C1B-EF1E5F940BE8}"/>
    <cellStyle name="Normal 9 4 3 6 2" xfId="4962" xr:uid="{34AF507D-29CF-477B-A8B6-A14CB670800C}"/>
    <cellStyle name="Normal 9 4 3 7" xfId="4100" xr:uid="{0893242A-060B-4ADB-B677-4B47BB2BF0C4}"/>
    <cellStyle name="Normal 9 4 3 7 2" xfId="4963" xr:uid="{381B5D7D-F26B-4297-896F-2F93E92B663E}"/>
    <cellStyle name="Normal 9 4 3 8" xfId="4101" xr:uid="{D7614BC6-D4E9-46E7-894B-1A3B489B2D63}"/>
    <cellStyle name="Normal 9 4 3 8 2" xfId="4964" xr:uid="{3720519B-7811-4A00-8252-DE1410F11594}"/>
    <cellStyle name="Normal 9 4 3 9" xfId="4932" xr:uid="{D8EDD161-F5CE-4295-90D7-115981FDA1A0}"/>
    <cellStyle name="Normal 9 4 4" xfId="177" xr:uid="{0E75EE94-63D2-48B3-ACF7-D5EFD076F6D8}"/>
    <cellStyle name="Normal 9 4 4 2" xfId="864" xr:uid="{20E36F0D-75E5-4B44-A548-738664B32499}"/>
    <cellStyle name="Normal 9 4 4 2 2" xfId="865" xr:uid="{F51F863B-C46F-4FAB-83CE-477C2EB14F4E}"/>
    <cellStyle name="Normal 9 4 4 2 2 2" xfId="2423" xr:uid="{A44B16A9-0A65-4D53-BFC6-6ED80E285822}"/>
    <cellStyle name="Normal 9 4 4 2 2 2 2" xfId="2424" xr:uid="{0AC3CDA7-C341-4673-A8C9-EEFE6D31EB58}"/>
    <cellStyle name="Normal 9 4 4 2 2 2 2 2" xfId="4969" xr:uid="{7B3CF4CD-6F65-435D-9B53-51DF293D8BFF}"/>
    <cellStyle name="Normal 9 4 4 2 2 2 3" xfId="4968" xr:uid="{52FF6AF6-C9E0-47BB-9F2F-3CB70E2BEB9D}"/>
    <cellStyle name="Normal 9 4 4 2 2 3" xfId="2425" xr:uid="{9CC3C89B-C5C8-4117-AE75-56CB777B46CA}"/>
    <cellStyle name="Normal 9 4 4 2 2 3 2" xfId="4970" xr:uid="{9D69E04B-300D-4062-B5A2-57238EEFE692}"/>
    <cellStyle name="Normal 9 4 4 2 2 4" xfId="4102" xr:uid="{B7E61CD1-B11E-4B9E-8FCD-943D34B32358}"/>
    <cellStyle name="Normal 9 4 4 2 2 4 2" xfId="4971" xr:uid="{0DB74BF8-D461-4A14-98A5-AF0D33A9F0F3}"/>
    <cellStyle name="Normal 9 4 4 2 2 5" xfId="4967" xr:uid="{37DC1A36-BA7D-4530-86A0-38C8B0CC5CD5}"/>
    <cellStyle name="Normal 9 4 4 2 3" xfId="2426" xr:uid="{1FABAF99-D34A-4BF9-9A67-0B5ED3A0932B}"/>
    <cellStyle name="Normal 9 4 4 2 3 2" xfId="2427" xr:uid="{43EFD5ED-4F30-4FF3-B7D8-C1C2A0D7D72E}"/>
    <cellStyle name="Normal 9 4 4 2 3 2 2" xfId="4973" xr:uid="{C7A7D569-571D-41B2-A23C-0344915F2207}"/>
    <cellStyle name="Normal 9 4 4 2 3 3" xfId="4972" xr:uid="{2C0C4B2F-CEEA-4C70-BEC9-E5DFC7BE5935}"/>
    <cellStyle name="Normal 9 4 4 2 4" xfId="2428" xr:uid="{520C2A4B-FDD0-4335-980D-E25848B8E724}"/>
    <cellStyle name="Normal 9 4 4 2 4 2" xfId="4974" xr:uid="{D543F8CF-2220-4AE9-9EEF-7F185A2D7A18}"/>
    <cellStyle name="Normal 9 4 4 2 5" xfId="4103" xr:uid="{8A9292BB-3E80-409B-B81C-AA4A3F0B8C85}"/>
    <cellStyle name="Normal 9 4 4 2 5 2" xfId="4975" xr:uid="{2C79B473-480E-4F65-9BDA-99B981C5610A}"/>
    <cellStyle name="Normal 9 4 4 2 6" xfId="4966" xr:uid="{C5161032-3218-4A38-87DB-BD8A780A4A66}"/>
    <cellStyle name="Normal 9 4 4 3" xfId="866" xr:uid="{B06B2AE0-9AA2-4F29-B211-31BC1E6B2197}"/>
    <cellStyle name="Normal 9 4 4 3 2" xfId="2429" xr:uid="{0E1D19B2-F7C8-4DB0-9734-0A2E6ED67C57}"/>
    <cellStyle name="Normal 9 4 4 3 2 2" xfId="2430" xr:uid="{4FBEC216-6F77-479D-B716-F4D35AC65737}"/>
    <cellStyle name="Normal 9 4 4 3 2 2 2" xfId="4978" xr:uid="{9D6B4999-5DEB-445B-A020-6DF6674C8230}"/>
    <cellStyle name="Normal 9 4 4 3 2 3" xfId="4977" xr:uid="{661A94A9-0685-48D9-A9C2-8FAA012D2C76}"/>
    <cellStyle name="Normal 9 4 4 3 3" xfId="2431" xr:uid="{A6DE4CA3-46BE-46E1-B3A1-EBD683F62CF9}"/>
    <cellStyle name="Normal 9 4 4 3 3 2" xfId="4979" xr:uid="{8F1B6223-D07C-4260-9712-336AAA3E8181}"/>
    <cellStyle name="Normal 9 4 4 3 4" xfId="4104" xr:uid="{A71BAEC5-1DDC-4566-8701-33BDFA57246C}"/>
    <cellStyle name="Normal 9 4 4 3 4 2" xfId="4980" xr:uid="{45B55D34-53B0-43AE-9514-53F2393CC690}"/>
    <cellStyle name="Normal 9 4 4 3 5" xfId="4976" xr:uid="{7EC3A89E-E6C6-4A26-9815-3AEE57BD7641}"/>
    <cellStyle name="Normal 9 4 4 4" xfId="2432" xr:uid="{9EC65DCA-999C-496F-BE0D-3690962FC1D9}"/>
    <cellStyle name="Normal 9 4 4 4 2" xfId="2433" xr:uid="{D2098147-0151-4999-A14E-F905567EED3B}"/>
    <cellStyle name="Normal 9 4 4 4 2 2" xfId="4982" xr:uid="{5792A3F0-FC6B-4C76-A6D7-7B61ADA46CA4}"/>
    <cellStyle name="Normal 9 4 4 4 3" xfId="4105" xr:uid="{18DC102D-DF59-4B7A-85BF-0ED840FE2C3D}"/>
    <cellStyle name="Normal 9 4 4 4 3 2" xfId="4983" xr:uid="{C2FDED94-C5F1-466A-8CE0-EA7ACB20EC66}"/>
    <cellStyle name="Normal 9 4 4 4 4" xfId="4106" xr:uid="{B19C7BCA-BFAF-44A9-80C2-18E44DA592B5}"/>
    <cellStyle name="Normal 9 4 4 4 4 2" xfId="4984" xr:uid="{B0AB43D6-F6DB-4019-B475-AB1CC31C1EDB}"/>
    <cellStyle name="Normal 9 4 4 4 5" xfId="4981" xr:uid="{1C4FD5F8-80C6-4382-83F0-690C5185055C}"/>
    <cellStyle name="Normal 9 4 4 5" xfId="2434" xr:uid="{4C3BA053-DFD0-4A35-82EC-6CAA14A43E6D}"/>
    <cellStyle name="Normal 9 4 4 5 2" xfId="4985" xr:uid="{6140752D-3FC2-40FE-975A-594CE3109305}"/>
    <cellStyle name="Normal 9 4 4 6" xfId="4107" xr:uid="{6B715AAA-1A9E-4959-8BCD-2424025886ED}"/>
    <cellStyle name="Normal 9 4 4 6 2" xfId="4986" xr:uid="{F7D5A467-BAB1-4421-870B-49CA68082E21}"/>
    <cellStyle name="Normal 9 4 4 7" xfId="4108" xr:uid="{FADDEF77-1593-4363-B1B9-FE0962A4B042}"/>
    <cellStyle name="Normal 9 4 4 7 2" xfId="4987" xr:uid="{1E3571BC-435B-4589-9DE1-FA25354B5FA8}"/>
    <cellStyle name="Normal 9 4 4 8" xfId="4965" xr:uid="{B580243F-3F11-40AD-A248-66275D3BA7FB}"/>
    <cellStyle name="Normal 9 4 5" xfId="417" xr:uid="{2626F541-B47E-47AA-A921-F36C123BD3B2}"/>
    <cellStyle name="Normal 9 4 5 2" xfId="867" xr:uid="{AE6D9390-C6DF-46C8-B456-3FEB3F38FCA7}"/>
    <cellStyle name="Normal 9 4 5 2 2" xfId="2435" xr:uid="{952F12DC-C064-4F65-B745-803D308EBE47}"/>
    <cellStyle name="Normal 9 4 5 2 2 2" xfId="2436" xr:uid="{CBFE2E3E-280F-413F-8020-9849AB7DF9F2}"/>
    <cellStyle name="Normal 9 4 5 2 2 2 2" xfId="4991" xr:uid="{7CF21564-FF6A-4743-85D2-137CA5BE0E54}"/>
    <cellStyle name="Normal 9 4 5 2 2 3" xfId="4990" xr:uid="{19F9A572-53BF-4AA9-AF58-5B141B77186E}"/>
    <cellStyle name="Normal 9 4 5 2 3" xfId="2437" xr:uid="{CEA56AFD-98E2-466E-AAB5-85C83EE12D6E}"/>
    <cellStyle name="Normal 9 4 5 2 3 2" xfId="4992" xr:uid="{2C2798FA-1C6E-4DED-858E-C6ADA88E7793}"/>
    <cellStyle name="Normal 9 4 5 2 4" xfId="4109" xr:uid="{83201AC0-4688-4F53-915B-3B5AE3D82C0E}"/>
    <cellStyle name="Normal 9 4 5 2 4 2" xfId="4993" xr:uid="{AFE0EA37-A3B2-4519-BD44-049010B12460}"/>
    <cellStyle name="Normal 9 4 5 2 5" xfId="4989" xr:uid="{4555E4C7-CF52-4A9E-913D-E280BE59F958}"/>
    <cellStyle name="Normal 9 4 5 3" xfId="2438" xr:uid="{64982C29-CD20-4AF5-8F15-5A07405C6D09}"/>
    <cellStyle name="Normal 9 4 5 3 2" xfId="2439" xr:uid="{EDCDF3E3-9740-40C4-A34E-0399CA1BB2D9}"/>
    <cellStyle name="Normal 9 4 5 3 2 2" xfId="4995" xr:uid="{217856A4-7B84-48F4-A392-9A3F668ECD33}"/>
    <cellStyle name="Normal 9 4 5 3 3" xfId="4110" xr:uid="{7CD7953C-A922-4F72-83A5-FB09CB095280}"/>
    <cellStyle name="Normal 9 4 5 3 3 2" xfId="4996" xr:uid="{722B5301-0640-47A9-B8DB-171D120048CF}"/>
    <cellStyle name="Normal 9 4 5 3 4" xfId="4111" xr:uid="{212ED02D-13F0-4343-8CD6-E619A4A341EB}"/>
    <cellStyle name="Normal 9 4 5 3 4 2" xfId="4997" xr:uid="{77BDE3A0-B86A-4FE7-A68B-7585F38C4140}"/>
    <cellStyle name="Normal 9 4 5 3 5" xfId="4994" xr:uid="{83911C50-DD56-404D-84F4-B9DFCC4AC93E}"/>
    <cellStyle name="Normal 9 4 5 4" xfId="2440" xr:uid="{65A09384-536D-4A90-933A-8F722146960B}"/>
    <cellStyle name="Normal 9 4 5 4 2" xfId="4998" xr:uid="{9B02452B-5992-411A-9349-C6020FEE710B}"/>
    <cellStyle name="Normal 9 4 5 5" xfId="4112" xr:uid="{241B1E57-537E-4C5A-B2E0-AA8F3834E48C}"/>
    <cellStyle name="Normal 9 4 5 5 2" xfId="4999" xr:uid="{16017AC6-D5B2-42B9-B5AD-D53827FC2B6F}"/>
    <cellStyle name="Normal 9 4 5 6" xfId="4113" xr:uid="{D5191F69-C963-49D7-90DE-576E2336CA34}"/>
    <cellStyle name="Normal 9 4 5 6 2" xfId="5000" xr:uid="{1F024CD6-08E6-4486-8700-6E81C6C6B2C0}"/>
    <cellStyle name="Normal 9 4 5 7" xfId="4988" xr:uid="{083D427B-CB7A-47FB-B337-BD252355E8D6}"/>
    <cellStyle name="Normal 9 4 6" xfId="418" xr:uid="{1C29301E-7951-4E51-A900-F7D1D7455828}"/>
    <cellStyle name="Normal 9 4 6 2" xfId="2441" xr:uid="{8273CB4E-187E-4CB0-A2B3-FF0C1210DB6F}"/>
    <cellStyle name="Normal 9 4 6 2 2" xfId="2442" xr:uid="{136127B5-D792-4FD7-86D4-EFAC2DECE282}"/>
    <cellStyle name="Normal 9 4 6 2 2 2" xfId="5003" xr:uid="{1736865C-0B24-449E-A0FF-7D56531CB65F}"/>
    <cellStyle name="Normal 9 4 6 2 3" xfId="4114" xr:uid="{874A0485-78F9-4709-87B1-312D0B938BB2}"/>
    <cellStyle name="Normal 9 4 6 2 3 2" xfId="5004" xr:uid="{61894968-F30F-490C-83E7-D45D68F83152}"/>
    <cellStyle name="Normal 9 4 6 2 4" xfId="4115" xr:uid="{CC2A96F9-6AC3-4D2F-9072-B53CF36CAE46}"/>
    <cellStyle name="Normal 9 4 6 2 4 2" xfId="5005" xr:uid="{EC5FE97B-3AB3-4F94-9A64-DE4477E8387C}"/>
    <cellStyle name="Normal 9 4 6 2 5" xfId="5002" xr:uid="{9160FDE5-3FA7-4DA6-A3AA-F64EF18B2321}"/>
    <cellStyle name="Normal 9 4 6 3" xfId="2443" xr:uid="{87F9776A-3B36-4DD4-921C-6E248332E190}"/>
    <cellStyle name="Normal 9 4 6 3 2" xfId="5006" xr:uid="{55314EDC-AB8F-49E9-819A-14352779D342}"/>
    <cellStyle name="Normal 9 4 6 4" xfId="4116" xr:uid="{9F3FE31D-5877-4A75-97A2-72D7BC7E290D}"/>
    <cellStyle name="Normal 9 4 6 4 2" xfId="5007" xr:uid="{DB5F59A7-8B68-4BEC-B96F-374F29695EC1}"/>
    <cellStyle name="Normal 9 4 6 5" xfId="4117" xr:uid="{D1CC9900-DBA7-4444-95EB-B22959571642}"/>
    <cellStyle name="Normal 9 4 6 5 2" xfId="5008" xr:uid="{C56765AF-A506-42DA-8EC0-3A18B5AE5184}"/>
    <cellStyle name="Normal 9 4 6 6" xfId="5001" xr:uid="{6C208F59-A9B7-477A-923E-B16E5461D02C}"/>
    <cellStyle name="Normal 9 4 7" xfId="2444" xr:uid="{0A5651B6-EE0C-4637-8254-2BE2A7C0AC2F}"/>
    <cellStyle name="Normal 9 4 7 2" xfId="2445" xr:uid="{3AFB1DF2-5AE3-4B59-A5D2-EF0FC8615116}"/>
    <cellStyle name="Normal 9 4 7 2 2" xfId="5010" xr:uid="{D42C4540-4C49-450E-AAD6-834309EDCC5F}"/>
    <cellStyle name="Normal 9 4 7 3" xfId="4118" xr:uid="{77E3AEB2-DB1A-4F2C-B8A1-3F677C30EC91}"/>
    <cellStyle name="Normal 9 4 7 3 2" xfId="5011" xr:uid="{5B3E7385-3F58-4DE2-84EA-58761E13CF01}"/>
    <cellStyle name="Normal 9 4 7 4" xfId="4119" xr:uid="{9AAC850B-ED4D-4B9B-B1A5-552E501F35F7}"/>
    <cellStyle name="Normal 9 4 7 4 2" xfId="5012" xr:uid="{9E0324CB-80A2-45CF-AEA6-28013179E27A}"/>
    <cellStyle name="Normal 9 4 7 5" xfId="5009" xr:uid="{B55F3F19-B06D-4F0D-9521-FEAF56E6FE11}"/>
    <cellStyle name="Normal 9 4 8" xfId="2446" xr:uid="{D6B16DD3-B453-4041-BE9A-9DF2E585B69D}"/>
    <cellStyle name="Normal 9 4 8 2" xfId="4120" xr:uid="{9615C3F1-6AFA-4A7F-B356-0EBBFB43A295}"/>
    <cellStyle name="Normal 9 4 8 2 2" xfId="5014" xr:uid="{70FD9291-473A-475D-A081-9C5D246C23BC}"/>
    <cellStyle name="Normal 9 4 8 3" xfId="4121" xr:uid="{357A35E1-E0F5-4EB2-9F61-903CAA1D4983}"/>
    <cellStyle name="Normal 9 4 8 3 2" xfId="5015" xr:uid="{C699DF77-23F5-4397-92FE-D258D05B74CE}"/>
    <cellStyle name="Normal 9 4 8 4" xfId="4122" xr:uid="{3301D804-F370-4E77-8C16-2BF0754D46F3}"/>
    <cellStyle name="Normal 9 4 8 4 2" xfId="5016" xr:uid="{8EFB2D39-8233-494C-BBB5-63B4F3491334}"/>
    <cellStyle name="Normal 9 4 8 5" xfId="5013" xr:uid="{99A62120-DF32-4D6C-A487-343CB4E2B5AB}"/>
    <cellStyle name="Normal 9 4 9" xfId="4123" xr:uid="{102B570A-9D02-407B-80A0-A3C4E6E5F74A}"/>
    <cellStyle name="Normal 9 4 9 2" xfId="5017" xr:uid="{504CAEC7-26BC-4A36-A115-379546F4ACDA}"/>
    <cellStyle name="Normal 9 5" xfId="178" xr:uid="{954078A5-3C11-4052-B760-9B6E1C7BFB1C}"/>
    <cellStyle name="Normal 9 5 10" xfId="4124" xr:uid="{1F69A402-A73B-45AF-927F-C5933C61D411}"/>
    <cellStyle name="Normal 9 5 10 2" xfId="5019" xr:uid="{0F9DDBF8-395E-4EC6-9D1A-8DE608174F7E}"/>
    <cellStyle name="Normal 9 5 11" xfId="4125" xr:uid="{D911A655-8994-46B2-B0AB-4699EFE5BA12}"/>
    <cellStyle name="Normal 9 5 11 2" xfId="5020" xr:uid="{3C119AE8-EFA7-4018-8F71-DC9560B31226}"/>
    <cellStyle name="Normal 9 5 12" xfId="5018" xr:uid="{2CB92F03-2B03-4A5C-B2BB-88364637163F}"/>
    <cellStyle name="Normal 9 5 2" xfId="179" xr:uid="{3B7C08D3-47B2-4BEB-8EBE-E3B1E378D0AE}"/>
    <cellStyle name="Normal 9 5 2 10" xfId="5021" xr:uid="{4FECA7FA-AB2F-4407-AA94-04AD54FCFF13}"/>
    <cellStyle name="Normal 9 5 2 2" xfId="419" xr:uid="{0F2CA03A-97B8-48C4-A988-E8D8BD14E8F5}"/>
    <cellStyle name="Normal 9 5 2 2 2" xfId="868" xr:uid="{8C91407D-25B9-4B0C-AAB9-D612E78F47DD}"/>
    <cellStyle name="Normal 9 5 2 2 2 2" xfId="869" xr:uid="{3160493E-FC3A-4EB4-A511-5F9446AC5401}"/>
    <cellStyle name="Normal 9 5 2 2 2 2 2" xfId="2447" xr:uid="{022FFDCB-010A-49CE-989D-B2BF39D537EC}"/>
    <cellStyle name="Normal 9 5 2 2 2 2 2 2" xfId="5025" xr:uid="{C1F7427E-8EDF-4F11-B571-1285622F5040}"/>
    <cellStyle name="Normal 9 5 2 2 2 2 3" xfId="4126" xr:uid="{A3E11A63-56C2-4A56-9A5C-74F2700DF3D7}"/>
    <cellStyle name="Normal 9 5 2 2 2 2 3 2" xfId="5026" xr:uid="{D92F50E1-1CD8-491B-B8BD-F1B328D1BAF0}"/>
    <cellStyle name="Normal 9 5 2 2 2 2 4" xfId="4127" xr:uid="{620BECD3-CB6B-401C-9AD5-942556D35B10}"/>
    <cellStyle name="Normal 9 5 2 2 2 2 4 2" xfId="5027" xr:uid="{A42B3C28-7798-44EE-A767-063BD6F6B1F8}"/>
    <cellStyle name="Normal 9 5 2 2 2 2 5" xfId="5024" xr:uid="{5100CDA0-8065-45A4-903B-683F6AD33D9F}"/>
    <cellStyle name="Normal 9 5 2 2 2 3" xfId="2448" xr:uid="{F5543563-DDE8-4347-B4ED-321D35B6E163}"/>
    <cellStyle name="Normal 9 5 2 2 2 3 2" xfId="4128" xr:uid="{F1A8902B-EA0F-4606-880B-E59917D82F76}"/>
    <cellStyle name="Normal 9 5 2 2 2 3 2 2" xfId="5029" xr:uid="{41D1EC3B-22D9-4FF3-A6F8-C3DF405D1EDF}"/>
    <cellStyle name="Normal 9 5 2 2 2 3 3" xfId="4129" xr:uid="{E9430E9B-C9BB-468A-B74B-C73936FA011B}"/>
    <cellStyle name="Normal 9 5 2 2 2 3 3 2" xfId="5030" xr:uid="{D3DB20E5-A823-4853-9E94-6264215BB94E}"/>
    <cellStyle name="Normal 9 5 2 2 2 3 4" xfId="4130" xr:uid="{565E31F3-FB04-4DE0-8814-D30E2FE166FA}"/>
    <cellStyle name="Normal 9 5 2 2 2 3 4 2" xfId="5031" xr:uid="{CF1CD917-952C-4304-8D62-3E179D81BC8E}"/>
    <cellStyle name="Normal 9 5 2 2 2 3 5" xfId="5028" xr:uid="{4E7C9C14-6879-4ED7-B9FA-E930047136A7}"/>
    <cellStyle name="Normal 9 5 2 2 2 4" xfId="4131" xr:uid="{3C2A52E3-748D-4987-91F9-EB6EC408A9B9}"/>
    <cellStyle name="Normal 9 5 2 2 2 4 2" xfId="5032" xr:uid="{49B5CCB1-1F32-416A-B7A5-3E186A58647C}"/>
    <cellStyle name="Normal 9 5 2 2 2 5" xfId="4132" xr:uid="{B7B99062-B554-4730-9B04-C9E3961265CA}"/>
    <cellStyle name="Normal 9 5 2 2 2 5 2" xfId="5033" xr:uid="{F35C92CE-DC88-4BAD-9D9B-44B778593448}"/>
    <cellStyle name="Normal 9 5 2 2 2 6" xfId="4133" xr:uid="{978D4078-6D4F-479C-9832-489969852F60}"/>
    <cellStyle name="Normal 9 5 2 2 2 6 2" xfId="5034" xr:uid="{C78FEB6E-A459-4CD7-AA89-B38BB0F0CECF}"/>
    <cellStyle name="Normal 9 5 2 2 2 7" xfId="5023" xr:uid="{63D4E774-193A-4541-8060-CAA0646C5F12}"/>
    <cellStyle name="Normal 9 5 2 2 3" xfId="870" xr:uid="{ABC28F30-87E5-46A4-95C2-96B47EC5A61F}"/>
    <cellStyle name="Normal 9 5 2 2 3 2" xfId="2449" xr:uid="{3521A7CD-7E1E-4E32-B44F-58A121ACE4DC}"/>
    <cellStyle name="Normal 9 5 2 2 3 2 2" xfId="4134" xr:uid="{E822CB4C-AF68-4B50-87AF-1E2D4AC85553}"/>
    <cellStyle name="Normal 9 5 2 2 3 2 2 2" xfId="5037" xr:uid="{D154E3A3-7062-45D7-9045-05575E79120D}"/>
    <cellStyle name="Normal 9 5 2 2 3 2 3" xfId="4135" xr:uid="{55B4FE8D-D4DC-4BE7-B67B-841B9454E757}"/>
    <cellStyle name="Normal 9 5 2 2 3 2 3 2" xfId="5038" xr:uid="{FD64EC16-BAB5-4334-9EEA-4EDEA036A910}"/>
    <cellStyle name="Normal 9 5 2 2 3 2 4" xfId="4136" xr:uid="{D060FB3A-B2A4-4B8C-B9EE-3DC9D6EC6384}"/>
    <cellStyle name="Normal 9 5 2 2 3 2 4 2" xfId="5039" xr:uid="{3654E093-EAB5-47E5-8148-4D64449730D2}"/>
    <cellStyle name="Normal 9 5 2 2 3 2 5" xfId="5036" xr:uid="{3B2A49C3-BD8E-4555-ABB3-421616E4C034}"/>
    <cellStyle name="Normal 9 5 2 2 3 3" xfId="4137" xr:uid="{D93FAF79-4FB6-4289-AF2B-03465B109917}"/>
    <cellStyle name="Normal 9 5 2 2 3 3 2" xfId="5040" xr:uid="{AC9DE7B6-9553-49D4-8B41-64E1BBD95B17}"/>
    <cellStyle name="Normal 9 5 2 2 3 4" xfId="4138" xr:uid="{16D31BD3-9A94-4AB0-90CF-2055652A2991}"/>
    <cellStyle name="Normal 9 5 2 2 3 4 2" xfId="5041" xr:uid="{97C3E113-D008-478E-8D2B-9DF0266E9659}"/>
    <cellStyle name="Normal 9 5 2 2 3 5" xfId="4139" xr:uid="{E8698E44-6A2F-4E92-9E47-3E7F11C9A46B}"/>
    <cellStyle name="Normal 9 5 2 2 3 5 2" xfId="5042" xr:uid="{834DB10A-18D2-4AF6-A354-3978EB6F74FE}"/>
    <cellStyle name="Normal 9 5 2 2 3 6" xfId="5035" xr:uid="{271AFE65-969D-47F5-BFDB-8BDBFC009E29}"/>
    <cellStyle name="Normal 9 5 2 2 4" xfId="2450" xr:uid="{ADECB105-F256-4339-BDB6-C3A640B20E9C}"/>
    <cellStyle name="Normal 9 5 2 2 4 2" xfId="4140" xr:uid="{460E9188-FA82-46D3-ABF2-6117BA82BA3C}"/>
    <cellStyle name="Normal 9 5 2 2 4 2 2" xfId="5044" xr:uid="{539D685D-1AB5-4F65-A387-079CBA4AA793}"/>
    <cellStyle name="Normal 9 5 2 2 4 3" xfId="4141" xr:uid="{8DF7B8A0-8146-44F4-B525-AB2498688AB7}"/>
    <cellStyle name="Normal 9 5 2 2 4 3 2" xfId="5045" xr:uid="{93422D1A-ED12-4DA3-A556-4D4FE8CEAC91}"/>
    <cellStyle name="Normal 9 5 2 2 4 4" xfId="4142" xr:uid="{CBEF0FF5-79BA-4D4E-9A45-85236035576D}"/>
    <cellStyle name="Normal 9 5 2 2 4 4 2" xfId="5046" xr:uid="{4273627C-C7EA-4F8E-A6BF-BB6F4B66FE40}"/>
    <cellStyle name="Normal 9 5 2 2 4 5" xfId="5043" xr:uid="{9C1773AD-3140-4994-8D30-6FE72E9A31F0}"/>
    <cellStyle name="Normal 9 5 2 2 5" xfId="4143" xr:uid="{A0A46521-72AC-41DE-A998-159B26E7D23B}"/>
    <cellStyle name="Normal 9 5 2 2 5 2" xfId="4144" xr:uid="{C480B8C7-3EC2-4068-8D55-C3580306BF7C}"/>
    <cellStyle name="Normal 9 5 2 2 5 2 2" xfId="5048" xr:uid="{5CBF85EA-0594-40A4-B84F-CA71ED08DA40}"/>
    <cellStyle name="Normal 9 5 2 2 5 3" xfId="4145" xr:uid="{96AFA88A-90F2-4E40-97EE-BF19951297F5}"/>
    <cellStyle name="Normal 9 5 2 2 5 3 2" xfId="5049" xr:uid="{5CA57C86-CC02-46C1-B513-CDF1ECEB4B28}"/>
    <cellStyle name="Normal 9 5 2 2 5 4" xfId="4146" xr:uid="{EFF8BEC9-7C74-47D0-BCE8-D693CE95E5B4}"/>
    <cellStyle name="Normal 9 5 2 2 5 4 2" xfId="5050" xr:uid="{FD76EA2E-D063-4FE1-9040-22BBC53B48D2}"/>
    <cellStyle name="Normal 9 5 2 2 5 5" xfId="5047" xr:uid="{913DE2F5-3E75-455D-8486-BF8B63EF98BC}"/>
    <cellStyle name="Normal 9 5 2 2 6" xfId="4147" xr:uid="{9BF7F113-D6C4-4BCB-9351-22DDD42E9287}"/>
    <cellStyle name="Normal 9 5 2 2 6 2" xfId="5051" xr:uid="{39D94FD1-927C-42C9-BCD8-6DE61C57A6E3}"/>
    <cellStyle name="Normal 9 5 2 2 7" xfId="4148" xr:uid="{159B1C83-B7F5-428E-A330-CE2764B45578}"/>
    <cellStyle name="Normal 9 5 2 2 7 2" xfId="5052" xr:uid="{16472850-2FA1-4CC2-B6A0-4991191C177B}"/>
    <cellStyle name="Normal 9 5 2 2 8" xfId="4149" xr:uid="{6A28A5D8-1F56-4D2E-82AC-4652E07EC33F}"/>
    <cellStyle name="Normal 9 5 2 2 8 2" xfId="5053" xr:uid="{38EC1FFB-D21C-4504-954A-ED830BC44F73}"/>
    <cellStyle name="Normal 9 5 2 2 9" xfId="5022" xr:uid="{3F2E5095-3BE5-41B4-AF15-1B8CB631AFCB}"/>
    <cellStyle name="Normal 9 5 2 3" xfId="871" xr:uid="{ACC7A9C5-A478-47F1-BC59-EFE7C72B60F0}"/>
    <cellStyle name="Normal 9 5 2 3 2" xfId="872" xr:uid="{B5843A96-764D-4ACB-A516-C50B241D9AB7}"/>
    <cellStyle name="Normal 9 5 2 3 2 2" xfId="873" xr:uid="{8413BC54-DA10-4DD9-A069-41230D55883B}"/>
    <cellStyle name="Normal 9 5 2 3 2 2 2" xfId="5056" xr:uid="{42FECD5F-9F81-4655-A093-A0942A8EF8BE}"/>
    <cellStyle name="Normal 9 5 2 3 2 3" xfId="4150" xr:uid="{FE94782E-B970-4A3F-834A-0C90052F5B0A}"/>
    <cellStyle name="Normal 9 5 2 3 2 3 2" xfId="5057" xr:uid="{0E939C25-4553-45F7-9F20-F9129192F58C}"/>
    <cellStyle name="Normal 9 5 2 3 2 4" xfId="4151" xr:uid="{D8D51C91-D068-4E20-9EC1-DFBB744E4CE8}"/>
    <cellStyle name="Normal 9 5 2 3 2 4 2" xfId="5058" xr:uid="{647CCF67-E22A-440F-9D00-CC7C248034D7}"/>
    <cellStyle name="Normal 9 5 2 3 2 5" xfId="5055" xr:uid="{ACCB670B-0FC8-41FC-B35C-09638E27469E}"/>
    <cellStyle name="Normal 9 5 2 3 3" xfId="874" xr:uid="{7FC17E53-14D0-4E33-8430-F6E87D09211F}"/>
    <cellStyle name="Normal 9 5 2 3 3 2" xfId="4152" xr:uid="{DA94C51D-B77F-409D-8CC5-F305F241184F}"/>
    <cellStyle name="Normal 9 5 2 3 3 2 2" xfId="5060" xr:uid="{090B51C2-B415-491C-8021-D4E9D9A02C96}"/>
    <cellStyle name="Normal 9 5 2 3 3 3" xfId="4153" xr:uid="{59BCC508-9183-40B0-B735-A44878271AEB}"/>
    <cellStyle name="Normal 9 5 2 3 3 3 2" xfId="5061" xr:uid="{40FE0041-210A-4F38-BCB1-2A694BF0F605}"/>
    <cellStyle name="Normal 9 5 2 3 3 4" xfId="4154" xr:uid="{C76DC63D-5A7D-4F0D-9822-7E9591C106A5}"/>
    <cellStyle name="Normal 9 5 2 3 3 4 2" xfId="5062" xr:uid="{3E2131A5-3729-475E-8D01-79553428658B}"/>
    <cellStyle name="Normal 9 5 2 3 3 5" xfId="5059" xr:uid="{BC6E0EE9-2C74-4A30-9FFA-58BC2F4C019F}"/>
    <cellStyle name="Normal 9 5 2 3 4" xfId="4155" xr:uid="{9CC838BA-E53E-4B70-AB8C-2AA1B4F2F3D9}"/>
    <cellStyle name="Normal 9 5 2 3 4 2" xfId="5063" xr:uid="{BB2966DB-74D8-4012-814A-3EB6854ACD77}"/>
    <cellStyle name="Normal 9 5 2 3 5" xfId="4156" xr:uid="{287A294D-D613-465F-8769-0CECCDD338CC}"/>
    <cellStyle name="Normal 9 5 2 3 5 2" xfId="5064" xr:uid="{0B60CD8D-1EC4-465A-8223-E7931C41C715}"/>
    <cellStyle name="Normal 9 5 2 3 6" xfId="4157" xr:uid="{2F584875-8E84-4DC6-98A0-A73EE47D1EFB}"/>
    <cellStyle name="Normal 9 5 2 3 6 2" xfId="5065" xr:uid="{7547F340-9C2D-4286-99F0-E8972861F579}"/>
    <cellStyle name="Normal 9 5 2 3 7" xfId="5054" xr:uid="{A8F18CE2-FD01-4CFF-89E3-E83E724AEA01}"/>
    <cellStyle name="Normal 9 5 2 4" xfId="875" xr:uid="{302CE7FA-22D0-4793-8446-FB41298908FF}"/>
    <cellStyle name="Normal 9 5 2 4 2" xfId="876" xr:uid="{820888DA-B904-4D18-BAA0-577D3DA30038}"/>
    <cellStyle name="Normal 9 5 2 4 2 2" xfId="4158" xr:uid="{3C774B30-A1B6-4FE5-9C6C-00C37FDF000E}"/>
    <cellStyle name="Normal 9 5 2 4 2 2 2" xfId="5068" xr:uid="{BF93E47C-7CED-4439-ABA8-A6413116B824}"/>
    <cellStyle name="Normal 9 5 2 4 2 3" xfId="4159" xr:uid="{69B7DBA9-B0C1-441D-9649-DC920B56276B}"/>
    <cellStyle name="Normal 9 5 2 4 2 3 2" xfId="5069" xr:uid="{E0E33EB8-EA58-4F11-A4D8-378B7352FE49}"/>
    <cellStyle name="Normal 9 5 2 4 2 4" xfId="4160" xr:uid="{3B2A06B1-9EB6-47BC-B52A-28E77E50E5F8}"/>
    <cellStyle name="Normal 9 5 2 4 2 4 2" xfId="5070" xr:uid="{8EAF4383-8AC3-4B3D-B989-8B234367B416}"/>
    <cellStyle name="Normal 9 5 2 4 2 5" xfId="5067" xr:uid="{DF1DEEE4-0E38-40CA-9C09-33BC9594B19D}"/>
    <cellStyle name="Normal 9 5 2 4 3" xfId="4161" xr:uid="{07C9DAF1-F25A-4DDD-8721-A01B22C8C849}"/>
    <cellStyle name="Normal 9 5 2 4 3 2" xfId="5071" xr:uid="{D1B66224-350C-4C9D-8551-BE44D3E14822}"/>
    <cellStyle name="Normal 9 5 2 4 4" xfId="4162" xr:uid="{E5DB8CD5-A58E-46A8-A7FE-F1A2C7C7D9CE}"/>
    <cellStyle name="Normal 9 5 2 4 4 2" xfId="5072" xr:uid="{880C42D5-5B82-4AC8-BFC6-FBF95BAAF796}"/>
    <cellStyle name="Normal 9 5 2 4 5" xfId="4163" xr:uid="{C331B044-11B1-4346-AB75-55665EA4AF8E}"/>
    <cellStyle name="Normal 9 5 2 4 5 2" xfId="5073" xr:uid="{90F4D367-0B8E-4853-9AF0-21037D723FFD}"/>
    <cellStyle name="Normal 9 5 2 4 6" xfId="5066" xr:uid="{F4E8C92C-2222-4814-ABF2-AA80FF427CDB}"/>
    <cellStyle name="Normal 9 5 2 5" xfId="877" xr:uid="{3C57C4F3-C1AA-4F66-9FB6-4316DBD7BC92}"/>
    <cellStyle name="Normal 9 5 2 5 2" xfId="4164" xr:uid="{1D1803ED-80A8-480E-8DD9-599E3C61BF6B}"/>
    <cellStyle name="Normal 9 5 2 5 2 2" xfId="5075" xr:uid="{FD26D44B-171D-4228-ADD3-E767A2A601E2}"/>
    <cellStyle name="Normal 9 5 2 5 3" xfId="4165" xr:uid="{8E742EFC-6B86-4305-912B-5A2AFDE9E51C}"/>
    <cellStyle name="Normal 9 5 2 5 3 2" xfId="5076" xr:uid="{5FFB48AE-F779-4AE2-A6B6-A17C6DFBD180}"/>
    <cellStyle name="Normal 9 5 2 5 4" xfId="4166" xr:uid="{94662B23-3697-41B4-BF37-FEC1FA7F0C4C}"/>
    <cellStyle name="Normal 9 5 2 5 4 2" xfId="5077" xr:uid="{12EA9C56-8438-42BB-86CD-39B1A93CFDD2}"/>
    <cellStyle name="Normal 9 5 2 5 5" xfId="5074" xr:uid="{EFC88D31-F42F-4F6A-9258-A18257B26740}"/>
    <cellStyle name="Normal 9 5 2 6" xfId="4167" xr:uid="{E7A51496-900C-45AA-BCA9-6D55C45E0CD5}"/>
    <cellStyle name="Normal 9 5 2 6 2" xfId="4168" xr:uid="{791BC361-5278-42D8-8C77-22277444C0B3}"/>
    <cellStyle name="Normal 9 5 2 6 2 2" xfId="5079" xr:uid="{9A9A7E45-8352-4DF2-941F-27E8DA716A95}"/>
    <cellStyle name="Normal 9 5 2 6 3" xfId="4169" xr:uid="{E3C6E1EB-F9E9-4ADD-B47A-1D0AA85E2A06}"/>
    <cellStyle name="Normal 9 5 2 6 3 2" xfId="5080" xr:uid="{A20DA03E-53CF-49ED-BF31-C34EDC28D4AD}"/>
    <cellStyle name="Normal 9 5 2 6 4" xfId="4170" xr:uid="{176A94A5-E466-4703-ABD8-00CFE563CFAB}"/>
    <cellStyle name="Normal 9 5 2 6 4 2" xfId="5081" xr:uid="{38CB435D-E6EC-4DB4-906B-2E562C8FD890}"/>
    <cellStyle name="Normal 9 5 2 6 5" xfId="5078" xr:uid="{D75FFD02-6145-4822-9D31-B09C3F0517ED}"/>
    <cellStyle name="Normal 9 5 2 7" xfId="4171" xr:uid="{047292F8-452D-4515-8926-447C93F57F3A}"/>
    <cellStyle name="Normal 9 5 2 7 2" xfId="5082" xr:uid="{24C27ED3-1B47-4C78-9FDC-2A08CAF08B1F}"/>
    <cellStyle name="Normal 9 5 2 8" xfId="4172" xr:uid="{9B303F39-D186-4943-8D8C-92B0EF0E9A83}"/>
    <cellStyle name="Normal 9 5 2 8 2" xfId="5083" xr:uid="{BBA2AD1A-DDC4-48D8-86E4-8FEB90F7BF1C}"/>
    <cellStyle name="Normal 9 5 2 9" xfId="4173" xr:uid="{27CD74C0-20F9-41ED-A512-650F71CDED6D}"/>
    <cellStyle name="Normal 9 5 2 9 2" xfId="5084" xr:uid="{ED43B8B1-3A53-4FCC-AD31-314F24F13014}"/>
    <cellStyle name="Normal 9 5 3" xfId="420" xr:uid="{8927B790-5D74-4E22-860A-2896DF52E91B}"/>
    <cellStyle name="Normal 9 5 3 2" xfId="878" xr:uid="{1414ABC8-8D6E-4BCC-B331-BAABEFCF8322}"/>
    <cellStyle name="Normal 9 5 3 2 2" xfId="879" xr:uid="{644A61CF-E319-4E29-A318-4C8A93863B71}"/>
    <cellStyle name="Normal 9 5 3 2 2 2" xfId="2451" xr:uid="{4166DA1E-AFD1-4AB6-A840-1132E38ED931}"/>
    <cellStyle name="Normal 9 5 3 2 2 2 2" xfId="2452" xr:uid="{BB319C26-AAF1-4922-8E6A-BFA91884300A}"/>
    <cellStyle name="Normal 9 5 3 2 2 2 2 2" xfId="5089" xr:uid="{CEA32DCD-D7BA-47A9-A802-1AEE3C0719FE}"/>
    <cellStyle name="Normal 9 5 3 2 2 2 3" xfId="5088" xr:uid="{360FE00A-044C-4134-8B08-4532F0242FDF}"/>
    <cellStyle name="Normal 9 5 3 2 2 3" xfId="2453" xr:uid="{E1B456E2-C10E-4569-8169-398ECBB70490}"/>
    <cellStyle name="Normal 9 5 3 2 2 3 2" xfId="5090" xr:uid="{8DE3D8A0-DF98-4170-9385-3E6900C79B0E}"/>
    <cellStyle name="Normal 9 5 3 2 2 4" xfId="4174" xr:uid="{A2783EB8-B863-422D-8BF4-A49E9D553ECE}"/>
    <cellStyle name="Normal 9 5 3 2 2 4 2" xfId="5091" xr:uid="{328508B0-A714-454E-BE6E-BEA70D03989E}"/>
    <cellStyle name="Normal 9 5 3 2 2 5" xfId="5087" xr:uid="{4553B0C9-BEBF-48E0-AF64-CE0CB4A38E02}"/>
    <cellStyle name="Normal 9 5 3 2 3" xfId="2454" xr:uid="{D99307BD-627E-4FEC-87C3-D1208CD28C11}"/>
    <cellStyle name="Normal 9 5 3 2 3 2" xfId="2455" xr:uid="{CD5322F2-A9A8-46E8-97B5-0503EFD674AD}"/>
    <cellStyle name="Normal 9 5 3 2 3 2 2" xfId="5093" xr:uid="{9A0D729E-827E-4E24-9788-27B382827637}"/>
    <cellStyle name="Normal 9 5 3 2 3 3" xfId="4175" xr:uid="{CC268EB4-89BB-48D0-B6B5-19AE15F698FE}"/>
    <cellStyle name="Normal 9 5 3 2 3 3 2" xfId="5094" xr:uid="{C79ED94D-EDF9-4467-8947-F9A770E6D382}"/>
    <cellStyle name="Normal 9 5 3 2 3 4" xfId="4176" xr:uid="{93D31FD2-A8FC-459A-AB81-F2A33E06836D}"/>
    <cellStyle name="Normal 9 5 3 2 3 4 2" xfId="5095" xr:uid="{2678C69C-2740-4516-ACF8-2B3CF565F54C}"/>
    <cellStyle name="Normal 9 5 3 2 3 5" xfId="5092" xr:uid="{C76EBEB7-7194-4376-86FF-2FE15E383552}"/>
    <cellStyle name="Normal 9 5 3 2 4" xfId="2456" xr:uid="{083C85CF-FC58-4C39-8137-7F18438BA225}"/>
    <cellStyle name="Normal 9 5 3 2 4 2" xfId="5096" xr:uid="{AA3B00D7-D34B-4DB9-A7AB-A65B73F3396A}"/>
    <cellStyle name="Normal 9 5 3 2 5" xfId="4177" xr:uid="{AD7BAC69-6593-4BF9-985E-B2808EB8639B}"/>
    <cellStyle name="Normal 9 5 3 2 5 2" xfId="5097" xr:uid="{9BC8FC8B-BCEC-434D-8C6F-2CE76AD160D5}"/>
    <cellStyle name="Normal 9 5 3 2 6" xfId="4178" xr:uid="{0E2195FF-C1E3-462B-A3B8-0D653ECCD9C2}"/>
    <cellStyle name="Normal 9 5 3 2 6 2" xfId="5098" xr:uid="{9CBE190B-F838-42FE-80C4-7C496991B5F6}"/>
    <cellStyle name="Normal 9 5 3 2 7" xfId="5086" xr:uid="{402B44D4-68C7-4E56-AFEE-99E08877E2CF}"/>
    <cellStyle name="Normal 9 5 3 3" xfId="880" xr:uid="{D2C0CB82-7E6E-40C0-B155-FD25474509C5}"/>
    <cellStyle name="Normal 9 5 3 3 2" xfId="2457" xr:uid="{FE74C202-6C5A-47E2-8CBB-B53445385665}"/>
    <cellStyle name="Normal 9 5 3 3 2 2" xfId="2458" xr:uid="{98ED951A-C229-4FFE-A8BA-57EBBE9EE5DB}"/>
    <cellStyle name="Normal 9 5 3 3 2 2 2" xfId="5101" xr:uid="{9ED980A5-65D4-4D25-A3B1-3FE306546D3B}"/>
    <cellStyle name="Normal 9 5 3 3 2 3" xfId="4179" xr:uid="{A9EFD547-CA77-4B1A-8CAB-C995301AAD42}"/>
    <cellStyle name="Normal 9 5 3 3 2 3 2" xfId="5102" xr:uid="{BE4A3CE4-933B-4176-B7AE-60237490F753}"/>
    <cellStyle name="Normal 9 5 3 3 2 4" xfId="4180" xr:uid="{4079A253-DC6C-4EDE-BBFE-728859027BA7}"/>
    <cellStyle name="Normal 9 5 3 3 2 4 2" xfId="5103" xr:uid="{5AFAE14C-5C9A-4860-90CA-4DF517B016E3}"/>
    <cellStyle name="Normal 9 5 3 3 2 5" xfId="5100" xr:uid="{6A14C75C-985D-46B8-A9E3-A8DF435078C7}"/>
    <cellStyle name="Normal 9 5 3 3 3" xfId="2459" xr:uid="{B76A4A34-2017-476E-A7A6-56C6DDBF9069}"/>
    <cellStyle name="Normal 9 5 3 3 3 2" xfId="5104" xr:uid="{4653E8C8-C1A9-4246-8235-7A9F734D6290}"/>
    <cellStyle name="Normal 9 5 3 3 4" xfId="4181" xr:uid="{A8EA8CA3-12B7-4CBD-AAB5-7339041D62A4}"/>
    <cellStyle name="Normal 9 5 3 3 4 2" xfId="5105" xr:uid="{EAD29857-7D86-4BBB-92B7-4756DA4DECC9}"/>
    <cellStyle name="Normal 9 5 3 3 5" xfId="4182" xr:uid="{FB497257-ABDE-4BF7-8D4F-93531B62F546}"/>
    <cellStyle name="Normal 9 5 3 3 5 2" xfId="5106" xr:uid="{C0F69D94-2998-481E-ADCD-D94EF4D3E6BB}"/>
    <cellStyle name="Normal 9 5 3 3 6" xfId="5099" xr:uid="{AD859B8B-56CF-46C5-B1B9-3CB6B094FE84}"/>
    <cellStyle name="Normal 9 5 3 4" xfId="2460" xr:uid="{F1C0C5F6-8CD6-4E9F-BEC0-1C69783D8539}"/>
    <cellStyle name="Normal 9 5 3 4 2" xfId="2461" xr:uid="{6CEE755C-4578-490A-8E99-5AE29E881109}"/>
    <cellStyle name="Normal 9 5 3 4 2 2" xfId="5108" xr:uid="{2E78D035-A530-4FD0-A5FA-97B13C19B0E2}"/>
    <cellStyle name="Normal 9 5 3 4 3" xfId="4183" xr:uid="{5EA76335-2108-4769-97B0-3CB9BBA3234D}"/>
    <cellStyle name="Normal 9 5 3 4 3 2" xfId="5109" xr:uid="{9A2A31B7-D43B-4263-9026-43CA7F44A394}"/>
    <cellStyle name="Normal 9 5 3 4 4" xfId="4184" xr:uid="{32732C0C-0543-43FE-9CAB-C3F22E07132C}"/>
    <cellStyle name="Normal 9 5 3 4 4 2" xfId="5110" xr:uid="{1C4460E8-0E7B-4E17-938D-603E842A2E79}"/>
    <cellStyle name="Normal 9 5 3 4 5" xfId="5107" xr:uid="{C9A249B9-250F-48D3-8B72-A3B60FECFD05}"/>
    <cellStyle name="Normal 9 5 3 5" xfId="2462" xr:uid="{AA3EC918-95D0-4633-BE34-AD0181ACD4EE}"/>
    <cellStyle name="Normal 9 5 3 5 2" xfId="4185" xr:uid="{79C16531-DAA6-4008-B1B4-7D63560802AA}"/>
    <cellStyle name="Normal 9 5 3 5 2 2" xfId="5112" xr:uid="{28E51F25-E007-4E88-B6CB-CAFF6E474364}"/>
    <cellStyle name="Normal 9 5 3 5 3" xfId="4186" xr:uid="{FC7ECF88-3537-4CAA-9BB0-B314FD2B48FF}"/>
    <cellStyle name="Normal 9 5 3 5 3 2" xfId="5113" xr:uid="{2E26837B-F7AD-415E-939E-2F6FC749F2A3}"/>
    <cellStyle name="Normal 9 5 3 5 4" xfId="4187" xr:uid="{2EB34CBF-CFA9-4FC6-A512-C931D9F4B617}"/>
    <cellStyle name="Normal 9 5 3 5 4 2" xfId="5114" xr:uid="{4CC80185-9389-4720-B3D8-EF21885436EE}"/>
    <cellStyle name="Normal 9 5 3 5 5" xfId="5111" xr:uid="{D70DD932-4D31-4937-AD9E-A2C7B9DBE158}"/>
    <cellStyle name="Normal 9 5 3 6" xfId="4188" xr:uid="{614B4357-D29F-4E6F-B539-678FB3433C17}"/>
    <cellStyle name="Normal 9 5 3 6 2" xfId="5115" xr:uid="{C448B3A6-185F-40BC-84F5-553D43D671BA}"/>
    <cellStyle name="Normal 9 5 3 7" xfId="4189" xr:uid="{9AA30F93-EB8B-4C31-A383-A7B72C29849C}"/>
    <cellStyle name="Normal 9 5 3 7 2" xfId="5116" xr:uid="{8B26DBA8-730A-4D62-A13F-89B468223A68}"/>
    <cellStyle name="Normal 9 5 3 8" xfId="4190" xr:uid="{9E60F9DD-2A08-4204-9B0D-F54A2DC5E606}"/>
    <cellStyle name="Normal 9 5 3 8 2" xfId="5117" xr:uid="{53DA7222-304B-4B9C-90DC-D34B5861E66D}"/>
    <cellStyle name="Normal 9 5 3 9" xfId="5085" xr:uid="{5BFBCC00-53B8-48F6-BB62-1D47E69128C2}"/>
    <cellStyle name="Normal 9 5 4" xfId="421" xr:uid="{C34C855D-ABFB-46FA-84DA-3998390FB9E4}"/>
    <cellStyle name="Normal 9 5 4 2" xfId="881" xr:uid="{409BE194-0ED2-44AE-86FC-CDBBBE8B2D87}"/>
    <cellStyle name="Normal 9 5 4 2 2" xfId="882" xr:uid="{05DED665-278D-41CA-972A-29860AFBE3C3}"/>
    <cellStyle name="Normal 9 5 4 2 2 2" xfId="2463" xr:uid="{AA397571-6E87-4FA5-9E1D-5CA15E4FAB98}"/>
    <cellStyle name="Normal 9 5 4 2 2 2 2" xfId="5121" xr:uid="{58A1F88F-7CB0-49E4-9629-061265AEA4AD}"/>
    <cellStyle name="Normal 9 5 4 2 2 3" xfId="4191" xr:uid="{A062E425-EEBD-497E-BA5E-F09748417887}"/>
    <cellStyle name="Normal 9 5 4 2 2 3 2" xfId="5122" xr:uid="{3528ED7E-9311-4CD1-8FD1-E2335A2CD7C7}"/>
    <cellStyle name="Normal 9 5 4 2 2 4" xfId="4192" xr:uid="{EE0FA414-862A-4B4B-9E70-D8829DAA70DA}"/>
    <cellStyle name="Normal 9 5 4 2 2 4 2" xfId="5123" xr:uid="{18BE4A75-7C84-4FB6-B7DF-0211D35635E1}"/>
    <cellStyle name="Normal 9 5 4 2 2 5" xfId="5120" xr:uid="{3CABB959-B663-44E4-9C4C-D008EEB78607}"/>
    <cellStyle name="Normal 9 5 4 2 3" xfId="2464" xr:uid="{3CA022F7-9EC9-4D61-98F0-BB650F6A2946}"/>
    <cellStyle name="Normal 9 5 4 2 3 2" xfId="5124" xr:uid="{3DF644FD-1EB1-483E-82A5-6FBC346C7BDF}"/>
    <cellStyle name="Normal 9 5 4 2 4" xfId="4193" xr:uid="{52653CE6-A767-467C-9CA9-42D27B68F3CD}"/>
    <cellStyle name="Normal 9 5 4 2 4 2" xfId="5125" xr:uid="{EAEFFE3B-BABB-4E74-A294-7525441B9E52}"/>
    <cellStyle name="Normal 9 5 4 2 5" xfId="4194" xr:uid="{1E165A1D-068B-4D74-944E-3DF23BB37286}"/>
    <cellStyle name="Normal 9 5 4 2 5 2" xfId="5126" xr:uid="{DEDB9A18-3462-43BF-9AF5-0EB38646E602}"/>
    <cellStyle name="Normal 9 5 4 2 6" xfId="5119" xr:uid="{145B3CDA-2697-4EBC-93EB-3CE70608B9D7}"/>
    <cellStyle name="Normal 9 5 4 3" xfId="883" xr:uid="{10C2CA49-0825-4D3C-8F7A-07866506402D}"/>
    <cellStyle name="Normal 9 5 4 3 2" xfId="2465" xr:uid="{1216D149-A54A-4F50-95AC-13045A48083B}"/>
    <cellStyle name="Normal 9 5 4 3 2 2" xfId="5128" xr:uid="{379B82B2-F27D-4838-B33F-E547E3D29BDA}"/>
    <cellStyle name="Normal 9 5 4 3 3" xfId="4195" xr:uid="{6DA45581-E254-4C32-BA94-779C7E09F787}"/>
    <cellStyle name="Normal 9 5 4 3 3 2" xfId="5129" xr:uid="{84884C1E-4C36-49A2-99F6-590FF763122D}"/>
    <cellStyle name="Normal 9 5 4 3 4" xfId="4196" xr:uid="{B139F03B-8274-4364-A00E-A4C84FF231B4}"/>
    <cellStyle name="Normal 9 5 4 3 4 2" xfId="5130" xr:uid="{4309A4E5-468D-49C9-84A6-279BF550B82C}"/>
    <cellStyle name="Normal 9 5 4 3 5" xfId="5127" xr:uid="{339A52FB-E7EF-4E07-BE6C-900411F98E23}"/>
    <cellStyle name="Normal 9 5 4 4" xfId="2466" xr:uid="{A8F69952-2568-462D-A94C-951D0C92E62F}"/>
    <cellStyle name="Normal 9 5 4 4 2" xfId="4197" xr:uid="{6C882019-233E-4C85-AE91-85E98DB60CE3}"/>
    <cellStyle name="Normal 9 5 4 4 2 2" xfId="5132" xr:uid="{E119B2EC-AEDA-4655-A66E-6F644989D01B}"/>
    <cellStyle name="Normal 9 5 4 4 3" xfId="4198" xr:uid="{EA49FFAD-2F37-48AB-B93D-529D8F476E48}"/>
    <cellStyle name="Normal 9 5 4 4 3 2" xfId="5133" xr:uid="{CB713C19-3186-49BF-9988-4AC0CF3294A7}"/>
    <cellStyle name="Normal 9 5 4 4 4" xfId="4199" xr:uid="{2D5FA4B0-FE48-4F97-8727-4D4298D83D3C}"/>
    <cellStyle name="Normal 9 5 4 4 4 2" xfId="5134" xr:uid="{023103C9-0DF8-467D-A153-26D4BB51481E}"/>
    <cellStyle name="Normal 9 5 4 4 5" xfId="5131" xr:uid="{798D757E-9C7F-4D94-A6E7-94DA2F82AAD5}"/>
    <cellStyle name="Normal 9 5 4 5" xfId="4200" xr:uid="{7A66CE3F-1C21-4B1F-B611-BB6AD1012B2F}"/>
    <cellStyle name="Normal 9 5 4 5 2" xfId="5135" xr:uid="{56D2E2A4-A811-4A90-A5C3-4DA94298CA1E}"/>
    <cellStyle name="Normal 9 5 4 6" xfId="4201" xr:uid="{36B14AAC-9C40-4297-98A6-0F35870A5E43}"/>
    <cellStyle name="Normal 9 5 4 6 2" xfId="5136" xr:uid="{201EE94D-59CC-4386-AD03-04738B00C568}"/>
    <cellStyle name="Normal 9 5 4 7" xfId="4202" xr:uid="{30C853F3-C904-4AA3-9E43-DDBE9D77188E}"/>
    <cellStyle name="Normal 9 5 4 7 2" xfId="5137" xr:uid="{EB366A21-72E5-4A43-93F1-A87E2A05E29C}"/>
    <cellStyle name="Normal 9 5 4 8" xfId="5118" xr:uid="{711D36B3-139F-4859-8FC8-DB8F87CF394A}"/>
    <cellStyle name="Normal 9 5 5" xfId="422" xr:uid="{9C84C457-C7BB-4D8D-9B8E-1E6D65377E8C}"/>
    <cellStyle name="Normal 9 5 5 2" xfId="884" xr:uid="{BD31CF02-AD45-488F-A590-3905A153B3D1}"/>
    <cellStyle name="Normal 9 5 5 2 2" xfId="2467" xr:uid="{CD2BCC19-AF01-4A30-9325-9AC5E877182D}"/>
    <cellStyle name="Normal 9 5 5 2 2 2" xfId="5140" xr:uid="{D0CAE362-A969-4EB7-9BBC-CCB50301BCFF}"/>
    <cellStyle name="Normal 9 5 5 2 3" xfId="4203" xr:uid="{42ADDC2A-B2B7-428C-AD9F-629EF48D6550}"/>
    <cellStyle name="Normal 9 5 5 2 3 2" xfId="5141" xr:uid="{60BCEE03-6745-4FEA-9B75-4CCFCF5EA479}"/>
    <cellStyle name="Normal 9 5 5 2 4" xfId="4204" xr:uid="{ABD6E615-BC3B-4CCF-97EF-46ED9B30BC28}"/>
    <cellStyle name="Normal 9 5 5 2 4 2" xfId="5142" xr:uid="{4A858E60-9272-465A-9F73-BD36354F389E}"/>
    <cellStyle name="Normal 9 5 5 2 5" xfId="5139" xr:uid="{A345383B-FBC7-496E-8C05-C71E296A296B}"/>
    <cellStyle name="Normal 9 5 5 3" xfId="2468" xr:uid="{6947FB65-3F86-4EF2-9086-3E46899CFC19}"/>
    <cellStyle name="Normal 9 5 5 3 2" xfId="4205" xr:uid="{5FAA3C63-AE07-41B9-8CC3-DC110C29F42F}"/>
    <cellStyle name="Normal 9 5 5 3 2 2" xfId="5144" xr:uid="{A26BBCC2-D606-444D-97B9-4BC18DC57D28}"/>
    <cellStyle name="Normal 9 5 5 3 3" xfId="4206" xr:uid="{496B107F-444E-40AC-B54E-C063E8300B06}"/>
    <cellStyle name="Normal 9 5 5 3 3 2" xfId="5145" xr:uid="{B4F26D4E-9E41-413A-8B3A-FC089981F016}"/>
    <cellStyle name="Normal 9 5 5 3 4" xfId="4207" xr:uid="{D2768FFD-0200-4261-AE87-B9A747559463}"/>
    <cellStyle name="Normal 9 5 5 3 4 2" xfId="5146" xr:uid="{29F6D072-A3AD-41AF-9DC5-3FCE614EB7A2}"/>
    <cellStyle name="Normal 9 5 5 3 5" xfId="5143" xr:uid="{80ECE767-F618-461E-814F-E5D4F8A5255E}"/>
    <cellStyle name="Normal 9 5 5 4" xfId="4208" xr:uid="{155771B3-F179-4817-B7A8-2A16A5DF119A}"/>
    <cellStyle name="Normal 9 5 5 4 2" xfId="5147" xr:uid="{D51EE05B-1C3A-4AE4-B670-2DD02FFCDA9A}"/>
    <cellStyle name="Normal 9 5 5 5" xfId="4209" xr:uid="{7D6029DC-06A6-4D92-9878-B9D986D4C4EA}"/>
    <cellStyle name="Normal 9 5 5 5 2" xfId="5148" xr:uid="{80A6B77E-7FA8-4560-87A4-F0BBC890DC00}"/>
    <cellStyle name="Normal 9 5 5 6" xfId="4210" xr:uid="{A37E7956-63BE-41FB-98BE-4F94DD7F7ECC}"/>
    <cellStyle name="Normal 9 5 5 6 2" xfId="5149" xr:uid="{4D04820B-4685-4E25-8556-21B732E93C86}"/>
    <cellStyle name="Normal 9 5 5 7" xfId="5138" xr:uid="{D8A120AC-55E0-4660-AC04-7A1E7200A37A}"/>
    <cellStyle name="Normal 9 5 6" xfId="885" xr:uid="{B601C212-B586-48AF-9DC0-ED39257ACE28}"/>
    <cellStyle name="Normal 9 5 6 2" xfId="2469" xr:uid="{CFA4A867-009F-499B-A562-9FB2258CA170}"/>
    <cellStyle name="Normal 9 5 6 2 2" xfId="4211" xr:uid="{88F3218F-3435-47D3-A1F1-36FC563CEBF4}"/>
    <cellStyle name="Normal 9 5 6 2 2 2" xfId="5152" xr:uid="{422FB2C0-A0EF-4353-8717-5149B9F417F7}"/>
    <cellStyle name="Normal 9 5 6 2 3" xfId="4212" xr:uid="{725397E4-52FD-4EF0-9221-1EF2934EAA6A}"/>
    <cellStyle name="Normal 9 5 6 2 3 2" xfId="5153" xr:uid="{41AE69F6-1360-403F-8BC6-B4765750F69D}"/>
    <cellStyle name="Normal 9 5 6 2 4" xfId="4213" xr:uid="{ADE87226-77E5-440C-AF19-C8F449B20798}"/>
    <cellStyle name="Normal 9 5 6 2 4 2" xfId="5154" xr:uid="{8F3BC6DC-B751-4730-80BA-F6B8D24EF379}"/>
    <cellStyle name="Normal 9 5 6 2 5" xfId="5151" xr:uid="{1ADD77E6-09F8-4B41-A9D0-319F9928CC57}"/>
    <cellStyle name="Normal 9 5 6 3" xfId="4214" xr:uid="{4A548D99-79E1-44A8-9159-97FAB1410B1B}"/>
    <cellStyle name="Normal 9 5 6 3 2" xfId="5155" xr:uid="{79ED4651-E631-42E7-809E-1C468638E041}"/>
    <cellStyle name="Normal 9 5 6 4" xfId="4215" xr:uid="{148156E7-0E93-4643-9828-0CFBA9396042}"/>
    <cellStyle name="Normal 9 5 6 4 2" xfId="5156" xr:uid="{207CABE0-381E-48EC-B67D-1E37CE56BD3F}"/>
    <cellStyle name="Normal 9 5 6 5" xfId="4216" xr:uid="{E4F45257-7759-4968-AA59-A1831AFCDB0B}"/>
    <cellStyle name="Normal 9 5 6 5 2" xfId="5157" xr:uid="{BC4F811E-EA10-4A99-AF04-78B2D7596DF0}"/>
    <cellStyle name="Normal 9 5 6 6" xfId="5150" xr:uid="{A78BE711-B5A0-48CA-9EEA-BEDABC0BD14A}"/>
    <cellStyle name="Normal 9 5 7" xfId="2470" xr:uid="{9A763C1D-B0BD-45C5-9C58-7A0B48D73E79}"/>
    <cellStyle name="Normal 9 5 7 2" xfId="4217" xr:uid="{4AEF0933-C76E-4594-A2FA-CA1993264127}"/>
    <cellStyle name="Normal 9 5 7 2 2" xfId="5159" xr:uid="{A102D9CC-0FE6-489E-B825-67220FD1359F}"/>
    <cellStyle name="Normal 9 5 7 3" xfId="4218" xr:uid="{7A0CFAB2-2326-4E80-9919-A21F3C55E3D2}"/>
    <cellStyle name="Normal 9 5 7 3 2" xfId="5160" xr:uid="{1AEC363C-39DA-4A73-966A-7B1ADB7BFDFF}"/>
    <cellStyle name="Normal 9 5 7 4" xfId="4219" xr:uid="{E0901807-2B49-4A25-85DA-1B12D3E62456}"/>
    <cellStyle name="Normal 9 5 7 4 2" xfId="5161" xr:uid="{D8ADD0A6-80E0-4988-83B2-04E10FFF2856}"/>
    <cellStyle name="Normal 9 5 7 5" xfId="5158" xr:uid="{5FBAAA25-007A-4957-9158-D14505DFCF20}"/>
    <cellStyle name="Normal 9 5 8" xfId="4220" xr:uid="{A5B829CC-FB50-45F5-B1E6-134F1E6E2B7E}"/>
    <cellStyle name="Normal 9 5 8 2" xfId="4221" xr:uid="{285D07CB-F632-4C10-AFCC-540C273489E6}"/>
    <cellStyle name="Normal 9 5 8 2 2" xfId="5163" xr:uid="{E574F9E3-5B25-4852-8404-8D6FF28B6D66}"/>
    <cellStyle name="Normal 9 5 8 3" xfId="4222" xr:uid="{456F9E2D-EFAE-4FF5-87A5-639A2BE1C7D5}"/>
    <cellStyle name="Normal 9 5 8 3 2" xfId="5164" xr:uid="{91FA0AD7-9724-4560-ABDA-EFE97DE7BC42}"/>
    <cellStyle name="Normal 9 5 8 4" xfId="4223" xr:uid="{CD4F8976-3E95-4E93-923B-4D669911A6BC}"/>
    <cellStyle name="Normal 9 5 8 4 2" xfId="5165" xr:uid="{E0E6CA0D-5EA7-4722-A8D9-DEED37DFAE53}"/>
    <cellStyle name="Normal 9 5 8 5" xfId="5162" xr:uid="{6BB6BB77-E1DB-4CCE-9B07-15AF23004BF4}"/>
    <cellStyle name="Normal 9 5 9" xfId="4224" xr:uid="{5BA4CA56-AEC5-425D-B17A-3376C118D757}"/>
    <cellStyle name="Normal 9 5 9 2" xfId="5166" xr:uid="{88ED637E-E131-4F2A-9E49-82BE49BAF159}"/>
    <cellStyle name="Normal 9 6" xfId="180" xr:uid="{42829B8F-512B-465A-A0DF-1458846E5F52}"/>
    <cellStyle name="Normal 9 6 10" xfId="5167" xr:uid="{8FB9F1D7-3D88-43A6-AE4C-3CD9FAE42D66}"/>
    <cellStyle name="Normal 9 6 2" xfId="181" xr:uid="{1F896B83-571A-46C0-A97F-1454237CA14E}"/>
    <cellStyle name="Normal 9 6 2 2" xfId="423" xr:uid="{FDADB091-C634-4CD6-8686-192DFA1CEB9B}"/>
    <cellStyle name="Normal 9 6 2 2 2" xfId="886" xr:uid="{B423F1F7-9DFA-4921-8E72-9D3C7247B465}"/>
    <cellStyle name="Normal 9 6 2 2 2 2" xfId="2471" xr:uid="{BE3D2F76-60DB-4C07-9156-262109018DA9}"/>
    <cellStyle name="Normal 9 6 2 2 2 2 2" xfId="5171" xr:uid="{0896F34C-D0E0-4C77-B1BE-0A967898B1F1}"/>
    <cellStyle name="Normal 9 6 2 2 2 3" xfId="4225" xr:uid="{1694C4C5-2E19-4D54-B424-BBEBCD134786}"/>
    <cellStyle name="Normal 9 6 2 2 2 3 2" xfId="5172" xr:uid="{01677C98-C265-474F-A58C-3802121F0D54}"/>
    <cellStyle name="Normal 9 6 2 2 2 4" xfId="4226" xr:uid="{B785FD1D-F216-4DF5-BB7D-D46C2396DCFF}"/>
    <cellStyle name="Normal 9 6 2 2 2 4 2" xfId="5173" xr:uid="{70E1EEF7-FE30-4B0E-9881-73C1E7FA2CEB}"/>
    <cellStyle name="Normal 9 6 2 2 2 5" xfId="5170" xr:uid="{60826A61-DD45-43CB-B36A-88CE6FA90C4B}"/>
    <cellStyle name="Normal 9 6 2 2 3" xfId="2472" xr:uid="{C3C1C2A4-74FB-494B-80BE-4C92508EAB98}"/>
    <cellStyle name="Normal 9 6 2 2 3 2" xfId="4227" xr:uid="{F294E422-C9D0-47E4-A567-9817E3817C18}"/>
    <cellStyle name="Normal 9 6 2 2 3 2 2" xfId="5175" xr:uid="{49B6CCB2-28B0-4468-B71C-52C688BB3488}"/>
    <cellStyle name="Normal 9 6 2 2 3 3" xfId="4228" xr:uid="{CF7BDD80-3A63-4EBD-809A-D011E2252726}"/>
    <cellStyle name="Normal 9 6 2 2 3 3 2" xfId="5176" xr:uid="{E7E23DFD-13B5-4F47-8105-8EBC7CA6B614}"/>
    <cellStyle name="Normal 9 6 2 2 3 4" xfId="4229" xr:uid="{0139462C-631C-411A-B044-046C86BFF53A}"/>
    <cellStyle name="Normal 9 6 2 2 3 4 2" xfId="5177" xr:uid="{8E4DF6CF-53EE-4006-8249-10597DB92F5B}"/>
    <cellStyle name="Normal 9 6 2 2 3 5" xfId="5174" xr:uid="{B1A75655-FE30-4396-A241-35023039B74D}"/>
    <cellStyle name="Normal 9 6 2 2 4" xfId="4230" xr:uid="{A02F9CDA-F31B-4CA2-984C-78718CA71E6D}"/>
    <cellStyle name="Normal 9 6 2 2 4 2" xfId="5178" xr:uid="{65F2848A-ECCC-4CA0-AD06-1F0F0BF14D9E}"/>
    <cellStyle name="Normal 9 6 2 2 5" xfId="4231" xr:uid="{E3051DB2-ACEB-4C0C-8F81-4F0C12342C75}"/>
    <cellStyle name="Normal 9 6 2 2 5 2" xfId="5179" xr:uid="{24C03A92-D07F-4B7B-BDDD-73C6DE765542}"/>
    <cellStyle name="Normal 9 6 2 2 6" xfId="4232" xr:uid="{D228AAB5-01DE-4981-96C0-90F5E7054CFB}"/>
    <cellStyle name="Normal 9 6 2 2 6 2" xfId="5180" xr:uid="{62229D36-0B55-4C1A-97FA-1E4777DC51BB}"/>
    <cellStyle name="Normal 9 6 2 2 7" xfId="5169" xr:uid="{8F7BE3B7-7090-4221-8645-FA0A7499D3BC}"/>
    <cellStyle name="Normal 9 6 2 3" xfId="887" xr:uid="{920C37D0-6819-416D-99DE-04CFE1D9C001}"/>
    <cellStyle name="Normal 9 6 2 3 2" xfId="2473" xr:uid="{DF9570DA-9915-44CB-9FED-1E9DBE56FA1F}"/>
    <cellStyle name="Normal 9 6 2 3 2 2" xfId="4233" xr:uid="{CE6A0D10-15E2-4C95-B4EA-6C3B5195A72E}"/>
    <cellStyle name="Normal 9 6 2 3 2 2 2" xfId="5183" xr:uid="{EC6B2BD0-897A-4B4F-B7D6-EAD67E9EC9FD}"/>
    <cellStyle name="Normal 9 6 2 3 2 3" xfId="4234" xr:uid="{B99FC87E-E160-4CA1-96E7-18378717DF39}"/>
    <cellStyle name="Normal 9 6 2 3 2 3 2" xfId="5184" xr:uid="{9EC7939A-687E-4440-9EE9-D535870E1627}"/>
    <cellStyle name="Normal 9 6 2 3 2 4" xfId="4235" xr:uid="{11BE3B9B-DA11-4761-9BD5-C2C3A682C586}"/>
    <cellStyle name="Normal 9 6 2 3 2 4 2" xfId="5185" xr:uid="{DA0AE0D7-0C71-4583-9453-B4CBE864EAF5}"/>
    <cellStyle name="Normal 9 6 2 3 2 5" xfId="5182" xr:uid="{F424BE52-4924-4C52-9F13-A7C7220AEE8E}"/>
    <cellStyle name="Normal 9 6 2 3 3" xfId="4236" xr:uid="{CC5A53DF-1435-430F-803A-4137285B8EBE}"/>
    <cellStyle name="Normal 9 6 2 3 3 2" xfId="5186" xr:uid="{DD4D1351-AD5E-475F-ABA7-03638E1D4819}"/>
    <cellStyle name="Normal 9 6 2 3 4" xfId="4237" xr:uid="{A4F55607-5C27-4A66-BA1D-891E4E267D6D}"/>
    <cellStyle name="Normal 9 6 2 3 4 2" xfId="5187" xr:uid="{25562281-BFB9-429D-958B-88C1A292379C}"/>
    <cellStyle name="Normal 9 6 2 3 5" xfId="4238" xr:uid="{10E28FCC-6CC4-49C0-B9AA-F321E930C240}"/>
    <cellStyle name="Normal 9 6 2 3 5 2" xfId="5188" xr:uid="{B2F59098-483E-4B1E-94D2-D292BD2DC2C7}"/>
    <cellStyle name="Normal 9 6 2 3 6" xfId="5181" xr:uid="{E700D22A-504F-48EB-BED8-D993C1475FDE}"/>
    <cellStyle name="Normal 9 6 2 4" xfId="2474" xr:uid="{427155F9-1DC3-4954-AF6C-6AE7B8193180}"/>
    <cellStyle name="Normal 9 6 2 4 2" xfId="4239" xr:uid="{0A445023-C583-4923-B65D-3877057882E9}"/>
    <cellStyle name="Normal 9 6 2 4 2 2" xfId="5190" xr:uid="{93AA6315-755F-4DBB-A194-722722AAB67A}"/>
    <cellStyle name="Normal 9 6 2 4 3" xfId="4240" xr:uid="{849BB5D2-9932-40FC-BAB9-F63A71F428FC}"/>
    <cellStyle name="Normal 9 6 2 4 3 2" xfId="5191" xr:uid="{620BDB32-C0B6-428D-B2C1-309F080EFAFC}"/>
    <cellStyle name="Normal 9 6 2 4 4" xfId="4241" xr:uid="{5E29983B-5BF8-43EC-80F7-0DF68C3D515B}"/>
    <cellStyle name="Normal 9 6 2 4 4 2" xfId="5192" xr:uid="{7C6D0E54-C790-42B1-85C9-FC50444FF0D8}"/>
    <cellStyle name="Normal 9 6 2 4 5" xfId="5189" xr:uid="{7E5AEB82-6B5C-4F89-9D4B-44B7803E12C6}"/>
    <cellStyle name="Normal 9 6 2 5" xfId="4242" xr:uid="{C72201B3-FB07-40C0-B176-14D89B8FDD55}"/>
    <cellStyle name="Normal 9 6 2 5 2" xfId="4243" xr:uid="{9F7469EF-7A69-4E4E-95D1-59734249CBFC}"/>
    <cellStyle name="Normal 9 6 2 5 2 2" xfId="5194" xr:uid="{8B6A6289-AC7F-43F7-8081-D8B738147A1A}"/>
    <cellStyle name="Normal 9 6 2 5 3" xfId="4244" xr:uid="{2D0B79A6-4CF0-4074-B71A-B3D04D158CAE}"/>
    <cellStyle name="Normal 9 6 2 5 3 2" xfId="5195" xr:uid="{7D697FA5-B9F8-4DE1-B602-EE22FFE0A11C}"/>
    <cellStyle name="Normal 9 6 2 5 4" xfId="4245" xr:uid="{8F71CDB5-8D48-44B2-8731-84853D0BCE69}"/>
    <cellStyle name="Normal 9 6 2 5 4 2" xfId="5196" xr:uid="{6FBFD05A-6675-4A66-931D-BD91F4D845EF}"/>
    <cellStyle name="Normal 9 6 2 5 5" xfId="5193" xr:uid="{27763294-A747-4CD4-A7FF-8F428DEFCC6D}"/>
    <cellStyle name="Normal 9 6 2 6" xfId="4246" xr:uid="{9880FF19-B96B-4CA1-ADA5-95E7CD89816A}"/>
    <cellStyle name="Normal 9 6 2 6 2" xfId="5197" xr:uid="{AD04D2D6-354A-483C-AEE4-A36AC68AD471}"/>
    <cellStyle name="Normal 9 6 2 7" xfId="4247" xr:uid="{69E1FDD3-1754-400E-B3C9-CE449662F506}"/>
    <cellStyle name="Normal 9 6 2 7 2" xfId="5198" xr:uid="{7EC1FB20-284A-4C88-AB20-958F2475FF4F}"/>
    <cellStyle name="Normal 9 6 2 8" xfId="4248" xr:uid="{ACEBB2EE-B70E-4D48-98B9-65E1D43D246F}"/>
    <cellStyle name="Normal 9 6 2 8 2" xfId="5199" xr:uid="{97CCE933-6823-4A43-9EB3-DCE99E9D2DCC}"/>
    <cellStyle name="Normal 9 6 2 9" xfId="5168" xr:uid="{8CB8D9CA-CAB7-49C7-B485-6155D58DCC83}"/>
    <cellStyle name="Normal 9 6 3" xfId="424" xr:uid="{B90B9A9D-B4B0-4E8B-8CF9-AF616316149D}"/>
    <cellStyle name="Normal 9 6 3 2" xfId="888" xr:uid="{B909B88D-E557-4E8C-9E1D-5D2AE245DB57}"/>
    <cellStyle name="Normal 9 6 3 2 2" xfId="889" xr:uid="{065C5952-4AE5-490E-A62C-F3FB24817139}"/>
    <cellStyle name="Normal 9 6 3 2 2 2" xfId="5202" xr:uid="{8F554DFD-EA49-4FAD-B15F-B71D55BB187B}"/>
    <cellStyle name="Normal 9 6 3 2 3" xfId="4249" xr:uid="{3ED4DDF5-D0C7-40FC-B051-4D8CB1CA15C5}"/>
    <cellStyle name="Normal 9 6 3 2 3 2" xfId="5203" xr:uid="{4EB75796-9B82-4A74-BA83-542EF5C003BA}"/>
    <cellStyle name="Normal 9 6 3 2 4" xfId="4250" xr:uid="{5CFA5A6E-D806-4AF1-9605-6129E276C5F1}"/>
    <cellStyle name="Normal 9 6 3 2 4 2" xfId="5204" xr:uid="{3054A812-FB9D-4237-BE9D-E521415CC82E}"/>
    <cellStyle name="Normal 9 6 3 2 5" xfId="5201" xr:uid="{166279FC-F102-467A-9686-F1E82B03FF0A}"/>
    <cellStyle name="Normal 9 6 3 3" xfId="890" xr:uid="{5E32765C-064F-4F0C-AAC7-2C81D3C158CC}"/>
    <cellStyle name="Normal 9 6 3 3 2" xfId="4251" xr:uid="{E9DF27FE-9250-4033-9D17-1E29C598A539}"/>
    <cellStyle name="Normal 9 6 3 3 2 2" xfId="5206" xr:uid="{5EBFE3B3-B255-4C79-BBCC-465BABF1E9C0}"/>
    <cellStyle name="Normal 9 6 3 3 3" xfId="4252" xr:uid="{38266E43-4CAA-4862-9EAC-3DA82085CB12}"/>
    <cellStyle name="Normal 9 6 3 3 3 2" xfId="5207" xr:uid="{4E915419-D606-442A-9D66-BCE6F6FB7EEC}"/>
    <cellStyle name="Normal 9 6 3 3 4" xfId="4253" xr:uid="{1D778968-7452-4BCB-92F0-473F1405F175}"/>
    <cellStyle name="Normal 9 6 3 3 4 2" xfId="5208" xr:uid="{6EB3D51B-308E-42A7-81CD-D9A1DAEC9B58}"/>
    <cellStyle name="Normal 9 6 3 3 5" xfId="5205" xr:uid="{A29ADF0C-2C64-47A3-BE23-E5184301D608}"/>
    <cellStyle name="Normal 9 6 3 4" xfId="4254" xr:uid="{9860B99E-48F4-4F68-8E66-11E102E68886}"/>
    <cellStyle name="Normal 9 6 3 4 2" xfId="5209" xr:uid="{34D9835C-CD2D-48F3-9690-2EB61FB0BF9F}"/>
    <cellStyle name="Normal 9 6 3 5" xfId="4255" xr:uid="{C0557F54-54B5-4AF7-8E77-1804609206D7}"/>
    <cellStyle name="Normal 9 6 3 5 2" xfId="5210" xr:uid="{9194BB60-C4C8-4E2D-8F7A-39CD0EF68FBA}"/>
    <cellStyle name="Normal 9 6 3 6" xfId="4256" xr:uid="{58C166AC-F9BD-414C-A40B-7C583ACECD77}"/>
    <cellStyle name="Normal 9 6 3 6 2" xfId="5211" xr:uid="{78CE07B3-50F1-48B2-A8F8-516A1BDB8F1E}"/>
    <cellStyle name="Normal 9 6 3 7" xfId="5200" xr:uid="{E4299554-F336-4577-AA23-E069681AF1CF}"/>
    <cellStyle name="Normal 9 6 4" xfId="425" xr:uid="{2F3F4A45-564F-4BEB-B98D-D308685C9040}"/>
    <cellStyle name="Normal 9 6 4 2" xfId="891" xr:uid="{96A0A06D-1954-4A6A-B914-20598796DA06}"/>
    <cellStyle name="Normal 9 6 4 2 2" xfId="4257" xr:uid="{4C186B58-1A1A-44E6-B102-05BC8EECFB69}"/>
    <cellStyle name="Normal 9 6 4 2 2 2" xfId="5214" xr:uid="{65083521-38D3-4006-B1BC-4A905C7DCA03}"/>
    <cellStyle name="Normal 9 6 4 2 3" xfId="4258" xr:uid="{8556F3FD-CBAE-4C5C-804B-220D1236CD83}"/>
    <cellStyle name="Normal 9 6 4 2 3 2" xfId="5215" xr:uid="{FFE37A9B-3614-498B-BD3E-577D2A341C40}"/>
    <cellStyle name="Normal 9 6 4 2 4" xfId="4259" xr:uid="{39C8D695-0F52-45F4-8EA4-4E9533FDAF63}"/>
    <cellStyle name="Normal 9 6 4 2 4 2" xfId="5216" xr:uid="{BA424722-CC9A-4572-A106-156F922D835B}"/>
    <cellStyle name="Normal 9 6 4 2 5" xfId="5213" xr:uid="{BFB83EAD-BB8D-47AF-8357-98122B0F4E15}"/>
    <cellStyle name="Normal 9 6 4 3" xfId="4260" xr:uid="{04394DD3-C892-4992-A076-CD52AA1ACAA4}"/>
    <cellStyle name="Normal 9 6 4 3 2" xfId="5217" xr:uid="{3F8AB50F-E3CB-407F-AEF3-3D3661DA17D9}"/>
    <cellStyle name="Normal 9 6 4 4" xfId="4261" xr:uid="{C9AADE00-5A03-4E6B-95D9-7270C1E06532}"/>
    <cellStyle name="Normal 9 6 4 4 2" xfId="5218" xr:uid="{9BB5503B-D539-41A4-8FF1-538E43D7FDAB}"/>
    <cellStyle name="Normal 9 6 4 5" xfId="4262" xr:uid="{957250C8-03A1-4808-A813-AEA37308BB54}"/>
    <cellStyle name="Normal 9 6 4 5 2" xfId="5219" xr:uid="{9B5A77A1-8A39-4160-93E5-DFF5766960E4}"/>
    <cellStyle name="Normal 9 6 4 6" xfId="5212" xr:uid="{77E23389-4C82-44EA-A673-E8E7A53D7077}"/>
    <cellStyle name="Normal 9 6 5" xfId="892" xr:uid="{57604900-A78B-45B7-BCCC-343DE95B85F7}"/>
    <cellStyle name="Normal 9 6 5 2" xfId="4263" xr:uid="{2DBCC017-F24F-4EAC-8188-EB80B86B831D}"/>
    <cellStyle name="Normal 9 6 5 2 2" xfId="5221" xr:uid="{25BD115F-6855-44E4-9AAF-E768278DC8F0}"/>
    <cellStyle name="Normal 9 6 5 3" xfId="4264" xr:uid="{BBFB8239-163A-4D42-865D-3843AA7BC2B7}"/>
    <cellStyle name="Normal 9 6 5 3 2" xfId="5222" xr:uid="{2DEECFA0-63FA-4E31-804E-225CAD3C2C92}"/>
    <cellStyle name="Normal 9 6 5 4" xfId="4265" xr:uid="{43AA63D3-8E7D-4AA1-9E91-07A32B4A6914}"/>
    <cellStyle name="Normal 9 6 5 4 2" xfId="5223" xr:uid="{C18D14F8-401E-45CD-B77E-CF2D0319C676}"/>
    <cellStyle name="Normal 9 6 5 5" xfId="5220" xr:uid="{77337C5C-BB0F-46EA-9447-241CC2CA1647}"/>
    <cellStyle name="Normal 9 6 6" xfId="4266" xr:uid="{27B56DAA-7046-400F-B768-740C138A1F94}"/>
    <cellStyle name="Normal 9 6 6 2" xfId="4267" xr:uid="{B3CC940C-56BE-4F45-8F06-C68310F9F828}"/>
    <cellStyle name="Normal 9 6 6 2 2" xfId="5225" xr:uid="{2C47256F-C164-41FE-82F9-EDB405FB5F96}"/>
    <cellStyle name="Normal 9 6 6 3" xfId="4268" xr:uid="{1DB6D589-60A6-4D92-AB36-70E098C4BD8C}"/>
    <cellStyle name="Normal 9 6 6 3 2" xfId="5226" xr:uid="{60C29060-6FA4-4F14-8579-D049D1F69144}"/>
    <cellStyle name="Normal 9 6 6 4" xfId="4269" xr:uid="{A8ABC9E7-A2A6-45BB-9500-483FE7F05C72}"/>
    <cellStyle name="Normal 9 6 6 4 2" xfId="5227" xr:uid="{5CD8FABB-D3D1-4875-AC45-CCBD25F8D5EB}"/>
    <cellStyle name="Normal 9 6 6 5" xfId="5224" xr:uid="{EF60882D-3C41-446D-8985-F8B76552152E}"/>
    <cellStyle name="Normal 9 6 7" xfId="4270" xr:uid="{8895A911-D78E-4E94-AF19-820E9C8FAEAD}"/>
    <cellStyle name="Normal 9 6 7 2" xfId="5228" xr:uid="{694F4D8F-860B-48BE-A1CA-4524A93EB746}"/>
    <cellStyle name="Normal 9 6 8" xfId="4271" xr:uid="{BAE87DB1-430B-45FC-81F4-79D52EB11037}"/>
    <cellStyle name="Normal 9 6 8 2" xfId="5229" xr:uid="{6C8B84AF-A06A-4E2C-8E6E-769437F0F624}"/>
    <cellStyle name="Normal 9 6 9" xfId="4272" xr:uid="{6D970813-A723-4150-ABFF-729F47E94FD3}"/>
    <cellStyle name="Normal 9 6 9 2" xfId="5230" xr:uid="{7335D0EA-EA9B-4EBE-9A7F-4F06E79A043B}"/>
    <cellStyle name="Normal 9 7" xfId="182" xr:uid="{2B868141-104E-4206-B3F1-E3F6C4022CAE}"/>
    <cellStyle name="Normal 9 7 2" xfId="426" xr:uid="{D36E78DF-FD8C-4415-A094-37EF045D530D}"/>
    <cellStyle name="Normal 9 7 2 2" xfId="893" xr:uid="{AA0E2D6D-46FA-49EC-A0DB-2F8A497BF8D4}"/>
    <cellStyle name="Normal 9 7 2 2 2" xfId="2475" xr:uid="{CEC889A4-9757-49CC-89BB-5C2E62677FB5}"/>
    <cellStyle name="Normal 9 7 2 2 2 2" xfId="2476" xr:uid="{C8492886-7A21-4D43-B29E-661B7BA30EFE}"/>
    <cellStyle name="Normal 9 7 2 2 2 2 2" xfId="5235" xr:uid="{4C5FAD0E-6071-4FD3-BD9A-ECEA89C303CF}"/>
    <cellStyle name="Normal 9 7 2 2 2 3" xfId="5234" xr:uid="{D75F77D3-5EA9-4E81-B875-0897195D55BF}"/>
    <cellStyle name="Normal 9 7 2 2 3" xfId="2477" xr:uid="{D34AF62C-D0DA-41D9-BF3B-0B9D3549E676}"/>
    <cellStyle name="Normal 9 7 2 2 3 2" xfId="5236" xr:uid="{17CBBC77-BB7A-4E15-AFBD-5DD5D5C74EDA}"/>
    <cellStyle name="Normal 9 7 2 2 4" xfId="4273" xr:uid="{055438D2-15BE-4129-8024-9A14A6E1B324}"/>
    <cellStyle name="Normal 9 7 2 2 4 2" xfId="5237" xr:uid="{AC5B17E7-2381-4C65-BD11-1CF493829EC5}"/>
    <cellStyle name="Normal 9 7 2 2 5" xfId="5233" xr:uid="{B5C84C75-D1D1-47AE-8C57-E879EDA05CCC}"/>
    <cellStyle name="Normal 9 7 2 3" xfId="2478" xr:uid="{AA9F704B-AAC3-40FF-8038-89DAA6D6AF47}"/>
    <cellStyle name="Normal 9 7 2 3 2" xfId="2479" xr:uid="{C772EE33-6036-4F94-BE70-E1031D5E3594}"/>
    <cellStyle name="Normal 9 7 2 3 2 2" xfId="5239" xr:uid="{CDAD426D-7455-485E-AFA4-758C3FB84E6E}"/>
    <cellStyle name="Normal 9 7 2 3 3" xfId="4274" xr:uid="{3FF16E91-2774-473A-87C3-BF8141C6746F}"/>
    <cellStyle name="Normal 9 7 2 3 3 2" xfId="5240" xr:uid="{22F8150C-59BF-457E-AA8A-79480A3E30BF}"/>
    <cellStyle name="Normal 9 7 2 3 4" xfId="4275" xr:uid="{6CAA96EB-3EE2-4C2B-980B-F5653722CF7B}"/>
    <cellStyle name="Normal 9 7 2 3 4 2" xfId="5241" xr:uid="{B92D011D-C91E-4030-BEAE-BB73D887DDD0}"/>
    <cellStyle name="Normal 9 7 2 3 5" xfId="5238" xr:uid="{F70965F2-1DDD-49CF-84B2-C153E7275791}"/>
    <cellStyle name="Normal 9 7 2 4" xfId="2480" xr:uid="{B36E3308-1319-4ABB-8EF0-100433F07600}"/>
    <cellStyle name="Normal 9 7 2 4 2" xfId="5242" xr:uid="{249C768F-794A-44E7-A8B4-59EBD0E22F9A}"/>
    <cellStyle name="Normal 9 7 2 5" xfId="4276" xr:uid="{2F8BDE56-1BD0-4B1E-9F64-58E81D01D9A9}"/>
    <cellStyle name="Normal 9 7 2 5 2" xfId="5243" xr:uid="{03ABF695-9A92-44DA-A025-88322D74D352}"/>
    <cellStyle name="Normal 9 7 2 6" xfId="4277" xr:uid="{E8D4C53F-1148-4BE6-AC64-355B9DB7C7C9}"/>
    <cellStyle name="Normal 9 7 2 6 2" xfId="5244" xr:uid="{49FE1813-B16B-4AE0-9C36-1FDB10E994AA}"/>
    <cellStyle name="Normal 9 7 2 7" xfId="5232" xr:uid="{E28F48C2-6603-417F-9C13-059BFD04358E}"/>
    <cellStyle name="Normal 9 7 3" xfId="894" xr:uid="{F8535657-8508-444B-A04E-6D9831A5E32F}"/>
    <cellStyle name="Normal 9 7 3 2" xfId="2481" xr:uid="{988E8F26-1E65-4697-8B70-6F06730968E1}"/>
    <cellStyle name="Normal 9 7 3 2 2" xfId="2482" xr:uid="{95D89387-D18D-4A74-8BA3-99D50BEF62A1}"/>
    <cellStyle name="Normal 9 7 3 2 2 2" xfId="5247" xr:uid="{75189233-91C1-4093-819B-238B8718DDAC}"/>
    <cellStyle name="Normal 9 7 3 2 3" xfId="4278" xr:uid="{88CD67F4-5744-4644-B6D4-617A73108120}"/>
    <cellStyle name="Normal 9 7 3 2 3 2" xfId="5248" xr:uid="{53469DF1-D8B9-42B7-BDE9-C78C4E43E9EC}"/>
    <cellStyle name="Normal 9 7 3 2 4" xfId="4279" xr:uid="{377370D5-6442-41D3-8B31-8C83DC222DAD}"/>
    <cellStyle name="Normal 9 7 3 2 4 2" xfId="5249" xr:uid="{ACD7B22B-62ED-4EA8-9CBB-74DE401954A1}"/>
    <cellStyle name="Normal 9 7 3 2 5" xfId="5246" xr:uid="{D380FACA-7420-4D50-AA54-20ACC9E53367}"/>
    <cellStyle name="Normal 9 7 3 3" xfId="2483" xr:uid="{8E781223-F1AB-44A1-9B90-782BC229896C}"/>
    <cellStyle name="Normal 9 7 3 3 2" xfId="5250" xr:uid="{15C2BD55-D63D-46E0-B66A-349FCF9280CC}"/>
    <cellStyle name="Normal 9 7 3 4" xfId="4280" xr:uid="{5096B523-EFCC-4D07-829B-9F208DFD1527}"/>
    <cellStyle name="Normal 9 7 3 4 2" xfId="5251" xr:uid="{A2B74C08-AD6F-4C58-BF18-B76EE63E4B70}"/>
    <cellStyle name="Normal 9 7 3 5" xfId="4281" xr:uid="{37429DFC-6C4B-4F58-BE8F-5E9ACEEC2236}"/>
    <cellStyle name="Normal 9 7 3 5 2" xfId="5252" xr:uid="{EE0C520C-E8FA-46E6-98EA-FD29AABE542E}"/>
    <cellStyle name="Normal 9 7 3 6" xfId="5245" xr:uid="{9BC92871-0B61-4E46-8A5E-E0FBD73611E7}"/>
    <cellStyle name="Normal 9 7 4" xfId="2484" xr:uid="{F39FAEC4-B698-4217-B90C-7973CF50C20D}"/>
    <cellStyle name="Normal 9 7 4 2" xfId="2485" xr:uid="{65A5E89C-C6A1-4B19-A89B-CA9C9B6017C1}"/>
    <cellStyle name="Normal 9 7 4 2 2" xfId="5254" xr:uid="{2F823FA2-25E1-4767-8A6F-127F13C9C4F5}"/>
    <cellStyle name="Normal 9 7 4 3" xfId="4282" xr:uid="{3D7F27D7-CD9E-4765-A79C-BE5091E25751}"/>
    <cellStyle name="Normal 9 7 4 3 2" xfId="5255" xr:uid="{F63AD004-B927-474D-98B9-D2DC8BE969DB}"/>
    <cellStyle name="Normal 9 7 4 4" xfId="4283" xr:uid="{4B348D39-B97B-4B02-B348-12255D89A76B}"/>
    <cellStyle name="Normal 9 7 4 4 2" xfId="5256" xr:uid="{497B0E8C-71CB-4228-BA13-20D9F07C88E6}"/>
    <cellStyle name="Normal 9 7 4 5" xfId="5253" xr:uid="{5B1BF91F-BC14-4359-B864-5B089C6CBBA9}"/>
    <cellStyle name="Normal 9 7 5" xfId="2486" xr:uid="{52B8335A-7949-4F0A-885E-951C64DF824F}"/>
    <cellStyle name="Normal 9 7 5 2" xfId="4284" xr:uid="{D329E7A2-053C-4BAE-ADE0-53F3C17CDAA0}"/>
    <cellStyle name="Normal 9 7 5 2 2" xfId="5258" xr:uid="{43A5960F-8055-49FA-875A-6BC9EDC73FA0}"/>
    <cellStyle name="Normal 9 7 5 3" xfId="4285" xr:uid="{E5C2CF7C-7F44-42AB-BEC5-50AE0A0EF8B8}"/>
    <cellStyle name="Normal 9 7 5 3 2" xfId="5259" xr:uid="{B489D182-775A-4837-B691-D4D3CF1129F6}"/>
    <cellStyle name="Normal 9 7 5 4" xfId="4286" xr:uid="{EC90FEC9-7ECA-4ABA-BD86-D6E70D75ADCB}"/>
    <cellStyle name="Normal 9 7 5 4 2" xfId="5260" xr:uid="{74C0F158-0DAD-4778-AAB6-53B926D31D3B}"/>
    <cellStyle name="Normal 9 7 5 5" xfId="5257" xr:uid="{9A902921-4831-4FBE-ABFF-45C92EE7999E}"/>
    <cellStyle name="Normal 9 7 6" xfId="4287" xr:uid="{AC887ED5-E0B7-4820-8126-FB6F89D79286}"/>
    <cellStyle name="Normal 9 7 6 2" xfId="5261" xr:uid="{80D2CBB1-A678-4EEF-960A-278ADA4E6B49}"/>
    <cellStyle name="Normal 9 7 7" xfId="4288" xr:uid="{A16D4222-96E2-4C8F-912B-D6A855FCF0B9}"/>
    <cellStyle name="Normal 9 7 7 2" xfId="5262" xr:uid="{6C2B9A3A-33B6-4AE8-93EE-C0D9781B5F79}"/>
    <cellStyle name="Normal 9 7 8" xfId="4289" xr:uid="{CBE23248-92B3-4631-9B0A-D4FDEDB9F6D5}"/>
    <cellStyle name="Normal 9 7 8 2" xfId="5263" xr:uid="{3FB59DBC-89F7-45FD-972A-7A31501A6642}"/>
    <cellStyle name="Normal 9 7 9" xfId="5231" xr:uid="{3F4CFD89-BA33-47C0-AA89-7E5E49D1D0CF}"/>
    <cellStyle name="Normal 9 8" xfId="427" xr:uid="{30A743C2-8276-465B-9B01-DED666FBB5AD}"/>
    <cellStyle name="Normal 9 8 2" xfId="895" xr:uid="{C1F770E3-F58E-42B6-B471-C92606CAF639}"/>
    <cellStyle name="Normal 9 8 2 2" xfId="896" xr:uid="{18EB4142-9E6E-4757-8544-859853C1DB68}"/>
    <cellStyle name="Normal 9 8 2 2 2" xfId="2487" xr:uid="{D6D0F76C-8A56-4ED4-BA02-C0278D64005B}"/>
    <cellStyle name="Normal 9 8 2 2 2 2" xfId="5267" xr:uid="{47FDEC94-E7EF-4ED7-8D8D-0E0E57FC2236}"/>
    <cellStyle name="Normal 9 8 2 2 3" xfId="4290" xr:uid="{F214BDF4-3828-4543-B94A-B1EC40BEA8AD}"/>
    <cellStyle name="Normal 9 8 2 2 3 2" xfId="5268" xr:uid="{340A785C-E41D-408C-9285-2B2E88A3D57C}"/>
    <cellStyle name="Normal 9 8 2 2 4" xfId="4291" xr:uid="{1A5B5F3C-08A5-451A-8B72-87F7F856CDAE}"/>
    <cellStyle name="Normal 9 8 2 2 4 2" xfId="5269" xr:uid="{70C3C5AC-C663-4B5C-AA51-87FFAFC0BD91}"/>
    <cellStyle name="Normal 9 8 2 2 5" xfId="5266" xr:uid="{D9F4FC40-7A0A-495E-A7ED-16C565A0FD66}"/>
    <cellStyle name="Normal 9 8 2 3" xfId="2488" xr:uid="{782EE49C-CC23-4C27-9C93-4D0ADD91AC4C}"/>
    <cellStyle name="Normal 9 8 2 3 2" xfId="5270" xr:uid="{1EBD9EE8-4CA7-4734-B9DD-F1187192612E}"/>
    <cellStyle name="Normal 9 8 2 4" xfId="4292" xr:uid="{04A6BCA3-A92F-4753-872F-4CF929D055DA}"/>
    <cellStyle name="Normal 9 8 2 4 2" xfId="5271" xr:uid="{B01C9DF3-147A-4F7C-82C8-81D164F5B751}"/>
    <cellStyle name="Normal 9 8 2 5" xfId="4293" xr:uid="{A2F69D74-8654-4679-B210-0F7671F20F2B}"/>
    <cellStyle name="Normal 9 8 2 5 2" xfId="5272" xr:uid="{18D5E836-47E2-4819-8249-DD9E0910935E}"/>
    <cellStyle name="Normal 9 8 2 6" xfId="5265" xr:uid="{907B5204-695B-4360-9B6A-03A96B8F419F}"/>
    <cellStyle name="Normal 9 8 3" xfId="897" xr:uid="{5860A3C5-DB25-4B9E-B52F-2DB6CB1E9C02}"/>
    <cellStyle name="Normal 9 8 3 2" xfId="2489" xr:uid="{495EDC61-F849-4F47-9B0F-F503216BE052}"/>
    <cellStyle name="Normal 9 8 3 2 2" xfId="5274" xr:uid="{F13A641B-C6AD-40A3-BC1D-4B40CB7FBFD0}"/>
    <cellStyle name="Normal 9 8 3 3" xfId="4294" xr:uid="{6CA0A3ED-959C-4E7A-A69B-49544F2447D0}"/>
    <cellStyle name="Normal 9 8 3 3 2" xfId="5275" xr:uid="{F92E1EC5-AD41-4B20-8E54-B0ABAC0947F4}"/>
    <cellStyle name="Normal 9 8 3 4" xfId="4295" xr:uid="{86E4E16C-96A7-4BC2-AE4E-3DF132B88418}"/>
    <cellStyle name="Normal 9 8 3 4 2" xfId="5276" xr:uid="{B890E3E4-4ABA-4940-BF73-274A2D1D4AA1}"/>
    <cellStyle name="Normal 9 8 3 5" xfId="5273" xr:uid="{70D01C5C-0C6C-4385-8CD6-FC72377F78B0}"/>
    <cellStyle name="Normal 9 8 4" xfId="2490" xr:uid="{ACBD7370-2A86-4DD5-81B4-06D6B357BDEB}"/>
    <cellStyle name="Normal 9 8 4 2" xfId="4296" xr:uid="{E37ABF36-B2C4-4B30-BAB3-5E6E76E6ACAC}"/>
    <cellStyle name="Normal 9 8 4 2 2" xfId="5278" xr:uid="{8AA84B26-B9D1-4F44-AF49-38B136B9034E}"/>
    <cellStyle name="Normal 9 8 4 3" xfId="4297" xr:uid="{28C466D6-152B-4FF7-826A-B245888559CA}"/>
    <cellStyle name="Normal 9 8 4 3 2" xfId="5279" xr:uid="{901089BE-1CD0-4D1F-B784-2AAEDEFFE87A}"/>
    <cellStyle name="Normal 9 8 4 4" xfId="4298" xr:uid="{18596F9B-2150-41CA-B97E-D6B45692191F}"/>
    <cellStyle name="Normal 9 8 4 4 2" xfId="5280" xr:uid="{E9C81CC2-6C6E-47CD-BB44-9B08CCCEA4E5}"/>
    <cellStyle name="Normal 9 8 4 5" xfId="5277" xr:uid="{AE74B4F2-B4EB-4990-A201-658ADCEB41AB}"/>
    <cellStyle name="Normal 9 8 5" xfId="4299" xr:uid="{FA4ECD22-62E3-4D81-9CEB-131BD532159A}"/>
    <cellStyle name="Normal 9 8 5 2" xfId="5281" xr:uid="{0A9C7F85-9028-4A09-A35F-8D0A820431E1}"/>
    <cellStyle name="Normal 9 8 6" xfId="4300" xr:uid="{F4EDD101-8DE3-4D26-8857-B1EABE4F6DB2}"/>
    <cellStyle name="Normal 9 8 6 2" xfId="5282" xr:uid="{16B91E18-26C8-41C7-8DD8-FBAA786ECE0E}"/>
    <cellStyle name="Normal 9 8 7" xfId="4301" xr:uid="{F4CDBF0D-AEEC-4AB8-938A-A507C8DFCC88}"/>
    <cellStyle name="Normal 9 8 7 2" xfId="5283" xr:uid="{69A44367-DF19-4222-AE03-E7E5125A8A66}"/>
    <cellStyle name="Normal 9 8 8" xfId="5264" xr:uid="{EFCC2677-0A59-458F-BD2C-71683734D8B1}"/>
    <cellStyle name="Normal 9 9" xfId="428" xr:uid="{B5A24BE5-E595-404F-B1C8-D3445D157533}"/>
    <cellStyle name="Normal 9 9 2" xfId="898" xr:uid="{8E93354A-CB26-494D-A963-C00BE66651ED}"/>
    <cellStyle name="Normal 9 9 2 2" xfId="2491" xr:uid="{CC65751B-DCBA-4904-8B1D-3CAC6B081E26}"/>
    <cellStyle name="Normal 9 9 2 2 2" xfId="5286" xr:uid="{465A0978-E7FC-4DD4-8A57-4F39A909B910}"/>
    <cellStyle name="Normal 9 9 2 3" xfId="4302" xr:uid="{01801574-59AC-4356-96BD-8038D9E4694E}"/>
    <cellStyle name="Normal 9 9 2 3 2" xfId="5287" xr:uid="{0B1AB6A9-FDC5-4835-ADF9-BEF2513FD70A}"/>
    <cellStyle name="Normal 9 9 2 4" xfId="4303" xr:uid="{EFF69E8A-2955-46AB-B864-D4152EF1F56D}"/>
    <cellStyle name="Normal 9 9 2 4 2" xfId="5288" xr:uid="{AC604772-FD1F-40EF-B2F6-B043C1353303}"/>
    <cellStyle name="Normal 9 9 2 5" xfId="5285" xr:uid="{DA35277B-1BD5-4821-BE8A-3C4BC3B34C25}"/>
    <cellStyle name="Normal 9 9 3" xfId="2492" xr:uid="{52629C34-878D-4C72-8CEF-DEF4F623588F}"/>
    <cellStyle name="Normal 9 9 3 2" xfId="4304" xr:uid="{20C8F29B-2049-415F-9E47-7FEBD85D6694}"/>
    <cellStyle name="Normal 9 9 3 2 2" xfId="5290" xr:uid="{7F345B80-A1DD-4648-8265-E7AFA7FBD581}"/>
    <cellStyle name="Normal 9 9 3 3" xfId="4305" xr:uid="{AD600259-D30C-400A-8769-BF8E2F2C615A}"/>
    <cellStyle name="Normal 9 9 3 3 2" xfId="5291" xr:uid="{66DDF7EF-6E61-4CC2-81E1-F7DE6BD5E594}"/>
    <cellStyle name="Normal 9 9 3 4" xfId="4306" xr:uid="{EC209EF8-EFA7-4A65-BD00-8FF47D6C8D90}"/>
    <cellStyle name="Normal 9 9 3 4 2" xfId="5292" xr:uid="{3233548E-6074-4F9B-B9E0-F6CF4A77DA66}"/>
    <cellStyle name="Normal 9 9 3 5" xfId="5289" xr:uid="{7B23EC51-C95E-495A-82AB-9F9A9EA4849B}"/>
    <cellStyle name="Normal 9 9 4" xfId="4307" xr:uid="{D4A67613-9462-4734-B6D0-464EA3DA84C0}"/>
    <cellStyle name="Normal 9 9 4 2" xfId="5293" xr:uid="{E314C198-0239-400F-BE8B-2CB69BAD5187}"/>
    <cellStyle name="Normal 9 9 5" xfId="4308" xr:uid="{134792B8-DA17-4AD4-A685-10D9C3E5B743}"/>
    <cellStyle name="Normal 9 9 5 2" xfId="5294" xr:uid="{91634E31-3964-4E61-8E2A-2453EFD1F794}"/>
    <cellStyle name="Normal 9 9 6" xfId="4309" xr:uid="{B207F057-478C-406B-A1C6-D15A9E0E4CA4}"/>
    <cellStyle name="Normal 9 9 6 2" xfId="5295" xr:uid="{A2F37F9C-7C66-4758-99EC-59A39683EF39}"/>
    <cellStyle name="Normal 9 9 7" xfId="5284" xr:uid="{393DD4B0-9963-4E1D-8099-86FE4BAE5640}"/>
    <cellStyle name="Percent 2" xfId="183" xr:uid="{8B8B5267-35D8-4407-8ABE-75FC79984390}"/>
    <cellStyle name="Percent 2 2" xfId="5296" xr:uid="{94483580-34FF-404E-93B3-49DFBEA1ED75}"/>
    <cellStyle name="Гиперссылка 2" xfId="4" xr:uid="{49BAA0F8-B3D3-41B5-87DD-435502328B29}"/>
    <cellStyle name="Гиперссылка 2 2" xfId="5297" xr:uid="{2C240C39-C43E-40E4-8B03-B254ADB1FC81}"/>
    <cellStyle name="Обычный 2" xfId="1" xr:uid="{A3CD5D5E-4502-4158-8112-08CDD679ACF5}"/>
    <cellStyle name="Обычный 2 2" xfId="5" xr:uid="{D19F253E-EE9B-4476-9D91-2EE3A6D7A3DC}"/>
    <cellStyle name="Обычный 2 2 2" xfId="5299" xr:uid="{DC32872D-1B00-474D-B5C5-F42C41B4E737}"/>
    <cellStyle name="Обычный 2 3" xfId="5298" xr:uid="{B4590FC3-5235-418D-A55A-78FFA9DA96B2}"/>
    <cellStyle name="常规_Sheet1_1" xfId="4411" xr:uid="{CC273242-21BF-44BF-A984-479A9190B5A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9"/>
  <sheetViews>
    <sheetView tabSelected="1" topLeftCell="A53" zoomScale="90" zoomScaleNormal="90" workbookViewId="0">
      <selection activeCell="I57" sqref="I5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44">
        <v>50774</v>
      </c>
      <c r="K10" s="115"/>
    </row>
    <row r="11" spans="1:11">
      <c r="A11" s="114"/>
      <c r="B11" s="114" t="s">
        <v>709</v>
      </c>
      <c r="C11" s="120"/>
      <c r="D11" s="120"/>
      <c r="E11" s="120"/>
      <c r="F11" s="115"/>
      <c r="G11" s="116"/>
      <c r="H11" s="116" t="s">
        <v>709</v>
      </c>
      <c r="I11" s="120"/>
      <c r="J11" s="145"/>
      <c r="K11" s="115"/>
    </row>
    <row r="12" spans="1:11">
      <c r="A12" s="114"/>
      <c r="B12" s="114" t="s">
        <v>710</v>
      </c>
      <c r="C12" s="120"/>
      <c r="D12" s="120"/>
      <c r="E12" s="120"/>
      <c r="F12" s="115"/>
      <c r="G12" s="116"/>
      <c r="H12" s="116" t="s">
        <v>710</v>
      </c>
      <c r="I12" s="120"/>
      <c r="J12" s="120"/>
      <c r="K12" s="115"/>
    </row>
    <row r="13" spans="1:11">
      <c r="A13" s="114"/>
      <c r="B13" s="114" t="s">
        <v>773</v>
      </c>
      <c r="C13" s="120"/>
      <c r="D13" s="120"/>
      <c r="E13" s="120"/>
      <c r="F13" s="115"/>
      <c r="G13" s="116"/>
      <c r="H13" s="116" t="s">
        <v>773</v>
      </c>
      <c r="I13" s="120"/>
      <c r="J13" s="99" t="s">
        <v>11</v>
      </c>
      <c r="K13" s="115"/>
    </row>
    <row r="14" spans="1:11" ht="15" customHeight="1">
      <c r="A14" s="114"/>
      <c r="B14" s="114" t="s">
        <v>712</v>
      </c>
      <c r="C14" s="120"/>
      <c r="D14" s="120"/>
      <c r="E14" s="120"/>
      <c r="F14" s="115"/>
      <c r="G14" s="116"/>
      <c r="H14" s="116" t="s">
        <v>712</v>
      </c>
      <c r="I14" s="120"/>
      <c r="J14" s="146">
        <v>45129</v>
      </c>
      <c r="K14" s="115"/>
    </row>
    <row r="15" spans="1:11" ht="15" customHeight="1">
      <c r="A15" s="114"/>
      <c r="B15" s="6" t="s">
        <v>6</v>
      </c>
      <c r="C15" s="7"/>
      <c r="D15" s="7"/>
      <c r="E15" s="7"/>
      <c r="F15" s="8"/>
      <c r="G15" s="116"/>
      <c r="H15" s="9" t="s">
        <v>6</v>
      </c>
      <c r="I15" s="120"/>
      <c r="J15" s="147"/>
      <c r="K15" s="115"/>
    </row>
    <row r="16" spans="1:11" ht="15" customHeight="1">
      <c r="A16" s="114"/>
      <c r="B16" s="120"/>
      <c r="C16" s="120"/>
      <c r="D16" s="120"/>
      <c r="E16" s="120"/>
      <c r="F16" s="120"/>
      <c r="G16" s="120"/>
      <c r="H16" s="120"/>
      <c r="I16" s="123" t="s">
        <v>142</v>
      </c>
      <c r="J16" s="129">
        <v>39383</v>
      </c>
      <c r="K16" s="115"/>
    </row>
    <row r="17" spans="1:11">
      <c r="A17" s="114"/>
      <c r="B17" s="120" t="s">
        <v>782</v>
      </c>
      <c r="C17" s="120"/>
      <c r="D17" s="120"/>
      <c r="E17" s="120"/>
      <c r="F17" s="120"/>
      <c r="G17" s="120"/>
      <c r="H17" s="120"/>
      <c r="I17" s="123" t="s">
        <v>143</v>
      </c>
      <c r="J17" s="129" t="s">
        <v>772</v>
      </c>
      <c r="K17" s="115"/>
    </row>
    <row r="18" spans="1:11" ht="18">
      <c r="A18" s="114"/>
      <c r="B18" s="120" t="s">
        <v>714</v>
      </c>
      <c r="C18" s="120"/>
      <c r="D18" s="120"/>
      <c r="E18" s="120"/>
      <c r="F18" s="120"/>
      <c r="G18" s="120"/>
      <c r="H18" s="120"/>
      <c r="I18" s="122" t="s">
        <v>258</v>
      </c>
      <c r="J18" s="104" t="s">
        <v>164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8" t="s">
        <v>201</v>
      </c>
      <c r="G20" s="149"/>
      <c r="H20" s="100" t="s">
        <v>169</v>
      </c>
      <c r="I20" s="100" t="s">
        <v>202</v>
      </c>
      <c r="J20" s="100" t="s">
        <v>21</v>
      </c>
      <c r="K20" s="115"/>
    </row>
    <row r="21" spans="1:11">
      <c r="A21" s="114"/>
      <c r="B21" s="105"/>
      <c r="C21" s="105"/>
      <c r="D21" s="106"/>
      <c r="E21" s="106"/>
      <c r="F21" s="150"/>
      <c r="G21" s="151"/>
      <c r="H21" s="105" t="s">
        <v>141</v>
      </c>
      <c r="I21" s="105"/>
      <c r="J21" s="105"/>
      <c r="K21" s="115"/>
    </row>
    <row r="22" spans="1:11" ht="24">
      <c r="A22" s="114"/>
      <c r="B22" s="107">
        <v>1</v>
      </c>
      <c r="C22" s="10" t="s">
        <v>715</v>
      </c>
      <c r="D22" s="118" t="s">
        <v>715</v>
      </c>
      <c r="E22" s="118" t="s">
        <v>716</v>
      </c>
      <c r="F22" s="140" t="s">
        <v>272</v>
      </c>
      <c r="G22" s="141"/>
      <c r="H22" s="11" t="s">
        <v>717</v>
      </c>
      <c r="I22" s="14">
        <v>43.73</v>
      </c>
      <c r="J22" s="109">
        <f t="shared" ref="J22:J64" si="0">I22*B22</f>
        <v>43.73</v>
      </c>
      <c r="K22" s="115"/>
    </row>
    <row r="23" spans="1:11" ht="24">
      <c r="A23" s="114"/>
      <c r="B23" s="107">
        <v>11</v>
      </c>
      <c r="C23" s="10" t="s">
        <v>718</v>
      </c>
      <c r="D23" s="118" t="s">
        <v>718</v>
      </c>
      <c r="E23" s="118" t="s">
        <v>27</v>
      </c>
      <c r="F23" s="140" t="s">
        <v>272</v>
      </c>
      <c r="G23" s="141"/>
      <c r="H23" s="11" t="s">
        <v>719</v>
      </c>
      <c r="I23" s="14">
        <v>1.19</v>
      </c>
      <c r="J23" s="109">
        <f t="shared" si="0"/>
        <v>13.09</v>
      </c>
      <c r="K23" s="115"/>
    </row>
    <row r="24" spans="1:11" ht="24">
      <c r="A24" s="114"/>
      <c r="B24" s="107">
        <v>1</v>
      </c>
      <c r="C24" s="10" t="s">
        <v>720</v>
      </c>
      <c r="D24" s="118" t="s">
        <v>720</v>
      </c>
      <c r="E24" s="118" t="s">
        <v>110</v>
      </c>
      <c r="F24" s="140"/>
      <c r="G24" s="141"/>
      <c r="H24" s="11" t="s">
        <v>721</v>
      </c>
      <c r="I24" s="14">
        <v>269.38</v>
      </c>
      <c r="J24" s="109">
        <f t="shared" si="0"/>
        <v>269.38</v>
      </c>
      <c r="K24" s="115"/>
    </row>
    <row r="25" spans="1:11" ht="24">
      <c r="A25" s="114"/>
      <c r="B25" s="107">
        <v>1</v>
      </c>
      <c r="C25" s="10" t="s">
        <v>722</v>
      </c>
      <c r="D25" s="118" t="s">
        <v>760</v>
      </c>
      <c r="E25" s="118" t="s">
        <v>226</v>
      </c>
      <c r="F25" s="140"/>
      <c r="G25" s="141"/>
      <c r="H25" s="11" t="s">
        <v>723</v>
      </c>
      <c r="I25" s="14">
        <v>46.38</v>
      </c>
      <c r="J25" s="109">
        <f t="shared" si="0"/>
        <v>46.38</v>
      </c>
      <c r="K25" s="115"/>
    </row>
    <row r="26" spans="1:11" ht="24">
      <c r="A26" s="114"/>
      <c r="B26" s="107">
        <v>1</v>
      </c>
      <c r="C26" s="10" t="s">
        <v>724</v>
      </c>
      <c r="D26" s="118" t="s">
        <v>761</v>
      </c>
      <c r="E26" s="118" t="s">
        <v>23</v>
      </c>
      <c r="F26" s="140"/>
      <c r="G26" s="141"/>
      <c r="H26" s="11" t="s">
        <v>725</v>
      </c>
      <c r="I26" s="14">
        <v>30.84</v>
      </c>
      <c r="J26" s="109">
        <f t="shared" si="0"/>
        <v>30.84</v>
      </c>
      <c r="K26" s="115"/>
    </row>
    <row r="27" spans="1:11" ht="24">
      <c r="A27" s="114"/>
      <c r="B27" s="107">
        <v>1</v>
      </c>
      <c r="C27" s="10" t="s">
        <v>726</v>
      </c>
      <c r="D27" s="118" t="s">
        <v>762</v>
      </c>
      <c r="E27" s="118" t="s">
        <v>239</v>
      </c>
      <c r="F27" s="140" t="s">
        <v>727</v>
      </c>
      <c r="G27" s="141"/>
      <c r="H27" s="11" t="s">
        <v>728</v>
      </c>
      <c r="I27" s="14">
        <v>40.39</v>
      </c>
      <c r="J27" s="109">
        <f t="shared" si="0"/>
        <v>40.39</v>
      </c>
      <c r="K27" s="115"/>
    </row>
    <row r="28" spans="1:11" ht="12" customHeight="1">
      <c r="A28" s="114"/>
      <c r="B28" s="107">
        <v>11</v>
      </c>
      <c r="C28" s="10" t="s">
        <v>65</v>
      </c>
      <c r="D28" s="118" t="s">
        <v>65</v>
      </c>
      <c r="E28" s="118" t="s">
        <v>23</v>
      </c>
      <c r="F28" s="140"/>
      <c r="G28" s="141"/>
      <c r="H28" s="11" t="s">
        <v>729</v>
      </c>
      <c r="I28" s="14">
        <v>2.48</v>
      </c>
      <c r="J28" s="109">
        <f t="shared" si="0"/>
        <v>27.28</v>
      </c>
      <c r="K28" s="115"/>
    </row>
    <row r="29" spans="1:11" ht="12" customHeight="1">
      <c r="A29" s="114"/>
      <c r="B29" s="107">
        <v>11</v>
      </c>
      <c r="C29" s="10" t="s">
        <v>65</v>
      </c>
      <c r="D29" s="118" t="s">
        <v>65</v>
      </c>
      <c r="E29" s="118" t="s">
        <v>25</v>
      </c>
      <c r="F29" s="140"/>
      <c r="G29" s="141"/>
      <c r="H29" s="11" t="s">
        <v>729</v>
      </c>
      <c r="I29" s="14">
        <v>2.48</v>
      </c>
      <c r="J29" s="109">
        <f t="shared" si="0"/>
        <v>27.28</v>
      </c>
      <c r="K29" s="115"/>
    </row>
    <row r="30" spans="1:11" ht="12" customHeight="1">
      <c r="A30" s="114"/>
      <c r="B30" s="107">
        <v>11</v>
      </c>
      <c r="C30" s="10" t="s">
        <v>65</v>
      </c>
      <c r="D30" s="118" t="s">
        <v>65</v>
      </c>
      <c r="E30" s="118" t="s">
        <v>26</v>
      </c>
      <c r="F30" s="140"/>
      <c r="G30" s="141"/>
      <c r="H30" s="11" t="s">
        <v>729</v>
      </c>
      <c r="I30" s="14">
        <v>2.48</v>
      </c>
      <c r="J30" s="109">
        <f t="shared" si="0"/>
        <v>27.28</v>
      </c>
      <c r="K30" s="115"/>
    </row>
    <row r="31" spans="1:11">
      <c r="A31" s="114"/>
      <c r="B31" s="107">
        <v>6</v>
      </c>
      <c r="C31" s="10" t="s">
        <v>68</v>
      </c>
      <c r="D31" s="118" t="s">
        <v>68</v>
      </c>
      <c r="E31" s="118" t="s">
        <v>23</v>
      </c>
      <c r="F31" s="140" t="s">
        <v>273</v>
      </c>
      <c r="G31" s="141"/>
      <c r="H31" s="11" t="s">
        <v>730</v>
      </c>
      <c r="I31" s="14">
        <v>3.03</v>
      </c>
      <c r="J31" s="109">
        <f t="shared" si="0"/>
        <v>18.18</v>
      </c>
      <c r="K31" s="115"/>
    </row>
    <row r="32" spans="1:11">
      <c r="A32" s="114"/>
      <c r="B32" s="107">
        <v>11</v>
      </c>
      <c r="C32" s="10" t="s">
        <v>68</v>
      </c>
      <c r="D32" s="118" t="s">
        <v>68</v>
      </c>
      <c r="E32" s="118" t="s">
        <v>23</v>
      </c>
      <c r="F32" s="140" t="s">
        <v>272</v>
      </c>
      <c r="G32" s="141"/>
      <c r="H32" s="11" t="s">
        <v>730</v>
      </c>
      <c r="I32" s="14">
        <v>3.03</v>
      </c>
      <c r="J32" s="109">
        <f t="shared" si="0"/>
        <v>33.33</v>
      </c>
      <c r="K32" s="115"/>
    </row>
    <row r="33" spans="1:11">
      <c r="A33" s="114"/>
      <c r="B33" s="107">
        <v>11</v>
      </c>
      <c r="C33" s="10" t="s">
        <v>68</v>
      </c>
      <c r="D33" s="118" t="s">
        <v>68</v>
      </c>
      <c r="E33" s="118" t="s">
        <v>25</v>
      </c>
      <c r="F33" s="140" t="s">
        <v>273</v>
      </c>
      <c r="G33" s="141"/>
      <c r="H33" s="11" t="s">
        <v>730</v>
      </c>
      <c r="I33" s="14">
        <v>3.03</v>
      </c>
      <c r="J33" s="109">
        <f t="shared" si="0"/>
        <v>33.33</v>
      </c>
      <c r="K33" s="115"/>
    </row>
    <row r="34" spans="1:11">
      <c r="A34" s="114"/>
      <c r="B34" s="107">
        <v>11</v>
      </c>
      <c r="C34" s="10" t="s">
        <v>68</v>
      </c>
      <c r="D34" s="118" t="s">
        <v>68</v>
      </c>
      <c r="E34" s="118" t="s">
        <v>25</v>
      </c>
      <c r="F34" s="140" t="s">
        <v>272</v>
      </c>
      <c r="G34" s="141"/>
      <c r="H34" s="11" t="s">
        <v>730</v>
      </c>
      <c r="I34" s="14">
        <v>3.03</v>
      </c>
      <c r="J34" s="109">
        <f t="shared" si="0"/>
        <v>33.33</v>
      </c>
      <c r="K34" s="115"/>
    </row>
    <row r="35" spans="1:11">
      <c r="A35" s="114"/>
      <c r="B35" s="107">
        <v>6</v>
      </c>
      <c r="C35" s="10" t="s">
        <v>68</v>
      </c>
      <c r="D35" s="118" t="s">
        <v>68</v>
      </c>
      <c r="E35" s="118" t="s">
        <v>26</v>
      </c>
      <c r="F35" s="140" t="s">
        <v>273</v>
      </c>
      <c r="G35" s="141"/>
      <c r="H35" s="11" t="s">
        <v>730</v>
      </c>
      <c r="I35" s="14">
        <v>3.03</v>
      </c>
      <c r="J35" s="109">
        <f t="shared" si="0"/>
        <v>18.18</v>
      </c>
      <c r="K35" s="115"/>
    </row>
    <row r="36" spans="1:11">
      <c r="A36" s="114"/>
      <c r="B36" s="107">
        <v>11</v>
      </c>
      <c r="C36" s="10" t="s">
        <v>68</v>
      </c>
      <c r="D36" s="118" t="s">
        <v>68</v>
      </c>
      <c r="E36" s="118" t="s">
        <v>26</v>
      </c>
      <c r="F36" s="140" t="s">
        <v>272</v>
      </c>
      <c r="G36" s="141"/>
      <c r="H36" s="11" t="s">
        <v>730</v>
      </c>
      <c r="I36" s="14">
        <v>3.03</v>
      </c>
      <c r="J36" s="109">
        <f t="shared" si="0"/>
        <v>33.33</v>
      </c>
      <c r="K36" s="115"/>
    </row>
    <row r="37" spans="1:11" ht="24">
      <c r="A37" s="114"/>
      <c r="B37" s="107">
        <v>3</v>
      </c>
      <c r="C37" s="10" t="s">
        <v>731</v>
      </c>
      <c r="D37" s="118" t="s">
        <v>731</v>
      </c>
      <c r="E37" s="118" t="s">
        <v>25</v>
      </c>
      <c r="F37" s="140"/>
      <c r="G37" s="141"/>
      <c r="H37" s="11" t="s">
        <v>732</v>
      </c>
      <c r="I37" s="14">
        <v>29.35</v>
      </c>
      <c r="J37" s="109">
        <f t="shared" si="0"/>
        <v>88.050000000000011</v>
      </c>
      <c r="K37" s="115"/>
    </row>
    <row r="38" spans="1:11" ht="24">
      <c r="A38" s="114"/>
      <c r="B38" s="107">
        <v>3</v>
      </c>
      <c r="C38" s="10" t="s">
        <v>731</v>
      </c>
      <c r="D38" s="118" t="s">
        <v>731</v>
      </c>
      <c r="E38" s="118" t="s">
        <v>26</v>
      </c>
      <c r="F38" s="140"/>
      <c r="G38" s="141"/>
      <c r="H38" s="11" t="s">
        <v>732</v>
      </c>
      <c r="I38" s="14">
        <v>29.35</v>
      </c>
      <c r="J38" s="109">
        <f t="shared" si="0"/>
        <v>88.050000000000011</v>
      </c>
      <c r="K38" s="115"/>
    </row>
    <row r="39" spans="1:11" ht="24">
      <c r="A39" s="114"/>
      <c r="B39" s="107">
        <v>1</v>
      </c>
      <c r="C39" s="10" t="s">
        <v>733</v>
      </c>
      <c r="D39" s="118" t="s">
        <v>733</v>
      </c>
      <c r="E39" s="118" t="s">
        <v>25</v>
      </c>
      <c r="F39" s="140"/>
      <c r="G39" s="141"/>
      <c r="H39" s="11" t="s">
        <v>734</v>
      </c>
      <c r="I39" s="14">
        <v>29.41</v>
      </c>
      <c r="J39" s="109">
        <f t="shared" si="0"/>
        <v>29.41</v>
      </c>
      <c r="K39" s="115"/>
    </row>
    <row r="40" spans="1:11" ht="24">
      <c r="A40" s="114"/>
      <c r="B40" s="107">
        <v>1</v>
      </c>
      <c r="C40" s="10" t="s">
        <v>733</v>
      </c>
      <c r="D40" s="118" t="s">
        <v>733</v>
      </c>
      <c r="E40" s="118" t="s">
        <v>26</v>
      </c>
      <c r="F40" s="140"/>
      <c r="G40" s="141"/>
      <c r="H40" s="11" t="s">
        <v>734</v>
      </c>
      <c r="I40" s="14">
        <v>29.41</v>
      </c>
      <c r="J40" s="109">
        <f t="shared" si="0"/>
        <v>29.41</v>
      </c>
      <c r="K40" s="115"/>
    </row>
    <row r="41" spans="1:11" ht="24">
      <c r="A41" s="114"/>
      <c r="B41" s="107">
        <v>1</v>
      </c>
      <c r="C41" s="10" t="s">
        <v>733</v>
      </c>
      <c r="D41" s="118" t="s">
        <v>733</v>
      </c>
      <c r="E41" s="118" t="s">
        <v>27</v>
      </c>
      <c r="F41" s="140"/>
      <c r="G41" s="141"/>
      <c r="H41" s="11" t="s">
        <v>734</v>
      </c>
      <c r="I41" s="14">
        <v>29.41</v>
      </c>
      <c r="J41" s="109">
        <f t="shared" si="0"/>
        <v>29.41</v>
      </c>
      <c r="K41" s="115"/>
    </row>
    <row r="42" spans="1:11" ht="24">
      <c r="A42" s="114"/>
      <c r="B42" s="107">
        <v>1</v>
      </c>
      <c r="C42" s="10" t="s">
        <v>735</v>
      </c>
      <c r="D42" s="118" t="s">
        <v>735</v>
      </c>
      <c r="E42" s="118" t="s">
        <v>27</v>
      </c>
      <c r="F42" s="140" t="s">
        <v>107</v>
      </c>
      <c r="G42" s="141"/>
      <c r="H42" s="11" t="s">
        <v>736</v>
      </c>
      <c r="I42" s="14">
        <v>77.73</v>
      </c>
      <c r="J42" s="109">
        <f t="shared" si="0"/>
        <v>77.73</v>
      </c>
      <c r="K42" s="115"/>
    </row>
    <row r="43" spans="1:11" ht="24">
      <c r="A43" s="114"/>
      <c r="B43" s="107">
        <v>2</v>
      </c>
      <c r="C43" s="10" t="s">
        <v>737</v>
      </c>
      <c r="D43" s="118" t="s">
        <v>737</v>
      </c>
      <c r="E43" s="118" t="s">
        <v>716</v>
      </c>
      <c r="F43" s="140"/>
      <c r="G43" s="141"/>
      <c r="H43" s="11" t="s">
        <v>738</v>
      </c>
      <c r="I43" s="14">
        <v>43.36</v>
      </c>
      <c r="J43" s="109">
        <f t="shared" si="0"/>
        <v>86.72</v>
      </c>
      <c r="K43" s="115"/>
    </row>
    <row r="44" spans="1:11" ht="24">
      <c r="A44" s="114"/>
      <c r="B44" s="107">
        <v>11</v>
      </c>
      <c r="C44" s="10" t="s">
        <v>739</v>
      </c>
      <c r="D44" s="118" t="s">
        <v>739</v>
      </c>
      <c r="E44" s="118" t="s">
        <v>90</v>
      </c>
      <c r="F44" s="140"/>
      <c r="G44" s="141"/>
      <c r="H44" s="11" t="s">
        <v>740</v>
      </c>
      <c r="I44" s="14">
        <v>3.48</v>
      </c>
      <c r="J44" s="109">
        <f t="shared" si="0"/>
        <v>38.28</v>
      </c>
      <c r="K44" s="115"/>
    </row>
    <row r="45" spans="1:11" ht="24">
      <c r="A45" s="114"/>
      <c r="B45" s="107">
        <v>5</v>
      </c>
      <c r="C45" s="10" t="s">
        <v>741</v>
      </c>
      <c r="D45" s="118" t="s">
        <v>763</v>
      </c>
      <c r="E45" s="118" t="s">
        <v>107</v>
      </c>
      <c r="F45" s="140" t="s">
        <v>231</v>
      </c>
      <c r="G45" s="141"/>
      <c r="H45" s="11" t="s">
        <v>742</v>
      </c>
      <c r="I45" s="14">
        <v>3.62</v>
      </c>
      <c r="J45" s="109">
        <f t="shared" si="0"/>
        <v>18.100000000000001</v>
      </c>
      <c r="K45" s="115"/>
    </row>
    <row r="46" spans="1:11" ht="24">
      <c r="A46" s="114"/>
      <c r="B46" s="107">
        <v>5</v>
      </c>
      <c r="C46" s="10" t="s">
        <v>741</v>
      </c>
      <c r="D46" s="118" t="s">
        <v>763</v>
      </c>
      <c r="E46" s="118" t="s">
        <v>107</v>
      </c>
      <c r="F46" s="140" t="s">
        <v>232</v>
      </c>
      <c r="G46" s="141"/>
      <c r="H46" s="11" t="s">
        <v>742</v>
      </c>
      <c r="I46" s="14">
        <v>3.62</v>
      </c>
      <c r="J46" s="109">
        <f t="shared" si="0"/>
        <v>18.100000000000001</v>
      </c>
      <c r="K46" s="115"/>
    </row>
    <row r="47" spans="1:11" ht="24">
      <c r="A47" s="114"/>
      <c r="B47" s="107">
        <v>5</v>
      </c>
      <c r="C47" s="10" t="s">
        <v>741</v>
      </c>
      <c r="D47" s="118" t="s">
        <v>763</v>
      </c>
      <c r="E47" s="118" t="s">
        <v>107</v>
      </c>
      <c r="F47" s="140" t="s">
        <v>743</v>
      </c>
      <c r="G47" s="141"/>
      <c r="H47" s="11" t="s">
        <v>742</v>
      </c>
      <c r="I47" s="14">
        <v>3.62</v>
      </c>
      <c r="J47" s="109">
        <f t="shared" si="0"/>
        <v>18.100000000000001</v>
      </c>
      <c r="K47" s="115"/>
    </row>
    <row r="48" spans="1:11" ht="24">
      <c r="A48" s="114"/>
      <c r="B48" s="107">
        <v>5</v>
      </c>
      <c r="C48" s="10" t="s">
        <v>741</v>
      </c>
      <c r="D48" s="118" t="s">
        <v>764</v>
      </c>
      <c r="E48" s="118" t="s">
        <v>228</v>
      </c>
      <c r="F48" s="140" t="s">
        <v>107</v>
      </c>
      <c r="G48" s="141"/>
      <c r="H48" s="11" t="s">
        <v>742</v>
      </c>
      <c r="I48" s="14">
        <v>3.62</v>
      </c>
      <c r="J48" s="109">
        <f t="shared" si="0"/>
        <v>18.100000000000001</v>
      </c>
      <c r="K48" s="115"/>
    </row>
    <row r="49" spans="1:11" ht="24">
      <c r="A49" s="114"/>
      <c r="B49" s="107">
        <v>5</v>
      </c>
      <c r="C49" s="10" t="s">
        <v>741</v>
      </c>
      <c r="D49" s="118" t="s">
        <v>764</v>
      </c>
      <c r="E49" s="118" t="s">
        <v>229</v>
      </c>
      <c r="F49" s="140" t="s">
        <v>107</v>
      </c>
      <c r="G49" s="141"/>
      <c r="H49" s="11" t="s">
        <v>742</v>
      </c>
      <c r="I49" s="14">
        <v>3.62</v>
      </c>
      <c r="J49" s="109">
        <f t="shared" si="0"/>
        <v>18.100000000000001</v>
      </c>
      <c r="K49" s="115"/>
    </row>
    <row r="50" spans="1:11" ht="24">
      <c r="A50" s="114"/>
      <c r="B50" s="107">
        <v>5</v>
      </c>
      <c r="C50" s="10" t="s">
        <v>741</v>
      </c>
      <c r="D50" s="118" t="s">
        <v>764</v>
      </c>
      <c r="E50" s="118" t="s">
        <v>744</v>
      </c>
      <c r="F50" s="140" t="s">
        <v>107</v>
      </c>
      <c r="G50" s="141"/>
      <c r="H50" s="11" t="s">
        <v>742</v>
      </c>
      <c r="I50" s="14">
        <v>3.62</v>
      </c>
      <c r="J50" s="109">
        <f t="shared" si="0"/>
        <v>18.100000000000001</v>
      </c>
      <c r="K50" s="115"/>
    </row>
    <row r="51" spans="1:11" ht="36">
      <c r="A51" s="114"/>
      <c r="B51" s="107">
        <v>11</v>
      </c>
      <c r="C51" s="10" t="s">
        <v>745</v>
      </c>
      <c r="D51" s="118" t="s">
        <v>745</v>
      </c>
      <c r="E51" s="118" t="s">
        <v>239</v>
      </c>
      <c r="F51" s="140"/>
      <c r="G51" s="141"/>
      <c r="H51" s="11" t="s">
        <v>746</v>
      </c>
      <c r="I51" s="14">
        <v>9.1300000000000008</v>
      </c>
      <c r="J51" s="109">
        <f t="shared" si="0"/>
        <v>100.43</v>
      </c>
      <c r="K51" s="115"/>
    </row>
    <row r="52" spans="1:11" ht="24">
      <c r="A52" s="114"/>
      <c r="B52" s="107">
        <v>11</v>
      </c>
      <c r="C52" s="10" t="s">
        <v>747</v>
      </c>
      <c r="D52" s="118" t="s">
        <v>747</v>
      </c>
      <c r="E52" s="118" t="s">
        <v>25</v>
      </c>
      <c r="F52" s="140" t="s">
        <v>272</v>
      </c>
      <c r="G52" s="141"/>
      <c r="H52" s="11" t="s">
        <v>748</v>
      </c>
      <c r="I52" s="14">
        <v>2.15</v>
      </c>
      <c r="J52" s="109">
        <f t="shared" si="0"/>
        <v>23.65</v>
      </c>
      <c r="K52" s="115"/>
    </row>
    <row r="53" spans="1:11" ht="24">
      <c r="A53" s="114"/>
      <c r="B53" s="107">
        <v>11</v>
      </c>
      <c r="C53" s="10" t="s">
        <v>747</v>
      </c>
      <c r="D53" s="118" t="s">
        <v>747</v>
      </c>
      <c r="E53" s="118" t="s">
        <v>26</v>
      </c>
      <c r="F53" s="140" t="s">
        <v>272</v>
      </c>
      <c r="G53" s="141"/>
      <c r="H53" s="11" t="s">
        <v>748</v>
      </c>
      <c r="I53" s="14">
        <v>2.15</v>
      </c>
      <c r="J53" s="109">
        <f t="shared" si="0"/>
        <v>23.65</v>
      </c>
      <c r="K53" s="115"/>
    </row>
    <row r="54" spans="1:11" ht="24">
      <c r="A54" s="114"/>
      <c r="B54" s="107">
        <v>11</v>
      </c>
      <c r="C54" s="10" t="s">
        <v>747</v>
      </c>
      <c r="D54" s="118" t="s">
        <v>747</v>
      </c>
      <c r="E54" s="118" t="s">
        <v>27</v>
      </c>
      <c r="F54" s="140" t="s">
        <v>272</v>
      </c>
      <c r="G54" s="141"/>
      <c r="H54" s="11" t="s">
        <v>748</v>
      </c>
      <c r="I54" s="14">
        <v>2.15</v>
      </c>
      <c r="J54" s="109">
        <f t="shared" si="0"/>
        <v>23.65</v>
      </c>
      <c r="K54" s="115"/>
    </row>
    <row r="55" spans="1:11" ht="36">
      <c r="A55" s="114"/>
      <c r="B55" s="107">
        <v>11</v>
      </c>
      <c r="C55" s="10" t="s">
        <v>749</v>
      </c>
      <c r="D55" s="118" t="s">
        <v>749</v>
      </c>
      <c r="E55" s="118" t="s">
        <v>272</v>
      </c>
      <c r="F55" s="140" t="s">
        <v>239</v>
      </c>
      <c r="G55" s="141"/>
      <c r="H55" s="11" t="s">
        <v>750</v>
      </c>
      <c r="I55" s="14">
        <v>9.75</v>
      </c>
      <c r="J55" s="109">
        <f t="shared" si="0"/>
        <v>107.25</v>
      </c>
      <c r="K55" s="115"/>
    </row>
    <row r="56" spans="1:11" ht="24">
      <c r="A56" s="114"/>
      <c r="B56" s="107">
        <v>5</v>
      </c>
      <c r="C56" s="10" t="s">
        <v>751</v>
      </c>
      <c r="D56" s="118" t="s">
        <v>751</v>
      </c>
      <c r="E56" s="118" t="s">
        <v>273</v>
      </c>
      <c r="F56" s="140"/>
      <c r="G56" s="141"/>
      <c r="H56" s="11" t="s">
        <v>752</v>
      </c>
      <c r="I56" s="14">
        <v>3.04</v>
      </c>
      <c r="J56" s="109">
        <f t="shared" si="0"/>
        <v>15.2</v>
      </c>
      <c r="K56" s="115"/>
    </row>
    <row r="57" spans="1:11" ht="24">
      <c r="A57" s="114"/>
      <c r="B57" s="107">
        <v>15</v>
      </c>
      <c r="C57" s="10" t="s">
        <v>751</v>
      </c>
      <c r="D57" s="118" t="s">
        <v>751</v>
      </c>
      <c r="E57" s="118" t="s">
        <v>272</v>
      </c>
      <c r="F57" s="140"/>
      <c r="G57" s="141"/>
      <c r="H57" s="11" t="s">
        <v>752</v>
      </c>
      <c r="I57" s="14">
        <v>3.04</v>
      </c>
      <c r="J57" s="109">
        <f t="shared" si="0"/>
        <v>45.6</v>
      </c>
      <c r="K57" s="115"/>
    </row>
    <row r="58" spans="1:11" ht="24">
      <c r="A58" s="114"/>
      <c r="B58" s="132">
        <v>7</v>
      </c>
      <c r="C58" s="133" t="s">
        <v>753</v>
      </c>
      <c r="D58" s="134" t="s">
        <v>753</v>
      </c>
      <c r="E58" s="134" t="s">
        <v>25</v>
      </c>
      <c r="F58" s="138"/>
      <c r="G58" s="139"/>
      <c r="H58" s="135" t="s">
        <v>754</v>
      </c>
      <c r="I58" s="136">
        <v>7.08</v>
      </c>
      <c r="J58" s="137">
        <f t="shared" si="0"/>
        <v>49.56</v>
      </c>
      <c r="K58" s="115"/>
    </row>
    <row r="59" spans="1:11" ht="24">
      <c r="A59" s="114"/>
      <c r="B59" s="132">
        <v>5</v>
      </c>
      <c r="C59" s="133" t="s">
        <v>753</v>
      </c>
      <c r="D59" s="134" t="s">
        <v>753</v>
      </c>
      <c r="E59" s="134" t="s">
        <v>26</v>
      </c>
      <c r="F59" s="138"/>
      <c r="G59" s="139"/>
      <c r="H59" s="135" t="s">
        <v>754</v>
      </c>
      <c r="I59" s="136">
        <v>7.08</v>
      </c>
      <c r="J59" s="137">
        <f t="shared" si="0"/>
        <v>35.4</v>
      </c>
      <c r="K59" s="115"/>
    </row>
    <row r="60" spans="1:11" ht="24">
      <c r="A60" s="114"/>
      <c r="B60" s="132">
        <v>1</v>
      </c>
      <c r="C60" s="133" t="s">
        <v>753</v>
      </c>
      <c r="D60" s="134" t="s">
        <v>753</v>
      </c>
      <c r="E60" s="134" t="s">
        <v>27</v>
      </c>
      <c r="F60" s="138"/>
      <c r="G60" s="139"/>
      <c r="H60" s="135" t="s">
        <v>754</v>
      </c>
      <c r="I60" s="136">
        <v>7.08</v>
      </c>
      <c r="J60" s="137">
        <f t="shared" si="0"/>
        <v>7.08</v>
      </c>
      <c r="K60" s="115"/>
    </row>
    <row r="61" spans="1:11" ht="24">
      <c r="A61" s="114"/>
      <c r="B61" s="132">
        <v>2</v>
      </c>
      <c r="C61" s="133" t="s">
        <v>753</v>
      </c>
      <c r="D61" s="134" t="s">
        <v>753</v>
      </c>
      <c r="E61" s="134" t="s">
        <v>755</v>
      </c>
      <c r="F61" s="138"/>
      <c r="G61" s="139"/>
      <c r="H61" s="135" t="s">
        <v>754</v>
      </c>
      <c r="I61" s="136">
        <v>7.08</v>
      </c>
      <c r="J61" s="137">
        <f t="shared" si="0"/>
        <v>14.16</v>
      </c>
      <c r="K61" s="115"/>
    </row>
    <row r="62" spans="1:11" ht="36">
      <c r="A62" s="114"/>
      <c r="B62" s="107">
        <v>12</v>
      </c>
      <c r="C62" s="10" t="s">
        <v>756</v>
      </c>
      <c r="D62" s="118" t="s">
        <v>765</v>
      </c>
      <c r="E62" s="118" t="s">
        <v>572</v>
      </c>
      <c r="F62" s="140" t="s">
        <v>107</v>
      </c>
      <c r="G62" s="141"/>
      <c r="H62" s="11" t="s">
        <v>757</v>
      </c>
      <c r="I62" s="14">
        <v>2.78</v>
      </c>
      <c r="J62" s="109">
        <f t="shared" si="0"/>
        <v>33.36</v>
      </c>
      <c r="K62" s="115"/>
    </row>
    <row r="63" spans="1:11" ht="36">
      <c r="A63" s="114"/>
      <c r="B63" s="107">
        <v>6</v>
      </c>
      <c r="C63" s="10" t="s">
        <v>756</v>
      </c>
      <c r="D63" s="118" t="s">
        <v>766</v>
      </c>
      <c r="E63" s="118" t="s">
        <v>758</v>
      </c>
      <c r="F63" s="140" t="s">
        <v>107</v>
      </c>
      <c r="G63" s="141"/>
      <c r="H63" s="11" t="s">
        <v>757</v>
      </c>
      <c r="I63" s="14">
        <v>2.96</v>
      </c>
      <c r="J63" s="109">
        <f t="shared" si="0"/>
        <v>17.759999999999998</v>
      </c>
      <c r="K63" s="115"/>
    </row>
    <row r="64" spans="1:11" ht="36">
      <c r="A64" s="114"/>
      <c r="B64" s="108">
        <v>10</v>
      </c>
      <c r="C64" s="12" t="s">
        <v>756</v>
      </c>
      <c r="D64" s="119" t="s">
        <v>767</v>
      </c>
      <c r="E64" s="119" t="s">
        <v>759</v>
      </c>
      <c r="F64" s="142" t="s">
        <v>107</v>
      </c>
      <c r="G64" s="143"/>
      <c r="H64" s="13" t="s">
        <v>757</v>
      </c>
      <c r="I64" s="15">
        <v>2.78</v>
      </c>
      <c r="J64" s="110">
        <f t="shared" si="0"/>
        <v>27.799999999999997</v>
      </c>
      <c r="K64" s="115"/>
    </row>
    <row r="65" spans="1:11">
      <c r="A65" s="114"/>
      <c r="B65" s="126"/>
      <c r="C65" s="126"/>
      <c r="D65" s="126"/>
      <c r="E65" s="126"/>
      <c r="F65" s="126"/>
      <c r="G65" s="126"/>
      <c r="H65" s="126"/>
      <c r="I65" s="127" t="s">
        <v>255</v>
      </c>
      <c r="J65" s="128">
        <f>SUM(J22:J64)</f>
        <v>1795.5399999999993</v>
      </c>
      <c r="K65" s="115"/>
    </row>
    <row r="66" spans="1:11">
      <c r="A66" s="114"/>
      <c r="B66" s="126"/>
      <c r="C66" s="126"/>
      <c r="D66" s="126"/>
      <c r="E66" s="126"/>
      <c r="F66" s="126"/>
      <c r="G66" s="126"/>
      <c r="H66" s="126"/>
      <c r="I66" s="127" t="s">
        <v>778</v>
      </c>
      <c r="J66" s="128">
        <f>J65*-0.2</f>
        <v>-359.10799999999989</v>
      </c>
      <c r="K66" s="115"/>
    </row>
    <row r="67" spans="1:11" outlineLevel="1">
      <c r="A67" s="114"/>
      <c r="B67" s="126"/>
      <c r="C67" s="126"/>
      <c r="D67" s="126"/>
      <c r="E67" s="126"/>
      <c r="F67" s="126"/>
      <c r="G67" s="126"/>
      <c r="H67" s="126"/>
      <c r="I67" s="127" t="s">
        <v>775</v>
      </c>
      <c r="J67" s="128">
        <v>0</v>
      </c>
      <c r="K67" s="115"/>
    </row>
    <row r="68" spans="1:11">
      <c r="A68" s="114"/>
      <c r="B68" s="126"/>
      <c r="C68" s="126"/>
      <c r="D68" s="126"/>
      <c r="E68" s="126"/>
      <c r="F68" s="126"/>
      <c r="G68" s="126"/>
      <c r="H68" s="126"/>
      <c r="I68" s="127" t="s">
        <v>257</v>
      </c>
      <c r="J68" s="128">
        <f>SUM(J65:J67)</f>
        <v>1436.4319999999993</v>
      </c>
      <c r="K68" s="115"/>
    </row>
    <row r="69" spans="1:11">
      <c r="A69" s="6"/>
      <c r="B69" s="7"/>
      <c r="C69" s="7"/>
      <c r="D69" s="7"/>
      <c r="E69" s="7"/>
      <c r="F69" s="7"/>
      <c r="G69" s="7"/>
      <c r="H69" s="7" t="s">
        <v>779</v>
      </c>
      <c r="I69" s="7"/>
      <c r="J69" s="7"/>
      <c r="K69" s="8"/>
    </row>
    <row r="71" spans="1:11">
      <c r="H71" s="1" t="s">
        <v>780</v>
      </c>
      <c r="I71" s="2">
        <v>1432.43</v>
      </c>
    </row>
    <row r="72" spans="1:11">
      <c r="H72" s="130" t="s">
        <v>781</v>
      </c>
      <c r="I72" s="131">
        <f>J68-I71</f>
        <v>4.0019999999992706</v>
      </c>
    </row>
    <row r="74" spans="1:11">
      <c r="H74" s="1" t="s">
        <v>769</v>
      </c>
      <c r="I74" s="91">
        <f>'Tax Invoice'!E14</f>
        <v>22.75</v>
      </c>
    </row>
    <row r="75" spans="1:11">
      <c r="H75" s="1" t="s">
        <v>705</v>
      </c>
      <c r="I75" s="91">
        <f>'Tax Invoice'!M11</f>
        <v>34.28</v>
      </c>
    </row>
    <row r="76" spans="1:11">
      <c r="H76" s="1" t="s">
        <v>770</v>
      </c>
      <c r="I76" s="91">
        <f>I78/I75</f>
        <v>953.29136522753743</v>
      </c>
    </row>
    <row r="77" spans="1:11">
      <c r="H77" s="1" t="s">
        <v>771</v>
      </c>
      <c r="I77" s="91">
        <f>I79/I75</f>
        <v>953.29136522753743</v>
      </c>
    </row>
    <row r="78" spans="1:11">
      <c r="H78" s="1" t="s">
        <v>706</v>
      </c>
      <c r="I78" s="91">
        <f>I79</f>
        <v>32678.827999999983</v>
      </c>
    </row>
    <row r="79" spans="1:11">
      <c r="H79" s="1" t="s">
        <v>707</v>
      </c>
      <c r="I79" s="91">
        <f>J68*I74</f>
        <v>32678.827999999983</v>
      </c>
    </row>
  </sheetData>
  <mergeCells count="47">
    <mergeCell ref="F23:G23"/>
    <mergeCell ref="F24:G24"/>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276</v>
      </c>
      <c r="O1" t="s">
        <v>144</v>
      </c>
      <c r="T1" t="s">
        <v>255</v>
      </c>
      <c r="U1">
        <v>1795.5399999999993</v>
      </c>
    </row>
    <row r="2" spans="1:21" ht="15.75">
      <c r="A2" s="114"/>
      <c r="B2" s="124" t="s">
        <v>134</v>
      </c>
      <c r="C2" s="120"/>
      <c r="D2" s="120"/>
      <c r="E2" s="120"/>
      <c r="F2" s="120"/>
      <c r="G2" s="120"/>
      <c r="H2" s="120"/>
      <c r="I2" s="125" t="s">
        <v>140</v>
      </c>
      <c r="J2" s="115"/>
      <c r="T2" t="s">
        <v>184</v>
      </c>
      <c r="U2">
        <v>53.87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1849.4099999999992</v>
      </c>
    </row>
    <row r="5" spans="1:21">
      <c r="A5" s="114"/>
      <c r="B5" s="121" t="s">
        <v>137</v>
      </c>
      <c r="C5" s="120"/>
      <c r="D5" s="120"/>
      <c r="E5" s="120"/>
      <c r="F5" s="120"/>
      <c r="G5" s="120"/>
      <c r="H5" s="120"/>
      <c r="I5" s="120"/>
      <c r="J5" s="115"/>
      <c r="S5" t="s">
        <v>768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4"/>
      <c r="J10" s="115"/>
    </row>
    <row r="11" spans="1:21">
      <c r="A11" s="114"/>
      <c r="B11" s="114" t="s">
        <v>709</v>
      </c>
      <c r="C11" s="120"/>
      <c r="D11" s="120"/>
      <c r="E11" s="115"/>
      <c r="F11" s="116"/>
      <c r="G11" s="116" t="s">
        <v>709</v>
      </c>
      <c r="H11" s="120"/>
      <c r="I11" s="14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6">
        <v>45128</v>
      </c>
      <c r="J14" s="115"/>
    </row>
    <row r="15" spans="1:21">
      <c r="A15" s="114"/>
      <c r="B15" s="6" t="s">
        <v>6</v>
      </c>
      <c r="C15" s="7"/>
      <c r="D15" s="7"/>
      <c r="E15" s="8"/>
      <c r="F15" s="116"/>
      <c r="G15" s="9" t="s">
        <v>6</v>
      </c>
      <c r="H15" s="120"/>
      <c r="I15" s="147"/>
      <c r="J15" s="115"/>
    </row>
    <row r="16" spans="1:21">
      <c r="A16" s="114"/>
      <c r="B16" s="120"/>
      <c r="C16" s="120"/>
      <c r="D16" s="120"/>
      <c r="E16" s="120"/>
      <c r="F16" s="120"/>
      <c r="G16" s="120"/>
      <c r="H16" s="123" t="s">
        <v>142</v>
      </c>
      <c r="I16" s="129">
        <v>39383</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164</v>
      </c>
      <c r="J18" s="115"/>
    </row>
    <row r="19" spans="1:16">
      <c r="A19" s="114"/>
      <c r="B19" s="120"/>
      <c r="C19" s="120"/>
      <c r="D19" s="120"/>
      <c r="E19" s="120"/>
      <c r="F19" s="120"/>
      <c r="G19" s="120"/>
      <c r="H19" s="120"/>
      <c r="I19" s="120"/>
      <c r="J19" s="115"/>
      <c r="P19">
        <v>45128</v>
      </c>
    </row>
    <row r="20" spans="1:16">
      <c r="A20" s="114"/>
      <c r="B20" s="100" t="s">
        <v>198</v>
      </c>
      <c r="C20" s="100" t="s">
        <v>199</v>
      </c>
      <c r="D20" s="117" t="s">
        <v>200</v>
      </c>
      <c r="E20" s="148" t="s">
        <v>201</v>
      </c>
      <c r="F20" s="149"/>
      <c r="G20" s="100" t="s">
        <v>169</v>
      </c>
      <c r="H20" s="100" t="s">
        <v>202</v>
      </c>
      <c r="I20" s="100" t="s">
        <v>21</v>
      </c>
      <c r="J20" s="115"/>
    </row>
    <row r="21" spans="1:16">
      <c r="A21" s="114"/>
      <c r="B21" s="105"/>
      <c r="C21" s="105"/>
      <c r="D21" s="106"/>
      <c r="E21" s="150"/>
      <c r="F21" s="151"/>
      <c r="G21" s="105" t="s">
        <v>141</v>
      </c>
      <c r="H21" s="105"/>
      <c r="I21" s="105"/>
      <c r="J21" s="115"/>
    </row>
    <row r="22" spans="1:16" ht="168">
      <c r="A22" s="114"/>
      <c r="B22" s="107">
        <v>1</v>
      </c>
      <c r="C22" s="10" t="s">
        <v>715</v>
      </c>
      <c r="D22" s="118" t="s">
        <v>716</v>
      </c>
      <c r="E22" s="140" t="s">
        <v>272</v>
      </c>
      <c r="F22" s="141"/>
      <c r="G22" s="11" t="s">
        <v>717</v>
      </c>
      <c r="H22" s="14">
        <v>43.73</v>
      </c>
      <c r="I22" s="109">
        <f t="shared" ref="I22:I64" si="0">H22*B22</f>
        <v>43.73</v>
      </c>
      <c r="J22" s="115"/>
    </row>
    <row r="23" spans="1:16" ht="108">
      <c r="A23" s="114"/>
      <c r="B23" s="107">
        <v>11</v>
      </c>
      <c r="C23" s="10" t="s">
        <v>718</v>
      </c>
      <c r="D23" s="118" t="s">
        <v>27</v>
      </c>
      <c r="E23" s="140" t="s">
        <v>272</v>
      </c>
      <c r="F23" s="141"/>
      <c r="G23" s="11" t="s">
        <v>719</v>
      </c>
      <c r="H23" s="14">
        <v>1.19</v>
      </c>
      <c r="I23" s="109">
        <f t="shared" si="0"/>
        <v>13.09</v>
      </c>
      <c r="J23" s="115"/>
    </row>
    <row r="24" spans="1:16" ht="144">
      <c r="A24" s="114"/>
      <c r="B24" s="107">
        <v>1</v>
      </c>
      <c r="C24" s="10" t="s">
        <v>720</v>
      </c>
      <c r="D24" s="118" t="s">
        <v>110</v>
      </c>
      <c r="E24" s="140"/>
      <c r="F24" s="141"/>
      <c r="G24" s="11" t="s">
        <v>721</v>
      </c>
      <c r="H24" s="14">
        <v>269.38</v>
      </c>
      <c r="I24" s="109">
        <f t="shared" si="0"/>
        <v>269.38</v>
      </c>
      <c r="J24" s="115"/>
    </row>
    <row r="25" spans="1:16" ht="144">
      <c r="A25" s="114"/>
      <c r="B25" s="107">
        <v>1</v>
      </c>
      <c r="C25" s="10" t="s">
        <v>722</v>
      </c>
      <c r="D25" s="118" t="s">
        <v>226</v>
      </c>
      <c r="E25" s="140"/>
      <c r="F25" s="141"/>
      <c r="G25" s="11" t="s">
        <v>723</v>
      </c>
      <c r="H25" s="14">
        <v>46.38</v>
      </c>
      <c r="I25" s="109">
        <f t="shared" si="0"/>
        <v>46.38</v>
      </c>
      <c r="J25" s="115"/>
    </row>
    <row r="26" spans="1:16" ht="192">
      <c r="A26" s="114"/>
      <c r="B26" s="107">
        <v>1</v>
      </c>
      <c r="C26" s="10" t="s">
        <v>724</v>
      </c>
      <c r="D26" s="118" t="s">
        <v>23</v>
      </c>
      <c r="E26" s="140"/>
      <c r="F26" s="141"/>
      <c r="G26" s="11" t="s">
        <v>725</v>
      </c>
      <c r="H26" s="14">
        <v>30.84</v>
      </c>
      <c r="I26" s="109">
        <f t="shared" si="0"/>
        <v>30.84</v>
      </c>
      <c r="J26" s="115"/>
    </row>
    <row r="27" spans="1:16" ht="180">
      <c r="A27" s="114"/>
      <c r="B27" s="107">
        <v>1</v>
      </c>
      <c r="C27" s="10" t="s">
        <v>726</v>
      </c>
      <c r="D27" s="118" t="s">
        <v>239</v>
      </c>
      <c r="E27" s="140" t="s">
        <v>727</v>
      </c>
      <c r="F27" s="141"/>
      <c r="G27" s="11" t="s">
        <v>728</v>
      </c>
      <c r="H27" s="14">
        <v>40.39</v>
      </c>
      <c r="I27" s="109">
        <f t="shared" si="0"/>
        <v>40.39</v>
      </c>
      <c r="J27" s="115"/>
    </row>
    <row r="28" spans="1:16" ht="96">
      <c r="A28" s="114"/>
      <c r="B28" s="107">
        <v>11</v>
      </c>
      <c r="C28" s="10" t="s">
        <v>65</v>
      </c>
      <c r="D28" s="118" t="s">
        <v>23</v>
      </c>
      <c r="E28" s="140"/>
      <c r="F28" s="141"/>
      <c r="G28" s="11" t="s">
        <v>729</v>
      </c>
      <c r="H28" s="14">
        <v>2.48</v>
      </c>
      <c r="I28" s="109">
        <f t="shared" si="0"/>
        <v>27.28</v>
      </c>
      <c r="J28" s="115"/>
    </row>
    <row r="29" spans="1:16" ht="96">
      <c r="A29" s="114"/>
      <c r="B29" s="107">
        <v>11</v>
      </c>
      <c r="C29" s="10" t="s">
        <v>65</v>
      </c>
      <c r="D29" s="118" t="s">
        <v>25</v>
      </c>
      <c r="E29" s="140"/>
      <c r="F29" s="141"/>
      <c r="G29" s="11" t="s">
        <v>729</v>
      </c>
      <c r="H29" s="14">
        <v>2.48</v>
      </c>
      <c r="I29" s="109">
        <f t="shared" si="0"/>
        <v>27.28</v>
      </c>
      <c r="J29" s="115"/>
    </row>
    <row r="30" spans="1:16" ht="96">
      <c r="A30" s="114"/>
      <c r="B30" s="107">
        <v>11</v>
      </c>
      <c r="C30" s="10" t="s">
        <v>65</v>
      </c>
      <c r="D30" s="118" t="s">
        <v>26</v>
      </c>
      <c r="E30" s="140"/>
      <c r="F30" s="141"/>
      <c r="G30" s="11" t="s">
        <v>729</v>
      </c>
      <c r="H30" s="14">
        <v>2.48</v>
      </c>
      <c r="I30" s="109">
        <f t="shared" si="0"/>
        <v>27.28</v>
      </c>
      <c r="J30" s="115"/>
    </row>
    <row r="31" spans="1:16" ht="96">
      <c r="A31" s="114"/>
      <c r="B31" s="107">
        <v>6</v>
      </c>
      <c r="C31" s="10" t="s">
        <v>68</v>
      </c>
      <c r="D31" s="118" t="s">
        <v>23</v>
      </c>
      <c r="E31" s="140" t="s">
        <v>273</v>
      </c>
      <c r="F31" s="141"/>
      <c r="G31" s="11" t="s">
        <v>730</v>
      </c>
      <c r="H31" s="14">
        <v>3.03</v>
      </c>
      <c r="I31" s="109">
        <f t="shared" si="0"/>
        <v>18.18</v>
      </c>
      <c r="J31" s="115"/>
    </row>
    <row r="32" spans="1:16" ht="96">
      <c r="A32" s="114"/>
      <c r="B32" s="107">
        <v>11</v>
      </c>
      <c r="C32" s="10" t="s">
        <v>68</v>
      </c>
      <c r="D32" s="118" t="s">
        <v>23</v>
      </c>
      <c r="E32" s="140" t="s">
        <v>272</v>
      </c>
      <c r="F32" s="141"/>
      <c r="G32" s="11" t="s">
        <v>730</v>
      </c>
      <c r="H32" s="14">
        <v>3.03</v>
      </c>
      <c r="I32" s="109">
        <f t="shared" si="0"/>
        <v>33.33</v>
      </c>
      <c r="J32" s="115"/>
    </row>
    <row r="33" spans="1:10" ht="96">
      <c r="A33" s="114"/>
      <c r="B33" s="107">
        <v>11</v>
      </c>
      <c r="C33" s="10" t="s">
        <v>68</v>
      </c>
      <c r="D33" s="118" t="s">
        <v>25</v>
      </c>
      <c r="E33" s="140" t="s">
        <v>273</v>
      </c>
      <c r="F33" s="141"/>
      <c r="G33" s="11" t="s">
        <v>730</v>
      </c>
      <c r="H33" s="14">
        <v>3.03</v>
      </c>
      <c r="I33" s="109">
        <f t="shared" si="0"/>
        <v>33.33</v>
      </c>
      <c r="J33" s="115"/>
    </row>
    <row r="34" spans="1:10" ht="96">
      <c r="A34" s="114"/>
      <c r="B34" s="107">
        <v>11</v>
      </c>
      <c r="C34" s="10" t="s">
        <v>68</v>
      </c>
      <c r="D34" s="118" t="s">
        <v>25</v>
      </c>
      <c r="E34" s="140" t="s">
        <v>272</v>
      </c>
      <c r="F34" s="141"/>
      <c r="G34" s="11" t="s">
        <v>730</v>
      </c>
      <c r="H34" s="14">
        <v>3.03</v>
      </c>
      <c r="I34" s="109">
        <f t="shared" si="0"/>
        <v>33.33</v>
      </c>
      <c r="J34" s="115"/>
    </row>
    <row r="35" spans="1:10" ht="96">
      <c r="A35" s="114"/>
      <c r="B35" s="107">
        <v>6</v>
      </c>
      <c r="C35" s="10" t="s">
        <v>68</v>
      </c>
      <c r="D35" s="118" t="s">
        <v>26</v>
      </c>
      <c r="E35" s="140" t="s">
        <v>273</v>
      </c>
      <c r="F35" s="141"/>
      <c r="G35" s="11" t="s">
        <v>730</v>
      </c>
      <c r="H35" s="14">
        <v>3.03</v>
      </c>
      <c r="I35" s="109">
        <f t="shared" si="0"/>
        <v>18.18</v>
      </c>
      <c r="J35" s="115"/>
    </row>
    <row r="36" spans="1:10" ht="96">
      <c r="A36" s="114"/>
      <c r="B36" s="107">
        <v>11</v>
      </c>
      <c r="C36" s="10" t="s">
        <v>68</v>
      </c>
      <c r="D36" s="118" t="s">
        <v>26</v>
      </c>
      <c r="E36" s="140" t="s">
        <v>272</v>
      </c>
      <c r="F36" s="141"/>
      <c r="G36" s="11" t="s">
        <v>730</v>
      </c>
      <c r="H36" s="14">
        <v>3.03</v>
      </c>
      <c r="I36" s="109">
        <f t="shared" si="0"/>
        <v>33.33</v>
      </c>
      <c r="J36" s="115"/>
    </row>
    <row r="37" spans="1:10" ht="120">
      <c r="A37" s="114"/>
      <c r="B37" s="107">
        <v>3</v>
      </c>
      <c r="C37" s="10" t="s">
        <v>731</v>
      </c>
      <c r="D37" s="118" t="s">
        <v>25</v>
      </c>
      <c r="E37" s="140"/>
      <c r="F37" s="141"/>
      <c r="G37" s="11" t="s">
        <v>732</v>
      </c>
      <c r="H37" s="14">
        <v>29.35</v>
      </c>
      <c r="I37" s="109">
        <f t="shared" si="0"/>
        <v>88.050000000000011</v>
      </c>
      <c r="J37" s="115"/>
    </row>
    <row r="38" spans="1:10" ht="120">
      <c r="A38" s="114"/>
      <c r="B38" s="107">
        <v>3</v>
      </c>
      <c r="C38" s="10" t="s">
        <v>731</v>
      </c>
      <c r="D38" s="118" t="s">
        <v>26</v>
      </c>
      <c r="E38" s="140"/>
      <c r="F38" s="141"/>
      <c r="G38" s="11" t="s">
        <v>732</v>
      </c>
      <c r="H38" s="14">
        <v>29.35</v>
      </c>
      <c r="I38" s="109">
        <f t="shared" si="0"/>
        <v>88.050000000000011</v>
      </c>
      <c r="J38" s="115"/>
    </row>
    <row r="39" spans="1:10" ht="132">
      <c r="A39" s="114"/>
      <c r="B39" s="107">
        <v>1</v>
      </c>
      <c r="C39" s="10" t="s">
        <v>733</v>
      </c>
      <c r="D39" s="118" t="s">
        <v>25</v>
      </c>
      <c r="E39" s="140"/>
      <c r="F39" s="141"/>
      <c r="G39" s="11" t="s">
        <v>734</v>
      </c>
      <c r="H39" s="14">
        <v>29.41</v>
      </c>
      <c r="I39" s="109">
        <f t="shared" si="0"/>
        <v>29.41</v>
      </c>
      <c r="J39" s="115"/>
    </row>
    <row r="40" spans="1:10" ht="132">
      <c r="A40" s="114"/>
      <c r="B40" s="107">
        <v>1</v>
      </c>
      <c r="C40" s="10" t="s">
        <v>733</v>
      </c>
      <c r="D40" s="118" t="s">
        <v>26</v>
      </c>
      <c r="E40" s="140"/>
      <c r="F40" s="141"/>
      <c r="G40" s="11" t="s">
        <v>734</v>
      </c>
      <c r="H40" s="14">
        <v>29.41</v>
      </c>
      <c r="I40" s="109">
        <f t="shared" si="0"/>
        <v>29.41</v>
      </c>
      <c r="J40" s="115"/>
    </row>
    <row r="41" spans="1:10" ht="132">
      <c r="A41" s="114"/>
      <c r="B41" s="107">
        <v>1</v>
      </c>
      <c r="C41" s="10" t="s">
        <v>733</v>
      </c>
      <c r="D41" s="118" t="s">
        <v>27</v>
      </c>
      <c r="E41" s="140"/>
      <c r="F41" s="141"/>
      <c r="G41" s="11" t="s">
        <v>734</v>
      </c>
      <c r="H41" s="14">
        <v>29.41</v>
      </c>
      <c r="I41" s="109">
        <f t="shared" si="0"/>
        <v>29.41</v>
      </c>
      <c r="J41" s="115"/>
    </row>
    <row r="42" spans="1:10" ht="180">
      <c r="A42" s="114"/>
      <c r="B42" s="107">
        <v>1</v>
      </c>
      <c r="C42" s="10" t="s">
        <v>735</v>
      </c>
      <c r="D42" s="118" t="s">
        <v>27</v>
      </c>
      <c r="E42" s="140" t="s">
        <v>107</v>
      </c>
      <c r="F42" s="141"/>
      <c r="G42" s="11" t="s">
        <v>736</v>
      </c>
      <c r="H42" s="14">
        <v>77.73</v>
      </c>
      <c r="I42" s="109">
        <f t="shared" si="0"/>
        <v>77.73</v>
      </c>
      <c r="J42" s="115"/>
    </row>
    <row r="43" spans="1:10" ht="132">
      <c r="A43" s="114"/>
      <c r="B43" s="107">
        <v>2</v>
      </c>
      <c r="C43" s="10" t="s">
        <v>737</v>
      </c>
      <c r="D43" s="118" t="s">
        <v>716</v>
      </c>
      <c r="E43" s="140"/>
      <c r="F43" s="141"/>
      <c r="G43" s="11" t="s">
        <v>738</v>
      </c>
      <c r="H43" s="14">
        <v>43.36</v>
      </c>
      <c r="I43" s="109">
        <f t="shared" si="0"/>
        <v>86.72</v>
      </c>
      <c r="J43" s="115"/>
    </row>
    <row r="44" spans="1:10" ht="168">
      <c r="A44" s="114"/>
      <c r="B44" s="107">
        <v>11</v>
      </c>
      <c r="C44" s="10" t="s">
        <v>739</v>
      </c>
      <c r="D44" s="118" t="s">
        <v>90</v>
      </c>
      <c r="E44" s="140"/>
      <c r="F44" s="141"/>
      <c r="G44" s="11" t="s">
        <v>740</v>
      </c>
      <c r="H44" s="14">
        <v>3.48</v>
      </c>
      <c r="I44" s="109">
        <f t="shared" si="0"/>
        <v>38.28</v>
      </c>
      <c r="J44" s="115"/>
    </row>
    <row r="45" spans="1:10" ht="168">
      <c r="A45" s="114"/>
      <c r="B45" s="107">
        <v>5</v>
      </c>
      <c r="C45" s="10" t="s">
        <v>741</v>
      </c>
      <c r="D45" s="118" t="s">
        <v>107</v>
      </c>
      <c r="E45" s="140" t="s">
        <v>231</v>
      </c>
      <c r="F45" s="141"/>
      <c r="G45" s="11" t="s">
        <v>742</v>
      </c>
      <c r="H45" s="14">
        <v>3.62</v>
      </c>
      <c r="I45" s="109">
        <f t="shared" si="0"/>
        <v>18.100000000000001</v>
      </c>
      <c r="J45" s="115"/>
    </row>
    <row r="46" spans="1:10" ht="168">
      <c r="A46" s="114"/>
      <c r="B46" s="107">
        <v>5</v>
      </c>
      <c r="C46" s="10" t="s">
        <v>741</v>
      </c>
      <c r="D46" s="118" t="s">
        <v>107</v>
      </c>
      <c r="E46" s="140" t="s">
        <v>232</v>
      </c>
      <c r="F46" s="141"/>
      <c r="G46" s="11" t="s">
        <v>742</v>
      </c>
      <c r="H46" s="14">
        <v>3.62</v>
      </c>
      <c r="I46" s="109">
        <f t="shared" si="0"/>
        <v>18.100000000000001</v>
      </c>
      <c r="J46" s="115"/>
    </row>
    <row r="47" spans="1:10" ht="168">
      <c r="A47" s="114"/>
      <c r="B47" s="107">
        <v>5</v>
      </c>
      <c r="C47" s="10" t="s">
        <v>741</v>
      </c>
      <c r="D47" s="118" t="s">
        <v>107</v>
      </c>
      <c r="E47" s="140" t="s">
        <v>743</v>
      </c>
      <c r="F47" s="141"/>
      <c r="G47" s="11" t="s">
        <v>742</v>
      </c>
      <c r="H47" s="14">
        <v>3.62</v>
      </c>
      <c r="I47" s="109">
        <f t="shared" si="0"/>
        <v>18.100000000000001</v>
      </c>
      <c r="J47" s="115"/>
    </row>
    <row r="48" spans="1:10" ht="168">
      <c r="A48" s="114"/>
      <c r="B48" s="107">
        <v>5</v>
      </c>
      <c r="C48" s="10" t="s">
        <v>741</v>
      </c>
      <c r="D48" s="118" t="s">
        <v>228</v>
      </c>
      <c r="E48" s="140" t="s">
        <v>107</v>
      </c>
      <c r="F48" s="141"/>
      <c r="G48" s="11" t="s">
        <v>742</v>
      </c>
      <c r="H48" s="14">
        <v>3.62</v>
      </c>
      <c r="I48" s="109">
        <f t="shared" si="0"/>
        <v>18.100000000000001</v>
      </c>
      <c r="J48" s="115"/>
    </row>
    <row r="49" spans="1:10" ht="168">
      <c r="A49" s="114"/>
      <c r="B49" s="107">
        <v>5</v>
      </c>
      <c r="C49" s="10" t="s">
        <v>741</v>
      </c>
      <c r="D49" s="118" t="s">
        <v>229</v>
      </c>
      <c r="E49" s="140" t="s">
        <v>107</v>
      </c>
      <c r="F49" s="141"/>
      <c r="G49" s="11" t="s">
        <v>742</v>
      </c>
      <c r="H49" s="14">
        <v>3.62</v>
      </c>
      <c r="I49" s="109">
        <f t="shared" si="0"/>
        <v>18.100000000000001</v>
      </c>
      <c r="J49" s="115"/>
    </row>
    <row r="50" spans="1:10" ht="168">
      <c r="A50" s="114"/>
      <c r="B50" s="107">
        <v>5</v>
      </c>
      <c r="C50" s="10" t="s">
        <v>741</v>
      </c>
      <c r="D50" s="118" t="s">
        <v>744</v>
      </c>
      <c r="E50" s="140" t="s">
        <v>107</v>
      </c>
      <c r="F50" s="141"/>
      <c r="G50" s="11" t="s">
        <v>742</v>
      </c>
      <c r="H50" s="14">
        <v>3.62</v>
      </c>
      <c r="I50" s="109">
        <f t="shared" si="0"/>
        <v>18.100000000000001</v>
      </c>
      <c r="J50" s="115"/>
    </row>
    <row r="51" spans="1:10" ht="228">
      <c r="A51" s="114"/>
      <c r="B51" s="107">
        <v>11</v>
      </c>
      <c r="C51" s="10" t="s">
        <v>745</v>
      </c>
      <c r="D51" s="118" t="s">
        <v>239</v>
      </c>
      <c r="E51" s="140"/>
      <c r="F51" s="141"/>
      <c r="G51" s="11" t="s">
        <v>746</v>
      </c>
      <c r="H51" s="14">
        <v>9.1300000000000008</v>
      </c>
      <c r="I51" s="109">
        <f t="shared" si="0"/>
        <v>100.43</v>
      </c>
      <c r="J51" s="115"/>
    </row>
    <row r="52" spans="1:10" ht="120">
      <c r="A52" s="114"/>
      <c r="B52" s="107">
        <v>11</v>
      </c>
      <c r="C52" s="10" t="s">
        <v>747</v>
      </c>
      <c r="D52" s="118" t="s">
        <v>25</v>
      </c>
      <c r="E52" s="140" t="s">
        <v>272</v>
      </c>
      <c r="F52" s="141"/>
      <c r="G52" s="11" t="s">
        <v>748</v>
      </c>
      <c r="H52" s="14">
        <v>2.15</v>
      </c>
      <c r="I52" s="109">
        <f t="shared" si="0"/>
        <v>23.65</v>
      </c>
      <c r="J52" s="115"/>
    </row>
    <row r="53" spans="1:10" ht="120">
      <c r="A53" s="114"/>
      <c r="B53" s="107">
        <v>11</v>
      </c>
      <c r="C53" s="10" t="s">
        <v>747</v>
      </c>
      <c r="D53" s="118" t="s">
        <v>26</v>
      </c>
      <c r="E53" s="140" t="s">
        <v>272</v>
      </c>
      <c r="F53" s="141"/>
      <c r="G53" s="11" t="s">
        <v>748</v>
      </c>
      <c r="H53" s="14">
        <v>2.15</v>
      </c>
      <c r="I53" s="109">
        <f t="shared" si="0"/>
        <v>23.65</v>
      </c>
      <c r="J53" s="115"/>
    </row>
    <row r="54" spans="1:10" ht="120">
      <c r="A54" s="114"/>
      <c r="B54" s="107">
        <v>11</v>
      </c>
      <c r="C54" s="10" t="s">
        <v>747</v>
      </c>
      <c r="D54" s="118" t="s">
        <v>27</v>
      </c>
      <c r="E54" s="140" t="s">
        <v>272</v>
      </c>
      <c r="F54" s="141"/>
      <c r="G54" s="11" t="s">
        <v>748</v>
      </c>
      <c r="H54" s="14">
        <v>2.15</v>
      </c>
      <c r="I54" s="109">
        <f t="shared" si="0"/>
        <v>23.65</v>
      </c>
      <c r="J54" s="115"/>
    </row>
    <row r="55" spans="1:10" ht="228">
      <c r="A55" s="114"/>
      <c r="B55" s="107">
        <v>11</v>
      </c>
      <c r="C55" s="10" t="s">
        <v>749</v>
      </c>
      <c r="D55" s="118" t="s">
        <v>272</v>
      </c>
      <c r="E55" s="140" t="s">
        <v>239</v>
      </c>
      <c r="F55" s="141"/>
      <c r="G55" s="11" t="s">
        <v>750</v>
      </c>
      <c r="H55" s="14">
        <v>9.75</v>
      </c>
      <c r="I55" s="109">
        <f t="shared" si="0"/>
        <v>107.25</v>
      </c>
      <c r="J55" s="115"/>
    </row>
    <row r="56" spans="1:10" ht="120">
      <c r="A56" s="114"/>
      <c r="B56" s="107">
        <v>5</v>
      </c>
      <c r="C56" s="10" t="s">
        <v>751</v>
      </c>
      <c r="D56" s="118" t="s">
        <v>273</v>
      </c>
      <c r="E56" s="140"/>
      <c r="F56" s="141"/>
      <c r="G56" s="11" t="s">
        <v>752</v>
      </c>
      <c r="H56" s="14">
        <v>3.04</v>
      </c>
      <c r="I56" s="109">
        <f t="shared" si="0"/>
        <v>15.2</v>
      </c>
      <c r="J56" s="115"/>
    </row>
    <row r="57" spans="1:10" ht="120">
      <c r="A57" s="114"/>
      <c r="B57" s="107">
        <v>15</v>
      </c>
      <c r="C57" s="10" t="s">
        <v>751</v>
      </c>
      <c r="D57" s="118" t="s">
        <v>272</v>
      </c>
      <c r="E57" s="140"/>
      <c r="F57" s="141"/>
      <c r="G57" s="11" t="s">
        <v>752</v>
      </c>
      <c r="H57" s="14">
        <v>3.04</v>
      </c>
      <c r="I57" s="109">
        <f t="shared" si="0"/>
        <v>45.6</v>
      </c>
      <c r="J57" s="115"/>
    </row>
    <row r="58" spans="1:10" ht="156">
      <c r="A58" s="114"/>
      <c r="B58" s="107">
        <v>7</v>
      </c>
      <c r="C58" s="10" t="s">
        <v>753</v>
      </c>
      <c r="D58" s="118" t="s">
        <v>25</v>
      </c>
      <c r="E58" s="140"/>
      <c r="F58" s="141"/>
      <c r="G58" s="11" t="s">
        <v>754</v>
      </c>
      <c r="H58" s="14">
        <v>7.08</v>
      </c>
      <c r="I58" s="109">
        <f t="shared" si="0"/>
        <v>49.56</v>
      </c>
      <c r="J58" s="115"/>
    </row>
    <row r="59" spans="1:10" ht="156">
      <c r="A59" s="114"/>
      <c r="B59" s="107">
        <v>5</v>
      </c>
      <c r="C59" s="10" t="s">
        <v>753</v>
      </c>
      <c r="D59" s="118" t="s">
        <v>26</v>
      </c>
      <c r="E59" s="140"/>
      <c r="F59" s="141"/>
      <c r="G59" s="11" t="s">
        <v>754</v>
      </c>
      <c r="H59" s="14">
        <v>7.08</v>
      </c>
      <c r="I59" s="109">
        <f t="shared" si="0"/>
        <v>35.4</v>
      </c>
      <c r="J59" s="115"/>
    </row>
    <row r="60" spans="1:10" ht="156">
      <c r="A60" s="114"/>
      <c r="B60" s="107">
        <v>1</v>
      </c>
      <c r="C60" s="10" t="s">
        <v>753</v>
      </c>
      <c r="D60" s="118" t="s">
        <v>27</v>
      </c>
      <c r="E60" s="140"/>
      <c r="F60" s="141"/>
      <c r="G60" s="11" t="s">
        <v>754</v>
      </c>
      <c r="H60" s="14">
        <v>7.08</v>
      </c>
      <c r="I60" s="109">
        <f t="shared" si="0"/>
        <v>7.08</v>
      </c>
      <c r="J60" s="115"/>
    </row>
    <row r="61" spans="1:10" ht="156">
      <c r="A61" s="114"/>
      <c r="B61" s="107">
        <v>2</v>
      </c>
      <c r="C61" s="10" t="s">
        <v>753</v>
      </c>
      <c r="D61" s="118" t="s">
        <v>755</v>
      </c>
      <c r="E61" s="140"/>
      <c r="F61" s="141"/>
      <c r="G61" s="11" t="s">
        <v>754</v>
      </c>
      <c r="H61" s="14">
        <v>7.08</v>
      </c>
      <c r="I61" s="109">
        <f t="shared" si="0"/>
        <v>14.16</v>
      </c>
      <c r="J61" s="115"/>
    </row>
    <row r="62" spans="1:10" ht="252">
      <c r="A62" s="114"/>
      <c r="B62" s="107">
        <v>12</v>
      </c>
      <c r="C62" s="10" t="s">
        <v>756</v>
      </c>
      <c r="D62" s="118" t="s">
        <v>572</v>
      </c>
      <c r="E62" s="140" t="s">
        <v>107</v>
      </c>
      <c r="F62" s="141"/>
      <c r="G62" s="11" t="s">
        <v>757</v>
      </c>
      <c r="H62" s="14">
        <v>2.78</v>
      </c>
      <c r="I62" s="109">
        <f t="shared" si="0"/>
        <v>33.36</v>
      </c>
      <c r="J62" s="115"/>
    </row>
    <row r="63" spans="1:10" ht="252">
      <c r="A63" s="114"/>
      <c r="B63" s="107">
        <v>6</v>
      </c>
      <c r="C63" s="10" t="s">
        <v>756</v>
      </c>
      <c r="D63" s="118" t="s">
        <v>758</v>
      </c>
      <c r="E63" s="140" t="s">
        <v>107</v>
      </c>
      <c r="F63" s="141"/>
      <c r="G63" s="11" t="s">
        <v>757</v>
      </c>
      <c r="H63" s="14">
        <v>2.96</v>
      </c>
      <c r="I63" s="109">
        <f t="shared" si="0"/>
        <v>17.759999999999998</v>
      </c>
      <c r="J63" s="115"/>
    </row>
    <row r="64" spans="1:10" ht="252">
      <c r="A64" s="114"/>
      <c r="B64" s="108">
        <v>10</v>
      </c>
      <c r="C64" s="12" t="s">
        <v>756</v>
      </c>
      <c r="D64" s="119" t="s">
        <v>759</v>
      </c>
      <c r="E64" s="142" t="s">
        <v>107</v>
      </c>
      <c r="F64" s="143"/>
      <c r="G64" s="13" t="s">
        <v>757</v>
      </c>
      <c r="H64" s="15">
        <v>2.78</v>
      </c>
      <c r="I64" s="110">
        <f t="shared" si="0"/>
        <v>27.799999999999997</v>
      </c>
      <c r="J64" s="115"/>
    </row>
  </sheetData>
  <mergeCells count="47">
    <mergeCell ref="E24:F24"/>
    <mergeCell ref="E23:F23"/>
    <mergeCell ref="I10:I11"/>
    <mergeCell ref="I14:I15"/>
    <mergeCell ref="E20:F20"/>
    <mergeCell ref="E21:F21"/>
    <mergeCell ref="E22:F22"/>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0759-9EF1-436F-9EB5-0A0453575619}">
  <sheetPr codeName="shShippingInvoice1">
    <tabColor rgb="FFFF0000"/>
  </sheetPr>
  <dimension ref="A1:O76"/>
  <sheetViews>
    <sheetView topLeftCell="A43" zoomScale="90" zoomScaleNormal="90" workbookViewId="0">
      <selection activeCell="I22" sqref="I22:I6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1795.5399999999993</v>
      </c>
      <c r="O2" t="s">
        <v>182</v>
      </c>
    </row>
    <row r="3" spans="1:15" ht="12.75" customHeight="1">
      <c r="A3" s="114"/>
      <c r="B3" s="121" t="s">
        <v>135</v>
      </c>
      <c r="C3" s="120"/>
      <c r="D3" s="120"/>
      <c r="E3" s="120"/>
      <c r="F3" s="120"/>
      <c r="G3" s="120"/>
      <c r="H3" s="120"/>
      <c r="I3" s="120"/>
      <c r="J3" s="120"/>
      <c r="K3" s="120"/>
      <c r="L3" s="115"/>
      <c r="N3">
        <v>1795.5399999999993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4">
        <f>IF(Invoice!J10&lt;&gt;"",Invoice!J10,"")</f>
        <v>50774</v>
      </c>
      <c r="L10" s="115"/>
    </row>
    <row r="11" spans="1:15" ht="12.75" customHeight="1">
      <c r="A11" s="114"/>
      <c r="B11" s="114" t="s">
        <v>709</v>
      </c>
      <c r="C11" s="120"/>
      <c r="D11" s="120"/>
      <c r="E11" s="120"/>
      <c r="F11" s="115"/>
      <c r="G11" s="116"/>
      <c r="H11" s="116" t="s">
        <v>709</v>
      </c>
      <c r="I11" s="120"/>
      <c r="J11" s="120"/>
      <c r="K11" s="14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773</v>
      </c>
      <c r="C13" s="120"/>
      <c r="D13" s="120"/>
      <c r="E13" s="120"/>
      <c r="F13" s="115"/>
      <c r="G13" s="116"/>
      <c r="H13" s="116" t="s">
        <v>773</v>
      </c>
      <c r="I13" s="120"/>
      <c r="J13" s="120"/>
      <c r="K13" s="99" t="s">
        <v>11</v>
      </c>
      <c r="L13" s="115"/>
    </row>
    <row r="14" spans="1:15" ht="15" customHeight="1">
      <c r="A14" s="114"/>
      <c r="B14" s="114" t="s">
        <v>712</v>
      </c>
      <c r="C14" s="120"/>
      <c r="D14" s="120"/>
      <c r="E14" s="120"/>
      <c r="F14" s="115"/>
      <c r="G14" s="116"/>
      <c r="H14" s="116" t="s">
        <v>712</v>
      </c>
      <c r="I14" s="120"/>
      <c r="J14" s="120"/>
      <c r="K14" s="146">
        <f>Invoice!J14</f>
        <v>45129</v>
      </c>
      <c r="L14" s="115"/>
    </row>
    <row r="15" spans="1:15" ht="15" customHeight="1">
      <c r="A15" s="114"/>
      <c r="B15" s="6" t="s">
        <v>6</v>
      </c>
      <c r="C15" s="7"/>
      <c r="D15" s="7"/>
      <c r="E15" s="7"/>
      <c r="F15" s="8"/>
      <c r="G15" s="116"/>
      <c r="H15" s="9" t="s">
        <v>6</v>
      </c>
      <c r="I15" s="120"/>
      <c r="J15" s="120"/>
      <c r="K15" s="147"/>
      <c r="L15" s="115"/>
    </row>
    <row r="16" spans="1:15" ht="15" customHeight="1">
      <c r="A16" s="114"/>
      <c r="B16" s="120"/>
      <c r="C16" s="120"/>
      <c r="D16" s="120"/>
      <c r="E16" s="120"/>
      <c r="F16" s="120"/>
      <c r="G16" s="120"/>
      <c r="H16" s="120"/>
      <c r="I16" s="123" t="s">
        <v>142</v>
      </c>
      <c r="J16" s="123" t="s">
        <v>142</v>
      </c>
      <c r="K16" s="129">
        <v>39383</v>
      </c>
      <c r="L16" s="115"/>
    </row>
    <row r="17" spans="1:12" ht="12.75" customHeight="1">
      <c r="A17" s="114"/>
      <c r="B17" s="120" t="s">
        <v>782</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8" t="s">
        <v>201</v>
      </c>
      <c r="G20" s="149"/>
      <c r="H20" s="100" t="s">
        <v>169</v>
      </c>
      <c r="I20" s="100" t="s">
        <v>202</v>
      </c>
      <c r="J20" s="100" t="s">
        <v>202</v>
      </c>
      <c r="K20" s="100" t="s">
        <v>21</v>
      </c>
      <c r="L20" s="115"/>
    </row>
    <row r="21" spans="1:12" ht="12.75" customHeight="1">
      <c r="A21" s="114"/>
      <c r="B21" s="105"/>
      <c r="C21" s="105"/>
      <c r="D21" s="105"/>
      <c r="E21" s="106"/>
      <c r="F21" s="150"/>
      <c r="G21" s="151"/>
      <c r="H21" s="105" t="s">
        <v>141</v>
      </c>
      <c r="I21" s="105"/>
      <c r="J21" s="105"/>
      <c r="K21" s="105"/>
      <c r="L21" s="115"/>
    </row>
    <row r="22" spans="1:12" ht="24" customHeight="1">
      <c r="A22" s="114"/>
      <c r="B22" s="107">
        <f>'Tax Invoice'!D18</f>
        <v>1</v>
      </c>
      <c r="C22" s="10" t="s">
        <v>715</v>
      </c>
      <c r="D22" s="10" t="s">
        <v>715</v>
      </c>
      <c r="E22" s="118" t="s">
        <v>716</v>
      </c>
      <c r="F22" s="140" t="s">
        <v>272</v>
      </c>
      <c r="G22" s="141"/>
      <c r="H22" s="11" t="s">
        <v>717</v>
      </c>
      <c r="I22" s="14">
        <f t="shared" ref="I22:I64" si="0">J22*$N$1</f>
        <v>21.864999999999998</v>
      </c>
      <c r="J22" s="14">
        <v>43.73</v>
      </c>
      <c r="K22" s="109">
        <f t="shared" ref="K22:K64" si="1">I22*B22</f>
        <v>21.864999999999998</v>
      </c>
      <c r="L22" s="115"/>
    </row>
    <row r="23" spans="1:12" ht="24" customHeight="1">
      <c r="A23" s="114"/>
      <c r="B23" s="107">
        <f>'Tax Invoice'!D19</f>
        <v>11</v>
      </c>
      <c r="C23" s="10" t="s">
        <v>718</v>
      </c>
      <c r="D23" s="10" t="s">
        <v>718</v>
      </c>
      <c r="E23" s="118" t="s">
        <v>27</v>
      </c>
      <c r="F23" s="140" t="s">
        <v>272</v>
      </c>
      <c r="G23" s="141"/>
      <c r="H23" s="11" t="s">
        <v>719</v>
      </c>
      <c r="I23" s="14">
        <f t="shared" si="0"/>
        <v>0.59499999999999997</v>
      </c>
      <c r="J23" s="14">
        <v>1.19</v>
      </c>
      <c r="K23" s="109">
        <f t="shared" si="1"/>
        <v>6.5449999999999999</v>
      </c>
      <c r="L23" s="115"/>
    </row>
    <row r="24" spans="1:12" ht="24" customHeight="1">
      <c r="A24" s="114"/>
      <c r="B24" s="107">
        <f>'Tax Invoice'!D20</f>
        <v>1</v>
      </c>
      <c r="C24" s="10" t="s">
        <v>720</v>
      </c>
      <c r="D24" s="10" t="s">
        <v>720</v>
      </c>
      <c r="E24" s="118" t="s">
        <v>110</v>
      </c>
      <c r="F24" s="140"/>
      <c r="G24" s="141"/>
      <c r="H24" s="11" t="s">
        <v>721</v>
      </c>
      <c r="I24" s="14">
        <f t="shared" si="0"/>
        <v>134.69</v>
      </c>
      <c r="J24" s="14">
        <v>269.38</v>
      </c>
      <c r="K24" s="109">
        <f t="shared" si="1"/>
        <v>134.69</v>
      </c>
      <c r="L24" s="115"/>
    </row>
    <row r="25" spans="1:12" ht="24" customHeight="1">
      <c r="A25" s="114"/>
      <c r="B25" s="107">
        <f>'Tax Invoice'!D21</f>
        <v>1</v>
      </c>
      <c r="C25" s="10" t="s">
        <v>722</v>
      </c>
      <c r="D25" s="10" t="s">
        <v>760</v>
      </c>
      <c r="E25" s="118" t="s">
        <v>226</v>
      </c>
      <c r="F25" s="140"/>
      <c r="G25" s="141"/>
      <c r="H25" s="11" t="s">
        <v>723</v>
      </c>
      <c r="I25" s="14">
        <f t="shared" si="0"/>
        <v>23.19</v>
      </c>
      <c r="J25" s="14">
        <v>46.38</v>
      </c>
      <c r="K25" s="109">
        <f t="shared" si="1"/>
        <v>23.19</v>
      </c>
      <c r="L25" s="115"/>
    </row>
    <row r="26" spans="1:12" ht="24" customHeight="1">
      <c r="A26" s="114"/>
      <c r="B26" s="107">
        <f>'Tax Invoice'!D22</f>
        <v>1</v>
      </c>
      <c r="C26" s="10" t="s">
        <v>724</v>
      </c>
      <c r="D26" s="10" t="s">
        <v>761</v>
      </c>
      <c r="E26" s="118" t="s">
        <v>23</v>
      </c>
      <c r="F26" s="140"/>
      <c r="G26" s="141"/>
      <c r="H26" s="11" t="s">
        <v>725</v>
      </c>
      <c r="I26" s="14">
        <f t="shared" si="0"/>
        <v>15.42</v>
      </c>
      <c r="J26" s="14">
        <v>30.84</v>
      </c>
      <c r="K26" s="109">
        <f t="shared" si="1"/>
        <v>15.42</v>
      </c>
      <c r="L26" s="115"/>
    </row>
    <row r="27" spans="1:12" ht="24" customHeight="1">
      <c r="A27" s="114"/>
      <c r="B27" s="107">
        <f>'Tax Invoice'!D23</f>
        <v>1</v>
      </c>
      <c r="C27" s="10" t="s">
        <v>726</v>
      </c>
      <c r="D27" s="10" t="s">
        <v>762</v>
      </c>
      <c r="E27" s="118" t="s">
        <v>239</v>
      </c>
      <c r="F27" s="140" t="s">
        <v>727</v>
      </c>
      <c r="G27" s="141"/>
      <c r="H27" s="11" t="s">
        <v>728</v>
      </c>
      <c r="I27" s="14">
        <f t="shared" si="0"/>
        <v>20.195</v>
      </c>
      <c r="J27" s="14">
        <v>40.39</v>
      </c>
      <c r="K27" s="109">
        <f t="shared" si="1"/>
        <v>20.195</v>
      </c>
      <c r="L27" s="115"/>
    </row>
    <row r="28" spans="1:12" ht="12" customHeight="1">
      <c r="A28" s="114"/>
      <c r="B28" s="107">
        <f>'Tax Invoice'!D24</f>
        <v>11</v>
      </c>
      <c r="C28" s="10" t="s">
        <v>65</v>
      </c>
      <c r="D28" s="10" t="s">
        <v>65</v>
      </c>
      <c r="E28" s="118" t="s">
        <v>23</v>
      </c>
      <c r="F28" s="140"/>
      <c r="G28" s="141"/>
      <c r="H28" s="11" t="s">
        <v>729</v>
      </c>
      <c r="I28" s="14">
        <f t="shared" si="0"/>
        <v>1.24</v>
      </c>
      <c r="J28" s="14">
        <v>2.48</v>
      </c>
      <c r="K28" s="109">
        <f t="shared" si="1"/>
        <v>13.64</v>
      </c>
      <c r="L28" s="115"/>
    </row>
    <row r="29" spans="1:12" ht="12" customHeight="1">
      <c r="A29" s="114"/>
      <c r="B29" s="107">
        <f>'Tax Invoice'!D25</f>
        <v>11</v>
      </c>
      <c r="C29" s="10" t="s">
        <v>65</v>
      </c>
      <c r="D29" s="10" t="s">
        <v>65</v>
      </c>
      <c r="E29" s="118" t="s">
        <v>25</v>
      </c>
      <c r="F29" s="140"/>
      <c r="G29" s="141"/>
      <c r="H29" s="11" t="s">
        <v>729</v>
      </c>
      <c r="I29" s="14">
        <f t="shared" si="0"/>
        <v>1.24</v>
      </c>
      <c r="J29" s="14">
        <v>2.48</v>
      </c>
      <c r="K29" s="109">
        <f t="shared" si="1"/>
        <v>13.64</v>
      </c>
      <c r="L29" s="115"/>
    </row>
    <row r="30" spans="1:12" ht="12" customHeight="1">
      <c r="A30" s="114"/>
      <c r="B30" s="107">
        <f>'Tax Invoice'!D26</f>
        <v>11</v>
      </c>
      <c r="C30" s="10" t="s">
        <v>65</v>
      </c>
      <c r="D30" s="10" t="s">
        <v>65</v>
      </c>
      <c r="E30" s="118" t="s">
        <v>26</v>
      </c>
      <c r="F30" s="140"/>
      <c r="G30" s="141"/>
      <c r="H30" s="11" t="s">
        <v>729</v>
      </c>
      <c r="I30" s="14">
        <f t="shared" si="0"/>
        <v>1.24</v>
      </c>
      <c r="J30" s="14">
        <v>2.48</v>
      </c>
      <c r="K30" s="109">
        <f t="shared" si="1"/>
        <v>13.64</v>
      </c>
      <c r="L30" s="115"/>
    </row>
    <row r="31" spans="1:12" ht="12.75" customHeight="1">
      <c r="A31" s="114"/>
      <c r="B31" s="107">
        <f>'Tax Invoice'!D27</f>
        <v>6</v>
      </c>
      <c r="C31" s="10" t="s">
        <v>68</v>
      </c>
      <c r="D31" s="10" t="s">
        <v>68</v>
      </c>
      <c r="E31" s="118" t="s">
        <v>23</v>
      </c>
      <c r="F31" s="140" t="s">
        <v>273</v>
      </c>
      <c r="G31" s="141"/>
      <c r="H31" s="11" t="s">
        <v>730</v>
      </c>
      <c r="I31" s="14">
        <f t="shared" si="0"/>
        <v>1.5149999999999999</v>
      </c>
      <c r="J31" s="14">
        <v>3.03</v>
      </c>
      <c r="K31" s="109">
        <f t="shared" si="1"/>
        <v>9.09</v>
      </c>
      <c r="L31" s="115"/>
    </row>
    <row r="32" spans="1:12" ht="12.75" customHeight="1">
      <c r="A32" s="114"/>
      <c r="B32" s="107">
        <f>'Tax Invoice'!D28</f>
        <v>11</v>
      </c>
      <c r="C32" s="10" t="s">
        <v>68</v>
      </c>
      <c r="D32" s="10" t="s">
        <v>68</v>
      </c>
      <c r="E32" s="118" t="s">
        <v>23</v>
      </c>
      <c r="F32" s="140" t="s">
        <v>272</v>
      </c>
      <c r="G32" s="141"/>
      <c r="H32" s="11" t="s">
        <v>730</v>
      </c>
      <c r="I32" s="14">
        <f t="shared" si="0"/>
        <v>1.5149999999999999</v>
      </c>
      <c r="J32" s="14">
        <v>3.03</v>
      </c>
      <c r="K32" s="109">
        <f t="shared" si="1"/>
        <v>16.664999999999999</v>
      </c>
      <c r="L32" s="115"/>
    </row>
    <row r="33" spans="1:12" ht="12.75" customHeight="1">
      <c r="A33" s="114"/>
      <c r="B33" s="107">
        <f>'Tax Invoice'!D29</f>
        <v>11</v>
      </c>
      <c r="C33" s="10" t="s">
        <v>68</v>
      </c>
      <c r="D33" s="10" t="s">
        <v>68</v>
      </c>
      <c r="E33" s="118" t="s">
        <v>25</v>
      </c>
      <c r="F33" s="140" t="s">
        <v>273</v>
      </c>
      <c r="G33" s="141"/>
      <c r="H33" s="11" t="s">
        <v>730</v>
      </c>
      <c r="I33" s="14">
        <f t="shared" si="0"/>
        <v>1.5149999999999999</v>
      </c>
      <c r="J33" s="14">
        <v>3.03</v>
      </c>
      <c r="K33" s="109">
        <f t="shared" si="1"/>
        <v>16.664999999999999</v>
      </c>
      <c r="L33" s="115"/>
    </row>
    <row r="34" spans="1:12" ht="12.75" customHeight="1">
      <c r="A34" s="114"/>
      <c r="B34" s="107">
        <f>'Tax Invoice'!D30</f>
        <v>11</v>
      </c>
      <c r="C34" s="10" t="s">
        <v>68</v>
      </c>
      <c r="D34" s="10" t="s">
        <v>68</v>
      </c>
      <c r="E34" s="118" t="s">
        <v>25</v>
      </c>
      <c r="F34" s="140" t="s">
        <v>272</v>
      </c>
      <c r="G34" s="141"/>
      <c r="H34" s="11" t="s">
        <v>730</v>
      </c>
      <c r="I34" s="14">
        <f t="shared" si="0"/>
        <v>1.5149999999999999</v>
      </c>
      <c r="J34" s="14">
        <v>3.03</v>
      </c>
      <c r="K34" s="109">
        <f t="shared" si="1"/>
        <v>16.664999999999999</v>
      </c>
      <c r="L34" s="115"/>
    </row>
    <row r="35" spans="1:12" ht="12.75" customHeight="1">
      <c r="A35" s="114"/>
      <c r="B35" s="107">
        <f>'Tax Invoice'!D31</f>
        <v>6</v>
      </c>
      <c r="C35" s="10" t="s">
        <v>68</v>
      </c>
      <c r="D35" s="10" t="s">
        <v>68</v>
      </c>
      <c r="E35" s="118" t="s">
        <v>26</v>
      </c>
      <c r="F35" s="140" t="s">
        <v>273</v>
      </c>
      <c r="G35" s="141"/>
      <c r="H35" s="11" t="s">
        <v>730</v>
      </c>
      <c r="I35" s="14">
        <f t="shared" si="0"/>
        <v>1.5149999999999999</v>
      </c>
      <c r="J35" s="14">
        <v>3.03</v>
      </c>
      <c r="K35" s="109">
        <f t="shared" si="1"/>
        <v>9.09</v>
      </c>
      <c r="L35" s="115"/>
    </row>
    <row r="36" spans="1:12" ht="12.75" customHeight="1">
      <c r="A36" s="114"/>
      <c r="B36" s="107">
        <f>'Tax Invoice'!D32</f>
        <v>11</v>
      </c>
      <c r="C36" s="10" t="s">
        <v>68</v>
      </c>
      <c r="D36" s="10" t="s">
        <v>68</v>
      </c>
      <c r="E36" s="118" t="s">
        <v>26</v>
      </c>
      <c r="F36" s="140" t="s">
        <v>272</v>
      </c>
      <c r="G36" s="141"/>
      <c r="H36" s="11" t="s">
        <v>730</v>
      </c>
      <c r="I36" s="14">
        <f t="shared" si="0"/>
        <v>1.5149999999999999</v>
      </c>
      <c r="J36" s="14">
        <v>3.03</v>
      </c>
      <c r="K36" s="109">
        <f t="shared" si="1"/>
        <v>16.664999999999999</v>
      </c>
      <c r="L36" s="115"/>
    </row>
    <row r="37" spans="1:12" ht="24" customHeight="1">
      <c r="A37" s="114"/>
      <c r="B37" s="107">
        <f>'Tax Invoice'!D33</f>
        <v>3</v>
      </c>
      <c r="C37" s="10" t="s">
        <v>731</v>
      </c>
      <c r="D37" s="10" t="s">
        <v>731</v>
      </c>
      <c r="E37" s="118" t="s">
        <v>25</v>
      </c>
      <c r="F37" s="140"/>
      <c r="G37" s="141"/>
      <c r="H37" s="11" t="s">
        <v>732</v>
      </c>
      <c r="I37" s="14">
        <f t="shared" si="0"/>
        <v>14.675000000000001</v>
      </c>
      <c r="J37" s="14">
        <v>29.35</v>
      </c>
      <c r="K37" s="109">
        <f t="shared" si="1"/>
        <v>44.025000000000006</v>
      </c>
      <c r="L37" s="115"/>
    </row>
    <row r="38" spans="1:12" ht="24" customHeight="1">
      <c r="A38" s="114"/>
      <c r="B38" s="107">
        <f>'Tax Invoice'!D34</f>
        <v>3</v>
      </c>
      <c r="C38" s="10" t="s">
        <v>731</v>
      </c>
      <c r="D38" s="10" t="s">
        <v>731</v>
      </c>
      <c r="E38" s="118" t="s">
        <v>26</v>
      </c>
      <c r="F38" s="140"/>
      <c r="G38" s="141"/>
      <c r="H38" s="11" t="s">
        <v>732</v>
      </c>
      <c r="I38" s="14">
        <f t="shared" si="0"/>
        <v>14.675000000000001</v>
      </c>
      <c r="J38" s="14">
        <v>29.35</v>
      </c>
      <c r="K38" s="109">
        <f t="shared" si="1"/>
        <v>44.025000000000006</v>
      </c>
      <c r="L38" s="115"/>
    </row>
    <row r="39" spans="1:12" ht="24" customHeight="1">
      <c r="A39" s="114"/>
      <c r="B39" s="107">
        <f>'Tax Invoice'!D35</f>
        <v>1</v>
      </c>
      <c r="C39" s="10" t="s">
        <v>733</v>
      </c>
      <c r="D39" s="10" t="s">
        <v>733</v>
      </c>
      <c r="E39" s="118" t="s">
        <v>25</v>
      </c>
      <c r="F39" s="140"/>
      <c r="G39" s="141"/>
      <c r="H39" s="11" t="s">
        <v>734</v>
      </c>
      <c r="I39" s="14">
        <f t="shared" si="0"/>
        <v>14.705</v>
      </c>
      <c r="J39" s="14">
        <v>29.41</v>
      </c>
      <c r="K39" s="109">
        <f t="shared" si="1"/>
        <v>14.705</v>
      </c>
      <c r="L39" s="115"/>
    </row>
    <row r="40" spans="1:12" ht="24" customHeight="1">
      <c r="A40" s="114"/>
      <c r="B40" s="107">
        <f>'Tax Invoice'!D36</f>
        <v>1</v>
      </c>
      <c r="C40" s="10" t="s">
        <v>733</v>
      </c>
      <c r="D40" s="10" t="s">
        <v>733</v>
      </c>
      <c r="E40" s="118" t="s">
        <v>26</v>
      </c>
      <c r="F40" s="140"/>
      <c r="G40" s="141"/>
      <c r="H40" s="11" t="s">
        <v>734</v>
      </c>
      <c r="I40" s="14">
        <f t="shared" si="0"/>
        <v>14.705</v>
      </c>
      <c r="J40" s="14">
        <v>29.41</v>
      </c>
      <c r="K40" s="109">
        <f t="shared" si="1"/>
        <v>14.705</v>
      </c>
      <c r="L40" s="115"/>
    </row>
    <row r="41" spans="1:12" ht="24" customHeight="1">
      <c r="A41" s="114"/>
      <c r="B41" s="107">
        <f>'Tax Invoice'!D37</f>
        <v>1</v>
      </c>
      <c r="C41" s="10" t="s">
        <v>733</v>
      </c>
      <c r="D41" s="10" t="s">
        <v>733</v>
      </c>
      <c r="E41" s="118" t="s">
        <v>27</v>
      </c>
      <c r="F41" s="140"/>
      <c r="G41" s="141"/>
      <c r="H41" s="11" t="s">
        <v>734</v>
      </c>
      <c r="I41" s="14">
        <f t="shared" si="0"/>
        <v>14.705</v>
      </c>
      <c r="J41" s="14">
        <v>29.41</v>
      </c>
      <c r="K41" s="109">
        <f t="shared" si="1"/>
        <v>14.705</v>
      </c>
      <c r="L41" s="115"/>
    </row>
    <row r="42" spans="1:12" ht="24" customHeight="1">
      <c r="A42" s="114"/>
      <c r="B42" s="107">
        <f>'Tax Invoice'!D38</f>
        <v>1</v>
      </c>
      <c r="C42" s="10" t="s">
        <v>735</v>
      </c>
      <c r="D42" s="10" t="s">
        <v>735</v>
      </c>
      <c r="E42" s="118" t="s">
        <v>27</v>
      </c>
      <c r="F42" s="140" t="s">
        <v>107</v>
      </c>
      <c r="G42" s="141"/>
      <c r="H42" s="11" t="s">
        <v>736</v>
      </c>
      <c r="I42" s="14">
        <f t="shared" si="0"/>
        <v>38.865000000000002</v>
      </c>
      <c r="J42" s="14">
        <v>77.73</v>
      </c>
      <c r="K42" s="109">
        <f t="shared" si="1"/>
        <v>38.865000000000002</v>
      </c>
      <c r="L42" s="115"/>
    </row>
    <row r="43" spans="1:12" ht="24" customHeight="1">
      <c r="A43" s="114"/>
      <c r="B43" s="107">
        <f>'Tax Invoice'!D39</f>
        <v>2</v>
      </c>
      <c r="C43" s="10" t="s">
        <v>737</v>
      </c>
      <c r="D43" s="10" t="s">
        <v>737</v>
      </c>
      <c r="E43" s="118" t="s">
        <v>716</v>
      </c>
      <c r="F43" s="140"/>
      <c r="G43" s="141"/>
      <c r="H43" s="11" t="s">
        <v>738</v>
      </c>
      <c r="I43" s="14">
        <f t="shared" si="0"/>
        <v>21.68</v>
      </c>
      <c r="J43" s="14">
        <v>43.36</v>
      </c>
      <c r="K43" s="109">
        <f t="shared" si="1"/>
        <v>43.36</v>
      </c>
      <c r="L43" s="115"/>
    </row>
    <row r="44" spans="1:12" ht="24" customHeight="1">
      <c r="A44" s="114"/>
      <c r="B44" s="107">
        <f>'Tax Invoice'!D40</f>
        <v>11</v>
      </c>
      <c r="C44" s="10" t="s">
        <v>739</v>
      </c>
      <c r="D44" s="10" t="s">
        <v>739</v>
      </c>
      <c r="E44" s="118" t="s">
        <v>90</v>
      </c>
      <c r="F44" s="140"/>
      <c r="G44" s="141"/>
      <c r="H44" s="11" t="s">
        <v>740</v>
      </c>
      <c r="I44" s="14">
        <f t="shared" si="0"/>
        <v>1.74</v>
      </c>
      <c r="J44" s="14">
        <v>3.48</v>
      </c>
      <c r="K44" s="109">
        <f t="shared" si="1"/>
        <v>19.14</v>
      </c>
      <c r="L44" s="115"/>
    </row>
    <row r="45" spans="1:12" ht="24" customHeight="1">
      <c r="A45" s="114"/>
      <c r="B45" s="107">
        <f>'Tax Invoice'!D41</f>
        <v>5</v>
      </c>
      <c r="C45" s="10" t="s">
        <v>741</v>
      </c>
      <c r="D45" s="10" t="s">
        <v>763</v>
      </c>
      <c r="E45" s="118" t="s">
        <v>107</v>
      </c>
      <c r="F45" s="140" t="s">
        <v>231</v>
      </c>
      <c r="G45" s="141"/>
      <c r="H45" s="11" t="s">
        <v>742</v>
      </c>
      <c r="I45" s="14">
        <f t="shared" si="0"/>
        <v>1.81</v>
      </c>
      <c r="J45" s="14">
        <v>3.62</v>
      </c>
      <c r="K45" s="109">
        <f t="shared" si="1"/>
        <v>9.0500000000000007</v>
      </c>
      <c r="L45" s="115"/>
    </row>
    <row r="46" spans="1:12" ht="24" customHeight="1">
      <c r="A46" s="114"/>
      <c r="B46" s="107">
        <f>'Tax Invoice'!D42</f>
        <v>5</v>
      </c>
      <c r="C46" s="10" t="s">
        <v>741</v>
      </c>
      <c r="D46" s="10" t="s">
        <v>763</v>
      </c>
      <c r="E46" s="118" t="s">
        <v>107</v>
      </c>
      <c r="F46" s="140" t="s">
        <v>232</v>
      </c>
      <c r="G46" s="141"/>
      <c r="H46" s="11" t="s">
        <v>742</v>
      </c>
      <c r="I46" s="14">
        <f t="shared" si="0"/>
        <v>1.81</v>
      </c>
      <c r="J46" s="14">
        <v>3.62</v>
      </c>
      <c r="K46" s="109">
        <f t="shared" si="1"/>
        <v>9.0500000000000007</v>
      </c>
      <c r="L46" s="115"/>
    </row>
    <row r="47" spans="1:12" ht="24" customHeight="1">
      <c r="A47" s="114"/>
      <c r="B47" s="107">
        <f>'Tax Invoice'!D43</f>
        <v>5</v>
      </c>
      <c r="C47" s="10" t="s">
        <v>741</v>
      </c>
      <c r="D47" s="10" t="s">
        <v>763</v>
      </c>
      <c r="E47" s="118" t="s">
        <v>107</v>
      </c>
      <c r="F47" s="140" t="s">
        <v>743</v>
      </c>
      <c r="G47" s="141"/>
      <c r="H47" s="11" t="s">
        <v>742</v>
      </c>
      <c r="I47" s="14">
        <f t="shared" si="0"/>
        <v>1.81</v>
      </c>
      <c r="J47" s="14">
        <v>3.62</v>
      </c>
      <c r="K47" s="109">
        <f t="shared" si="1"/>
        <v>9.0500000000000007</v>
      </c>
      <c r="L47" s="115"/>
    </row>
    <row r="48" spans="1:12" ht="24" customHeight="1">
      <c r="A48" s="114"/>
      <c r="B48" s="107">
        <f>'Tax Invoice'!D44</f>
        <v>5</v>
      </c>
      <c r="C48" s="10" t="s">
        <v>741</v>
      </c>
      <c r="D48" s="10" t="s">
        <v>764</v>
      </c>
      <c r="E48" s="118" t="s">
        <v>228</v>
      </c>
      <c r="F48" s="140" t="s">
        <v>107</v>
      </c>
      <c r="G48" s="141"/>
      <c r="H48" s="11" t="s">
        <v>742</v>
      </c>
      <c r="I48" s="14">
        <f t="shared" si="0"/>
        <v>1.81</v>
      </c>
      <c r="J48" s="14">
        <v>3.62</v>
      </c>
      <c r="K48" s="109">
        <f t="shared" si="1"/>
        <v>9.0500000000000007</v>
      </c>
      <c r="L48" s="115"/>
    </row>
    <row r="49" spans="1:12" ht="24" customHeight="1">
      <c r="A49" s="114"/>
      <c r="B49" s="107">
        <f>'Tax Invoice'!D45</f>
        <v>5</v>
      </c>
      <c r="C49" s="10" t="s">
        <v>741</v>
      </c>
      <c r="D49" s="10" t="s">
        <v>764</v>
      </c>
      <c r="E49" s="118" t="s">
        <v>229</v>
      </c>
      <c r="F49" s="140" t="s">
        <v>107</v>
      </c>
      <c r="G49" s="141"/>
      <c r="H49" s="11" t="s">
        <v>742</v>
      </c>
      <c r="I49" s="14">
        <f t="shared" si="0"/>
        <v>1.81</v>
      </c>
      <c r="J49" s="14">
        <v>3.62</v>
      </c>
      <c r="K49" s="109">
        <f t="shared" si="1"/>
        <v>9.0500000000000007</v>
      </c>
      <c r="L49" s="115"/>
    </row>
    <row r="50" spans="1:12" ht="24" customHeight="1">
      <c r="A50" s="114"/>
      <c r="B50" s="107">
        <f>'Tax Invoice'!D46</f>
        <v>5</v>
      </c>
      <c r="C50" s="10" t="s">
        <v>741</v>
      </c>
      <c r="D50" s="10" t="s">
        <v>764</v>
      </c>
      <c r="E50" s="118" t="s">
        <v>744</v>
      </c>
      <c r="F50" s="140" t="s">
        <v>107</v>
      </c>
      <c r="G50" s="141"/>
      <c r="H50" s="11" t="s">
        <v>742</v>
      </c>
      <c r="I50" s="14">
        <f t="shared" si="0"/>
        <v>1.81</v>
      </c>
      <c r="J50" s="14">
        <v>3.62</v>
      </c>
      <c r="K50" s="109">
        <f t="shared" si="1"/>
        <v>9.0500000000000007</v>
      </c>
      <c r="L50" s="115"/>
    </row>
    <row r="51" spans="1:12" ht="36" customHeight="1">
      <c r="A51" s="114"/>
      <c r="B51" s="107">
        <f>'Tax Invoice'!D47</f>
        <v>11</v>
      </c>
      <c r="C51" s="10" t="s">
        <v>745</v>
      </c>
      <c r="D51" s="10" t="s">
        <v>745</v>
      </c>
      <c r="E51" s="118" t="s">
        <v>239</v>
      </c>
      <c r="F51" s="140"/>
      <c r="G51" s="141"/>
      <c r="H51" s="11" t="s">
        <v>746</v>
      </c>
      <c r="I51" s="14">
        <f t="shared" si="0"/>
        <v>4.5650000000000004</v>
      </c>
      <c r="J51" s="14">
        <v>9.1300000000000008</v>
      </c>
      <c r="K51" s="109">
        <f t="shared" si="1"/>
        <v>50.215000000000003</v>
      </c>
      <c r="L51" s="115"/>
    </row>
    <row r="52" spans="1:12" ht="24" customHeight="1">
      <c r="A52" s="114"/>
      <c r="B52" s="107">
        <f>'Tax Invoice'!D48</f>
        <v>11</v>
      </c>
      <c r="C52" s="10" t="s">
        <v>747</v>
      </c>
      <c r="D52" s="10" t="s">
        <v>747</v>
      </c>
      <c r="E52" s="118" t="s">
        <v>25</v>
      </c>
      <c r="F52" s="140" t="s">
        <v>272</v>
      </c>
      <c r="G52" s="141"/>
      <c r="H52" s="11" t="s">
        <v>748</v>
      </c>
      <c r="I52" s="14">
        <f t="shared" si="0"/>
        <v>1.075</v>
      </c>
      <c r="J52" s="14">
        <v>2.15</v>
      </c>
      <c r="K52" s="109">
        <f t="shared" si="1"/>
        <v>11.824999999999999</v>
      </c>
      <c r="L52" s="115"/>
    </row>
    <row r="53" spans="1:12" ht="24" customHeight="1">
      <c r="A53" s="114"/>
      <c r="B53" s="107">
        <f>'Tax Invoice'!D49</f>
        <v>11</v>
      </c>
      <c r="C53" s="10" t="s">
        <v>747</v>
      </c>
      <c r="D53" s="10" t="s">
        <v>747</v>
      </c>
      <c r="E53" s="118" t="s">
        <v>26</v>
      </c>
      <c r="F53" s="140" t="s">
        <v>272</v>
      </c>
      <c r="G53" s="141"/>
      <c r="H53" s="11" t="s">
        <v>748</v>
      </c>
      <c r="I53" s="14">
        <f t="shared" si="0"/>
        <v>1.075</v>
      </c>
      <c r="J53" s="14">
        <v>2.15</v>
      </c>
      <c r="K53" s="109">
        <f t="shared" si="1"/>
        <v>11.824999999999999</v>
      </c>
      <c r="L53" s="115"/>
    </row>
    <row r="54" spans="1:12" ht="24" customHeight="1">
      <c r="A54" s="114"/>
      <c r="B54" s="107">
        <f>'Tax Invoice'!D50</f>
        <v>11</v>
      </c>
      <c r="C54" s="10" t="s">
        <v>747</v>
      </c>
      <c r="D54" s="10" t="s">
        <v>747</v>
      </c>
      <c r="E54" s="118" t="s">
        <v>27</v>
      </c>
      <c r="F54" s="140" t="s">
        <v>272</v>
      </c>
      <c r="G54" s="141"/>
      <c r="H54" s="11" t="s">
        <v>748</v>
      </c>
      <c r="I54" s="14">
        <f t="shared" si="0"/>
        <v>1.075</v>
      </c>
      <c r="J54" s="14">
        <v>2.15</v>
      </c>
      <c r="K54" s="109">
        <f t="shared" si="1"/>
        <v>11.824999999999999</v>
      </c>
      <c r="L54" s="115"/>
    </row>
    <row r="55" spans="1:12" ht="36" customHeight="1">
      <c r="A55" s="114"/>
      <c r="B55" s="107">
        <f>'Tax Invoice'!D51</f>
        <v>11</v>
      </c>
      <c r="C55" s="10" t="s">
        <v>749</v>
      </c>
      <c r="D55" s="10" t="s">
        <v>749</v>
      </c>
      <c r="E55" s="118" t="s">
        <v>272</v>
      </c>
      <c r="F55" s="140" t="s">
        <v>239</v>
      </c>
      <c r="G55" s="141"/>
      <c r="H55" s="11" t="s">
        <v>750</v>
      </c>
      <c r="I55" s="14">
        <f t="shared" si="0"/>
        <v>4.875</v>
      </c>
      <c r="J55" s="14">
        <v>9.75</v>
      </c>
      <c r="K55" s="109">
        <f t="shared" si="1"/>
        <v>53.625</v>
      </c>
      <c r="L55" s="115"/>
    </row>
    <row r="56" spans="1:12" ht="24" customHeight="1">
      <c r="A56" s="114"/>
      <c r="B56" s="107">
        <f>'Tax Invoice'!D52</f>
        <v>5</v>
      </c>
      <c r="C56" s="10" t="s">
        <v>751</v>
      </c>
      <c r="D56" s="10" t="s">
        <v>751</v>
      </c>
      <c r="E56" s="118" t="s">
        <v>273</v>
      </c>
      <c r="F56" s="140"/>
      <c r="G56" s="141"/>
      <c r="H56" s="11" t="s">
        <v>752</v>
      </c>
      <c r="I56" s="14">
        <f t="shared" si="0"/>
        <v>1.52</v>
      </c>
      <c r="J56" s="14">
        <v>3.04</v>
      </c>
      <c r="K56" s="109">
        <f t="shared" si="1"/>
        <v>7.6</v>
      </c>
      <c r="L56" s="115"/>
    </row>
    <row r="57" spans="1:12" ht="24" customHeight="1">
      <c r="A57" s="114"/>
      <c r="B57" s="107">
        <f>'Tax Invoice'!D53</f>
        <v>15</v>
      </c>
      <c r="C57" s="10" t="s">
        <v>751</v>
      </c>
      <c r="D57" s="10" t="s">
        <v>751</v>
      </c>
      <c r="E57" s="118" t="s">
        <v>272</v>
      </c>
      <c r="F57" s="140"/>
      <c r="G57" s="141"/>
      <c r="H57" s="11" t="s">
        <v>752</v>
      </c>
      <c r="I57" s="14">
        <f t="shared" si="0"/>
        <v>1.52</v>
      </c>
      <c r="J57" s="14">
        <v>3.04</v>
      </c>
      <c r="K57" s="109">
        <f t="shared" si="1"/>
        <v>22.8</v>
      </c>
      <c r="L57" s="115"/>
    </row>
    <row r="58" spans="1:12" ht="24" customHeight="1">
      <c r="A58" s="114"/>
      <c r="B58" s="107">
        <f>'Tax Invoice'!D54</f>
        <v>7</v>
      </c>
      <c r="C58" s="10" t="s">
        <v>753</v>
      </c>
      <c r="D58" s="10" t="s">
        <v>753</v>
      </c>
      <c r="E58" s="118" t="s">
        <v>25</v>
      </c>
      <c r="F58" s="140"/>
      <c r="G58" s="141"/>
      <c r="H58" s="11" t="s">
        <v>754</v>
      </c>
      <c r="I58" s="14">
        <f t="shared" si="0"/>
        <v>3.54</v>
      </c>
      <c r="J58" s="14">
        <v>7.08</v>
      </c>
      <c r="K58" s="109">
        <f t="shared" si="1"/>
        <v>24.78</v>
      </c>
      <c r="L58" s="115"/>
    </row>
    <row r="59" spans="1:12" ht="24" customHeight="1">
      <c r="A59" s="114"/>
      <c r="B59" s="107">
        <f>'Tax Invoice'!D55</f>
        <v>5</v>
      </c>
      <c r="C59" s="10" t="s">
        <v>753</v>
      </c>
      <c r="D59" s="10" t="s">
        <v>753</v>
      </c>
      <c r="E59" s="118" t="s">
        <v>26</v>
      </c>
      <c r="F59" s="140"/>
      <c r="G59" s="141"/>
      <c r="H59" s="11" t="s">
        <v>754</v>
      </c>
      <c r="I59" s="14">
        <f t="shared" si="0"/>
        <v>3.54</v>
      </c>
      <c r="J59" s="14">
        <v>7.08</v>
      </c>
      <c r="K59" s="109">
        <f t="shared" si="1"/>
        <v>17.7</v>
      </c>
      <c r="L59" s="115"/>
    </row>
    <row r="60" spans="1:12" ht="24" customHeight="1">
      <c r="A60" s="114"/>
      <c r="B60" s="107">
        <f>'Tax Invoice'!D56</f>
        <v>1</v>
      </c>
      <c r="C60" s="10" t="s">
        <v>753</v>
      </c>
      <c r="D60" s="10" t="s">
        <v>753</v>
      </c>
      <c r="E60" s="118" t="s">
        <v>27</v>
      </c>
      <c r="F60" s="140"/>
      <c r="G60" s="141"/>
      <c r="H60" s="11" t="s">
        <v>754</v>
      </c>
      <c r="I60" s="14">
        <f t="shared" si="0"/>
        <v>3.54</v>
      </c>
      <c r="J60" s="14">
        <v>7.08</v>
      </c>
      <c r="K60" s="109">
        <f t="shared" si="1"/>
        <v>3.54</v>
      </c>
      <c r="L60" s="115"/>
    </row>
    <row r="61" spans="1:12" ht="24" customHeight="1">
      <c r="A61" s="114"/>
      <c r="B61" s="107">
        <f>'Tax Invoice'!D57</f>
        <v>2</v>
      </c>
      <c r="C61" s="10" t="s">
        <v>753</v>
      </c>
      <c r="D61" s="10" t="s">
        <v>753</v>
      </c>
      <c r="E61" s="118" t="s">
        <v>755</v>
      </c>
      <c r="F61" s="140"/>
      <c r="G61" s="141"/>
      <c r="H61" s="11" t="s">
        <v>754</v>
      </c>
      <c r="I61" s="14">
        <f t="shared" si="0"/>
        <v>3.54</v>
      </c>
      <c r="J61" s="14">
        <v>7.08</v>
      </c>
      <c r="K61" s="109">
        <f t="shared" si="1"/>
        <v>7.08</v>
      </c>
      <c r="L61" s="115"/>
    </row>
    <row r="62" spans="1:12" ht="36" customHeight="1">
      <c r="A62" s="114"/>
      <c r="B62" s="107">
        <f>'Tax Invoice'!D58</f>
        <v>12</v>
      </c>
      <c r="C62" s="10" t="s">
        <v>756</v>
      </c>
      <c r="D62" s="10" t="s">
        <v>765</v>
      </c>
      <c r="E62" s="118" t="s">
        <v>572</v>
      </c>
      <c r="F62" s="140" t="s">
        <v>107</v>
      </c>
      <c r="G62" s="141"/>
      <c r="H62" s="11" t="s">
        <v>757</v>
      </c>
      <c r="I62" s="14">
        <f t="shared" si="0"/>
        <v>1.39</v>
      </c>
      <c r="J62" s="14">
        <v>2.78</v>
      </c>
      <c r="K62" s="109">
        <f t="shared" si="1"/>
        <v>16.68</v>
      </c>
      <c r="L62" s="115"/>
    </row>
    <row r="63" spans="1:12" ht="36" customHeight="1">
      <c r="A63" s="114"/>
      <c r="B63" s="107">
        <f>'Tax Invoice'!D59</f>
        <v>6</v>
      </c>
      <c r="C63" s="10" t="s">
        <v>756</v>
      </c>
      <c r="D63" s="10" t="s">
        <v>766</v>
      </c>
      <c r="E63" s="118" t="s">
        <v>758</v>
      </c>
      <c r="F63" s="140" t="s">
        <v>107</v>
      </c>
      <c r="G63" s="141"/>
      <c r="H63" s="11" t="s">
        <v>757</v>
      </c>
      <c r="I63" s="14">
        <f t="shared" si="0"/>
        <v>1.48</v>
      </c>
      <c r="J63" s="14">
        <v>2.96</v>
      </c>
      <c r="K63" s="109">
        <f t="shared" si="1"/>
        <v>8.879999999999999</v>
      </c>
      <c r="L63" s="115"/>
    </row>
    <row r="64" spans="1:12" ht="36" customHeight="1">
      <c r="A64" s="114"/>
      <c r="B64" s="108">
        <f>'Tax Invoice'!D60</f>
        <v>10</v>
      </c>
      <c r="C64" s="12" t="s">
        <v>756</v>
      </c>
      <c r="D64" s="12" t="s">
        <v>767</v>
      </c>
      <c r="E64" s="119" t="s">
        <v>759</v>
      </c>
      <c r="F64" s="142" t="s">
        <v>107</v>
      </c>
      <c r="G64" s="143"/>
      <c r="H64" s="13" t="s">
        <v>757</v>
      </c>
      <c r="I64" s="15">
        <f t="shared" si="0"/>
        <v>1.39</v>
      </c>
      <c r="J64" s="15">
        <v>2.78</v>
      </c>
      <c r="K64" s="110">
        <f t="shared" si="1"/>
        <v>13.899999999999999</v>
      </c>
      <c r="L64" s="115"/>
    </row>
    <row r="65" spans="1:12" ht="12.75" customHeight="1">
      <c r="A65" s="114"/>
      <c r="B65" s="126">
        <f>SUM(B22:B64)</f>
        <v>276</v>
      </c>
      <c r="C65" s="126" t="s">
        <v>144</v>
      </c>
      <c r="D65" s="126"/>
      <c r="E65" s="126"/>
      <c r="F65" s="126"/>
      <c r="G65" s="126"/>
      <c r="H65" s="126"/>
      <c r="I65" s="127" t="s">
        <v>255</v>
      </c>
      <c r="J65" s="127" t="s">
        <v>255</v>
      </c>
      <c r="K65" s="128">
        <f>SUM(K22:K64)</f>
        <v>897.76999999999964</v>
      </c>
      <c r="L65" s="115"/>
    </row>
    <row r="66" spans="1:12" ht="12.75" hidden="1" customHeight="1">
      <c r="A66" s="114"/>
      <c r="B66" s="126"/>
      <c r="C66" s="126"/>
      <c r="D66" s="126"/>
      <c r="E66" s="126"/>
      <c r="F66" s="126"/>
      <c r="G66" s="126"/>
      <c r="H66" s="126"/>
      <c r="I66" s="127" t="s">
        <v>774</v>
      </c>
      <c r="J66" s="127" t="s">
        <v>184</v>
      </c>
      <c r="K66" s="128">
        <v>0</v>
      </c>
      <c r="L66" s="115"/>
    </row>
    <row r="67" spans="1:12" ht="12.75" customHeight="1" outlineLevel="1">
      <c r="A67" s="114"/>
      <c r="B67" s="126"/>
      <c r="C67" s="126"/>
      <c r="D67" s="126"/>
      <c r="E67" s="126"/>
      <c r="F67" s="126"/>
      <c r="G67" s="126"/>
      <c r="H67" s="126"/>
      <c r="I67" s="127" t="s">
        <v>777</v>
      </c>
      <c r="J67" s="127" t="s">
        <v>185</v>
      </c>
      <c r="K67" s="128">
        <f>Invoice!J67</f>
        <v>0</v>
      </c>
      <c r="L67" s="115"/>
    </row>
    <row r="68" spans="1:12" ht="12.75" customHeight="1">
      <c r="A68" s="114"/>
      <c r="B68" s="126"/>
      <c r="C68" s="126"/>
      <c r="D68" s="126"/>
      <c r="E68" s="126"/>
      <c r="F68" s="126"/>
      <c r="G68" s="126"/>
      <c r="H68" s="126"/>
      <c r="I68" s="127" t="s">
        <v>257</v>
      </c>
      <c r="J68" s="127" t="s">
        <v>257</v>
      </c>
      <c r="K68" s="128">
        <f>SUM(K65:K67)</f>
        <v>897.76999999999964</v>
      </c>
      <c r="L68" s="115"/>
    </row>
    <row r="69" spans="1:12" ht="12.75" customHeight="1">
      <c r="A69" s="6"/>
      <c r="B69" s="7"/>
      <c r="C69" s="7"/>
      <c r="D69" s="7"/>
      <c r="E69" s="7"/>
      <c r="F69" s="7"/>
      <c r="G69" s="7"/>
      <c r="H69" s="7" t="s">
        <v>776</v>
      </c>
      <c r="I69" s="7"/>
      <c r="J69" s="7"/>
      <c r="K69" s="7"/>
      <c r="L69" s="8"/>
    </row>
    <row r="70" spans="1:12" ht="12.75" customHeight="1"/>
    <row r="71" spans="1:12" ht="12.75" customHeight="1"/>
    <row r="72" spans="1:12" ht="12.75" customHeight="1"/>
    <row r="73" spans="1:12" ht="12.75" customHeight="1"/>
    <row r="74" spans="1:12" ht="12.75" customHeight="1"/>
    <row r="75" spans="1:12" ht="12.75" customHeight="1"/>
    <row r="76" spans="1:12" ht="12.75" customHeight="1"/>
  </sheetData>
  <mergeCells count="47">
    <mergeCell ref="F23:G23"/>
    <mergeCell ref="K10:K11"/>
    <mergeCell ref="K14:K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 ref="F59:G59"/>
    <mergeCell ref="F48:G48"/>
    <mergeCell ref="F49:G49"/>
    <mergeCell ref="F50:G50"/>
    <mergeCell ref="F51:G51"/>
    <mergeCell ref="F52:G52"/>
    <mergeCell ref="F53:G53"/>
    <mergeCell ref="F54:G54"/>
    <mergeCell ref="F55:G55"/>
    <mergeCell ref="F56:G56"/>
    <mergeCell ref="F57:G57"/>
    <mergeCell ref="F58:G58"/>
    <mergeCell ref="F60:G60"/>
    <mergeCell ref="F61:G61"/>
    <mergeCell ref="F62:G62"/>
    <mergeCell ref="F63:G63"/>
    <mergeCell ref="F64:G6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8" zoomScaleNormal="100" workbookViewId="0">
      <selection activeCell="H1013" sqref="A1:H101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1795.5399999999993</v>
      </c>
      <c r="O2" s="21" t="s">
        <v>259</v>
      </c>
    </row>
    <row r="3" spans="1:15" s="21" customFormat="1" ht="15" customHeight="1" thickBot="1">
      <c r="A3" s="22" t="s">
        <v>151</v>
      </c>
      <c r="G3" s="28">
        <v>45130</v>
      </c>
      <c r="H3" s="29"/>
      <c r="N3" s="21">
        <v>1795.5399999999993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AUD</v>
      </c>
    </row>
    <row r="10" spans="1:15" s="21" customFormat="1" ht="13.5" thickBot="1">
      <c r="A10" s="36" t="str">
        <f>'Copy paste to Here'!G10</f>
        <v>Holey</v>
      </c>
      <c r="B10" s="37"/>
      <c r="C10" s="37"/>
      <c r="D10" s="37"/>
      <c r="F10" s="38" t="str">
        <f>'Copy paste to Here'!B10</f>
        <v>Holey</v>
      </c>
      <c r="G10" s="39"/>
      <c r="H10" s="40"/>
      <c r="K10" s="95" t="s">
        <v>276</v>
      </c>
      <c r="L10" s="35" t="s">
        <v>276</v>
      </c>
      <c r="M10" s="21">
        <v>1</v>
      </c>
    </row>
    <row r="11" spans="1:15" s="21" customFormat="1" ht="15.75" thickBot="1">
      <c r="A11" s="41" t="str">
        <f>'Copy paste to Here'!G11</f>
        <v>Emma Alexanderson</v>
      </c>
      <c r="B11" s="42"/>
      <c r="C11" s="42"/>
      <c r="D11" s="42"/>
      <c r="F11" s="43" t="str">
        <f>'Copy paste to Here'!B11</f>
        <v>Emma Alexanderson</v>
      </c>
      <c r="G11" s="44"/>
      <c r="H11" s="45"/>
      <c r="K11" s="93" t="s">
        <v>158</v>
      </c>
      <c r="L11" s="46" t="s">
        <v>159</v>
      </c>
      <c r="M11" s="21">
        <f>VLOOKUP(G3,[1]Sheet1!$A$9:$I$7290,2,FALSE)</f>
        <v>34.28</v>
      </c>
    </row>
    <row r="12" spans="1:15" s="21" customFormat="1" ht="15.75" thickBot="1">
      <c r="A12" s="41" t="str">
        <f>'Copy paste to Here'!G12</f>
        <v>91 Maitland Street</v>
      </c>
      <c r="B12" s="42"/>
      <c r="C12" s="42"/>
      <c r="D12" s="42"/>
      <c r="E12" s="89"/>
      <c r="F12" s="43" t="str">
        <f>'Copy paste to Here'!B12</f>
        <v>91 Maitland Street</v>
      </c>
      <c r="G12" s="44"/>
      <c r="H12" s="45"/>
      <c r="K12" s="93" t="s">
        <v>160</v>
      </c>
      <c r="L12" s="46" t="s">
        <v>133</v>
      </c>
      <c r="M12" s="21">
        <f>VLOOKUP(G3,[1]Sheet1!$A$9:$I$7290,3,FALSE)</f>
        <v>37.94</v>
      </c>
    </row>
    <row r="13" spans="1:15" s="21" customFormat="1" ht="15.75" thickBot="1">
      <c r="A13" s="41" t="str">
        <f>'Copy paste to Here'!G13</f>
        <v>2390 Narrabri</v>
      </c>
      <c r="B13" s="42"/>
      <c r="C13" s="42"/>
      <c r="D13" s="42"/>
      <c r="E13" s="111" t="s">
        <v>164</v>
      </c>
      <c r="F13" s="43" t="str">
        <f>'Copy paste to Here'!B13</f>
        <v>2390 Narrabri</v>
      </c>
      <c r="G13" s="44"/>
      <c r="H13" s="45"/>
      <c r="K13" s="93" t="s">
        <v>161</v>
      </c>
      <c r="L13" s="46" t="s">
        <v>162</v>
      </c>
      <c r="M13" s="113">
        <f>VLOOKUP(G3,[1]Sheet1!$A$9:$I$7290,4,FALSE)</f>
        <v>43.8</v>
      </c>
    </row>
    <row r="14" spans="1:15" s="21" customFormat="1" ht="15.75" thickBot="1">
      <c r="A14" s="41" t="str">
        <f>'Copy paste to Here'!G14</f>
        <v>Australia</v>
      </c>
      <c r="B14" s="42"/>
      <c r="C14" s="42"/>
      <c r="D14" s="42"/>
      <c r="E14" s="111">
        <f>VLOOKUP(J9,$L$10:$M$17,2,FALSE)</f>
        <v>22.75</v>
      </c>
      <c r="F14" s="43" t="str">
        <f>'Copy paste to Here'!B14</f>
        <v>Australia</v>
      </c>
      <c r="G14" s="44"/>
      <c r="H14" s="45"/>
      <c r="K14" s="93" t="s">
        <v>163</v>
      </c>
      <c r="L14" s="46" t="s">
        <v>164</v>
      </c>
      <c r="M14" s="21">
        <f>VLOOKUP(G3,[1]Sheet1!$A$9:$I$7290,5,FALSE)</f>
        <v>22.75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25.81</v>
      </c>
    </row>
    <row r="16" spans="1:15" s="21" customFormat="1" ht="13.7" customHeight="1" thickBot="1">
      <c r="A16" s="52"/>
      <c r="K16" s="94" t="s">
        <v>167</v>
      </c>
      <c r="L16" s="51" t="s">
        <v>168</v>
      </c>
      <c r="M16" s="21">
        <f>VLOOKUP(G3,[1]Sheet1!$A$9:$I$7290,7,FALSE)</f>
        <v>20.96</v>
      </c>
    </row>
    <row r="17" spans="1:13" s="21" customFormat="1" ht="13.5" thickBot="1">
      <c r="A17" s="53" t="s">
        <v>169</v>
      </c>
      <c r="B17" s="54" t="s">
        <v>170</v>
      </c>
      <c r="C17" s="54" t="s">
        <v>284</v>
      </c>
      <c r="D17" s="55" t="s">
        <v>198</v>
      </c>
      <c r="E17" s="55" t="s">
        <v>261</v>
      </c>
      <c r="F17" s="55" t="str">
        <f>CONCATENATE("Amount ",,J9)</f>
        <v>Amount AUD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Bulk body jewelry: 50 pcs.of premium PVD plated surgical steel circular barbells, 16g (1.2mm) with 3mm balls &amp; Length: Assorted 8mm &amp; 10mm  &amp;  Color: Gold</v>
      </c>
      <c r="B18" s="57" t="str">
        <f>'Copy paste to Here'!C22</f>
        <v>BLK81</v>
      </c>
      <c r="C18" s="57" t="s">
        <v>715</v>
      </c>
      <c r="D18" s="58">
        <f>Invoice!B22</f>
        <v>1</v>
      </c>
      <c r="E18" s="59">
        <v>43.73</v>
      </c>
      <c r="F18" s="59">
        <f>D18*E18</f>
        <v>43.73</v>
      </c>
      <c r="G18" s="60">
        <f>E18*$E$14</f>
        <v>994.85749999999996</v>
      </c>
      <c r="H18" s="61">
        <f>D18*G18</f>
        <v>994.85749999999996</v>
      </c>
    </row>
    <row r="19" spans="1:13" s="62" customFormat="1" ht="24">
      <c r="A19" s="112" t="str">
        <f>IF((LEN('Copy paste to Here'!G23))&gt;5,((CONCATENATE('Copy paste to Here'!G23," &amp; ",'Copy paste to Here'!D23,"  &amp;  ",'Copy paste to Here'!E23))),"Empty Cell")</f>
        <v>Anodized 316L steel belly banana, 14g (1.6mm) with 5 &amp; 8mm balls &amp; Length: 12mm  &amp;  Color: Gold</v>
      </c>
      <c r="B19" s="57" t="str">
        <f>'Copy paste to Here'!C23</f>
        <v>BNTG</v>
      </c>
      <c r="C19" s="57" t="s">
        <v>718</v>
      </c>
      <c r="D19" s="58">
        <f>Invoice!B23</f>
        <v>11</v>
      </c>
      <c r="E19" s="59">
        <v>1.19</v>
      </c>
      <c r="F19" s="59">
        <f t="shared" ref="F19:F82" si="0">D19*E19</f>
        <v>13.09</v>
      </c>
      <c r="G19" s="60">
        <f t="shared" ref="G19:G82" si="1">E19*$E$14</f>
        <v>27.072499999999998</v>
      </c>
      <c r="H19" s="63">
        <f t="shared" ref="H19:H82" si="2">D19*G19</f>
        <v>297.79749999999996</v>
      </c>
    </row>
    <row r="20" spans="1:13" s="62" customFormat="1" ht="24">
      <c r="A20" s="56" t="str">
        <f>IF((LEN('Copy paste to Here'!G24))&gt;5,((CONCATENATE('Copy paste to Here'!G24," &amp; ",'Copy paste to Here'!D24,"  &amp;  ",'Copy paste to Here'!E24))),"Empty Cell")</f>
        <v xml:space="preserve">Display box with 2000 pcs. of assorted surgical steel body jewelry parts with clear or light blue cover &amp; Color: Clear  &amp;  </v>
      </c>
      <c r="B20" s="57" t="str">
        <f>'Copy paste to Here'!C24</f>
        <v>DMBJ37</v>
      </c>
      <c r="C20" s="57" t="s">
        <v>720</v>
      </c>
      <c r="D20" s="58">
        <f>Invoice!B24</f>
        <v>1</v>
      </c>
      <c r="E20" s="59">
        <v>269.38</v>
      </c>
      <c r="F20" s="59">
        <f t="shared" si="0"/>
        <v>269.38</v>
      </c>
      <c r="G20" s="60">
        <f t="shared" si="1"/>
        <v>6128.3949999999995</v>
      </c>
      <c r="H20" s="63">
        <f t="shared" si="2"/>
        <v>6128.3949999999995</v>
      </c>
    </row>
    <row r="21" spans="1:13" s="62" customFormat="1" ht="36">
      <c r="A21" s="56" t="str">
        <f>IF((LEN('Copy paste to Here'!G25))&gt;5,((CONCATENATE('Copy paste to Here'!G25," &amp; ",'Copy paste to Here'!D25,"  &amp;  ",'Copy paste to Here'!E25))),"Empty Cell")</f>
        <v xml:space="preserve">14k gold internally threaded labret,1.2mm (16g) prong set round clear Cubic Zirconia (CZ) stone &amp; Length: 6mm with 2.5mm top part  &amp;  </v>
      </c>
      <c r="B21" s="57" t="str">
        <f>'Copy paste to Here'!C25</f>
        <v>GLBZI</v>
      </c>
      <c r="C21" s="57" t="s">
        <v>760</v>
      </c>
      <c r="D21" s="58">
        <f>Invoice!B25</f>
        <v>1</v>
      </c>
      <c r="E21" s="59">
        <v>46.38</v>
      </c>
      <c r="F21" s="59">
        <f t="shared" si="0"/>
        <v>46.38</v>
      </c>
      <c r="G21" s="60">
        <f t="shared" si="1"/>
        <v>1055.145</v>
      </c>
      <c r="H21" s="63">
        <f t="shared" si="2"/>
        <v>1055.145</v>
      </c>
    </row>
    <row r="22" spans="1:13" s="62" customFormat="1" ht="36">
      <c r="A22" s="56" t="str">
        <f>IF((LEN('Copy paste to Here'!G26))&gt;5,((CONCATENATE('Copy paste to Here'!G26," &amp; ",'Copy paste to Here'!D26,"  &amp;  ",'Copy paste to Here'!E26))),"Empty Cell")</f>
        <v xml:space="preserve">14k gold labret, 1.2mm (16g) threadless push pin top with 5*3mm prong set pear shape Cubic Zirconia (CZ) stone &amp; Length: 6mm  &amp;  </v>
      </c>
      <c r="B22" s="57" t="str">
        <f>'Copy paste to Here'!C26</f>
        <v>GLBZP</v>
      </c>
      <c r="C22" s="57" t="s">
        <v>761</v>
      </c>
      <c r="D22" s="58">
        <f>Invoice!B26</f>
        <v>1</v>
      </c>
      <c r="E22" s="59">
        <v>30.84</v>
      </c>
      <c r="F22" s="59">
        <f t="shared" si="0"/>
        <v>30.84</v>
      </c>
      <c r="G22" s="60">
        <f t="shared" si="1"/>
        <v>701.61</v>
      </c>
      <c r="H22" s="63">
        <f t="shared" si="2"/>
        <v>701.61</v>
      </c>
    </row>
    <row r="23" spans="1:13" s="62" customFormat="1" ht="36">
      <c r="A23" s="56" t="str">
        <f>IF((LEN('Copy paste to Here'!G27))&gt;5,((CONCATENATE('Copy paste to Here'!G27," &amp; ",'Copy paste to Here'!D27,"  &amp;  ",'Copy paste to Here'!E27))),"Empty Cell")</f>
        <v>14k gold internally threaded labret, 1mm (18g) prong set 1.5mm to 4mm round clear Cubic Zirconia (CZ) stones &amp; Cz Color: Clear  &amp;  Length: 6mm with 2mm top part</v>
      </c>
      <c r="B23" s="57" t="str">
        <f>'Copy paste to Here'!C27</f>
        <v>GLBZXI</v>
      </c>
      <c r="C23" s="57" t="s">
        <v>762</v>
      </c>
      <c r="D23" s="58">
        <f>Invoice!B27</f>
        <v>1</v>
      </c>
      <c r="E23" s="59">
        <v>40.39</v>
      </c>
      <c r="F23" s="59">
        <f t="shared" si="0"/>
        <v>40.39</v>
      </c>
      <c r="G23" s="60">
        <f t="shared" si="1"/>
        <v>918.87250000000006</v>
      </c>
      <c r="H23" s="63">
        <f t="shared" si="2"/>
        <v>918.87250000000006</v>
      </c>
    </row>
    <row r="24" spans="1:13" s="62" customFormat="1" ht="24">
      <c r="A24" s="56" t="str">
        <f>IF((LEN('Copy paste to Here'!G28))&gt;5,((CONCATENATE('Copy paste to Here'!G28," &amp; ",'Copy paste to Here'!D28,"  &amp;  ",'Copy paste to Here'!E28))),"Empty Cell")</f>
        <v xml:space="preserve">High polished surgical steel hinged segment ring, 16g (1.2mm) &amp; Length: 6mm  &amp;  </v>
      </c>
      <c r="B24" s="57" t="str">
        <f>'Copy paste to Here'!C28</f>
        <v>SEGH16</v>
      </c>
      <c r="C24" s="57" t="s">
        <v>65</v>
      </c>
      <c r="D24" s="58">
        <f>Invoice!B28</f>
        <v>11</v>
      </c>
      <c r="E24" s="59">
        <v>2.48</v>
      </c>
      <c r="F24" s="59">
        <f t="shared" si="0"/>
        <v>27.28</v>
      </c>
      <c r="G24" s="60">
        <f t="shared" si="1"/>
        <v>56.42</v>
      </c>
      <c r="H24" s="63">
        <f t="shared" si="2"/>
        <v>620.62</v>
      </c>
    </row>
    <row r="25" spans="1:13" s="62" customFormat="1" ht="24">
      <c r="A25" s="56" t="str">
        <f>IF((LEN('Copy paste to Here'!G29))&gt;5,((CONCATENATE('Copy paste to Here'!G29," &amp; ",'Copy paste to Here'!D29,"  &amp;  ",'Copy paste to Here'!E29))),"Empty Cell")</f>
        <v xml:space="preserve">High polished surgical steel hinged segment ring, 16g (1.2mm) &amp; Length: 8mm  &amp;  </v>
      </c>
      <c r="B25" s="57" t="str">
        <f>'Copy paste to Here'!C29</f>
        <v>SEGH16</v>
      </c>
      <c r="C25" s="57" t="s">
        <v>65</v>
      </c>
      <c r="D25" s="58">
        <f>Invoice!B29</f>
        <v>11</v>
      </c>
      <c r="E25" s="59">
        <v>2.48</v>
      </c>
      <c r="F25" s="59">
        <f t="shared" si="0"/>
        <v>27.28</v>
      </c>
      <c r="G25" s="60">
        <f t="shared" si="1"/>
        <v>56.42</v>
      </c>
      <c r="H25" s="63">
        <f t="shared" si="2"/>
        <v>620.62</v>
      </c>
    </row>
    <row r="26" spans="1:13" s="62" customFormat="1" ht="24">
      <c r="A26" s="56" t="str">
        <f>IF((LEN('Copy paste to Here'!G30))&gt;5,((CONCATENATE('Copy paste to Here'!G30," &amp; ",'Copy paste to Here'!D30,"  &amp;  ",'Copy paste to Here'!E30))),"Empty Cell")</f>
        <v xml:space="preserve">High polished surgical steel hinged segment ring, 16g (1.2mm) &amp; Length: 10mm  &amp;  </v>
      </c>
      <c r="B26" s="57" t="str">
        <f>'Copy paste to Here'!C30</f>
        <v>SEGH16</v>
      </c>
      <c r="C26" s="57" t="s">
        <v>65</v>
      </c>
      <c r="D26" s="58">
        <f>Invoice!B30</f>
        <v>11</v>
      </c>
      <c r="E26" s="59">
        <v>2.48</v>
      </c>
      <c r="F26" s="59">
        <f t="shared" si="0"/>
        <v>27.28</v>
      </c>
      <c r="G26" s="60">
        <f t="shared" si="1"/>
        <v>56.42</v>
      </c>
      <c r="H26" s="63">
        <f t="shared" si="2"/>
        <v>620.62</v>
      </c>
    </row>
    <row r="27" spans="1:13" s="62" customFormat="1" ht="25.5">
      <c r="A27" s="56" t="str">
        <f>IF((LEN('Copy paste to Here'!G31))&gt;5,((CONCATENATE('Copy paste to Here'!G31," &amp; ",'Copy paste to Here'!D31,"  &amp;  ",'Copy paste to Here'!E31))),"Empty Cell")</f>
        <v>PVD plated surgical steel hinged segment ring, 16g (1.2mm) &amp; Length: 6mm  &amp;  Color: Black</v>
      </c>
      <c r="B27" s="57" t="str">
        <f>'Copy paste to Here'!C31</f>
        <v>SEGHT16</v>
      </c>
      <c r="C27" s="57" t="s">
        <v>68</v>
      </c>
      <c r="D27" s="58">
        <f>Invoice!B31</f>
        <v>6</v>
      </c>
      <c r="E27" s="59">
        <v>3.03</v>
      </c>
      <c r="F27" s="59">
        <f t="shared" si="0"/>
        <v>18.18</v>
      </c>
      <c r="G27" s="60">
        <f t="shared" si="1"/>
        <v>68.93249999999999</v>
      </c>
      <c r="H27" s="63">
        <f t="shared" si="2"/>
        <v>413.59499999999991</v>
      </c>
    </row>
    <row r="28" spans="1:13" s="62" customFormat="1" ht="25.5">
      <c r="A28" s="56" t="str">
        <f>IF((LEN('Copy paste to Here'!G32))&gt;5,((CONCATENATE('Copy paste to Here'!G32," &amp; ",'Copy paste to Here'!D32,"  &amp;  ",'Copy paste to Here'!E32))),"Empty Cell")</f>
        <v>PVD plated surgical steel hinged segment ring, 16g (1.2mm) &amp; Length: 6mm  &amp;  Color: Gold</v>
      </c>
      <c r="B28" s="57" t="str">
        <f>'Copy paste to Here'!C32</f>
        <v>SEGHT16</v>
      </c>
      <c r="C28" s="57" t="s">
        <v>68</v>
      </c>
      <c r="D28" s="58">
        <f>Invoice!B32</f>
        <v>11</v>
      </c>
      <c r="E28" s="59">
        <v>3.03</v>
      </c>
      <c r="F28" s="59">
        <f t="shared" si="0"/>
        <v>33.33</v>
      </c>
      <c r="G28" s="60">
        <f t="shared" si="1"/>
        <v>68.93249999999999</v>
      </c>
      <c r="H28" s="63">
        <f t="shared" si="2"/>
        <v>758.25749999999994</v>
      </c>
    </row>
    <row r="29" spans="1:13" s="62" customFormat="1" ht="25.5">
      <c r="A29" s="56" t="str">
        <f>IF((LEN('Copy paste to Here'!G33))&gt;5,((CONCATENATE('Copy paste to Here'!G33," &amp; ",'Copy paste to Here'!D33,"  &amp;  ",'Copy paste to Here'!E33))),"Empty Cell")</f>
        <v>PVD plated surgical steel hinged segment ring, 16g (1.2mm) &amp; Length: 8mm  &amp;  Color: Black</v>
      </c>
      <c r="B29" s="57" t="str">
        <f>'Copy paste to Here'!C33</f>
        <v>SEGHT16</v>
      </c>
      <c r="C29" s="57" t="s">
        <v>68</v>
      </c>
      <c r="D29" s="58">
        <f>Invoice!B33</f>
        <v>11</v>
      </c>
      <c r="E29" s="59">
        <v>3.03</v>
      </c>
      <c r="F29" s="59">
        <f t="shared" si="0"/>
        <v>33.33</v>
      </c>
      <c r="G29" s="60">
        <f t="shared" si="1"/>
        <v>68.93249999999999</v>
      </c>
      <c r="H29" s="63">
        <f t="shared" si="2"/>
        <v>758.25749999999994</v>
      </c>
    </row>
    <row r="30" spans="1:13" s="62" customFormat="1" ht="25.5">
      <c r="A30" s="56" t="str">
        <f>IF((LEN('Copy paste to Here'!G34))&gt;5,((CONCATENATE('Copy paste to Here'!G34," &amp; ",'Copy paste to Here'!D34,"  &amp;  ",'Copy paste to Here'!E34))),"Empty Cell")</f>
        <v>PVD plated surgical steel hinged segment ring, 16g (1.2mm) &amp; Length: 8mm  &amp;  Color: Gold</v>
      </c>
      <c r="B30" s="57" t="str">
        <f>'Copy paste to Here'!C34</f>
        <v>SEGHT16</v>
      </c>
      <c r="C30" s="57" t="s">
        <v>68</v>
      </c>
      <c r="D30" s="58">
        <f>Invoice!B34</f>
        <v>11</v>
      </c>
      <c r="E30" s="59">
        <v>3.03</v>
      </c>
      <c r="F30" s="59">
        <f t="shared" si="0"/>
        <v>33.33</v>
      </c>
      <c r="G30" s="60">
        <f t="shared" si="1"/>
        <v>68.93249999999999</v>
      </c>
      <c r="H30" s="63">
        <f t="shared" si="2"/>
        <v>758.25749999999994</v>
      </c>
    </row>
    <row r="31" spans="1:13" s="62" customFormat="1" ht="25.5">
      <c r="A31" s="56" t="str">
        <f>IF((LEN('Copy paste to Here'!G35))&gt;5,((CONCATENATE('Copy paste to Here'!G35," &amp; ",'Copy paste to Here'!D35,"  &amp;  ",'Copy paste to Here'!E35))),"Empty Cell")</f>
        <v>PVD plated surgical steel hinged segment ring, 16g (1.2mm) &amp; Length: 10mm  &amp;  Color: Black</v>
      </c>
      <c r="B31" s="57" t="str">
        <f>'Copy paste to Here'!C35</f>
        <v>SEGHT16</v>
      </c>
      <c r="C31" s="57" t="s">
        <v>68</v>
      </c>
      <c r="D31" s="58">
        <f>Invoice!B35</f>
        <v>6</v>
      </c>
      <c r="E31" s="59">
        <v>3.03</v>
      </c>
      <c r="F31" s="59">
        <f t="shared" si="0"/>
        <v>18.18</v>
      </c>
      <c r="G31" s="60">
        <f t="shared" si="1"/>
        <v>68.93249999999999</v>
      </c>
      <c r="H31" s="63">
        <f t="shared" si="2"/>
        <v>413.59499999999991</v>
      </c>
    </row>
    <row r="32" spans="1:13" s="62" customFormat="1" ht="25.5">
      <c r="A32" s="56" t="str">
        <f>IF((LEN('Copy paste to Here'!G36))&gt;5,((CONCATENATE('Copy paste to Here'!G36," &amp; ",'Copy paste to Here'!D36,"  &amp;  ",'Copy paste to Here'!E36))),"Empty Cell")</f>
        <v>PVD plated surgical steel hinged segment ring, 16g (1.2mm) &amp; Length: 10mm  &amp;  Color: Gold</v>
      </c>
      <c r="B32" s="57" t="str">
        <f>'Copy paste to Here'!C36</f>
        <v>SEGHT16</v>
      </c>
      <c r="C32" s="57" t="s">
        <v>68</v>
      </c>
      <c r="D32" s="58">
        <f>Invoice!B36</f>
        <v>11</v>
      </c>
      <c r="E32" s="59">
        <v>3.03</v>
      </c>
      <c r="F32" s="59">
        <f t="shared" si="0"/>
        <v>33.33</v>
      </c>
      <c r="G32" s="60">
        <f t="shared" si="1"/>
        <v>68.93249999999999</v>
      </c>
      <c r="H32" s="63">
        <f t="shared" si="2"/>
        <v>758.25749999999994</v>
      </c>
    </row>
    <row r="33" spans="1:8" s="62" customFormat="1" ht="24">
      <c r="A33" s="56" t="str">
        <f>IF((LEN('Copy paste to Here'!G37))&gt;5,((CONCATENATE('Copy paste to Here'!G37," &amp; ",'Copy paste to Here'!D37,"  &amp;  ",'Copy paste to Here'!E37))),"Empty Cell")</f>
        <v xml:space="preserve">Bulk body jewelry: 20 pcs. of Titanium G23 labret, 16g (1.2mm) with 3mm balls &amp; Length: 8mm  &amp;  </v>
      </c>
      <c r="B33" s="57" t="str">
        <f>'Copy paste to Here'!C37</f>
        <v>UBLK03</v>
      </c>
      <c r="C33" s="57" t="s">
        <v>731</v>
      </c>
      <c r="D33" s="58">
        <f>Invoice!B37</f>
        <v>3</v>
      </c>
      <c r="E33" s="59">
        <v>29.35</v>
      </c>
      <c r="F33" s="59">
        <f t="shared" si="0"/>
        <v>88.050000000000011</v>
      </c>
      <c r="G33" s="60">
        <f t="shared" si="1"/>
        <v>667.71249999999998</v>
      </c>
      <c r="H33" s="63">
        <f t="shared" si="2"/>
        <v>2003.1374999999998</v>
      </c>
    </row>
    <row r="34" spans="1:8" s="62" customFormat="1" ht="24">
      <c r="A34" s="56" t="str">
        <f>IF((LEN('Copy paste to Here'!G38))&gt;5,((CONCATENATE('Copy paste to Here'!G38," &amp; ",'Copy paste to Here'!D38,"  &amp;  ",'Copy paste to Here'!E38))),"Empty Cell")</f>
        <v xml:space="preserve">Bulk body jewelry: 20 pcs. of Titanium G23 labret, 16g (1.2mm) with 3mm balls &amp; Length: 10mm  &amp;  </v>
      </c>
      <c r="B34" s="57" t="str">
        <f>'Copy paste to Here'!C38</f>
        <v>UBLK03</v>
      </c>
      <c r="C34" s="57" t="s">
        <v>731</v>
      </c>
      <c r="D34" s="58">
        <f>Invoice!B38</f>
        <v>3</v>
      </c>
      <c r="E34" s="59">
        <v>29.35</v>
      </c>
      <c r="F34" s="59">
        <f t="shared" si="0"/>
        <v>88.050000000000011</v>
      </c>
      <c r="G34" s="60">
        <f t="shared" si="1"/>
        <v>667.71249999999998</v>
      </c>
      <c r="H34" s="63">
        <f t="shared" si="2"/>
        <v>2003.1374999999998</v>
      </c>
    </row>
    <row r="35" spans="1:8" s="62" customFormat="1" ht="24">
      <c r="A35" s="56" t="str">
        <f>IF((LEN('Copy paste to Here'!G39))&gt;5,((CONCATENATE('Copy paste to Here'!G39," &amp; ",'Copy paste to Here'!D39,"  &amp;  ",'Copy paste to Here'!E39))),"Empty Cell")</f>
        <v xml:space="preserve">Bulk body jewelry: 25 pcs. of Titanium G23 eyebrow banana, 16g (1.2mm) with 3mm balls &amp; Length: 8mm  &amp;  </v>
      </c>
      <c r="B35" s="57" t="str">
        <f>'Copy paste to Here'!C39</f>
        <v>UBLK18</v>
      </c>
      <c r="C35" s="57" t="s">
        <v>733</v>
      </c>
      <c r="D35" s="58">
        <f>Invoice!B39</f>
        <v>1</v>
      </c>
      <c r="E35" s="59">
        <v>29.41</v>
      </c>
      <c r="F35" s="59">
        <f t="shared" si="0"/>
        <v>29.41</v>
      </c>
      <c r="G35" s="60">
        <f t="shared" si="1"/>
        <v>669.07749999999999</v>
      </c>
      <c r="H35" s="63">
        <f t="shared" si="2"/>
        <v>669.07749999999999</v>
      </c>
    </row>
    <row r="36" spans="1:8" s="62" customFormat="1" ht="24">
      <c r="A36" s="56" t="str">
        <f>IF((LEN('Copy paste to Here'!G40))&gt;5,((CONCATENATE('Copy paste to Here'!G40," &amp; ",'Copy paste to Here'!D40,"  &amp;  ",'Copy paste to Here'!E40))),"Empty Cell")</f>
        <v xml:space="preserve">Bulk body jewelry: 25 pcs. of Titanium G23 eyebrow banana, 16g (1.2mm) with 3mm balls &amp; Length: 10mm  &amp;  </v>
      </c>
      <c r="B36" s="57" t="str">
        <f>'Copy paste to Here'!C40</f>
        <v>UBLK18</v>
      </c>
      <c r="C36" s="57" t="s">
        <v>733</v>
      </c>
      <c r="D36" s="58">
        <f>Invoice!B40</f>
        <v>1</v>
      </c>
      <c r="E36" s="59">
        <v>29.41</v>
      </c>
      <c r="F36" s="59">
        <f t="shared" si="0"/>
        <v>29.41</v>
      </c>
      <c r="G36" s="60">
        <f t="shared" si="1"/>
        <v>669.07749999999999</v>
      </c>
      <c r="H36" s="63">
        <f t="shared" si="2"/>
        <v>669.07749999999999</v>
      </c>
    </row>
    <row r="37" spans="1:8" s="62" customFormat="1" ht="24">
      <c r="A37" s="56" t="str">
        <f>IF((LEN('Copy paste to Here'!G41))&gt;5,((CONCATENATE('Copy paste to Here'!G41," &amp; ",'Copy paste to Here'!D41,"  &amp;  ",'Copy paste to Here'!E41))),"Empty Cell")</f>
        <v xml:space="preserve">Bulk body jewelry: 25 pcs. of Titanium G23 eyebrow banana, 16g (1.2mm) with 3mm balls &amp; Length: 12mm  &amp;  </v>
      </c>
      <c r="B37" s="57" t="str">
        <f>'Copy paste to Here'!C41</f>
        <v>UBLK18</v>
      </c>
      <c r="C37" s="57" t="s">
        <v>733</v>
      </c>
      <c r="D37" s="58">
        <f>Invoice!B41</f>
        <v>1</v>
      </c>
      <c r="E37" s="59">
        <v>29.41</v>
      </c>
      <c r="F37" s="59">
        <f t="shared" si="0"/>
        <v>29.41</v>
      </c>
      <c r="G37" s="60">
        <f t="shared" si="1"/>
        <v>669.07749999999999</v>
      </c>
      <c r="H37" s="63">
        <f t="shared" si="2"/>
        <v>669.07749999999999</v>
      </c>
    </row>
    <row r="38" spans="1:8" s="62" customFormat="1" ht="36">
      <c r="A38" s="56" t="str">
        <f>IF((LEN('Copy paste to Here'!G42))&gt;5,((CONCATENATE('Copy paste to Here'!G42," &amp; ",'Copy paste to Here'!D42,"  &amp;  ",'Copy paste to Here'!E42))),"Empty Cell")</f>
        <v>Bulk body jewelry: 24 pcs. of Titanium G23 double jewel belly banana, 14g (1.6mm) with 5 &amp; 8mm bezel set jewel balls &amp; Length: 12mm  &amp;  Crystal Color: Clear</v>
      </c>
      <c r="B38" s="57" t="str">
        <f>'Copy paste to Here'!C42</f>
        <v>UBLK20A</v>
      </c>
      <c r="C38" s="57" t="s">
        <v>735</v>
      </c>
      <c r="D38" s="58">
        <f>Invoice!B42</f>
        <v>1</v>
      </c>
      <c r="E38" s="59">
        <v>77.73</v>
      </c>
      <c r="F38" s="59">
        <f t="shared" si="0"/>
        <v>77.73</v>
      </c>
      <c r="G38" s="60">
        <f t="shared" si="1"/>
        <v>1768.3575000000001</v>
      </c>
      <c r="H38" s="63">
        <f t="shared" si="2"/>
        <v>1768.3575000000001</v>
      </c>
    </row>
    <row r="39" spans="1:8" s="62" customFormat="1" ht="24">
      <c r="A39" s="56" t="str">
        <f>IF((LEN('Copy paste to Here'!G43))&gt;5,((CONCATENATE('Copy paste to Here'!G43," &amp; ",'Copy paste to Here'!D43,"  &amp;  ",'Copy paste to Here'!E43))),"Empty Cell")</f>
        <v xml:space="preserve">Bulk body jewelry: 25 pcs. of Titanium G23 circular barbell, 16g (1.2mm) with 3mm balls &amp; Length: Assorted 8mm &amp; 10mm  &amp;  </v>
      </c>
      <c r="B39" s="57" t="str">
        <f>'Copy paste to Here'!C43</f>
        <v>UBLK22</v>
      </c>
      <c r="C39" s="57" t="s">
        <v>737</v>
      </c>
      <c r="D39" s="58">
        <f>Invoice!B43</f>
        <v>2</v>
      </c>
      <c r="E39" s="59">
        <v>43.36</v>
      </c>
      <c r="F39" s="59">
        <f t="shared" si="0"/>
        <v>86.72</v>
      </c>
      <c r="G39" s="60">
        <f t="shared" si="1"/>
        <v>986.43999999999994</v>
      </c>
      <c r="H39" s="63">
        <f t="shared" si="2"/>
        <v>1972.8799999999999</v>
      </c>
    </row>
    <row r="40" spans="1:8" s="62" customFormat="1" ht="24">
      <c r="A40" s="56" t="str">
        <f>IF((LEN('Copy paste to Here'!G44))&gt;5,((CONCATENATE('Copy paste to Here'!G44," &amp; ",'Copy paste to Here'!D44,"  &amp;  ",'Copy paste to Here'!E44))),"Empty Cell")</f>
        <v xml:space="preserve">Titanium G23 internally threaded belly banana, 1.6mm (14g) with upper 4mm and lower 6mm titanium balls &amp; Length: 11mm  &amp;  </v>
      </c>
      <c r="B40" s="57" t="str">
        <f>'Copy paste to Here'!C44</f>
        <v>UBNB46I</v>
      </c>
      <c r="C40" s="57" t="s">
        <v>739</v>
      </c>
      <c r="D40" s="58">
        <f>Invoice!B44</f>
        <v>11</v>
      </c>
      <c r="E40" s="59">
        <v>3.48</v>
      </c>
      <c r="F40" s="59">
        <f t="shared" si="0"/>
        <v>38.28</v>
      </c>
      <c r="G40" s="60">
        <f t="shared" si="1"/>
        <v>79.17</v>
      </c>
      <c r="H40" s="63">
        <f t="shared" si="2"/>
        <v>870.87</v>
      </c>
    </row>
    <row r="41" spans="1:8" s="62" customFormat="1" ht="36">
      <c r="A41" s="56" t="str">
        <f>IF((LEN('Copy paste to Here'!G45))&gt;5,((CONCATENATE('Copy paste to Here'!G45," &amp; ",'Copy paste to Here'!D45,"  &amp;  ",'Copy paste to Here'!E45))),"Empty Cell")</f>
        <v>Titanium G23 internally threaded banana, 1.2mm (16g) with 2.5mm to 5mm flat back bezel set crystal top and a 3mm ball &amp; Crystal Color: Clear  &amp;  Length: 8mm with 3mm top part</v>
      </c>
      <c r="B41" s="57" t="str">
        <f>'Copy paste to Here'!C45</f>
        <v>UBNBIN11</v>
      </c>
      <c r="C41" s="57" t="s">
        <v>763</v>
      </c>
      <c r="D41" s="58">
        <f>Invoice!B45</f>
        <v>5</v>
      </c>
      <c r="E41" s="59">
        <v>3.62</v>
      </c>
      <c r="F41" s="59">
        <f t="shared" si="0"/>
        <v>18.100000000000001</v>
      </c>
      <c r="G41" s="60">
        <f t="shared" si="1"/>
        <v>82.355000000000004</v>
      </c>
      <c r="H41" s="63">
        <f t="shared" si="2"/>
        <v>411.77500000000003</v>
      </c>
    </row>
    <row r="42" spans="1:8" s="62" customFormat="1" ht="36">
      <c r="A42" s="56" t="str">
        <f>IF((LEN('Copy paste to Here'!G46))&gt;5,((CONCATENATE('Copy paste to Here'!G46," &amp; ",'Copy paste to Here'!D46,"  &amp;  ",'Copy paste to Here'!E46))),"Empty Cell")</f>
        <v>Titanium G23 internally threaded banana, 1.2mm (16g) with 2.5mm to 5mm flat back bezel set crystal top and a 3mm ball &amp; Crystal Color: Clear  &amp;  Length: 10mm with 3mm top part</v>
      </c>
      <c r="B42" s="57" t="str">
        <f>'Copy paste to Here'!C46</f>
        <v>UBNBIN11</v>
      </c>
      <c r="C42" s="57" t="s">
        <v>763</v>
      </c>
      <c r="D42" s="58">
        <f>Invoice!B46</f>
        <v>5</v>
      </c>
      <c r="E42" s="59">
        <v>3.62</v>
      </c>
      <c r="F42" s="59">
        <f t="shared" si="0"/>
        <v>18.100000000000001</v>
      </c>
      <c r="G42" s="60">
        <f t="shared" si="1"/>
        <v>82.355000000000004</v>
      </c>
      <c r="H42" s="63">
        <f t="shared" si="2"/>
        <v>411.77500000000003</v>
      </c>
    </row>
    <row r="43" spans="1:8" s="62" customFormat="1" ht="36">
      <c r="A43" s="56" t="str">
        <f>IF((LEN('Copy paste to Here'!G47))&gt;5,((CONCATENATE('Copy paste to Here'!G47," &amp; ",'Copy paste to Here'!D47,"  &amp;  ",'Copy paste to Here'!E47))),"Empty Cell")</f>
        <v>Titanium G23 internally threaded banana, 1.2mm (16g) with 2.5mm to 5mm flat back bezel set crystal top and a 3mm ball &amp; Crystal Color: Clear  &amp;  Length: 12mm with 3mm top part</v>
      </c>
      <c r="B43" s="57" t="str">
        <f>'Copy paste to Here'!C47</f>
        <v>UBNBIN11</v>
      </c>
      <c r="C43" s="57" t="s">
        <v>763</v>
      </c>
      <c r="D43" s="58">
        <f>Invoice!B47</f>
        <v>5</v>
      </c>
      <c r="E43" s="59">
        <v>3.62</v>
      </c>
      <c r="F43" s="59">
        <f t="shared" si="0"/>
        <v>18.100000000000001</v>
      </c>
      <c r="G43" s="60">
        <f t="shared" si="1"/>
        <v>82.355000000000004</v>
      </c>
      <c r="H43" s="63">
        <f t="shared" si="2"/>
        <v>411.77500000000003</v>
      </c>
    </row>
    <row r="44" spans="1:8" s="62" customFormat="1" ht="36">
      <c r="A44" s="56" t="str">
        <f>IF((LEN('Copy paste to Here'!G48))&gt;5,((CONCATENATE('Copy paste to Here'!G48," &amp; ",'Copy paste to Here'!D48,"  &amp;  ",'Copy paste to Here'!E48))),"Empty Cell")</f>
        <v>Titanium G23 internally threaded banana, 1.2mm (16g) with 2.5mm to 5mm flat back bezel set crystal top and a 3mm ball &amp; Length: 8mm with 2.5mm top part  &amp;  Crystal Color: Clear</v>
      </c>
      <c r="B44" s="57" t="str">
        <f>'Copy paste to Here'!C48</f>
        <v>UBNBIN11</v>
      </c>
      <c r="C44" s="57" t="s">
        <v>764</v>
      </c>
      <c r="D44" s="58">
        <f>Invoice!B48</f>
        <v>5</v>
      </c>
      <c r="E44" s="59">
        <v>3.62</v>
      </c>
      <c r="F44" s="59">
        <f t="shared" si="0"/>
        <v>18.100000000000001</v>
      </c>
      <c r="G44" s="60">
        <f t="shared" si="1"/>
        <v>82.355000000000004</v>
      </c>
      <c r="H44" s="63">
        <f t="shared" si="2"/>
        <v>411.77500000000003</v>
      </c>
    </row>
    <row r="45" spans="1:8" s="62" customFormat="1" ht="36">
      <c r="A45" s="56" t="str">
        <f>IF((LEN('Copy paste to Here'!G49))&gt;5,((CONCATENATE('Copy paste to Here'!G49," &amp; ",'Copy paste to Here'!D49,"  &amp;  ",'Copy paste to Here'!E49))),"Empty Cell")</f>
        <v>Titanium G23 internally threaded banana, 1.2mm (16g) with 2.5mm to 5mm flat back bezel set crystal top and a 3mm ball &amp; Length: 10mm with 2.5mm top part  &amp;  Crystal Color: Clear</v>
      </c>
      <c r="B45" s="57" t="str">
        <f>'Copy paste to Here'!C49</f>
        <v>UBNBIN11</v>
      </c>
      <c r="C45" s="57" t="s">
        <v>764</v>
      </c>
      <c r="D45" s="58">
        <f>Invoice!B49</f>
        <v>5</v>
      </c>
      <c r="E45" s="59">
        <v>3.62</v>
      </c>
      <c r="F45" s="59">
        <f t="shared" si="0"/>
        <v>18.100000000000001</v>
      </c>
      <c r="G45" s="60">
        <f t="shared" si="1"/>
        <v>82.355000000000004</v>
      </c>
      <c r="H45" s="63">
        <f t="shared" si="2"/>
        <v>411.77500000000003</v>
      </c>
    </row>
    <row r="46" spans="1:8" s="62" customFormat="1" ht="36">
      <c r="A46" s="56" t="str">
        <f>IF((LEN('Copy paste to Here'!G50))&gt;5,((CONCATENATE('Copy paste to Here'!G50," &amp; ",'Copy paste to Here'!D50,"  &amp;  ",'Copy paste to Here'!E50))),"Empty Cell")</f>
        <v>Titanium G23 internally threaded banana, 1.2mm (16g) with 2.5mm to 5mm flat back bezel set crystal top and a 3mm ball &amp; Length: 12mm with 2.5mm top part   &amp;  Crystal Color: Clear</v>
      </c>
      <c r="B46" s="57" t="str">
        <f>'Copy paste to Here'!C50</f>
        <v>UBNBIN11</v>
      </c>
      <c r="C46" s="57" t="s">
        <v>764</v>
      </c>
      <c r="D46" s="58">
        <f>Invoice!B50</f>
        <v>5</v>
      </c>
      <c r="E46" s="59">
        <v>3.62</v>
      </c>
      <c r="F46" s="59">
        <f t="shared" si="0"/>
        <v>18.100000000000001</v>
      </c>
      <c r="G46" s="60">
        <f t="shared" si="1"/>
        <v>82.355000000000004</v>
      </c>
      <c r="H46" s="63">
        <f t="shared" si="2"/>
        <v>411.77500000000003</v>
      </c>
    </row>
    <row r="47" spans="1:8" s="62" customFormat="1" ht="36">
      <c r="A47" s="56" t="str">
        <f>IF((LEN('Copy paste to Here'!G51))&gt;5,((CONCATENATE('Copy paste to Here'!G51," &amp; ",'Copy paste to Here'!D51,"  &amp;  ",'Copy paste to Here'!E51))),"Empty Cell")</f>
        <v xml:space="preserve">High polished titanium G23 top with three 2*3mm prong set marquise shape Cubic Zirconia (CZ) stones design for 1.2mm (16g) internally threaded post &amp; Cz Color: Clear  &amp;  </v>
      </c>
      <c r="B47" s="57" t="str">
        <f>'Copy paste to Here'!C51</f>
        <v>USHZ23IN</v>
      </c>
      <c r="C47" s="57" t="s">
        <v>745</v>
      </c>
      <c r="D47" s="58">
        <f>Invoice!B51</f>
        <v>11</v>
      </c>
      <c r="E47" s="59">
        <v>9.1300000000000008</v>
      </c>
      <c r="F47" s="59">
        <f t="shared" si="0"/>
        <v>100.43</v>
      </c>
      <c r="G47" s="60">
        <f t="shared" si="1"/>
        <v>207.70750000000001</v>
      </c>
      <c r="H47" s="63">
        <f t="shared" si="2"/>
        <v>2284.7825000000003</v>
      </c>
    </row>
    <row r="48" spans="1:8" s="62" customFormat="1" ht="24">
      <c r="A48" s="56" t="str">
        <f>IF((LEN('Copy paste to Here'!G52))&gt;5,((CONCATENATE('Copy paste to Here'!G52," &amp; ",'Copy paste to Here'!D52,"  &amp;  ",'Copy paste to Here'!E52))),"Empty Cell")</f>
        <v>Anodized titanium G23 eyebrow banana, 16g (1.2mm) with two 3mm balls &amp; Length: 8mm  &amp;  Color: Gold</v>
      </c>
      <c r="B48" s="57" t="str">
        <f>'Copy paste to Here'!C52</f>
        <v>UTBNEB</v>
      </c>
      <c r="C48" s="57" t="s">
        <v>747</v>
      </c>
      <c r="D48" s="58">
        <f>Invoice!B52</f>
        <v>11</v>
      </c>
      <c r="E48" s="59">
        <v>2.15</v>
      </c>
      <c r="F48" s="59">
        <f t="shared" si="0"/>
        <v>23.65</v>
      </c>
      <c r="G48" s="60">
        <f t="shared" si="1"/>
        <v>48.912500000000001</v>
      </c>
      <c r="H48" s="63">
        <f t="shared" si="2"/>
        <v>538.03750000000002</v>
      </c>
    </row>
    <row r="49" spans="1:8" s="62" customFormat="1" ht="24">
      <c r="A49" s="56" t="str">
        <f>IF((LEN('Copy paste to Here'!G53))&gt;5,((CONCATENATE('Copy paste to Here'!G53," &amp; ",'Copy paste to Here'!D53,"  &amp;  ",'Copy paste to Here'!E53))),"Empty Cell")</f>
        <v>Anodized titanium G23 eyebrow banana, 16g (1.2mm) with two 3mm balls &amp; Length: 10mm  &amp;  Color: Gold</v>
      </c>
      <c r="B49" s="57" t="str">
        <f>'Copy paste to Here'!C53</f>
        <v>UTBNEB</v>
      </c>
      <c r="C49" s="57" t="s">
        <v>747</v>
      </c>
      <c r="D49" s="58">
        <f>Invoice!B53</f>
        <v>11</v>
      </c>
      <c r="E49" s="59">
        <v>2.15</v>
      </c>
      <c r="F49" s="59">
        <f t="shared" si="0"/>
        <v>23.65</v>
      </c>
      <c r="G49" s="60">
        <f t="shared" si="1"/>
        <v>48.912500000000001</v>
      </c>
      <c r="H49" s="63">
        <f t="shared" si="2"/>
        <v>538.03750000000002</v>
      </c>
    </row>
    <row r="50" spans="1:8" s="62" customFormat="1" ht="24">
      <c r="A50" s="56" t="str">
        <f>IF((LEN('Copy paste to Here'!G54))&gt;5,((CONCATENATE('Copy paste to Here'!G54," &amp; ",'Copy paste to Here'!D54,"  &amp;  ",'Copy paste to Here'!E54))),"Empty Cell")</f>
        <v>Anodized titanium G23 eyebrow banana, 16g (1.2mm) with two 3mm balls &amp; Length: 12mm  &amp;  Color: Gold</v>
      </c>
      <c r="B50" s="57" t="str">
        <f>'Copy paste to Here'!C54</f>
        <v>UTBNEB</v>
      </c>
      <c r="C50" s="57" t="s">
        <v>747</v>
      </c>
      <c r="D50" s="58">
        <f>Invoice!B54</f>
        <v>11</v>
      </c>
      <c r="E50" s="59">
        <v>2.15</v>
      </c>
      <c r="F50" s="59">
        <f t="shared" si="0"/>
        <v>23.65</v>
      </c>
      <c r="G50" s="60">
        <f t="shared" si="1"/>
        <v>48.912500000000001</v>
      </c>
      <c r="H50" s="63">
        <f t="shared" si="2"/>
        <v>538.03750000000002</v>
      </c>
    </row>
    <row r="51" spans="1:8" s="62" customFormat="1" ht="36">
      <c r="A51" s="56" t="str">
        <f>IF((LEN('Copy paste to Here'!G55))&gt;5,((CONCATENATE('Copy paste to Here'!G55," &amp; ",'Copy paste to Here'!D55,"  &amp;  ",'Copy paste to Here'!E55))),"Empty Cell")</f>
        <v>PVD plated titanium G23 top with three 2*3mm prong set marquise shape Cubic Zirconia (CZ) stones design for 1.2mm (16g) internally threaded post &amp; Color: Gold  &amp;  Cz Color: Clear</v>
      </c>
      <c r="B51" s="57" t="str">
        <f>'Copy paste to Here'!C55</f>
        <v>UTSHZ23IN</v>
      </c>
      <c r="C51" s="57" t="s">
        <v>749</v>
      </c>
      <c r="D51" s="58">
        <f>Invoice!B55</f>
        <v>11</v>
      </c>
      <c r="E51" s="59">
        <v>9.75</v>
      </c>
      <c r="F51" s="59">
        <f t="shared" si="0"/>
        <v>107.25</v>
      </c>
      <c r="G51" s="60">
        <f t="shared" si="1"/>
        <v>221.8125</v>
      </c>
      <c r="H51" s="63">
        <f t="shared" si="2"/>
        <v>2439.9375</v>
      </c>
    </row>
    <row r="52" spans="1:8" s="62" customFormat="1" ht="24">
      <c r="A52" s="56" t="str">
        <f>IF((LEN('Copy paste to Here'!G56))&gt;5,((CONCATENATE('Copy paste to Here'!G56," &amp; ",'Copy paste to Here'!D56,"  &amp;  ",'Copy paste to Here'!E56))),"Empty Cell")</f>
        <v xml:space="preserve">Pack of 10 pcs. of 3mm anodized surgical steel balls with threading 1.2mm (16g) &amp; Color: Black  &amp;  </v>
      </c>
      <c r="B52" s="57" t="str">
        <f>'Copy paste to Here'!C56</f>
        <v>XBT3S</v>
      </c>
      <c r="C52" s="57" t="s">
        <v>751</v>
      </c>
      <c r="D52" s="58">
        <f>Invoice!B56</f>
        <v>5</v>
      </c>
      <c r="E52" s="59">
        <v>3.04</v>
      </c>
      <c r="F52" s="59">
        <f t="shared" si="0"/>
        <v>15.2</v>
      </c>
      <c r="G52" s="60">
        <f t="shared" si="1"/>
        <v>69.16</v>
      </c>
      <c r="H52" s="63">
        <f t="shared" si="2"/>
        <v>345.79999999999995</v>
      </c>
    </row>
    <row r="53" spans="1:8" s="62" customFormat="1" ht="24">
      <c r="A53" s="56" t="str">
        <f>IF((LEN('Copy paste to Here'!G57))&gt;5,((CONCATENATE('Copy paste to Here'!G57," &amp; ",'Copy paste to Here'!D57,"  &amp;  ",'Copy paste to Here'!E57))),"Empty Cell")</f>
        <v xml:space="preserve">Pack of 10 pcs. of 3mm anodized surgical steel balls with threading 1.2mm (16g) &amp; Color: Gold  &amp;  </v>
      </c>
      <c r="B53" s="57" t="str">
        <f>'Copy paste to Here'!C57</f>
        <v>XBT3S</v>
      </c>
      <c r="C53" s="57" t="s">
        <v>751</v>
      </c>
      <c r="D53" s="58">
        <f>Invoice!B57</f>
        <v>15</v>
      </c>
      <c r="E53" s="59">
        <v>3.04</v>
      </c>
      <c r="F53" s="59">
        <f t="shared" si="0"/>
        <v>45.6</v>
      </c>
      <c r="G53" s="60">
        <f t="shared" si="1"/>
        <v>69.16</v>
      </c>
      <c r="H53" s="63">
        <f t="shared" si="2"/>
        <v>1037.3999999999999</v>
      </c>
    </row>
    <row r="54" spans="1:8" s="62" customFormat="1" ht="25.5">
      <c r="A54" s="56" t="str">
        <f>IF((LEN('Copy paste to Here'!G58))&gt;5,((CONCATENATE('Copy paste to Here'!G58," &amp; ",'Copy paste to Here'!D58,"  &amp;  ",'Copy paste to Here'!E58))),"Empty Cell")</f>
        <v xml:space="preserve">Pack of 10 pcs of 316L steel labret posts with internal threading, 1.2mm (16g) (4mm base of labret) &amp; Length: 8mm  &amp;  </v>
      </c>
      <c r="B54" s="57" t="str">
        <f>'Copy paste to Here'!C58</f>
        <v>XLB16GIN</v>
      </c>
      <c r="C54" s="57" t="s">
        <v>753</v>
      </c>
      <c r="D54" s="58">
        <f>Invoice!B58</f>
        <v>7</v>
      </c>
      <c r="E54" s="59">
        <v>7.08</v>
      </c>
      <c r="F54" s="59">
        <f t="shared" si="0"/>
        <v>49.56</v>
      </c>
      <c r="G54" s="60">
        <f t="shared" si="1"/>
        <v>161.07</v>
      </c>
      <c r="H54" s="63">
        <f t="shared" si="2"/>
        <v>1127.49</v>
      </c>
    </row>
    <row r="55" spans="1:8" s="62" customFormat="1" ht="25.5">
      <c r="A55" s="56" t="str">
        <f>IF((LEN('Copy paste to Here'!G59))&gt;5,((CONCATENATE('Copy paste to Here'!G59," &amp; ",'Copy paste to Here'!D59,"  &amp;  ",'Copy paste to Here'!E59))),"Empty Cell")</f>
        <v xml:space="preserve">Pack of 10 pcs of 316L steel labret posts with internal threading, 1.2mm (16g) (4mm base of labret) &amp; Length: 10mm  &amp;  </v>
      </c>
      <c r="B55" s="57" t="str">
        <f>'Copy paste to Here'!C59</f>
        <v>XLB16GIN</v>
      </c>
      <c r="C55" s="57" t="s">
        <v>753</v>
      </c>
      <c r="D55" s="58">
        <f>Invoice!B59</f>
        <v>5</v>
      </c>
      <c r="E55" s="59">
        <v>7.08</v>
      </c>
      <c r="F55" s="59">
        <f t="shared" si="0"/>
        <v>35.4</v>
      </c>
      <c r="G55" s="60">
        <f t="shared" si="1"/>
        <v>161.07</v>
      </c>
      <c r="H55" s="63">
        <f t="shared" si="2"/>
        <v>805.34999999999991</v>
      </c>
    </row>
    <row r="56" spans="1:8" s="62" customFormat="1" ht="25.5">
      <c r="A56" s="56" t="str">
        <f>IF((LEN('Copy paste to Here'!G60))&gt;5,((CONCATENATE('Copy paste to Here'!G60," &amp; ",'Copy paste to Here'!D60,"  &amp;  ",'Copy paste to Here'!E60))),"Empty Cell")</f>
        <v xml:space="preserve">Pack of 10 pcs of 316L steel labret posts with internal threading, 1.2mm (16g) (4mm base of labret) &amp; Length: 12mm  &amp;  </v>
      </c>
      <c r="B56" s="57" t="str">
        <f>'Copy paste to Here'!C60</f>
        <v>XLB16GIN</v>
      </c>
      <c r="C56" s="57" t="s">
        <v>753</v>
      </c>
      <c r="D56" s="58">
        <f>Invoice!B60</f>
        <v>1</v>
      </c>
      <c r="E56" s="59">
        <v>7.08</v>
      </c>
      <c r="F56" s="59">
        <f t="shared" si="0"/>
        <v>7.08</v>
      </c>
      <c r="G56" s="60">
        <f t="shared" si="1"/>
        <v>161.07</v>
      </c>
      <c r="H56" s="63">
        <f t="shared" si="2"/>
        <v>161.07</v>
      </c>
    </row>
    <row r="57" spans="1:8" s="62" customFormat="1" ht="25.5">
      <c r="A57" s="56" t="str">
        <f>IF((LEN('Copy paste to Here'!G61))&gt;5,((CONCATENATE('Copy paste to Here'!G61," &amp; ",'Copy paste to Here'!D61,"  &amp;  ",'Copy paste to Here'!E61))),"Empty Cell")</f>
        <v xml:space="preserve">Pack of 10 pcs of 316L steel labret posts with internal threading, 1.2mm (16g) (4mm base of labret) &amp; Length: 4mm  &amp;  </v>
      </c>
      <c r="B57" s="57" t="str">
        <f>'Copy paste to Here'!C61</f>
        <v>XLB16GIN</v>
      </c>
      <c r="C57" s="57" t="s">
        <v>753</v>
      </c>
      <c r="D57" s="58">
        <f>Invoice!B61</f>
        <v>2</v>
      </c>
      <c r="E57" s="59">
        <v>7.08</v>
      </c>
      <c r="F57" s="59">
        <f t="shared" si="0"/>
        <v>14.16</v>
      </c>
      <c r="G57" s="60">
        <f t="shared" si="1"/>
        <v>161.07</v>
      </c>
      <c r="H57" s="63">
        <f t="shared" si="2"/>
        <v>322.14</v>
      </c>
    </row>
    <row r="58" spans="1:8" s="62" customFormat="1" ht="48">
      <c r="A58" s="56" t="str">
        <f>IF((LEN('Copy paste to Here'!G62))&gt;5,((CONCATENATE('Copy paste to Here'!G62," &amp; ",'Copy paste to Here'!D62,"  &amp;  ",'Copy paste to Here'!E62))),"Empty Cell")</f>
        <v>Titanium G23 3mm to 5mm flat back bezel set crystal tops for 1.2mm (16g) internally threaded posts: XUBB16GI, XUBN16GI, XULB16GI, XUCB16GI / 2 pcs per pack &amp; Size: 3mm  &amp;  Crystal Color: Clear</v>
      </c>
      <c r="B58" s="57" t="str">
        <f>'Copy paste to Here'!C62</f>
        <v>XUFBIN</v>
      </c>
      <c r="C58" s="57" t="s">
        <v>765</v>
      </c>
      <c r="D58" s="58">
        <f>Invoice!B62</f>
        <v>12</v>
      </c>
      <c r="E58" s="59">
        <v>2.78</v>
      </c>
      <c r="F58" s="59">
        <f t="shared" si="0"/>
        <v>33.36</v>
      </c>
      <c r="G58" s="60">
        <f t="shared" si="1"/>
        <v>63.244999999999997</v>
      </c>
      <c r="H58" s="63">
        <f t="shared" si="2"/>
        <v>758.93999999999994</v>
      </c>
    </row>
    <row r="59" spans="1:8" s="62" customFormat="1" ht="48">
      <c r="A59" s="56" t="str">
        <f>IF((LEN('Copy paste to Here'!G63))&gt;5,((CONCATENATE('Copy paste to Here'!G63," &amp; ",'Copy paste to Here'!D63,"  &amp;  ",'Copy paste to Here'!E63))),"Empty Cell")</f>
        <v>Titanium G23 3mm to 5mm flat back bezel set crystal tops for 1.2mm (16g) internally threaded posts: XUBB16GI, XUBN16GI, XULB16GI, XUCB16GI / 2 pcs per pack &amp; Size: 4mm  &amp;  Crystal Color: Clear</v>
      </c>
      <c r="B59" s="57" t="str">
        <f>'Copy paste to Here'!C63</f>
        <v>XUFBIN</v>
      </c>
      <c r="C59" s="57" t="s">
        <v>766</v>
      </c>
      <c r="D59" s="58">
        <f>Invoice!B63</f>
        <v>6</v>
      </c>
      <c r="E59" s="59">
        <v>2.96</v>
      </c>
      <c r="F59" s="59">
        <f t="shared" si="0"/>
        <v>17.759999999999998</v>
      </c>
      <c r="G59" s="60">
        <f t="shared" si="1"/>
        <v>67.34</v>
      </c>
      <c r="H59" s="63">
        <f t="shared" si="2"/>
        <v>404.04</v>
      </c>
    </row>
    <row r="60" spans="1:8" s="62" customFormat="1" ht="48">
      <c r="A60" s="56" t="str">
        <f>IF((LEN('Copy paste to Here'!G64))&gt;5,((CONCATENATE('Copy paste to Here'!G64," &amp; ",'Copy paste to Here'!D64,"  &amp;  ",'Copy paste to Here'!E64))),"Empty Cell")</f>
        <v>Titanium G23 3mm to 5mm flat back bezel set crystal tops for 1.2mm (16g) internally threaded posts: XUBB16GI, XUBN16GI, XULB16GI, XUCB16GI / 2 pcs per pack &amp; Size: 2.5mm  &amp;  Crystal Color: Clear</v>
      </c>
      <c r="B60" s="57" t="str">
        <f>'Copy paste to Here'!C64</f>
        <v>XUFBIN</v>
      </c>
      <c r="C60" s="57" t="s">
        <v>767</v>
      </c>
      <c r="D60" s="58">
        <f>Invoice!B64</f>
        <v>10</v>
      </c>
      <c r="E60" s="59">
        <v>2.78</v>
      </c>
      <c r="F60" s="59">
        <f t="shared" si="0"/>
        <v>27.799999999999997</v>
      </c>
      <c r="G60" s="60">
        <f t="shared" si="1"/>
        <v>63.244999999999997</v>
      </c>
      <c r="H60" s="63">
        <f t="shared" si="2"/>
        <v>632.44999999999993</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1795.5399999999993</v>
      </c>
      <c r="G1000" s="60"/>
      <c r="H1000" s="61">
        <f t="shared" ref="H1000:H1007" si="49">F1000*$E$14</f>
        <v>40848.534999999982</v>
      </c>
    </row>
    <row r="1001" spans="1:8" s="62" customFormat="1">
      <c r="A1001" s="56" t="s">
        <v>778</v>
      </c>
      <c r="B1001" s="75"/>
      <c r="C1001" s="75"/>
      <c r="D1001" s="76"/>
      <c r="E1001" s="67"/>
      <c r="F1001" s="59">
        <f>Invoice!J66</f>
        <v>-359.10799999999989</v>
      </c>
      <c r="G1001" s="60"/>
      <c r="H1001" s="61">
        <f t="shared" si="49"/>
        <v>-8169.7069999999976</v>
      </c>
    </row>
    <row r="1002" spans="1:8" s="62" customFormat="1" outlineLevel="1">
      <c r="A1002" s="56"/>
      <c r="B1002" s="75"/>
      <c r="C1002" s="75"/>
      <c r="D1002" s="76"/>
      <c r="E1002" s="67"/>
      <c r="F1002" s="59">
        <f>Invoice!J67</f>
        <v>0</v>
      </c>
      <c r="G1002" s="60"/>
      <c r="H1002" s="61">
        <f t="shared" si="49"/>
        <v>0</v>
      </c>
    </row>
    <row r="1003" spans="1:8" s="62" customFormat="1">
      <c r="A1003" s="56" t="str">
        <f>'[2]Copy paste to Here'!T4</f>
        <v>Total:</v>
      </c>
      <c r="B1003" s="75"/>
      <c r="C1003" s="75"/>
      <c r="D1003" s="76"/>
      <c r="E1003" s="67"/>
      <c r="F1003" s="59">
        <f>SUM(F1000:F1002)</f>
        <v>1436.4319999999993</v>
      </c>
      <c r="G1003" s="60"/>
      <c r="H1003" s="61">
        <f t="shared" si="49"/>
        <v>32678.827999999983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40848.535000000003</v>
      </c>
    </row>
    <row r="1010" spans="1:8" s="21" customFormat="1">
      <c r="A1010" s="22"/>
      <c r="E1010" s="21" t="s">
        <v>177</v>
      </c>
      <c r="H1010" s="84">
        <f>(SUMIF($A$1000:$A$1008,"Total:",$H$1000:$H$1008))</f>
        <v>32678.827999999983</v>
      </c>
    </row>
    <row r="1011" spans="1:8" s="21" customFormat="1">
      <c r="E1011" s="21" t="s">
        <v>178</v>
      </c>
      <c r="H1011" s="85">
        <f>H1013-H1012</f>
        <v>30540.960000000003</v>
      </c>
    </row>
    <row r="1012" spans="1:8" s="21" customFormat="1">
      <c r="E1012" s="21" t="s">
        <v>179</v>
      </c>
      <c r="H1012" s="85">
        <f>ROUND((H1013*7)/107,2)</f>
        <v>2137.87</v>
      </c>
    </row>
    <row r="1013" spans="1:8" s="21" customFormat="1">
      <c r="E1013" s="22" t="s">
        <v>180</v>
      </c>
      <c r="H1013" s="86">
        <f>ROUND((SUMIF($A$1000:$A$1008,"Total:",$H$1000:$H$1008)),2)</f>
        <v>32678.83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C49F-521A-4D02-8635-8329810188CC}">
  <dimension ref="A1:J7"/>
  <sheetViews>
    <sheetView workbookViewId="0">
      <selection activeCell="T9" sqref="T9"/>
    </sheetView>
  </sheetViews>
  <sheetFormatPr defaultRowHeight="15"/>
  <cols>
    <col min="1" max="1" width="0.42578125" customWidth="1"/>
    <col min="2" max="2" width="5.85546875" customWidth="1"/>
    <col min="5" max="5" width="14.85546875" customWidth="1"/>
    <col min="6" max="6" width="4.7109375" customWidth="1"/>
    <col min="7" max="7" width="3.85546875" customWidth="1"/>
    <col min="8" max="8" width="45.85546875" customWidth="1"/>
    <col min="10" max="10" width="12.28515625" customWidth="1"/>
  </cols>
  <sheetData>
    <row r="1" spans="1:10" ht="30.75" customHeight="1">
      <c r="A1" s="114"/>
      <c r="B1" s="174">
        <v>3.8</v>
      </c>
      <c r="C1" s="159" t="s">
        <v>753</v>
      </c>
      <c r="D1" s="160" t="s">
        <v>753</v>
      </c>
      <c r="E1" s="160" t="s">
        <v>25</v>
      </c>
      <c r="F1" s="161"/>
      <c r="G1" s="162"/>
      <c r="H1" s="163" t="s">
        <v>754</v>
      </c>
      <c r="I1" s="164">
        <v>7.08</v>
      </c>
      <c r="J1" s="165">
        <f>I1*B1</f>
        <v>26.904</v>
      </c>
    </row>
    <row r="2" spans="1:10" ht="30.75" customHeight="1">
      <c r="A2" s="114"/>
      <c r="B2" s="132">
        <v>2</v>
      </c>
      <c r="C2" s="133" t="s">
        <v>753</v>
      </c>
      <c r="D2" s="134" t="s">
        <v>753</v>
      </c>
      <c r="E2" s="134" t="s">
        <v>26</v>
      </c>
      <c r="F2" s="138"/>
      <c r="G2" s="139"/>
      <c r="H2" s="135" t="s">
        <v>754</v>
      </c>
      <c r="I2" s="136">
        <v>7.08</v>
      </c>
      <c r="J2" s="137">
        <f t="shared" ref="J2:J4" si="0">I2*B2</f>
        <v>14.16</v>
      </c>
    </row>
    <row r="3" spans="1:10" ht="30.75" customHeight="1">
      <c r="A3" s="114"/>
      <c r="B3" s="132">
        <v>1</v>
      </c>
      <c r="C3" s="133" t="s">
        <v>753</v>
      </c>
      <c r="D3" s="134" t="s">
        <v>753</v>
      </c>
      <c r="E3" s="134" t="s">
        <v>27</v>
      </c>
      <c r="F3" s="138"/>
      <c r="G3" s="139"/>
      <c r="H3" s="135" t="s">
        <v>754</v>
      </c>
      <c r="I3" s="136">
        <v>7.08</v>
      </c>
      <c r="J3" s="137">
        <f t="shared" si="0"/>
        <v>7.08</v>
      </c>
    </row>
    <row r="4" spans="1:10" ht="30.75" customHeight="1">
      <c r="A4" s="114"/>
      <c r="B4" s="166">
        <v>2</v>
      </c>
      <c r="C4" s="167" t="s">
        <v>753</v>
      </c>
      <c r="D4" s="168" t="s">
        <v>753</v>
      </c>
      <c r="E4" s="168" t="s">
        <v>755</v>
      </c>
      <c r="F4" s="169"/>
      <c r="G4" s="170"/>
      <c r="H4" s="171" t="s">
        <v>754</v>
      </c>
      <c r="I4" s="172">
        <v>7.08</v>
      </c>
      <c r="J4" s="173">
        <f t="shared" si="0"/>
        <v>14.16</v>
      </c>
    </row>
    <row r="5" spans="1:10">
      <c r="H5" s="157" t="s">
        <v>784</v>
      </c>
      <c r="I5" s="157"/>
      <c r="J5" s="158">
        <f>SUM(J1:J4)</f>
        <v>62.304000000000002</v>
      </c>
    </row>
    <row r="6" spans="1:10">
      <c r="H6" s="152" t="s">
        <v>783</v>
      </c>
      <c r="I6" s="152"/>
      <c r="J6" s="153">
        <v>18.75</v>
      </c>
    </row>
    <row r="7" spans="1:10">
      <c r="H7" s="155" t="s">
        <v>785</v>
      </c>
      <c r="I7" s="156"/>
      <c r="J7" s="154">
        <f>SUM(J5:J6)</f>
        <v>81.054000000000002</v>
      </c>
    </row>
  </sheetData>
  <mergeCells count="7">
    <mergeCell ref="H6:I6"/>
    <mergeCell ref="H7:I7"/>
    <mergeCell ref="F1:G1"/>
    <mergeCell ref="F2:G2"/>
    <mergeCell ref="F3:G3"/>
    <mergeCell ref="F4:G4"/>
    <mergeCell ref="H5:I5"/>
  </mergeCells>
  <pageMargins left="0.7" right="0.7" top="0.75" bottom="0.75" header="0.3" footer="0.3"/>
  <pageSetup scale="75"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3"/>
  <sheetViews>
    <sheetView workbookViewId="0">
      <selection activeCell="A5" sqref="A5"/>
    </sheetView>
  </sheetViews>
  <sheetFormatPr defaultRowHeight="15"/>
  <sheetData>
    <row r="1" spans="1:1">
      <c r="A1" s="2" t="s">
        <v>715</v>
      </c>
    </row>
    <row r="2" spans="1:1">
      <c r="A2" s="2" t="s">
        <v>718</v>
      </c>
    </row>
    <row r="3" spans="1:1">
      <c r="A3" s="2" t="s">
        <v>720</v>
      </c>
    </row>
    <row r="4" spans="1:1">
      <c r="A4" s="2" t="s">
        <v>760</v>
      </c>
    </row>
    <row r="5" spans="1:1">
      <c r="A5" s="2" t="s">
        <v>761</v>
      </c>
    </row>
    <row r="6" spans="1:1">
      <c r="A6" s="2" t="s">
        <v>762</v>
      </c>
    </row>
    <row r="7" spans="1:1">
      <c r="A7" s="2" t="s">
        <v>65</v>
      </c>
    </row>
    <row r="8" spans="1:1">
      <c r="A8" s="2" t="s">
        <v>65</v>
      </c>
    </row>
    <row r="9" spans="1:1">
      <c r="A9" s="2" t="s">
        <v>65</v>
      </c>
    </row>
    <row r="10" spans="1:1">
      <c r="A10" s="2" t="s">
        <v>68</v>
      </c>
    </row>
    <row r="11" spans="1:1">
      <c r="A11" s="2" t="s">
        <v>68</v>
      </c>
    </row>
    <row r="12" spans="1:1">
      <c r="A12" s="2" t="s">
        <v>68</v>
      </c>
    </row>
    <row r="13" spans="1:1">
      <c r="A13" s="2" t="s">
        <v>68</v>
      </c>
    </row>
    <row r="14" spans="1:1">
      <c r="A14" s="2" t="s">
        <v>68</v>
      </c>
    </row>
    <row r="15" spans="1:1">
      <c r="A15" s="2" t="s">
        <v>68</v>
      </c>
    </row>
    <row r="16" spans="1:1">
      <c r="A16" s="2" t="s">
        <v>731</v>
      </c>
    </row>
    <row r="17" spans="1:1">
      <c r="A17" s="2" t="s">
        <v>731</v>
      </c>
    </row>
    <row r="18" spans="1:1">
      <c r="A18" s="2" t="s">
        <v>733</v>
      </c>
    </row>
    <row r="19" spans="1:1">
      <c r="A19" s="2" t="s">
        <v>733</v>
      </c>
    </row>
    <row r="20" spans="1:1">
      <c r="A20" s="2" t="s">
        <v>733</v>
      </c>
    </row>
    <row r="21" spans="1:1">
      <c r="A21" s="2" t="s">
        <v>735</v>
      </c>
    </row>
    <row r="22" spans="1:1">
      <c r="A22" s="2" t="s">
        <v>737</v>
      </c>
    </row>
    <row r="23" spans="1:1">
      <c r="A23" s="2" t="s">
        <v>739</v>
      </c>
    </row>
    <row r="24" spans="1:1">
      <c r="A24" s="2" t="s">
        <v>763</v>
      </c>
    </row>
    <row r="25" spans="1:1">
      <c r="A25" s="2" t="s">
        <v>763</v>
      </c>
    </row>
    <row r="26" spans="1:1">
      <c r="A26" s="2" t="s">
        <v>763</v>
      </c>
    </row>
    <row r="27" spans="1:1">
      <c r="A27" s="2" t="s">
        <v>764</v>
      </c>
    </row>
    <row r="28" spans="1:1">
      <c r="A28" s="2" t="s">
        <v>764</v>
      </c>
    </row>
    <row r="29" spans="1:1">
      <c r="A29" s="2" t="s">
        <v>764</v>
      </c>
    </row>
    <row r="30" spans="1:1">
      <c r="A30" s="2" t="s">
        <v>745</v>
      </c>
    </row>
    <row r="31" spans="1:1">
      <c r="A31" s="2" t="s">
        <v>747</v>
      </c>
    </row>
    <row r="32" spans="1:1">
      <c r="A32" s="2" t="s">
        <v>747</v>
      </c>
    </row>
    <row r="33" spans="1:1">
      <c r="A33" s="2" t="s">
        <v>747</v>
      </c>
    </row>
    <row r="34" spans="1:1">
      <c r="A34" s="2" t="s">
        <v>749</v>
      </c>
    </row>
    <row r="35" spans="1:1">
      <c r="A35" s="2" t="s">
        <v>751</v>
      </c>
    </row>
    <row r="36" spans="1:1">
      <c r="A36" s="2" t="s">
        <v>751</v>
      </c>
    </row>
    <row r="37" spans="1:1">
      <c r="A37" s="2" t="s">
        <v>753</v>
      </c>
    </row>
    <row r="38" spans="1:1">
      <c r="A38" s="2" t="s">
        <v>753</v>
      </c>
    </row>
    <row r="39" spans="1:1">
      <c r="A39" s="2" t="s">
        <v>753</v>
      </c>
    </row>
    <row r="40" spans="1:1">
      <c r="A40" s="2" t="s">
        <v>753</v>
      </c>
    </row>
    <row r="41" spans="1:1">
      <c r="A41" s="2" t="s">
        <v>765</v>
      </c>
    </row>
    <row r="42" spans="1:1">
      <c r="A42" s="2" t="s">
        <v>766</v>
      </c>
    </row>
    <row r="43" spans="1:1">
      <c r="A43" s="2" t="s">
        <v>767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Invoice</vt:lpstr>
      <vt:lpstr>Copy paste to Here</vt:lpstr>
      <vt:lpstr> Shipping Invoice</vt:lpstr>
      <vt:lpstr>Tax Invoice</vt:lpstr>
      <vt:lpstr>Returned</vt:lpstr>
      <vt:lpstr>Old Code</vt:lpstr>
      <vt:lpstr>Just data</vt:lpstr>
      <vt:lpstr>Just data 2</vt:lpstr>
      <vt:lpstr>Just Data 3</vt:lpstr>
      <vt:lpstr>' Shipping Invoice'!Print_Area</vt:lpstr>
      <vt:lpstr>Invoice!Print_Area</vt:lpstr>
      <vt:lpstr>Returned!Print_Area</vt:lpstr>
      <vt:lpstr>'Tax Invoice'!Print_Area</vt:lpstr>
      <vt:lpstr>' Shipping Invoice'!Print_Titles</vt:lpstr>
      <vt:lpstr>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2023-09-08T07:38:41Z</cp:lastPrinted>
  <dcterms:created xsi:type="dcterms:W3CDTF">2009-06-02T18:56:54Z</dcterms:created>
  <dcterms:modified xsi:type="dcterms:W3CDTF">2023-09-08T08:08:35Z</dcterms:modified>
</cp:coreProperties>
</file>