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33277C8-5437-4973-A8A0-58969E04DFDB}"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Invoice!$A$1:$K$219</definedName>
    <definedName name="_xlnm.Print_Area" localSheetId="2">'Shipping Invoice'!$A$1:$L$215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1" i="6"/>
  <c r="J214" i="2"/>
  <c r="J212" i="2"/>
  <c r="K213" i="7" l="1"/>
  <c r="E199" i="6"/>
  <c r="E198" i="6"/>
  <c r="E183" i="6"/>
  <c r="E182" i="6"/>
  <c r="E167" i="6"/>
  <c r="E166" i="6"/>
  <c r="E151" i="6"/>
  <c r="E150" i="6"/>
  <c r="E135" i="6"/>
  <c r="E134" i="6"/>
  <c r="E119" i="6"/>
  <c r="E118" i="6"/>
  <c r="E103" i="6"/>
  <c r="E102" i="6"/>
  <c r="E87" i="6"/>
  <c r="E86" i="6"/>
  <c r="E71" i="6"/>
  <c r="E70" i="6"/>
  <c r="E55" i="6"/>
  <c r="E54" i="6"/>
  <c r="E39" i="6"/>
  <c r="E38" i="6"/>
  <c r="E23" i="6"/>
  <c r="E22" i="6"/>
  <c r="K14" i="7"/>
  <c r="K17" i="7"/>
  <c r="K10" i="7"/>
  <c r="I210" i="7"/>
  <c r="I208" i="7"/>
  <c r="I204" i="7"/>
  <c r="I203" i="7"/>
  <c r="I202" i="7"/>
  <c r="I201" i="7"/>
  <c r="I200" i="7"/>
  <c r="I195" i="7"/>
  <c r="B194" i="7"/>
  <c r="I193" i="7"/>
  <c r="I189" i="7"/>
  <c r="I188" i="7"/>
  <c r="I187" i="7"/>
  <c r="I186" i="7"/>
  <c r="I185" i="7"/>
  <c r="B181" i="7"/>
  <c r="I181" i="7"/>
  <c r="I180" i="7"/>
  <c r="B179" i="7"/>
  <c r="I179" i="7"/>
  <c r="I175" i="7"/>
  <c r="I174" i="7"/>
  <c r="I173" i="7"/>
  <c r="I172" i="7"/>
  <c r="I171" i="7"/>
  <c r="B170" i="7"/>
  <c r="I167" i="7"/>
  <c r="I166" i="7"/>
  <c r="I164" i="7"/>
  <c r="B162" i="7"/>
  <c r="I161" i="7"/>
  <c r="I160" i="7"/>
  <c r="I159" i="7"/>
  <c r="I158" i="7"/>
  <c r="I157" i="7"/>
  <c r="I152" i="7"/>
  <c r="I151" i="7"/>
  <c r="I149" i="7"/>
  <c r="I145" i="7"/>
  <c r="I144" i="7"/>
  <c r="I143" i="7"/>
  <c r="I142" i="7"/>
  <c r="I141" i="7"/>
  <c r="B138" i="7"/>
  <c r="I137" i="7"/>
  <c r="I136" i="7"/>
  <c r="I134" i="7"/>
  <c r="I130" i="7"/>
  <c r="I129" i="7"/>
  <c r="I128" i="7"/>
  <c r="I127" i="7"/>
  <c r="I126" i="7"/>
  <c r="I121" i="7"/>
  <c r="B120" i="7"/>
  <c r="I120" i="7"/>
  <c r="K120" i="7" s="1"/>
  <c r="I116" i="7"/>
  <c r="I115" i="7"/>
  <c r="I114" i="7"/>
  <c r="I113" i="7"/>
  <c r="I112" i="7"/>
  <c r="I107" i="7"/>
  <c r="I106" i="7"/>
  <c r="I104" i="7"/>
  <c r="B101" i="7"/>
  <c r="I101" i="7"/>
  <c r="I100" i="7"/>
  <c r="I99" i="7"/>
  <c r="I98" i="7"/>
  <c r="I97" i="7"/>
  <c r="I92" i="7"/>
  <c r="I91" i="7"/>
  <c r="B90" i="7"/>
  <c r="I90" i="7"/>
  <c r="I86" i="7"/>
  <c r="I85" i="7"/>
  <c r="I84" i="7"/>
  <c r="B83" i="7"/>
  <c r="K83" i="7" s="1"/>
  <c r="I83" i="7"/>
  <c r="I78" i="7"/>
  <c r="I77" i="7"/>
  <c r="I75" i="7"/>
  <c r="I71" i="7"/>
  <c r="I70" i="7"/>
  <c r="I69" i="7"/>
  <c r="I68" i="7"/>
  <c r="I67" i="7"/>
  <c r="B66" i="7"/>
  <c r="I63" i="7"/>
  <c r="I62" i="7"/>
  <c r="I60" i="7"/>
  <c r="B56" i="7"/>
  <c r="I56" i="7"/>
  <c r="K56" i="7" s="1"/>
  <c r="I55" i="7"/>
  <c r="I54" i="7"/>
  <c r="I49" i="7"/>
  <c r="I48" i="7"/>
  <c r="I46" i="7"/>
  <c r="I42" i="7"/>
  <c r="I41" i="7"/>
  <c r="I40" i="7"/>
  <c r="I39" i="7"/>
  <c r="I38" i="7"/>
  <c r="B37" i="7"/>
  <c r="B35" i="7"/>
  <c r="I35" i="7"/>
  <c r="I33" i="7"/>
  <c r="I29" i="7"/>
  <c r="I28" i="7"/>
  <c r="I27" i="7"/>
  <c r="I26" i="7"/>
  <c r="I25" i="7"/>
  <c r="I207" i="7"/>
  <c r="N1" i="6"/>
  <c r="E197" i="6" s="1"/>
  <c r="F1002" i="6"/>
  <c r="F1001" i="6"/>
  <c r="D206" i="6"/>
  <c r="B210" i="7" s="1"/>
  <c r="D205" i="6"/>
  <c r="B209" i="7" s="1"/>
  <c r="D204" i="6"/>
  <c r="B208" i="7" s="1"/>
  <c r="D203" i="6"/>
  <c r="B207" i="7" s="1"/>
  <c r="D202" i="6"/>
  <c r="B206" i="7" s="1"/>
  <c r="D201" i="6"/>
  <c r="B205" i="7" s="1"/>
  <c r="D200" i="6"/>
  <c r="B204" i="7" s="1"/>
  <c r="K204" i="7" s="1"/>
  <c r="D199" i="6"/>
  <c r="B203" i="7" s="1"/>
  <c r="K203" i="7" s="1"/>
  <c r="D198" i="6"/>
  <c r="B202" i="7" s="1"/>
  <c r="K202" i="7" s="1"/>
  <c r="D197" i="6"/>
  <c r="B201" i="7" s="1"/>
  <c r="D196" i="6"/>
  <c r="B200" i="7" s="1"/>
  <c r="D195" i="6"/>
  <c r="B199" i="7" s="1"/>
  <c r="D194" i="6"/>
  <c r="B198" i="7" s="1"/>
  <c r="D193" i="6"/>
  <c r="B197" i="7" s="1"/>
  <c r="D192" i="6"/>
  <c r="B196" i="7" s="1"/>
  <c r="D191" i="6"/>
  <c r="B195" i="7" s="1"/>
  <c r="D190" i="6"/>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D176" i="6"/>
  <c r="B180" i="7" s="1"/>
  <c r="K180" i="7" s="1"/>
  <c r="D175" i="6"/>
  <c r="D174" i="6"/>
  <c r="B178" i="7" s="1"/>
  <c r="D173" i="6"/>
  <c r="B177" i="7" s="1"/>
  <c r="D172" i="6"/>
  <c r="B176" i="7" s="1"/>
  <c r="D171" i="6"/>
  <c r="B175" i="7" s="1"/>
  <c r="D170" i="6"/>
  <c r="B174" i="7" s="1"/>
  <c r="D169" i="6"/>
  <c r="B173" i="7" s="1"/>
  <c r="K173" i="7" s="1"/>
  <c r="D168" i="6"/>
  <c r="B172" i="7" s="1"/>
  <c r="D167" i="6"/>
  <c r="B171" i="7" s="1"/>
  <c r="D166" i="6"/>
  <c r="D165" i="6"/>
  <c r="B169" i="7" s="1"/>
  <c r="D164" i="6"/>
  <c r="B168" i="7" s="1"/>
  <c r="D163" i="6"/>
  <c r="B167" i="7" s="1"/>
  <c r="D162" i="6"/>
  <c r="B166" i="7" s="1"/>
  <c r="D161" i="6"/>
  <c r="B165" i="7" s="1"/>
  <c r="D160" i="6"/>
  <c r="B164" i="7" s="1"/>
  <c r="D159" i="6"/>
  <c r="B163" i="7" s="1"/>
  <c r="D158" i="6"/>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K149" i="7" s="1"/>
  <c r="D144" i="6"/>
  <c r="B148" i="7" s="1"/>
  <c r="D143" i="6"/>
  <c r="B147" i="7" s="1"/>
  <c r="D142" i="6"/>
  <c r="B146" i="7" s="1"/>
  <c r="D141" i="6"/>
  <c r="B145" i="7" s="1"/>
  <c r="D140" i="6"/>
  <c r="B144" i="7" s="1"/>
  <c r="D139" i="6"/>
  <c r="B143" i="7" s="1"/>
  <c r="D138" i="6"/>
  <c r="B142" i="7" s="1"/>
  <c r="D137" i="6"/>
  <c r="B141" i="7" s="1"/>
  <c r="D136" i="6"/>
  <c r="B140" i="7" s="1"/>
  <c r="D135" i="6"/>
  <c r="B139" i="7" s="1"/>
  <c r="D134" i="6"/>
  <c r="D133" i="6"/>
  <c r="B137" i="7" s="1"/>
  <c r="D132" i="6"/>
  <c r="B136" i="7" s="1"/>
  <c r="D131" i="6"/>
  <c r="B135" i="7" s="1"/>
  <c r="D130" i="6"/>
  <c r="B134" i="7" s="1"/>
  <c r="D129" i="6"/>
  <c r="B133" i="7" s="1"/>
  <c r="D128" i="6"/>
  <c r="B132" i="7" s="1"/>
  <c r="D127" i="6"/>
  <c r="B131" i="7" s="1"/>
  <c r="D126" i="6"/>
  <c r="B130" i="7" s="1"/>
  <c r="K130" i="7" s="1"/>
  <c r="D125" i="6"/>
  <c r="B129" i="7" s="1"/>
  <c r="D124" i="6"/>
  <c r="B128" i="7" s="1"/>
  <c r="D123" i="6"/>
  <c r="B127" i="7" s="1"/>
  <c r="D122" i="6"/>
  <c r="B126" i="7" s="1"/>
  <c r="D121" i="6"/>
  <c r="B125" i="7" s="1"/>
  <c r="D120" i="6"/>
  <c r="B124" i="7" s="1"/>
  <c r="D119" i="6"/>
  <c r="B123" i="7" s="1"/>
  <c r="D118" i="6"/>
  <c r="B122" i="7" s="1"/>
  <c r="D117" i="6"/>
  <c r="B121" i="7" s="1"/>
  <c r="D116" i="6"/>
  <c r="D115" i="6"/>
  <c r="B119" i="7" s="1"/>
  <c r="D114" i="6"/>
  <c r="B118" i="7" s="1"/>
  <c r="D113" i="6"/>
  <c r="B117" i="7" s="1"/>
  <c r="D112" i="6"/>
  <c r="B116" i="7" s="1"/>
  <c r="K116" i="7" s="1"/>
  <c r="D111" i="6"/>
  <c r="B115" i="7" s="1"/>
  <c r="D110" i="6"/>
  <c r="B114" i="7" s="1"/>
  <c r="K114" i="7" s="1"/>
  <c r="D109" i="6"/>
  <c r="B113" i="7" s="1"/>
  <c r="D108" i="6"/>
  <c r="B112" i="7" s="1"/>
  <c r="D107" i="6"/>
  <c r="B111" i="7" s="1"/>
  <c r="D106" i="6"/>
  <c r="B110" i="7" s="1"/>
  <c r="D105" i="6"/>
  <c r="B109" i="7" s="1"/>
  <c r="D104" i="6"/>
  <c r="B108" i="7" s="1"/>
  <c r="D103" i="6"/>
  <c r="B107" i="7" s="1"/>
  <c r="D102" i="6"/>
  <c r="B106" i="7" s="1"/>
  <c r="K106" i="7" s="1"/>
  <c r="D101" i="6"/>
  <c r="B105" i="7" s="1"/>
  <c r="D100" i="6"/>
  <c r="B104" i="7" s="1"/>
  <c r="D99" i="6"/>
  <c r="B103" i="7" s="1"/>
  <c r="D98" i="6"/>
  <c r="B102" i="7" s="1"/>
  <c r="D97" i="6"/>
  <c r="D96" i="6"/>
  <c r="B100" i="7" s="1"/>
  <c r="D95" i="6"/>
  <c r="B99" i="7" s="1"/>
  <c r="D94" i="6"/>
  <c r="B98" i="7" s="1"/>
  <c r="D93" i="6"/>
  <c r="B97" i="7" s="1"/>
  <c r="D92" i="6"/>
  <c r="B96" i="7" s="1"/>
  <c r="D91" i="6"/>
  <c r="B95" i="7" s="1"/>
  <c r="D90" i="6"/>
  <c r="B94" i="7" s="1"/>
  <c r="D89" i="6"/>
  <c r="B93" i="7" s="1"/>
  <c r="D88" i="6"/>
  <c r="B92" i="7" s="1"/>
  <c r="K92" i="7" s="1"/>
  <c r="D87" i="6"/>
  <c r="B91" i="7" s="1"/>
  <c r="K91" i="7" s="1"/>
  <c r="D86" i="6"/>
  <c r="D85" i="6"/>
  <c r="B89" i="7" s="1"/>
  <c r="D84" i="6"/>
  <c r="B88" i="7" s="1"/>
  <c r="D83" i="6"/>
  <c r="B87" i="7" s="1"/>
  <c r="D82" i="6"/>
  <c r="B86" i="7" s="1"/>
  <c r="D81" i="6"/>
  <c r="B85" i="7" s="1"/>
  <c r="D80" i="6"/>
  <c r="B84" i="7" s="1"/>
  <c r="D79" i="6"/>
  <c r="D78" i="6"/>
  <c r="B82" i="7" s="1"/>
  <c r="D77" i="6"/>
  <c r="B81" i="7" s="1"/>
  <c r="D76" i="6"/>
  <c r="B80" i="7" s="1"/>
  <c r="D75" i="6"/>
  <c r="B79" i="7" s="1"/>
  <c r="D74" i="6"/>
  <c r="B78" i="7" s="1"/>
  <c r="K78" i="7" s="1"/>
  <c r="D73" i="6"/>
  <c r="B77" i="7" s="1"/>
  <c r="K77" i="7" s="1"/>
  <c r="D72" i="6"/>
  <c r="B76" i="7" s="1"/>
  <c r="D71" i="6"/>
  <c r="B75" i="7" s="1"/>
  <c r="K75" i="7" s="1"/>
  <c r="D70" i="6"/>
  <c r="B74" i="7" s="1"/>
  <c r="D69" i="6"/>
  <c r="B73" i="7" s="1"/>
  <c r="D68" i="6"/>
  <c r="B72" i="7" s="1"/>
  <c r="D67" i="6"/>
  <c r="B71" i="7" s="1"/>
  <c r="D66" i="6"/>
  <c r="B70" i="7" s="1"/>
  <c r="D65" i="6"/>
  <c r="B69" i="7" s="1"/>
  <c r="D64" i="6"/>
  <c r="B68" i="7" s="1"/>
  <c r="D63" i="6"/>
  <c r="B67" i="7" s="1"/>
  <c r="D62" i="6"/>
  <c r="D61" i="6"/>
  <c r="B65" i="7" s="1"/>
  <c r="D60" i="6"/>
  <c r="B64" i="7" s="1"/>
  <c r="D59" i="6"/>
  <c r="B63" i="7" s="1"/>
  <c r="D58" i="6"/>
  <c r="B62" i="7" s="1"/>
  <c r="D57" i="6"/>
  <c r="B61" i="7" s="1"/>
  <c r="D56" i="6"/>
  <c r="B60" i="7" s="1"/>
  <c r="K60" i="7" s="1"/>
  <c r="D55" i="6"/>
  <c r="B59" i="7" s="1"/>
  <c r="D54" i="6"/>
  <c r="B58" i="7" s="1"/>
  <c r="D53" i="6"/>
  <c r="B57" i="7" s="1"/>
  <c r="D52" i="6"/>
  <c r="D51" i="6"/>
  <c r="B55" i="7" s="1"/>
  <c r="D50" i="6"/>
  <c r="B54" i="7" s="1"/>
  <c r="D49" i="6"/>
  <c r="B53" i="7" s="1"/>
  <c r="D48" i="6"/>
  <c r="B52" i="7" s="1"/>
  <c r="D47" i="6"/>
  <c r="B51" i="7" s="1"/>
  <c r="D46" i="6"/>
  <c r="B50" i="7" s="1"/>
  <c r="D45" i="6"/>
  <c r="B49" i="7" s="1"/>
  <c r="D44" i="6"/>
  <c r="B48" i="7" s="1"/>
  <c r="D43" i="6"/>
  <c r="B47" i="7" s="1"/>
  <c r="D42" i="6"/>
  <c r="B46" i="7" s="1"/>
  <c r="K46" i="7" s="1"/>
  <c r="D41" i="6"/>
  <c r="B45" i="7" s="1"/>
  <c r="D40" i="6"/>
  <c r="B44" i="7" s="1"/>
  <c r="D39" i="6"/>
  <c r="B43" i="7" s="1"/>
  <c r="D38" i="6"/>
  <c r="B42" i="7" s="1"/>
  <c r="K42" i="7" s="1"/>
  <c r="D37" i="6"/>
  <c r="B41" i="7" s="1"/>
  <c r="D36" i="6"/>
  <c r="B40" i="7" s="1"/>
  <c r="D35" i="6"/>
  <c r="B39" i="7" s="1"/>
  <c r="D34" i="6"/>
  <c r="B38" i="7" s="1"/>
  <c r="D33" i="6"/>
  <c r="D32" i="6"/>
  <c r="B36" i="7" s="1"/>
  <c r="D31" i="6"/>
  <c r="D30" i="6"/>
  <c r="B34" i="7" s="1"/>
  <c r="D29" i="6"/>
  <c r="B33" i="7" s="1"/>
  <c r="D28" i="6"/>
  <c r="B32" i="7" s="1"/>
  <c r="D27" i="6"/>
  <c r="B31" i="7" s="1"/>
  <c r="D26" i="6"/>
  <c r="B30" i="7" s="1"/>
  <c r="D25" i="6"/>
  <c r="B29" i="7" s="1"/>
  <c r="D24" i="6"/>
  <c r="B28" i="7" s="1"/>
  <c r="D23" i="6"/>
  <c r="B27" i="7" s="1"/>
  <c r="K27" i="7" s="1"/>
  <c r="D22" i="6"/>
  <c r="B26" i="7" s="1"/>
  <c r="D21" i="6"/>
  <c r="B25" i="7" s="1"/>
  <c r="D20" i="6"/>
  <c r="B24" i="7" s="1"/>
  <c r="D19" i="6"/>
  <c r="B23" i="7" s="1"/>
  <c r="D18" i="6"/>
  <c r="B22" i="7" s="1"/>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11" i="2" s="1"/>
  <c r="J26" i="2"/>
  <c r="J25" i="2"/>
  <c r="J24" i="2"/>
  <c r="J23" i="2"/>
  <c r="J22" i="2"/>
  <c r="A1007" i="6"/>
  <c r="A1006" i="6"/>
  <c r="A1005" i="6"/>
  <c r="F1004" i="6"/>
  <c r="A1004" i="6"/>
  <c r="A1003" i="6"/>
  <c r="K84" i="7" l="1"/>
  <c r="K164" i="7"/>
  <c r="K171" i="7"/>
  <c r="K29" i="7"/>
  <c r="K141" i="7"/>
  <c r="K157" i="7"/>
  <c r="K189" i="7"/>
  <c r="K28" i="7"/>
  <c r="K107" i="7"/>
  <c r="K187" i="7"/>
  <c r="K126" i="7"/>
  <c r="K34" i="7"/>
  <c r="K98" i="7"/>
  <c r="K146" i="7"/>
  <c r="K210" i="7"/>
  <c r="K67" i="7"/>
  <c r="K99" i="7"/>
  <c r="K115" i="7"/>
  <c r="K195" i="7"/>
  <c r="I34" i="7"/>
  <c r="I47" i="7"/>
  <c r="I61" i="7"/>
  <c r="K61" i="7" s="1"/>
  <c r="I76" i="7"/>
  <c r="K90" i="7"/>
  <c r="I105" i="7"/>
  <c r="K105" i="7" s="1"/>
  <c r="I135" i="7"/>
  <c r="K135" i="7" s="1"/>
  <c r="I150" i="7"/>
  <c r="K150" i="7" s="1"/>
  <c r="I165" i="7"/>
  <c r="K165" i="7" s="1"/>
  <c r="K179" i="7"/>
  <c r="I194" i="7"/>
  <c r="K194" i="7" s="1"/>
  <c r="I209" i="7"/>
  <c r="K100" i="7"/>
  <c r="K68" i="7"/>
  <c r="K197" i="7"/>
  <c r="K38" i="7"/>
  <c r="K86" i="7"/>
  <c r="I50" i="7"/>
  <c r="K50" i="7" s="1"/>
  <c r="I79" i="7"/>
  <c r="K79" i="7" s="1"/>
  <c r="I93" i="7"/>
  <c r="K93" i="7" s="1"/>
  <c r="I108" i="7"/>
  <c r="K108" i="7" s="1"/>
  <c r="I122" i="7"/>
  <c r="K122" i="7" s="1"/>
  <c r="I138" i="7"/>
  <c r="K138" i="7" s="1"/>
  <c r="I153" i="7"/>
  <c r="K181" i="7"/>
  <c r="I196" i="7"/>
  <c r="K196" i="7" s="1"/>
  <c r="K69" i="7"/>
  <c r="K35" i="7"/>
  <c r="K54" i="7"/>
  <c r="K134" i="7"/>
  <c r="K166" i="7"/>
  <c r="I36" i="7"/>
  <c r="K36" i="7" s="1"/>
  <c r="I64" i="7"/>
  <c r="K64" i="7" s="1"/>
  <c r="I168" i="7"/>
  <c r="K168" i="7" s="1"/>
  <c r="K39" i="7"/>
  <c r="K55" i="7"/>
  <c r="K71" i="7"/>
  <c r="K151" i="7"/>
  <c r="K167" i="7"/>
  <c r="I22" i="7"/>
  <c r="I37" i="7"/>
  <c r="K37" i="7" s="1"/>
  <c r="I51" i="7"/>
  <c r="K51" i="7" s="1"/>
  <c r="I65" i="7"/>
  <c r="K65" i="7" s="1"/>
  <c r="I80" i="7"/>
  <c r="I94" i="7"/>
  <c r="K94" i="7" s="1"/>
  <c r="I109" i="7"/>
  <c r="K109" i="7" s="1"/>
  <c r="I123" i="7"/>
  <c r="K123" i="7" s="1"/>
  <c r="I154" i="7"/>
  <c r="K154" i="7" s="1"/>
  <c r="I169" i="7"/>
  <c r="K169" i="7" s="1"/>
  <c r="I182" i="7"/>
  <c r="K182" i="7" s="1"/>
  <c r="I197" i="7"/>
  <c r="K53" i="7"/>
  <c r="K70" i="7"/>
  <c r="K24" i="7"/>
  <c r="K40" i="7"/>
  <c r="K104" i="7"/>
  <c r="K136" i="7"/>
  <c r="K152" i="7"/>
  <c r="K200" i="7"/>
  <c r="I23" i="7"/>
  <c r="K23" i="7" s="1"/>
  <c r="I52" i="7"/>
  <c r="K52" i="7" s="1"/>
  <c r="I66" i="7"/>
  <c r="K66" i="7" s="1"/>
  <c r="I81" i="7"/>
  <c r="K81" i="7" s="1"/>
  <c r="I95" i="7"/>
  <c r="K95" i="7" s="1"/>
  <c r="I110" i="7"/>
  <c r="I124" i="7"/>
  <c r="K124" i="7" s="1"/>
  <c r="I139" i="7"/>
  <c r="I155" i="7"/>
  <c r="K155" i="7" s="1"/>
  <c r="I170" i="7"/>
  <c r="K170" i="7" s="1"/>
  <c r="I183" i="7"/>
  <c r="K183" i="7" s="1"/>
  <c r="I198" i="7"/>
  <c r="K198" i="7" s="1"/>
  <c r="K43" i="7"/>
  <c r="K85" i="7"/>
  <c r="K25" i="7"/>
  <c r="K41" i="7"/>
  <c r="K89" i="7"/>
  <c r="K121" i="7"/>
  <c r="K137" i="7"/>
  <c r="K153" i="7"/>
  <c r="K185" i="7"/>
  <c r="K201" i="7"/>
  <c r="I24" i="7"/>
  <c r="I53" i="7"/>
  <c r="I82" i="7"/>
  <c r="K82" i="7" s="1"/>
  <c r="I96" i="7"/>
  <c r="K96" i="7" s="1"/>
  <c r="I111" i="7"/>
  <c r="I125" i="7"/>
  <c r="K125" i="7" s="1"/>
  <c r="I140" i="7"/>
  <c r="K140" i="7" s="1"/>
  <c r="I156" i="7"/>
  <c r="K156" i="7" s="1"/>
  <c r="I184" i="7"/>
  <c r="K184" i="7" s="1"/>
  <c r="I199" i="7"/>
  <c r="K199" i="7" s="1"/>
  <c r="K26" i="7"/>
  <c r="K186" i="7"/>
  <c r="K44" i="7"/>
  <c r="K76" i="7"/>
  <c r="K172" i="7"/>
  <c r="K188" i="7"/>
  <c r="K62" i="7"/>
  <c r="K110" i="7"/>
  <c r="K158" i="7"/>
  <c r="K159" i="7"/>
  <c r="K139" i="7"/>
  <c r="K174" i="7"/>
  <c r="K47" i="7"/>
  <c r="K63" i="7"/>
  <c r="K111" i="7"/>
  <c r="K127" i="7"/>
  <c r="K143" i="7"/>
  <c r="K175" i="7"/>
  <c r="K207" i="7"/>
  <c r="I30" i="7"/>
  <c r="K30" i="7" s="1"/>
  <c r="I43" i="7"/>
  <c r="I57" i="7"/>
  <c r="K57" i="7" s="1"/>
  <c r="I72" i="7"/>
  <c r="K72" i="7" s="1"/>
  <c r="I87" i="7"/>
  <c r="K87" i="7" s="1"/>
  <c r="K101" i="7"/>
  <c r="I117" i="7"/>
  <c r="K117" i="7" s="1"/>
  <c r="I131" i="7"/>
  <c r="K131" i="7" s="1"/>
  <c r="I146" i="7"/>
  <c r="I162" i="7"/>
  <c r="K162" i="7" s="1"/>
  <c r="I176" i="7"/>
  <c r="K176" i="7" s="1"/>
  <c r="I190" i="7"/>
  <c r="K190" i="7" s="1"/>
  <c r="I205" i="7"/>
  <c r="K205" i="7" s="1"/>
  <c r="K48" i="7"/>
  <c r="K80" i="7"/>
  <c r="K112" i="7"/>
  <c r="K128" i="7"/>
  <c r="K144" i="7"/>
  <c r="K160" i="7"/>
  <c r="K208" i="7"/>
  <c r="I31" i="7"/>
  <c r="K31" i="7" s="1"/>
  <c r="I44" i="7"/>
  <c r="I58" i="7"/>
  <c r="K58" i="7" s="1"/>
  <c r="I73" i="7"/>
  <c r="K73" i="7" s="1"/>
  <c r="I88" i="7"/>
  <c r="K88" i="7" s="1"/>
  <c r="I102" i="7"/>
  <c r="K102" i="7" s="1"/>
  <c r="I118" i="7"/>
  <c r="K118" i="7" s="1"/>
  <c r="I132" i="7"/>
  <c r="K132" i="7" s="1"/>
  <c r="I147" i="7"/>
  <c r="K147" i="7" s="1"/>
  <c r="I177" i="7"/>
  <c r="K177" i="7" s="1"/>
  <c r="I191" i="7"/>
  <c r="K191" i="7" s="1"/>
  <c r="I206" i="7"/>
  <c r="K206" i="7" s="1"/>
  <c r="K142" i="7"/>
  <c r="K33" i="7"/>
  <c r="K49" i="7"/>
  <c r="K97" i="7"/>
  <c r="K113" i="7"/>
  <c r="K129" i="7"/>
  <c r="K145" i="7"/>
  <c r="K161" i="7"/>
  <c r="K193" i="7"/>
  <c r="K209" i="7"/>
  <c r="I32" i="7"/>
  <c r="K32" i="7" s="1"/>
  <c r="I45" i="7"/>
  <c r="K45" i="7" s="1"/>
  <c r="I59" i="7"/>
  <c r="K59" i="7" s="1"/>
  <c r="I74" i="7"/>
  <c r="K74" i="7" s="1"/>
  <c r="I89" i="7"/>
  <c r="I103" i="7"/>
  <c r="K103" i="7" s="1"/>
  <c r="I119" i="7"/>
  <c r="K119" i="7" s="1"/>
  <c r="I133" i="7"/>
  <c r="K133" i="7" s="1"/>
  <c r="I148" i="7"/>
  <c r="K148" i="7" s="1"/>
  <c r="I163" i="7"/>
  <c r="K163" i="7" s="1"/>
  <c r="I178" i="7"/>
  <c r="K178" i="7" s="1"/>
  <c r="I192" i="7"/>
  <c r="K192" i="7" s="1"/>
  <c r="E24" i="6"/>
  <c r="E40" i="6"/>
  <c r="E56" i="6"/>
  <c r="E72" i="6"/>
  <c r="E88" i="6"/>
  <c r="E104" i="6"/>
  <c r="E120" i="6"/>
  <c r="E136" i="6"/>
  <c r="E152" i="6"/>
  <c r="E168" i="6"/>
  <c r="E184" i="6"/>
  <c r="E200" i="6"/>
  <c r="E25" i="6"/>
  <c r="E41" i="6"/>
  <c r="E57" i="6"/>
  <c r="E73" i="6"/>
  <c r="E89" i="6"/>
  <c r="E105" i="6"/>
  <c r="E121" i="6"/>
  <c r="E137" i="6"/>
  <c r="E153" i="6"/>
  <c r="E169" i="6"/>
  <c r="E185" i="6"/>
  <c r="E201" i="6"/>
  <c r="E26" i="6"/>
  <c r="E42" i="6"/>
  <c r="E58" i="6"/>
  <c r="E74" i="6"/>
  <c r="E90" i="6"/>
  <c r="E106" i="6"/>
  <c r="E122" i="6"/>
  <c r="E138" i="6"/>
  <c r="E154" i="6"/>
  <c r="E170" i="6"/>
  <c r="E186" i="6"/>
  <c r="E202" i="6"/>
  <c r="E27" i="6"/>
  <c r="E43" i="6"/>
  <c r="E59" i="6"/>
  <c r="E75" i="6"/>
  <c r="E91" i="6"/>
  <c r="E107" i="6"/>
  <c r="E123" i="6"/>
  <c r="E139" i="6"/>
  <c r="E155" i="6"/>
  <c r="E171" i="6"/>
  <c r="E187" i="6"/>
  <c r="E203" i="6"/>
  <c r="E28" i="6"/>
  <c r="E44" i="6"/>
  <c r="E60" i="6"/>
  <c r="E76" i="6"/>
  <c r="E92" i="6"/>
  <c r="E108" i="6"/>
  <c r="E124" i="6"/>
  <c r="E140" i="6"/>
  <c r="E156" i="6"/>
  <c r="E172" i="6"/>
  <c r="E188" i="6"/>
  <c r="E204" i="6"/>
  <c r="E29" i="6"/>
  <c r="E45" i="6"/>
  <c r="E61" i="6"/>
  <c r="E77" i="6"/>
  <c r="E93" i="6"/>
  <c r="E109" i="6"/>
  <c r="E125" i="6"/>
  <c r="E141" i="6"/>
  <c r="E157" i="6"/>
  <c r="E173" i="6"/>
  <c r="E189" i="6"/>
  <c r="E205" i="6"/>
  <c r="E30" i="6"/>
  <c r="E46" i="6"/>
  <c r="E62" i="6"/>
  <c r="E78" i="6"/>
  <c r="E94" i="6"/>
  <c r="E110" i="6"/>
  <c r="E126" i="6"/>
  <c r="E142" i="6"/>
  <c r="E158" i="6"/>
  <c r="E174" i="6"/>
  <c r="E190" i="6"/>
  <c r="E206" i="6"/>
  <c r="E31" i="6"/>
  <c r="E47" i="6"/>
  <c r="E63" i="6"/>
  <c r="E79" i="6"/>
  <c r="E95" i="6"/>
  <c r="E111" i="6"/>
  <c r="E127" i="6"/>
  <c r="E143" i="6"/>
  <c r="E159" i="6"/>
  <c r="E175" i="6"/>
  <c r="E191" i="6"/>
  <c r="E32" i="6"/>
  <c r="E48" i="6"/>
  <c r="E64" i="6"/>
  <c r="E80" i="6"/>
  <c r="E96" i="6"/>
  <c r="E112" i="6"/>
  <c r="E128" i="6"/>
  <c r="E144" i="6"/>
  <c r="E160" i="6"/>
  <c r="E176" i="6"/>
  <c r="E192" i="6"/>
  <c r="E33" i="6"/>
  <c r="E49" i="6"/>
  <c r="E65" i="6"/>
  <c r="E81" i="6"/>
  <c r="E97" i="6"/>
  <c r="E113" i="6"/>
  <c r="E129" i="6"/>
  <c r="E145" i="6"/>
  <c r="E161" i="6"/>
  <c r="E177" i="6"/>
  <c r="E193" i="6"/>
  <c r="E18" i="6"/>
  <c r="E34" i="6"/>
  <c r="E50" i="6"/>
  <c r="E66" i="6"/>
  <c r="E82" i="6"/>
  <c r="E98" i="6"/>
  <c r="E114" i="6"/>
  <c r="E130" i="6"/>
  <c r="E146" i="6"/>
  <c r="E162" i="6"/>
  <c r="E178" i="6"/>
  <c r="E194" i="6"/>
  <c r="E19" i="6"/>
  <c r="E35" i="6"/>
  <c r="E51" i="6"/>
  <c r="E67" i="6"/>
  <c r="E83" i="6"/>
  <c r="E99" i="6"/>
  <c r="E115" i="6"/>
  <c r="E131" i="6"/>
  <c r="E147" i="6"/>
  <c r="E163" i="6"/>
  <c r="E179" i="6"/>
  <c r="E195" i="6"/>
  <c r="E20" i="6"/>
  <c r="E36" i="6"/>
  <c r="E52" i="6"/>
  <c r="E68" i="6"/>
  <c r="E84" i="6"/>
  <c r="E100" i="6"/>
  <c r="E116" i="6"/>
  <c r="E132" i="6"/>
  <c r="E148" i="6"/>
  <c r="E164" i="6"/>
  <c r="E180" i="6"/>
  <c r="E196" i="6"/>
  <c r="E21" i="6"/>
  <c r="E37" i="6"/>
  <c r="E53" i="6"/>
  <c r="E69" i="6"/>
  <c r="E85" i="6"/>
  <c r="E101" i="6"/>
  <c r="E117" i="6"/>
  <c r="E133" i="6"/>
  <c r="E149" i="6"/>
  <c r="E165" i="6"/>
  <c r="E181" i="6"/>
  <c r="K22" i="7"/>
  <c r="M11" i="6"/>
  <c r="I217" i="2" s="1"/>
  <c r="K211" i="7" l="1"/>
  <c r="K214" i="7" s="1"/>
  <c r="I219" i="2"/>
  <c r="I218" i="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<sst xmlns="http://schemas.openxmlformats.org/spreadsheetml/2006/main" count="4789" uniqueCount="805">
  <si>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</si>
  <si>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</si>
  <si>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</si>
  <si>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</si>
  <si>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</si>
  <si>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</si>
  <si>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</si>
  <si>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</si>
  <si>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</si>
  <si>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</si>
  <si>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</si>
  <si>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</si>
  <si>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</si>
  <si>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</si>
  <si>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</si>
  <si>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</si>
  <si>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</si>
  <si>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</si>
  <si>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</si>
  <si>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</si>
  <si>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</si>
  <si>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</si>
  <si>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</si>
  <si>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</si>
  <si>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</si>
  <si>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</si>
  <si>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</si>
  <si>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</si>
  <si>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</si>
  <si>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</si>
  <si>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</si>
  <si>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</si>
  <si>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</si>
  <si>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</si>
  <si>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</si>
  <si>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</si>
  <si>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</si>
  <si>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</si>
  <si>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</si>
  <si>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</si>
  <si>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</si>
  <si>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</si>
  <si>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</si>
  <si>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</si>
  <si>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</si>
  <si>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</si>
  <si>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</si>
  <si>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</si>
  <si>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</si>
  <si>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</si>
  <si>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</si>
  <si>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</si>
  <si>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</si>
  <si>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</si>
  <si>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</si>
  <si>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</si>
  <si>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</si>
  <si>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</si>
  <si>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</si>
  <si>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</si>
  <si>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</si>
  <si>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</si>
  <si>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</si>
  <si>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</si>
  <si>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</si>
  <si>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</si>
  <si>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</si>
  <si>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</si>
  <si>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</si>
  <si>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</si>
  <si>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</si>
  <si>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</si>
  <si>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</si>
  <si>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</si>
  <si>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</si>
  <si>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</si>
  <si>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</si>
  <si>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</si>
  <si>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</si>
  <si>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</si>
  <si>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</si>
  <si>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</si>
  <si>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</si>
  <si>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</si>
  <si>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</si>
  <si>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</si>
  <si>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</si>
  <si>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</si>
  <si>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</si>
  <si>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</si>
  <si>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</si>
  <si>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</si>
  <si>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</si>
  <si>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</si>
  <si>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</si>
  <si>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</si>
  <si>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</si>
  <si>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</si>
  <si>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</si>
  <si>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</si>
  <si>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</si>
  <si>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</si>
  <si>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</si>
  <si>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</si>
  <si>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</si>
  <si>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</si>
  <si>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</si>
  <si>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</si>
  <si>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</si>
  <si>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</si>
  <si>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</si>
  <si>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</si>
  <si>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</si>
  <si>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</si>
  <si>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</si>
  <si>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</si>
  <si>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</si>
  <si>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</si>
  <si>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</si>
  <si>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</si>
  <si>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</si>
  <si>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</si>
  <si>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</si>
  <si>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</si>
  <si>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</si>
  <si>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</si>
  <si>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</si>
  <si>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</si>
  <si>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</si>
  <si>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</si>
  <si>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</si>
  <si>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</si>
  <si>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</si>
  <si>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</si>
  <si>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</si>
  <si>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</si>
  <si>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</si>
  <si>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</si>
  <si>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</si>
  <si>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</si>
  <si>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</si>
  <si>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</si>
  <si>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</si>
  <si>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</si>
  <si>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</si>
  <si>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</si>
  <si>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</si>
  <si>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</si>
  <si>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</si>
  <si>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</si>
  <si>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</si>
  <si>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</si>
  <si>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</si>
  <si>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</si>
  <si>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</si>
  <si>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</si>
  <si>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</si>
  <si>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</si>
  <si>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</si>
  <si>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</si>
  <si>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</si>
  <si>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</si>
  <si>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</si>
  <si>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</si>
  <si>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</si>
  <si>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</si>
  <si>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</si>
  <si>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</si>
  <si>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</si>
  <si>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</si>
  <si>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</si>
  <si>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</si>
  <si>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</si>
  <si>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</si>
  <si>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</si>
  <si>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</si>
  <si>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</si>
  <si>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</si>
  <si>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</si>
  <si>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</si>
  <si>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</si>
  <si>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</si>
  <si>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</si>
  <si>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</si>
  <si>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</si>
  <si>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</si>
  <si>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</si>
  <si>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</si>
  <si>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</si>
  <si>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</si>
  <si>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</si>
  <si>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</si>
  <si>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</si>
  <si>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</si>
  <si>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</si>
  <si>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</si>
  <si>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</si>
  <si>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</si>
  <si>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</si>
  <si>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</si>
  <si>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</si>
  <si>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</si>
  <si>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</si>
  <si>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</si>
  <si>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</si>
  <si>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</si>
  <si>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</si>
  <si>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</si>
  <si>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</si>
  <si>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</si>
  <si>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</si>
  <si>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</si>
  <si>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</si>
  <si>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</si>
  <si>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</si>
  <si>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</si>
  <si>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</si>
  <si>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</si>
  <si>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</si>
  <si>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</si>
  <si>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</si>
  <si>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</si>
  <si>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</si>
  <si>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</si>
  <si>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</si>
  <si>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</si>
  <si>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</si>
  <si>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</si>
  <si>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</si>
  <si>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</si>
  <si>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</si>
  <si>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</si>
  <si>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</si>
  <si>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</si>
  <si>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</si>
  <si>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</si>
  <si>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</si>
  <si>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</si>
  <si>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</si>
  <si>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</si>
  <si>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</si>
  <si>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</si>
  <si>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</si>
  <si>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</si>
  <si>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</si>
  <si>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</si>
  <si>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</si>
  <si>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</si>
  <si>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</si>
  <si>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</si>
  <si>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</si>
  <si>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</si>
  <si>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</si>
  <si>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</si>
  <si>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</si>
  <si>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</si>
  <si>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</si>
  <si>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</si>
  <si>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</si>
  <si>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</si>
  <si>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</si>
  <si>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</si>
  <si>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</si>
  <si>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</si>
  <si>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</si>
  <si>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</si>
  <si>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</si>
  <si>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</si>
  <si>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</si>
  <si>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</si>
  <si>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</si>
  <si>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</si>
  <si>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</si>
  <si>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</si>
  <si>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</si>
  <si>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</si>
  <si>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</si>
  <si>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</si>
  <si>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</si>
  <si>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</si>
  <si>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</si>
  <si>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</si>
  <si>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</si>
  <si>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</si>
  <si>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</si>
  <si>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</si>
  <si>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</si>
  <si>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</si>
  <si>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</si>
  <si>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</si>
  <si>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</si>
  <si>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</si>
  <si>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</si>
  <si>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</si>
  <si>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</si>
  <si>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</si>
  <si>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</si>
  <si>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</si>
  <si>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</si>
  <si>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</si>
  <si>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</si>
  <si>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</si>
  <si>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</si>
  <si>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</si>
  <si>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</si>
  <si>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</si>
  <si>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</si>
  <si>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</si>
  <si>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</si>
  <si>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</si>
  <si>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</si>
  <si>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</si>
  <si>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</si>
  <si>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</si>
  <si>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</si>
  <si>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</si>
  <si>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</si>
  <si>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</si>
  <si>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</si>
  <si>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</si>
  <si>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</si>
  <si>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</si>
  <si>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</si>
  <si>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</si>
  <si>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</si>
  <si>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</si>
  <si>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</si>
  <si>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</si>
  <si>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</si>
  <si>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</si>
  <si>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</si>
  <si>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</si>
  <si>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</si>
  <si>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</si>
  <si>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</si>
  <si>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</si>
  <si>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</si>
  <si>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</si>
  <si>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</si>
  <si>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</si>
  <si>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</si>
  <si>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</si>
  <si>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</si>
  <si>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</si>
  <si>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</si>
  <si>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</si>
  <si>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</si>
  <si>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</si>
  <si>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</si>
  <si>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</si>
  <si>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</si>
  <si>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</si>
  <si>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</si>
  <si>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</si>
  <si>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</si>
  <si>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</si>
  <si>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</si>
  <si>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</si>
  <si>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</si>
  <si>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</si>
  <si>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</si>
  <si>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</si>
  <si>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</si>
  <si>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</si>
  <si>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</si>
  <si>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</si>
  <si>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</si>
  <si>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</si>
  <si>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</si>
  <si>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</si>
  <si>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</si>
  <si>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</si>
  <si>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</si>
  <si>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</si>
  <si>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</si>
  <si>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</si>
  <si>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</si>
  <si>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</si>
  <si>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</si>
  <si>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</si>
  <si>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</si>
  <si>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</si>
  <si>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</si>
  <si>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</si>
  <si>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</si>
  <si>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</si>
  <si>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</si>
  <si>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</si>
  <si>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</si>
  <si>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</si>
  <si>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</si>
  <si>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</si>
  <si>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</si>
  <si>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</si>
  <si>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</si>
  <si>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</si>
  <si>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</si>
  <si>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</si>
  <si>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</si>
  <si>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</si>
  <si>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</si>
  <si>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</si>
  <si>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</si>
  <si>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</si>
  <si>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</si>
  <si>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</si>
  <si>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</si>
  <si>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</si>
  <si>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</si>
  <si>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</si>
  <si>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</si>
  <si>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</si>
  <si>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</si>
  <si>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</si>
  <si>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</si>
  <si>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</si>
  <si>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</si>
  <si>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</si>
  <si>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</si>
  <si>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</si>
  <si>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</si>
  <si>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</si>
  <si>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</si>
  <si>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</si>
  <si>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</si>
  <si>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</si>
  <si>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</si>
  <si>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</si>
  <si>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</si>
  <si>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</si>
  <si>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</si>
  <si>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</si>
  <si>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</si>
  <si>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</si>
  <si>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</si>
  <si>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</si>
  <si>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</si>
  <si>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</si>
  <si>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</si>
  <si>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</si>
  <si>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</si>
  <si>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</si>
  <si>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</si>
  <si>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</si>
  <si>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</si>
  <si>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</si>
  <si>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</si>
  <si>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</si>
  <si>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</si>
  <si>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</si>
  <si>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</si>
  <si>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</si>
  <si>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</si>
  <si>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</si>
  <si>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</si>
  <si>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</si>
  <si>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</si>
  <si>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</si>
  <si>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</si>
  <si>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</si>
  <si>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</si>
  <si>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</si>
  <si>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</si>
  <si>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</si>
  <si>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</si>
  <si>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</si>
  <si>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</si>
  <si>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</si>
  <si>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</si>
  <si>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</si>
  <si>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</si>
  <si>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</si>
  <si>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</si>
  <si>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</si>
  <si>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</si>
  <si>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</si>
  <si>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</si>
  <si>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</si>
  <si>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</si>
  <si>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</si>
  <si>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</si>
  <si>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</si>
  <si>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</si>
  <si>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</si>
  <si>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</si>
  <si>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</si>
  <si>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</si>
  <si>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</si>
  <si>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</si>
  <si>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</si>
  <si>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</si>
  <si>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</si>
  <si>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</si>
  <si>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</si>
  <si>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</si>
  <si>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</si>
  <si>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</si>
  <si>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</si>
  <si>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</si>
  <si>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</si>
  <si>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</si>
  <si>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</si>
  <si>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</si>
  <si>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</si>
  <si>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</si>
  <si>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</si>
  <si>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</si>
  <si>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</si>
  <si>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</si>
  <si>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</si>
  <si>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</si>
  <si>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</si>
  <si>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</si>
  <si>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</si>
  <si>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</si>
  <si>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</si>
  <si>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</si>
  <si>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</si>
  <si>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</si>
  <si>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</si>
  <si>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</si>
  <si>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</si>
  <si>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</si>
  <si>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</si>
  <si>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</si>
  <si>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</si>
  <si>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</si>
  <si>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</si>
  <si>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</si>
  <si>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</si>
  <si>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</si>
  <si>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</si>
  <si>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</si>
  <si>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</si>
  <si>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</si>
  <si>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</si>
  <si>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</si>
  <si>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</si>
  <si>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</si>
  <si>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</si>
  <si>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</si>
  <si>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</si>
  <si>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</si>
  <si>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</si>
  <si>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</si>
  <si>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</si>
  <si>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</si>
  <si>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</si>
  <si>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</si>
  <si>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</si>
  <si>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</si>
  <si>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</si>
  <si>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</si>
  <si>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</si>
  <si>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</si>
  <si>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</si>
  <si>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</si>
  <si>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</si>
  <si>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</si>
  <si>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</si>
  <si>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</si>
  <si>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</si>
  <si>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</si>
  <si>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</si>
  <si>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</si>
  <si>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</si>
  <si>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</si>
  <si>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</si>
  <si>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</si>
  <si>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</si>
  <si>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</si>
  <si>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</si>
  <si>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</si>
  <si>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</si>
  <si>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</si>
  <si>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</si>
  <si>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</si>
  <si>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</si>
  <si>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</si>
  <si>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</si>
  <si>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</si>
  <si>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</si>
  <si>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</si>
  <si>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</si>
  <si>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</si>
  <si>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</si>
  <si>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</si>
  <si>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</si>
  <si>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</si>
  <si>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</si>
  <si>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</si>
  <si>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</si>
  <si>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</si>
  <si>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</si>
  <si>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</si>
  <si>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</si>
  <si>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</si>
  <si>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</si>
  <si>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</si>
  <si>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</si>
  <si>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</si>
  <si>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</si>
  <si>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</si>
  <si>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</si>
  <si>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</si>
  <si>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</si>
  <si>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</si>
  <si>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</si>
  <si>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</si>
  <si>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</si>
  <si>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</si>
  <si>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</si>
  <si>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</si>
  <si>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</si>
  <si>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</si>
  <si>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</si>
  <si>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</si>
  <si>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</si>
  <si>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</si>
  <si>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</si>
  <si>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</si>
  <si>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</si>
  <si>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</si>
  <si>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</si>
  <si>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</si>
  <si>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</si>
  <si>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</si>
  <si>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</si>
  <si>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</si>
  <si>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</si>
  <si>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</si>
  <si>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</si>
  <si>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</si>
  <si>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</si>
  <si>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</si>
  <si>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</si>
  <si>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</si>
  <si>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</si>
  <si>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</si>
  <si>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</si>
  <si>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</si>
  <si>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</si>
  <si>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</si>
  <si>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</si>
  <si>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</si>
  <si>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</si>
  <si>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</si>
  <si>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</si>
  <si>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</si>
  <si>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</si>
  <si>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</si>
  <si>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</si>
  <si>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</si>
  <si>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</si>
  <si>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</si>
  <si>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</si>
  <si>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</si>
  <si>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</si>
  <si>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</si>
  <si>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</si>
  <si>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</si>
  <si>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</si>
  <si>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</si>
  <si>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</si>
  <si>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</si>
  <si>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</si>
  <si>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</si>
  <si>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</si>
  <si>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</si>
  <si>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</si>
  <si>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</si>
  <si>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</si>
  <si>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</si>
  <si>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</si>
  <si>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</si>
  <si>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</si>
  <si>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</si>
  <si>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</si>
  <si>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</si>
  <si>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</si>
  <si>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</si>
  <si>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</si>
  <si>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</si>
  <si>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</si>
  <si>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</si>
  <si>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</si>
  <si>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</si>
  <si>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</si>
  <si>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</si>
  <si>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</si>
  <si>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</si>
  <si>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</si>
  <si>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</si>
  <si>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</si>
  <si>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</si>
  <si>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</si>
  <si>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</si>
  <si>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</si>
  <si>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</si>
  <si>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</si>
  <si>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</si>
  <si>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</si>
  <si>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</si>
  <si>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</si>
  <si>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</si>
  <si>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</si>
  <si>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</si>
  <si>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</si>
  <si>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Island dyes</t>
  </si>
  <si>
    <t>Bryan Lowe</t>
  </si>
  <si>
    <t>2301 north Croatan highway</t>
  </si>
  <si>
    <t>27948 Kill devil hills</t>
  </si>
  <si>
    <t>United States</t>
  </si>
  <si>
    <t>Tel: +1 2524750079</t>
  </si>
  <si>
    <t>Email: bryanalowe@gmail.com</t>
  </si>
  <si>
    <t>ANSBC25</t>
  </si>
  <si>
    <t>Bio - Flex nose stud, 20g (0.8mm) with a 2.5mm round top with bezel set SwarovskiⓇ crystal</t>
  </si>
  <si>
    <t>Length: 12mm with 5mm jewel balls</t>
  </si>
  <si>
    <t>316L steel nipple barbell, 1.6mm (14g) with two forward facing 5mm or 6mm jewel balls</t>
  </si>
  <si>
    <t>Length: 12mm with 4mm jewel balls</t>
  </si>
  <si>
    <t>Length: 16mm with 4mm jewel balls</t>
  </si>
  <si>
    <t>Length: 14mm with 4mm jewel balls</t>
  </si>
  <si>
    <t>BCRG432</t>
  </si>
  <si>
    <t>316L steel ball closure ring, 14g (1.6mm) with a dangling green painted marihuana leave(dangling part is made from silver plated brass)</t>
  </si>
  <si>
    <t>BCRGZ409</t>
  </si>
  <si>
    <t>316L steel ball closure ring, 14g (1.6mm) with a dangling 11 x 9mm pear shaped CZ stone</t>
  </si>
  <si>
    <t>Cz Color: Jet</t>
  </si>
  <si>
    <t>BCRTG726</t>
  </si>
  <si>
    <t>Gold PVD plated 316L steel ball closure ring, 14g (1.6mm) with a dangling plain sun (dangling part is made from gold plated brass)</t>
  </si>
  <si>
    <t>BCRTGLIT</t>
  </si>
  <si>
    <t xml:space="preserve">Gold or Black PVD plated 316L steel ball closure ring, 14g (1.6mm) with a dangling plain steel lightning symbol </t>
  </si>
  <si>
    <t>316L steel belly banana, 14g (1.6m) with a 8mm and a 5mm bezel set jewel ball using original Czech Preciosa crystals.</t>
  </si>
  <si>
    <t>BRS103</t>
  </si>
  <si>
    <t>Display with 120 pcs. of surgical steel nose screws, 20g (0.8mm) with 2mm round crystal tops in assorted colors</t>
  </si>
  <si>
    <t>BRS113</t>
  </si>
  <si>
    <t>Display board with 120 pcs of assorted surgical steel nose screws, 20g (0.8mm) with crystal, ball and cone tops</t>
  </si>
  <si>
    <t>MCD473</t>
  </si>
  <si>
    <t>MCD723</t>
  </si>
  <si>
    <t>MCD724</t>
  </si>
  <si>
    <t>316L steel belly banana, 14g (1.6mm) with a lower 8mm bezel set jewel ball and a dangling snake with crystals</t>
  </si>
  <si>
    <t>NPTFO5</t>
  </si>
  <si>
    <t>Color: Black anodized</t>
  </si>
  <si>
    <t>Anodized 316L steel nipple barbell, 14g (1.6mm) with two 5mm frosted steel balls on both sides</t>
  </si>
  <si>
    <t>Color: Rainbow anodized</t>
  </si>
  <si>
    <t>Color: Gold anodized</t>
  </si>
  <si>
    <t>Color: Rose gold anodized</t>
  </si>
  <si>
    <t>SEGH18</t>
  </si>
  <si>
    <t>High polished surgical steel hinged segment ring, 18g (1.0mm)</t>
  </si>
  <si>
    <t>SEGH20</t>
  </si>
  <si>
    <t>High polished surgical steel hinged segment ring, 20g (0.8mm)</t>
  </si>
  <si>
    <t>SIUT</t>
  </si>
  <si>
    <t>Gauge: 6mm</t>
  </si>
  <si>
    <t>Silicone Ultra Thin double flared flesh tunnel</t>
  </si>
  <si>
    <t>Color: Green</t>
  </si>
  <si>
    <t>Color: Pink</t>
  </si>
  <si>
    <t>Color: Purple</t>
  </si>
  <si>
    <t>Gauge: 8mm</t>
  </si>
  <si>
    <t>Gauge: 10mm</t>
  </si>
  <si>
    <t>Gauge: 12mm</t>
  </si>
  <si>
    <t>Gauge: 14mm</t>
  </si>
  <si>
    <t>Gauge: 16mm</t>
  </si>
  <si>
    <t>Gauge: 18mm</t>
  </si>
  <si>
    <t>Gauge: 19mm</t>
  </si>
  <si>
    <t>SNPOD29</t>
  </si>
  <si>
    <t>Surgical steel nipple stirrup with a, 14g (1.6mm) barbell with 5mm balls and a dangling plain steel star</t>
  </si>
  <si>
    <t>UGFNPE6</t>
  </si>
  <si>
    <t>316L Steel round nipple shield with a titanium G23 barbell, 14g (1.6mm) with two 6mm ferido glued multi crystal balls in rainbow gay pride colors and resin cover on both sides</t>
  </si>
  <si>
    <t>ZSEGHT</t>
  </si>
  <si>
    <t>Gauge: 1mm - 7mm length</t>
  </si>
  <si>
    <t>EO gas sterilized PVD plated 316L steel hinged segment ring, 1.2mm (16g), 1mm (18g), and 0.8mm (20g)</t>
  </si>
  <si>
    <t>Gauge: 1mm - 8mm length</t>
  </si>
  <si>
    <t>Gauge: 1mm - 9mm length</t>
  </si>
  <si>
    <t>Gauge: 1mm - 10mm length</t>
  </si>
  <si>
    <t>Gauge: 0.8mm - 7mm length</t>
  </si>
  <si>
    <t>Gauge: 0.8mm - 8mm length</t>
  </si>
  <si>
    <t>Gauge: 0.8mm - 9mm length</t>
  </si>
  <si>
    <t>Gauge: 0.8mm - 10mm length</t>
  </si>
  <si>
    <t>BBNP2C4</t>
  </si>
  <si>
    <t>SIUT2</t>
  </si>
  <si>
    <t>SIUT0</t>
  </si>
  <si>
    <t>SIUT00</t>
  </si>
  <si>
    <t>SIUT1/2</t>
  </si>
  <si>
    <t>SIUT9/16</t>
  </si>
  <si>
    <t>SIUT5/8</t>
  </si>
  <si>
    <t>SIUT11/16</t>
  </si>
  <si>
    <t>SIUT3/4</t>
  </si>
  <si>
    <t>SNPOD29A</t>
  </si>
  <si>
    <t>SNPOD29B</t>
  </si>
  <si>
    <t>UGFNPE6A</t>
  </si>
  <si>
    <t>UGFNPE6B</t>
  </si>
  <si>
    <t>UGFNPE6C</t>
  </si>
  <si>
    <t>ZSEGHT18</t>
  </si>
  <si>
    <t>ZSEGHT20</t>
  </si>
  <si>
    <t>One Thousand One Hundred Eighty Three and 18 cents USD</t>
  </si>
  <si>
    <t>Surgical steel belly banana, 14g (1.6mm) with an 8mm bezel set jewel ball and a dangling crystal studded marijuana leaf - length 3/8'' (10mm)</t>
  </si>
  <si>
    <t>Surgical steel belly banana, 14g (1.6mm) with an 8mm bezel set jewel ball and a dangling crystal studded moon with a single star - length 3/8'' (10mm)</t>
  </si>
  <si>
    <t>Mina</t>
  </si>
  <si>
    <t>Island Dyes</t>
  </si>
  <si>
    <t>27948 Kill devil hills, North Carolina</t>
  </si>
  <si>
    <t>VAT: 561857711</t>
  </si>
  <si>
    <t>Free shipping to USA via DHL due to order over 350 USD:</t>
  </si>
  <si>
    <t>Discount (3% for Orders over 800 USD):</t>
  </si>
  <si>
    <t>Four Hundred Ninety One and 66 cents USD</t>
  </si>
  <si>
    <t xml:space="preserve">GSP Eligible  </t>
  </si>
  <si>
    <t>HTS - A7117.19.9000: Imitation jewelry of base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</si>
</sst>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0" fontId="5" fillId="0" borderId="0"/>
    <xf numFmtId="43" fontId="21" fillId="0" borderId="0" applyFon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cellStyleXfs>
  <cellXfs count="14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20" xfId="0" applyFont="1" applyFill="1" applyBorder="1"/>
    <xf numFmtId="0" fontId="1" fillId="2" borderId="21" xfId="0" applyFont="1" applyFill="1" applyBorder="1"/>
    <xf numFmtId="0" fontId="18" fillId="2" borderId="13" xfId="0" applyFont="1" applyFill="1" applyBorder="1"/>
    <xf numFmtId="0" fontId="18" fillId="2" borderId="0" xfId="0" applyFont="1" applyFill="1" applyAlignment="1">
      <alignment horizontal="center"/>
    </xf>
    <xf numFmtId="0" fontId="19" fillId="2" borderId="0" xfId="0" applyFont="1" applyFill="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7">
    <cellStyle name="Comma 2" xfId="7" xr:uid="{E824C658-E4E1-4A82-B464-2B64932F5762}"/>
    <cellStyle name="Comma 2 2" xfId="4756" xr:uid="{F6BC3C2D-43CD-4195-A516-E04CC9ED328D}"/>
    <cellStyle name="Comma 2 2 2" xfId="5321" xr:uid="{F6A407FD-3488-41E0-B244-CF546794B06A}"/>
    <cellStyle name="Comma 2 2 2 2" xfId="5334" xr:uid="{2DC504E2-0F98-499F-A5E0-F68851ABE4F1}"/>
    <cellStyle name="Comma 2 2 2 3" xfId="5330" xr:uid="{48ED980E-4BFF-45CE-ABE2-CC557B4440C5}"/>
    <cellStyle name="Comma 2 2 3" xfId="5327" xr:uid="{0EAD8685-0547-44A7-883B-33950D7B9E88}"/>
    <cellStyle name="Comma 3" xfId="4289" xr:uid="{756E2037-C3E1-4B11-A1DE-D0B2196B915D}"/>
    <cellStyle name="Comma 3 2" xfId="4757" xr:uid="{32DCBF4E-0CC6-44DA-AF42-058C7329C929}"/>
    <cellStyle name="Comma 3 2 2" xfId="5322" xr:uid="{1F473F02-D2AA-4733-9C46-B6C9AB07EA83}"/>
    <cellStyle name="Comma 3 2 2 2" xfId="5335" xr:uid="{D3865DD4-EAB7-4175-9282-43551E1E39C6}"/>
    <cellStyle name="Comma 3 2 2 3" xfId="5328" xr:uid="{921F9103-AA65-43AD-B57D-3726778F39B6}"/>
    <cellStyle name="Comma 3 2 3" xfId="5333" xr:uid="{4C9E76E8-593F-497C-99CA-2A9C8F02A98A}"/>
    <cellStyle name="Currency 10" xfId="8" xr:uid="{3981587C-480B-4675-B326-2140D9EA4BD6}"/>
    <cellStyle name="Currency 10 2" xfId="9" xr:uid="{68F9D72A-A0C0-48B7-B991-3E6A856B60C5}"/>
    <cellStyle name="Currency 10 2 2" xfId="3665" xr:uid="{A39F8774-E05D-483A-B635-78F22C19BD39}"/>
    <cellStyle name="Currency 10 2 2 2" xfId="4483" xr:uid="{18D70AB0-8441-466E-9D70-0BC7C311354F}"/>
    <cellStyle name="Currency 10 2 3" xfId="4484" xr:uid="{BD41A19B-06E3-44BE-BC9B-5F8D7E33270F}"/>
    <cellStyle name="Currency 10 3" xfId="10" xr:uid="{EC25C9A6-5124-4C97-941F-700256C6069C}"/>
    <cellStyle name="Currency 10 3 2" xfId="3666" xr:uid="{B0D96D1B-8D84-4047-B824-F69A67116647}"/>
    <cellStyle name="Currency 10 3 2 2" xfId="4485" xr:uid="{07152FEE-2FAB-4D11-918A-592624555B9A}"/>
    <cellStyle name="Currency 10 3 3" xfId="4486" xr:uid="{F165D520-4279-4839-8C02-5A5432EEA6C9}"/>
    <cellStyle name="Currency 10 4" xfId="3667" xr:uid="{7B32E50C-96AC-46EB-9242-E7E55A1CC52A}"/>
    <cellStyle name="Currency 10 4 2" xfId="4487" xr:uid="{65165148-F22D-45DA-88E0-FC13FBBBDEB7}"/>
    <cellStyle name="Currency 10 5" xfId="4488" xr:uid="{076C64CC-AF66-4A84-A457-7337126999C2}"/>
    <cellStyle name="Currency 10 6" xfId="4679" xr:uid="{C74E2F78-6770-462D-BCA5-B2BBA6F3F22A}"/>
    <cellStyle name="Currency 11" xfId="11" xr:uid="{A9283634-CEBE-42B0-9E37-FE0D2F7C733E}"/>
    <cellStyle name="Currency 11 2" xfId="12" xr:uid="{EBC8F6E7-9A82-4B7F-990C-C25E08AB7415}"/>
    <cellStyle name="Currency 11 2 2" xfId="3668" xr:uid="{EFE6DD61-F00F-4C2D-985B-56D5B5745D9B}"/>
    <cellStyle name="Currency 11 2 2 2" xfId="4489" xr:uid="{DC1E6AF5-2A68-449E-985F-19668869E60A}"/>
    <cellStyle name="Currency 11 2 3" xfId="4490" xr:uid="{E0F60DB2-7311-4DBF-B9F1-C2ADD4E5229E}"/>
    <cellStyle name="Currency 11 3" xfId="13" xr:uid="{543644D3-EFC6-4BB9-B334-49C5680F6FE7}"/>
    <cellStyle name="Currency 11 3 2" xfId="3669" xr:uid="{E81EE9E3-3A66-4FB2-B7BD-7B6844946D7F}"/>
    <cellStyle name="Currency 11 3 2 2" xfId="4491" xr:uid="{7C43D6A1-D3E3-4F2F-A735-F1E4D86B86B2}"/>
    <cellStyle name="Currency 11 3 3" xfId="4492" xr:uid="{9175941C-09B4-4820-A513-C247D63EE6CD}"/>
    <cellStyle name="Currency 11 4" xfId="3670" xr:uid="{D0CB2205-CE21-4BB7-A2B4-B8D5CC7F2DC0}"/>
    <cellStyle name="Currency 11 4 2" xfId="4493" xr:uid="{F655B8D9-0760-463C-A7D5-A9F33E764C5D}"/>
    <cellStyle name="Currency 11 5" xfId="4290" xr:uid="{5DF4DC93-5A0A-4859-94D3-CE61253FD996}"/>
    <cellStyle name="Currency 11 5 2" xfId="4494" xr:uid="{620BF9D0-B35F-4FAE-A977-9898511E92DA}"/>
    <cellStyle name="Currency 11 5 3" xfId="4711" xr:uid="{9DF65BDF-6E19-4E04-8581-7448A35808D6}"/>
    <cellStyle name="Currency 11 5 3 2" xfId="5316" xr:uid="{568DB628-B822-4362-BA50-E0157D11F327}"/>
    <cellStyle name="Currency 11 5 3 3" xfId="4758" xr:uid="{827724B9-B539-484B-89E2-7471CEC0E391}"/>
    <cellStyle name="Currency 11 5 4" xfId="4688" xr:uid="{F730ED9D-7649-4828-A2F1-1B73627FA377}"/>
    <cellStyle name="Currency 11 6" xfId="4680" xr:uid="{5C1EA520-A5C1-4F75-AAFE-24C9EB938346}"/>
    <cellStyle name="Currency 12" xfId="14" xr:uid="{167EF69B-314C-4743-902D-F90284530714}"/>
    <cellStyle name="Currency 12 2" xfId="15" xr:uid="{BE35BDA4-9BB4-4FC8-AB23-01908E5A5632}"/>
    <cellStyle name="Currency 12 2 2" xfId="3671" xr:uid="{F8F0E23A-8617-434B-8B3C-9C79385C0BF6}"/>
    <cellStyle name="Currency 12 2 2 2" xfId="4495" xr:uid="{1031E0CA-6A2D-4048-B241-C048A7A60BCC}"/>
    <cellStyle name="Currency 12 2 3" xfId="4496" xr:uid="{4457AB3F-B505-4EEA-8AA7-0E70C2D1CC7E}"/>
    <cellStyle name="Currency 12 3" xfId="3672" xr:uid="{9AE2DEAF-3BBE-4976-964F-43FDD36CF110}"/>
    <cellStyle name="Currency 12 3 2" xfId="4497" xr:uid="{429E887A-9D2F-4BD0-843B-644992A06C98}"/>
    <cellStyle name="Currency 12 4" xfId="4498" xr:uid="{85B9F5E8-D433-4BC9-BABF-79CE085403DA}"/>
    <cellStyle name="Currency 13" xfId="16" xr:uid="{1BE389D7-4D2C-46E5-8F83-784AFEDD2B26}"/>
    <cellStyle name="Currency 13 2" xfId="4292" xr:uid="{91B304C0-9ABE-4778-92FF-AFB15D992300}"/>
    <cellStyle name="Currency 13 3" xfId="4293" xr:uid="{63BE53DC-F948-474B-9ECD-568523E02AEB}"/>
    <cellStyle name="Currency 13 3 2" xfId="4760" xr:uid="{21431131-8D88-4966-A15B-A3D9D354DF48}"/>
    <cellStyle name="Currency 13 4" xfId="4291" xr:uid="{47154EAD-DA8C-4AAE-84E6-7C995A28F640}"/>
    <cellStyle name="Currency 13 5" xfId="4759" xr:uid="{3C7FB1ED-F147-47BE-9C53-33ED8D11B9A6}"/>
    <cellStyle name="Currency 14" xfId="17" xr:uid="{7DC05679-4C81-4971-84A9-747066ACCD9F}"/>
    <cellStyle name="Currency 14 2" xfId="3673" xr:uid="{7D67FF92-2C76-41C4-8D5C-C3955FBC7E85}"/>
    <cellStyle name="Currency 14 2 2" xfId="4499" xr:uid="{C100281D-2713-4AF2-A568-5677177D1DF4}"/>
    <cellStyle name="Currency 14 3" xfId="4500" xr:uid="{D6FE07C0-0CC0-4E64-9633-8E1D81576B78}"/>
    <cellStyle name="Currency 15" xfId="4385" xr:uid="{0D9A048B-983B-483C-83C9-B0E5FFA2999A}"/>
    <cellStyle name="Currency 17" xfId="4294" xr:uid="{70C05D8C-3F4C-4A24-8370-AAC5553CFA9A}"/>
    <cellStyle name="Currency 2" xfId="18" xr:uid="{918CAC22-5A2B-41E9-8B11-33CEF678EE7E}"/>
    <cellStyle name="Currency 2 2" xfId="19" xr:uid="{C09416CF-BDF3-4F98-A6C0-40B1B5FB7F8C}"/>
    <cellStyle name="Currency 2 2 2" xfId="20" xr:uid="{62C0AE59-49F7-4F26-800A-35EB556BDF53}"/>
    <cellStyle name="Currency 2 2 2 2" xfId="21" xr:uid="{32E8FB65-9B30-46EA-B1FE-7C5E6DC74903}"/>
    <cellStyle name="Currency 2 2 2 2 2" xfId="4761" xr:uid="{5CBA39D3-8D91-47B5-BF6A-619F8834CEA1}"/>
    <cellStyle name="Currency 2 2 2 3" xfId="22" xr:uid="{E0DFBB3D-3AD7-466E-A436-BFCBBC087C90}"/>
    <cellStyle name="Currency 2 2 2 3 2" xfId="3674" xr:uid="{1982F52E-AE1D-4B13-89F8-414E2855E23B}"/>
    <cellStyle name="Currency 2 2 2 3 2 2" xfId="4501" xr:uid="{F999664A-A014-4232-92B4-788F2A57E3A1}"/>
    <cellStyle name="Currency 2 2 2 3 3" xfId="4502" xr:uid="{4F675B68-6C36-4850-B2A8-A23D4D3C97A3}"/>
    <cellStyle name="Currency 2 2 2 4" xfId="3675" xr:uid="{6F025725-E816-428B-8040-F93AE95F67EC}"/>
    <cellStyle name="Currency 2 2 2 4 2" xfId="4503" xr:uid="{457DBE00-2EA8-4AC3-853A-699F81270750}"/>
    <cellStyle name="Currency 2 2 2 5" xfId="4504" xr:uid="{2478DB29-8DD9-4993-81DF-F9005801E321}"/>
    <cellStyle name="Currency 2 2 3" xfId="3676" xr:uid="{D7095AC2-57CA-429B-9720-1D99B9E13AD0}"/>
    <cellStyle name="Currency 2 2 3 2" xfId="4505" xr:uid="{0B9ED88E-4CC4-4A2C-8AD6-D173D69025C7}"/>
    <cellStyle name="Currency 2 2 4" xfId="4506" xr:uid="{B55B1591-3AE4-4589-9F77-946E45865A96}"/>
    <cellStyle name="Currency 2 3" xfId="23" xr:uid="{CDD9C07B-E26B-45A7-A1C6-B6DE69EA9572}"/>
    <cellStyle name="Currency 2 3 2" xfId="3677" xr:uid="{5D5B00CB-58B8-405A-AF2E-0088A77B56B1}"/>
    <cellStyle name="Currency 2 3 2 2" xfId="4507" xr:uid="{D5E2A095-7EE7-46B2-8C57-7EB45E203585}"/>
    <cellStyle name="Currency 2 3 3" xfId="4508" xr:uid="{53817E54-343D-4FE2-B31F-D599686DC402}"/>
    <cellStyle name="Currency 2 4" xfId="3678" xr:uid="{AA2E6220-879B-442F-AC64-FB0DBAB5EA02}"/>
    <cellStyle name="Currency 2 4 2" xfId="4418" xr:uid="{C9D0B875-52D9-4D0E-8197-F27EF754F46C}"/>
    <cellStyle name="Currency 2 5" xfId="4419" xr:uid="{ABCEFC44-00FF-48B6-9D37-EA61F99795BE}"/>
    <cellStyle name="Currency 2 5 2" xfId="4420" xr:uid="{E5CEDBB0-634B-4641-8649-0E45D422EB52}"/>
    <cellStyle name="Currency 2 6" xfId="4421" xr:uid="{626BEE6D-5525-436D-AD24-C956686DC681}"/>
    <cellStyle name="Currency 3" xfId="24" xr:uid="{E0B36309-7E86-4105-86E8-BC0D04B9D174}"/>
    <cellStyle name="Currency 3 2" xfId="25" xr:uid="{B50D554E-E3B3-42E9-A374-91F5A16E5CF9}"/>
    <cellStyle name="Currency 3 2 2" xfId="3679" xr:uid="{D30C7A03-AD9D-4346-8005-F4D48E538961}"/>
    <cellStyle name="Currency 3 2 2 2" xfId="4509" xr:uid="{710D3144-7161-46F8-9F76-1045B72B3762}"/>
    <cellStyle name="Currency 3 2 3" xfId="4510" xr:uid="{C75C7BA5-0744-4A37-BDE9-148ADCAE25F1}"/>
    <cellStyle name="Currency 3 3" xfId="26" xr:uid="{89271112-B4C1-4F70-B877-29E8C5F2157C}"/>
    <cellStyle name="Currency 3 3 2" xfId="3680" xr:uid="{B3F681F6-226D-4423-AAA3-55A48BF08EAE}"/>
    <cellStyle name="Currency 3 3 2 2" xfId="4511" xr:uid="{654AF90A-8163-4F3C-889E-710767024DC0}"/>
    <cellStyle name="Currency 3 3 3" xfId="4512" xr:uid="{476B59DC-11B2-4D7D-BF66-C32B35993EAA}"/>
    <cellStyle name="Currency 3 4" xfId="27" xr:uid="{AEE9633C-32B1-462B-92DD-1BA17CD55999}"/>
    <cellStyle name="Currency 3 4 2" xfId="3681" xr:uid="{F6A42517-2C9B-43EC-A49D-58EA3AC62CF8}"/>
    <cellStyle name="Currency 3 4 2 2" xfId="4513" xr:uid="{983BE32B-8679-4923-9EAF-1F0BE94ADBB0}"/>
    <cellStyle name="Currency 3 4 3" xfId="4514" xr:uid="{DA6E04F9-B0BA-4270-95CA-2C042F17D7AF}"/>
    <cellStyle name="Currency 3 5" xfId="3682" xr:uid="{80C2BA8A-E70B-48A1-8C97-E6CFD7778AAA}"/>
    <cellStyle name="Currency 3 5 2" xfId="4515" xr:uid="{8B9B0FE2-9F26-4E4F-AE82-9588D8F69E2D}"/>
    <cellStyle name="Currency 3 6" xfId="4516" xr:uid="{46D4F38B-715E-4EC7-BCAD-1DCB47DA747F}"/>
    <cellStyle name="Currency 4" xfId="28" xr:uid="{78784924-4CB0-43DA-86CC-8A2991E04D53}"/>
    <cellStyle name="Currency 4 2" xfId="29" xr:uid="{214A4DE9-22A0-48EA-9FAF-B7202A9847D3}"/>
    <cellStyle name="Currency 4 2 2" xfId="3683" xr:uid="{B24BC223-E8BC-422A-9BB3-80D510E389C1}"/>
    <cellStyle name="Currency 4 2 2 2" xfId="4517" xr:uid="{7B3E2815-F6CB-4FEB-947C-5EFE2C624F83}"/>
    <cellStyle name="Currency 4 2 3" xfId="4518" xr:uid="{73130028-A3E4-4D8A-8772-18F0ED047FA3}"/>
    <cellStyle name="Currency 4 3" xfId="30" xr:uid="{B9BCD755-14A5-416B-83F9-6F51F36B0D97}"/>
    <cellStyle name="Currency 4 3 2" xfId="3684" xr:uid="{9F420FBE-D3B5-4379-8847-4E287A6457D4}"/>
    <cellStyle name="Currency 4 3 2 2" xfId="4519" xr:uid="{4CA3E1D8-B2F1-4BC4-81B0-33C88B95B223}"/>
    <cellStyle name="Currency 4 3 3" xfId="4520" xr:uid="{4EBEACAE-BC70-492E-B5FC-DF46DCC97EED}"/>
    <cellStyle name="Currency 4 4" xfId="3685" xr:uid="{3CAD16EB-2353-421D-A692-6EFE7D926C2F}"/>
    <cellStyle name="Currency 4 4 2" xfId="4521" xr:uid="{02413DAD-C4E3-4A5E-8523-4AF7D018B9A4}"/>
    <cellStyle name="Currency 4 5" xfId="4295" xr:uid="{BE76B57F-83A6-4F73-BE8A-CD49D11170EE}"/>
    <cellStyle name="Currency 4 5 2" xfId="4522" xr:uid="{6E4CBE4E-5F21-449A-9699-6A5A6019652D}"/>
    <cellStyle name="Currency 4 5 3" xfId="4712" xr:uid="{871012FD-1952-492C-A291-FB9919B900C1}"/>
    <cellStyle name="Currency 4 5 3 2" xfId="5317" xr:uid="{B9E5B777-5058-4EDB-B8F8-465095CF5C94}"/>
    <cellStyle name="Currency 4 5 3 3" xfId="4762" xr:uid="{BBBA1BDB-0F25-4129-AD1F-996B218CB179}"/>
    <cellStyle name="Currency 4 5 4" xfId="4689" xr:uid="{D2C89D59-2F9E-4568-96AE-63B27526617A}"/>
    <cellStyle name="Currency 4 6" xfId="4681" xr:uid="{3793FEAA-3993-4D2A-9091-BD9BF246C7FB}"/>
    <cellStyle name="Currency 5" xfId="31" xr:uid="{452A089D-C592-4964-AF4C-5FB05B1581B1}"/>
    <cellStyle name="Currency 5 2" xfId="32" xr:uid="{9C52F5B0-37C6-47FC-AFAB-97E77C341C15}"/>
    <cellStyle name="Currency 5 2 2" xfId="3686" xr:uid="{BE19AA77-78EB-463A-8DDD-345A1E2187D3}"/>
    <cellStyle name="Currency 5 2 2 2" xfId="4523" xr:uid="{5210F30D-118E-427B-920E-811A9794F9EF}"/>
    <cellStyle name="Currency 5 2 3" xfId="4524" xr:uid="{EDD8DDB7-43F9-4F15-B9CD-E226E8EE913A}"/>
    <cellStyle name="Currency 5 3" xfId="4296" xr:uid="{0E2381F6-BDA2-4D5A-905E-14156FAE0282}"/>
    <cellStyle name="Currency 5 3 2" xfId="4620" xr:uid="{538C9FB9-8898-4126-9EF4-EC853DB86F72}"/>
    <cellStyle name="Currency 5 3 2 2" xfId="5307" xr:uid="{1FBC44E1-9D76-45A6-B88D-562E418FDB12}"/>
    <cellStyle name="Currency 5 3 2 3" xfId="4764" xr:uid="{15162D07-C37F-43EB-9DA5-D8BCDFAC2617}"/>
    <cellStyle name="Currency 5 4" xfId="4763" xr:uid="{A004BEDC-05D8-4967-B592-D97F81B6DF69}"/>
    <cellStyle name="Currency 6" xfId="33" xr:uid="{DAF7D460-D31B-4BEB-B2C2-6EC239E3E9F2}"/>
    <cellStyle name="Currency 6 2" xfId="3687" xr:uid="{FCB2876E-CFDE-43B7-994A-0F707260CD7E}"/>
    <cellStyle name="Currency 6 2 2" xfId="4525" xr:uid="{3EF18DF1-6A70-4465-937C-15F991F3C8EE}"/>
    <cellStyle name="Currency 6 3" xfId="4297" xr:uid="{ED0AE8EB-B472-4DB4-A7AD-CE9C095FF234}"/>
    <cellStyle name="Currency 6 3 2" xfId="4526" xr:uid="{25AB3A87-FF17-41EA-B628-F169CA952C23}"/>
    <cellStyle name="Currency 6 3 3" xfId="4713" xr:uid="{A8269D25-916A-48EE-89E1-2801A2C96458}"/>
    <cellStyle name="Currency 6 3 3 2" xfId="5318" xr:uid="{2CCDC45A-181E-4FB3-9C2F-A687D8A6A400}"/>
    <cellStyle name="Currency 6 3 3 3" xfId="4765" xr:uid="{D99C486F-5065-4954-8A6C-A6D499783D67}"/>
    <cellStyle name="Currency 6 3 4" xfId="4690" xr:uid="{D9B5C677-9B2B-4CFC-BC67-B5A0EF8D403E}"/>
    <cellStyle name="Currency 6 4" xfId="4682" xr:uid="{F15E18C9-0300-4CBC-A5BD-6B257971876D}"/>
    <cellStyle name="Currency 7" xfId="34" xr:uid="{0A2337E3-7F0F-4C5C-8F8A-0667EEAE7C77}"/>
    <cellStyle name="Currency 7 2" xfId="35" xr:uid="{7E48F335-4871-4A74-B436-F0A152690DED}"/>
    <cellStyle name="Currency 7 2 2" xfId="3688" xr:uid="{D09D7133-22BF-4691-8E1C-159FAA04A494}"/>
    <cellStyle name="Currency 7 2 2 2" xfId="4527" xr:uid="{6E6F6ECA-9106-4D55-BAFE-439676085279}"/>
    <cellStyle name="Currency 7 2 3" xfId="4528" xr:uid="{F15CE744-79A0-4FD5-BBC7-2CD7C60CD966}"/>
    <cellStyle name="Currency 7 3" xfId="3689" xr:uid="{B7D8AA26-4F67-4E1F-9D10-046CD5F2E6EE}"/>
    <cellStyle name="Currency 7 3 2" xfId="4529" xr:uid="{3A48146A-FBC9-4F06-8296-DABE4CC9AB2E}"/>
    <cellStyle name="Currency 7 4" xfId="4530" xr:uid="{551BB57D-AF83-4E6A-8EBF-EB233C92EE20}"/>
    <cellStyle name="Currency 7 5" xfId="4683" xr:uid="{B07E1FF6-FFEF-4216-A529-C4CDD2A0C8B0}"/>
    <cellStyle name="Currency 8" xfId="36" xr:uid="{CCAD9D42-C418-499B-9846-B42296996744}"/>
    <cellStyle name="Currency 8 2" xfId="37" xr:uid="{A76AEC63-EE11-47C2-A76E-6646860B9D1C}"/>
    <cellStyle name="Currency 8 2 2" xfId="3690" xr:uid="{D0DD810D-466E-47A3-A5AC-FF1015931753}"/>
    <cellStyle name="Currency 8 2 2 2" xfId="4531" xr:uid="{33710277-6121-42F8-8EB5-73394739C6B8}"/>
    <cellStyle name="Currency 8 2 3" xfId="4532" xr:uid="{FB40821B-678E-4A1E-94BC-379C899AB0E4}"/>
    <cellStyle name="Currency 8 3" xfId="38" xr:uid="{BF7EC1B8-FF87-4F8C-9C7B-3D441B74FBEB}"/>
    <cellStyle name="Currency 8 3 2" xfId="3691" xr:uid="{8F5B2092-1C82-4B1F-BCC2-833F1B429389}"/>
    <cellStyle name="Currency 8 3 2 2" xfId="4533" xr:uid="{A302E4D0-939B-4253-A6AF-1D7727EBDA52}"/>
    <cellStyle name="Currency 8 3 3" xfId="4534" xr:uid="{9CDC5FAD-4882-4E90-B323-755FB08F3C5D}"/>
    <cellStyle name="Currency 8 4" xfId="39" xr:uid="{CED6B2B3-CDBB-484F-BAFE-2D3E848B2FB4}"/>
    <cellStyle name="Currency 8 4 2" xfId="3692" xr:uid="{2714E770-6125-43FB-9CDC-6464C38DA717}"/>
    <cellStyle name="Currency 8 4 2 2" xfId="4535" xr:uid="{97623D26-A37E-4CF0-B902-AE8DFA1DCEFE}"/>
    <cellStyle name="Currency 8 4 3" xfId="4536" xr:uid="{6E03106D-BC10-419D-BB7A-5ACCA2B13042}"/>
    <cellStyle name="Currency 8 5" xfId="3693" xr:uid="{66F17872-69D0-4883-999C-E8FD584BE897}"/>
    <cellStyle name="Currency 8 5 2" xfId="4537" xr:uid="{593D2202-61AA-496F-B066-9ACD1DFDD0D9}"/>
    <cellStyle name="Currency 8 6" xfId="4538" xr:uid="{E3C43854-D88F-4B55-8E4D-32FCA31833A2}"/>
    <cellStyle name="Currency 8 7" xfId="4684" xr:uid="{EDF870CB-0C7C-474B-87D6-D3B20934E515}"/>
    <cellStyle name="Currency 9" xfId="40" xr:uid="{7AC37219-0F98-4499-8C5C-943B279311FF}"/>
    <cellStyle name="Currency 9 2" xfId="41" xr:uid="{65EF811C-A89D-4B29-A2F0-899EF263AE01}"/>
    <cellStyle name="Currency 9 2 2" xfId="3694" xr:uid="{A1F8438E-35C9-4233-BA9A-233E1E16ADBD}"/>
    <cellStyle name="Currency 9 2 2 2" xfId="4539" xr:uid="{B9454F25-3D6F-4DC4-9366-C3A6C7D8DC3D}"/>
    <cellStyle name="Currency 9 2 3" xfId="4540" xr:uid="{8613A97C-988D-4EB3-ACB3-1F8FDE52E353}"/>
    <cellStyle name="Currency 9 3" xfId="42" xr:uid="{5578243A-21B1-4E21-9673-46BE418F1105}"/>
    <cellStyle name="Currency 9 3 2" xfId="3695" xr:uid="{3BEADF48-31A9-49B8-BC3D-BB7C574CA2BA}"/>
    <cellStyle name="Currency 9 3 2 2" xfId="4541" xr:uid="{C9F34D72-C775-4A09-9E0A-E27FEA17265D}"/>
    <cellStyle name="Currency 9 3 3" xfId="4542" xr:uid="{60030058-D945-4C68-9A39-79EC9B85E16F}"/>
    <cellStyle name="Currency 9 4" xfId="3696" xr:uid="{FA14D660-952F-42A0-AC19-758B8E017AAF}"/>
    <cellStyle name="Currency 9 4 2" xfId="4543" xr:uid="{21D00F5A-FE99-48DE-8148-4CBC65B04A36}"/>
    <cellStyle name="Currency 9 5" xfId="4298" xr:uid="{29B107A3-EE6B-4C26-9F61-FF6A944FADDD}"/>
    <cellStyle name="Currency 9 5 2" xfId="4544" xr:uid="{0AD79D08-058B-40E0-966E-EF50DADA52CB}"/>
    <cellStyle name="Currency 9 5 3" xfId="4714" xr:uid="{060037D3-8A9C-4A97-82E1-608F7F2894D1}"/>
    <cellStyle name="Currency 9 5 4" xfId="4691" xr:uid="{1C50D0AA-8A4E-458A-9427-2B1453E4E919}"/>
    <cellStyle name="Currency 9 6" xfId="4685" xr:uid="{44EFEFB6-6B23-4545-A98A-0E16ADC74C4F}"/>
    <cellStyle name="Hyperlink 2" xfId="6" xr:uid="{6CFFD761-E1C4-4FFC-9C82-FDD569F38491}"/>
    <cellStyle name="Hyperlink 3" xfId="43" xr:uid="{CF49262B-2963-46A9-9069-38F4A658534F}"/>
    <cellStyle name="Hyperlink 3 2" xfId="4386" xr:uid="{04E2DE09-24A6-48CD-9521-9812EB7DE231}"/>
    <cellStyle name="Hyperlink 3 3" xfId="4299" xr:uid="{D7D2BFBF-EF15-4CF8-95B7-6487610D958D}"/>
    <cellStyle name="Hyperlink 4" xfId="4300" xr:uid="{7153B83F-A7FF-4A80-A4E4-947A9C329C8C}"/>
    <cellStyle name="Normal" xfId="0" builtinId="0"/>
    <cellStyle name="Normal 10" xfId="44" xr:uid="{91ECB0E6-B14F-4178-A5C0-515CB15195D2}"/>
    <cellStyle name="Normal 10 10" xfId="93" xr:uid="{86214EE2-80A5-40C8-B1F1-F47925114863}"/>
    <cellStyle name="Normal 10 10 2" xfId="94" xr:uid="{9CC8FA5A-74E0-4768-B7D9-682302A9D9DD}"/>
    <cellStyle name="Normal 10 10 2 2" xfId="4302" xr:uid="{68ECF681-5EF8-4FB5-822A-B5C4E0EF46C0}"/>
    <cellStyle name="Normal 10 10 2 3" xfId="4598" xr:uid="{B78575C9-F6D7-4921-9AA0-8B7CC3B02895}"/>
    <cellStyle name="Normal 10 10 3" xfId="95" xr:uid="{1E97B524-0680-48CC-BDE0-96EECBB2DF5B}"/>
    <cellStyle name="Normal 10 10 4" xfId="96" xr:uid="{74881A1A-5EE8-4632-9160-30EFED4411E3}"/>
    <cellStyle name="Normal 10 11" xfId="97" xr:uid="{718FDDAE-8D2C-4DD5-9407-3DFCA33E90FC}"/>
    <cellStyle name="Normal 10 11 2" xfId="98" xr:uid="{751EDDE7-B045-4229-95E8-09AD8E2FAC29}"/>
    <cellStyle name="Normal 10 11 3" xfId="99" xr:uid="{DA9B433D-FEEF-4871-BA8C-FC8999A5DA9C}"/>
    <cellStyle name="Normal 10 11 4" xfId="100" xr:uid="{68A9C906-1D8A-446E-93C9-5B90F89DF90D}"/>
    <cellStyle name="Normal 10 12" xfId="101" xr:uid="{963D2B64-20F3-4C14-993B-83351B8BACF1}"/>
    <cellStyle name="Normal 10 12 2" xfId="102" xr:uid="{BF3D7E33-423B-4D8C-A2CF-3ABACA2D568C}"/>
    <cellStyle name="Normal 10 13" xfId="103" xr:uid="{A11B9DD4-76D2-4149-8410-3F0055B051E4}"/>
    <cellStyle name="Normal 10 14" xfId="104" xr:uid="{DEF39E66-9255-4318-9BFD-97532AB3DE3E}"/>
    <cellStyle name="Normal 10 15" xfId="105" xr:uid="{5D8ECD10-81BE-43FE-9EB4-57BE8E2F991B}"/>
    <cellStyle name="Normal 10 2" xfId="45" xr:uid="{9C955002-5D44-4F9E-97EA-F385F3B7E3DE}"/>
    <cellStyle name="Normal 10 2 10" xfId="106" xr:uid="{A69ADA7B-DFA3-4D3C-8F22-A9EC8C8760F1}"/>
    <cellStyle name="Normal 10 2 11" xfId="107" xr:uid="{13BE9182-F107-4ED0-86DE-E0D0D5C80F8C}"/>
    <cellStyle name="Normal 10 2 2" xfId="108" xr:uid="{78C352E2-154C-4346-BB95-DC00B08F64F9}"/>
    <cellStyle name="Normal 10 2 2 2" xfId="109" xr:uid="{12D6CC2C-00D0-4847-885E-715481A7B024}"/>
    <cellStyle name="Normal 10 2 2 2 2" xfId="110" xr:uid="{D6B0DD1D-29F9-4F32-8A9B-8C096AEC8C48}"/>
    <cellStyle name="Normal 10 2 2 2 2 2" xfId="111" xr:uid="{1B5D57FE-C3AD-4347-BAAB-072148E62148}"/>
    <cellStyle name="Normal 10 2 2 2 2 2 2" xfId="112" xr:uid="{5B29D40A-E2AB-4DFF-A52C-799249B79F7A}"/>
    <cellStyle name="Normal 10 2 2 2 2 2 2 2" xfId="3738" xr:uid="{08ADFE8E-B012-4718-AF53-D737E370B200}"/>
    <cellStyle name="Normal 10 2 2 2 2 2 2 2 2" xfId="3739" xr:uid="{4B2DE263-B97F-4471-80EB-35DFFA401D4C}"/>
    <cellStyle name="Normal 10 2 2 2 2 2 2 3" xfId="3740" xr:uid="{1142F3A8-9422-4D2F-A25A-97F20CAEBC03}"/>
    <cellStyle name="Normal 10 2 2 2 2 2 3" xfId="113" xr:uid="{6073FF67-248F-42D4-998B-6037665FA604}"/>
    <cellStyle name="Normal 10 2 2 2 2 2 3 2" xfId="3741" xr:uid="{27F706EC-450A-445F-8039-3FF64AF6A2ED}"/>
    <cellStyle name="Normal 10 2 2 2 2 2 4" xfId="114" xr:uid="{21648238-39E7-404D-B914-F382DEF976C7}"/>
    <cellStyle name="Normal 10 2 2 2 2 3" xfId="115" xr:uid="{146C53F6-677F-40E8-93A0-D5A140628E90}"/>
    <cellStyle name="Normal 10 2 2 2 2 3 2" xfId="116" xr:uid="{311A6490-1A66-4B79-9BA2-96834205B635}"/>
    <cellStyle name="Normal 10 2 2 2 2 3 2 2" xfId="3742" xr:uid="{FA6B6F47-223E-4F0A-823D-671C86E68D57}"/>
    <cellStyle name="Normal 10 2 2 2 2 3 3" xfId="117" xr:uid="{35119535-B893-4A16-8758-7B5A029DC1E7}"/>
    <cellStyle name="Normal 10 2 2 2 2 3 4" xfId="118" xr:uid="{8EA74EED-1B26-4DAB-8A63-D4E3D6BE4F04}"/>
    <cellStyle name="Normal 10 2 2 2 2 4" xfId="119" xr:uid="{8C3E97CF-97DD-467C-9045-37B29362C8E3}"/>
    <cellStyle name="Normal 10 2 2 2 2 4 2" xfId="3743" xr:uid="{FD1CDE04-0E1E-4AD8-8BC5-19773ABCFF5C}"/>
    <cellStyle name="Normal 10 2 2 2 2 5" xfId="120" xr:uid="{B8BE8565-2344-4E56-ADFC-4826AB2B8C73}"/>
    <cellStyle name="Normal 10 2 2 2 2 6" xfId="121" xr:uid="{F2E13725-392E-4216-8747-9380B961BB90}"/>
    <cellStyle name="Normal 10 2 2 2 3" xfId="122" xr:uid="{7C569282-9F1B-475E-AE91-FE93BC36AE18}"/>
    <cellStyle name="Normal 10 2 2 2 3 2" xfId="123" xr:uid="{7DF0AB93-526A-4B7E-985E-B29F30349807}"/>
    <cellStyle name="Normal 10 2 2 2 3 2 2" xfId="124" xr:uid="{96811A04-7579-4AF4-B9B3-8871C8B909E1}"/>
    <cellStyle name="Normal 10 2 2 2 3 2 2 2" xfId="3744" xr:uid="{3B00651B-0D77-4601-9299-A5421E1CDED4}"/>
    <cellStyle name="Normal 10 2 2 2 3 2 2 2 2" xfId="3745" xr:uid="{82CBA32C-860F-48C9-849C-D093B3A4281F}"/>
    <cellStyle name="Normal 10 2 2 2 3 2 2 3" xfId="3746" xr:uid="{83D9E95F-27E5-445C-8BC1-D127E5A1D496}"/>
    <cellStyle name="Normal 10 2 2 2 3 2 3" xfId="125" xr:uid="{EC8CB9EE-7FFD-4E98-9D57-ECCF0558DD77}"/>
    <cellStyle name="Normal 10 2 2 2 3 2 3 2" xfId="3747" xr:uid="{7214FF48-D1B2-4DF7-9A8E-52FF41E2DE60}"/>
    <cellStyle name="Normal 10 2 2 2 3 2 4" xfId="126" xr:uid="{6218FDA8-C6AF-4D02-A0DE-AF0EE9F78E30}"/>
    <cellStyle name="Normal 10 2 2 2 3 3" xfId="127" xr:uid="{80870F00-9046-4DE3-8BD1-06C35AB422FC}"/>
    <cellStyle name="Normal 10 2 2 2 3 3 2" xfId="3748" xr:uid="{39B151BA-5C7F-4362-9A2F-7A00B21C1CA7}"/>
    <cellStyle name="Normal 10 2 2 2 3 3 2 2" xfId="3749" xr:uid="{1EA741EE-D62B-4341-9074-105EF59EBB01}"/>
    <cellStyle name="Normal 10 2 2 2 3 3 3" xfId="3750" xr:uid="{C42CCCB8-8CC1-42F1-8BCC-205AC0A40D64}"/>
    <cellStyle name="Normal 10 2 2 2 3 4" xfId="128" xr:uid="{58E9F43A-E93A-4AB4-BEFA-4DBB18E657E5}"/>
    <cellStyle name="Normal 10 2 2 2 3 4 2" xfId="3751" xr:uid="{0A1B9194-2565-469D-A3F7-54AEA17AA846}"/>
    <cellStyle name="Normal 10 2 2 2 3 5" xfId="129" xr:uid="{5F2E2416-0270-47DA-A383-D12BB2969200}"/>
    <cellStyle name="Normal 10 2 2 2 4" xfId="130" xr:uid="{9604119D-4BB8-44FF-8E32-1E1FECC5610A}"/>
    <cellStyle name="Normal 10 2 2 2 4 2" xfId="131" xr:uid="{BFC07ECF-55A8-458C-8C43-75171D68D0FC}"/>
    <cellStyle name="Normal 10 2 2 2 4 2 2" xfId="3752" xr:uid="{17BFEF3B-0B44-44FD-B904-4BEC4D80FE1B}"/>
    <cellStyle name="Normal 10 2 2 2 4 2 2 2" xfId="3753" xr:uid="{84A42B2C-3B32-490E-A5A9-2B0F3A3A1465}"/>
    <cellStyle name="Normal 10 2 2 2 4 2 3" xfId="3754" xr:uid="{937897E9-194D-42FA-9FE1-AC1A46D0CA9F}"/>
    <cellStyle name="Normal 10 2 2 2 4 3" xfId="132" xr:uid="{D6EE314C-550D-481F-9CF6-8130CA5EC019}"/>
    <cellStyle name="Normal 10 2 2 2 4 3 2" xfId="3755" xr:uid="{B3FBA3D8-DA71-4CEA-9000-6A5C00C43713}"/>
    <cellStyle name="Normal 10 2 2 2 4 4" xfId="133" xr:uid="{D69B2FD7-5622-427A-82A9-1BE5C8FF2937}"/>
    <cellStyle name="Normal 10 2 2 2 5" xfId="134" xr:uid="{08678701-78CA-440C-835D-24FE483B8E39}"/>
    <cellStyle name="Normal 10 2 2 2 5 2" xfId="135" xr:uid="{EA1ABA58-51DB-4156-AF73-6208E90C5B43}"/>
    <cellStyle name="Normal 10 2 2 2 5 2 2" xfId="3756" xr:uid="{2B8F394A-AAEB-4747-8EE7-079ABE2B0D19}"/>
    <cellStyle name="Normal 10 2 2 2 5 3" xfId="136" xr:uid="{B897809C-E2FA-457C-97A4-0FC1D631653F}"/>
    <cellStyle name="Normal 10 2 2 2 5 4" xfId="137" xr:uid="{E945D5B3-843A-4E6C-97ED-5300F9F07667}"/>
    <cellStyle name="Normal 10 2 2 2 6" xfId="138" xr:uid="{2D0FAB44-EB4E-4991-AFDA-CD272A229843}"/>
    <cellStyle name="Normal 10 2 2 2 6 2" xfId="3757" xr:uid="{A457755B-5423-4904-93DA-B03636EFBF59}"/>
    <cellStyle name="Normal 10 2 2 2 7" xfId="139" xr:uid="{0E498818-5EA1-4AD8-9485-4E7C341261C5}"/>
    <cellStyle name="Normal 10 2 2 2 8" xfId="140" xr:uid="{1BC964F4-8DEE-4FBE-A226-25BA15F04186}"/>
    <cellStyle name="Normal 10 2 2 3" xfId="141" xr:uid="{AD5E24B9-D58F-4BDD-9D08-9B07C2968573}"/>
    <cellStyle name="Normal 10 2 2 3 2" xfId="142" xr:uid="{F4C25F4C-0962-4A1A-9529-6C4A00CCC468}"/>
    <cellStyle name="Normal 10 2 2 3 2 2" xfId="143" xr:uid="{59600466-F927-485E-8B41-072D69F84E6D}"/>
    <cellStyle name="Normal 10 2 2 3 2 2 2" xfId="3758" xr:uid="{CA89FC5E-4BCD-4AC8-AA19-A88DCD36D798}"/>
    <cellStyle name="Normal 10 2 2 3 2 2 2 2" xfId="3759" xr:uid="{1AB7D22D-9539-49AA-B350-B0D34531AD92}"/>
    <cellStyle name="Normal 10 2 2 3 2 2 3" xfId="3760" xr:uid="{CE0A9BE5-576E-4349-BFBE-07EA5E0C890A}"/>
    <cellStyle name="Normal 10 2 2 3 2 3" xfId="144" xr:uid="{5C9FDCEA-826A-419D-87FD-FE4FDFE20268}"/>
    <cellStyle name="Normal 10 2 2 3 2 3 2" xfId="3761" xr:uid="{E418F213-82DE-4434-83EA-D90F663C2EE0}"/>
    <cellStyle name="Normal 10 2 2 3 2 4" xfId="145" xr:uid="{C7752202-3593-4481-8613-19C211E01317}"/>
    <cellStyle name="Normal 10 2 2 3 3" xfId="146" xr:uid="{C29CFBCA-50D7-4676-BBCF-7CA42322D795}"/>
    <cellStyle name="Normal 10 2 2 3 3 2" xfId="147" xr:uid="{90388FAC-E6E0-42DB-BA37-FA93B05EE4FF}"/>
    <cellStyle name="Normal 10 2 2 3 3 2 2" xfId="3762" xr:uid="{1D9A10EE-7415-49DF-B713-8B0175DA131C}"/>
    <cellStyle name="Normal 10 2 2 3 3 3" xfId="148" xr:uid="{241AF18D-0A79-467C-9956-4CB52A17A0D2}"/>
    <cellStyle name="Normal 10 2 2 3 3 4" xfId="149" xr:uid="{A9C7C9BC-A1BF-4C04-AAAE-79053F84C7CC}"/>
    <cellStyle name="Normal 10 2 2 3 4" xfId="150" xr:uid="{E623B03F-B48E-4261-9DDF-1DB16DC5A3BE}"/>
    <cellStyle name="Normal 10 2 2 3 4 2" xfId="3763" xr:uid="{E0E42926-B216-43D8-9729-C24698A5A314}"/>
    <cellStyle name="Normal 10 2 2 3 5" xfId="151" xr:uid="{2E820575-1116-4918-8273-E33E385B4D51}"/>
    <cellStyle name="Normal 10 2 2 3 6" xfId="152" xr:uid="{302B0C97-90EB-4805-9E33-EED7A71E00DD}"/>
    <cellStyle name="Normal 10 2 2 4" xfId="153" xr:uid="{27D0221D-2000-44FD-98BE-431AAB07D2E4}"/>
    <cellStyle name="Normal 10 2 2 4 2" xfId="154" xr:uid="{0957DB66-7F61-445A-AC7F-D96BCB0EA7DC}"/>
    <cellStyle name="Normal 10 2 2 4 2 2" xfId="155" xr:uid="{C12775FB-7AF7-4E82-8FDF-B88B9F0A5F4E}"/>
    <cellStyle name="Normal 10 2 2 4 2 2 2" xfId="3764" xr:uid="{A5829B2E-555A-4049-9556-D4712322DB61}"/>
    <cellStyle name="Normal 10 2 2 4 2 2 2 2" xfId="3765" xr:uid="{4D33D53D-4670-4FEA-9987-2A3F013196F1}"/>
    <cellStyle name="Normal 10 2 2 4 2 2 3" xfId="3766" xr:uid="{ED6F9CBA-5661-4081-A53A-0BDAECCC4E52}"/>
    <cellStyle name="Normal 10 2 2 4 2 3" xfId="156" xr:uid="{65471228-8AA6-4E4E-9D2F-0EB7CBD1CAAA}"/>
    <cellStyle name="Normal 10 2 2 4 2 3 2" xfId="3767" xr:uid="{1E2DDABC-67FA-4AD5-9007-3CE5939667EF}"/>
    <cellStyle name="Normal 10 2 2 4 2 4" xfId="157" xr:uid="{87175BAE-BDCA-49FE-8D3F-A0FFF84839F8}"/>
    <cellStyle name="Normal 10 2 2 4 3" xfId="158" xr:uid="{6034F984-CF53-4A28-BF1F-0AEA5E55CB3A}"/>
    <cellStyle name="Normal 10 2 2 4 3 2" xfId="3768" xr:uid="{62832C5B-454E-4B72-86CA-3506CB230414}"/>
    <cellStyle name="Normal 10 2 2 4 3 2 2" xfId="3769" xr:uid="{EE043B4D-DFA7-413C-BD93-7D32A64A2516}"/>
    <cellStyle name="Normal 10 2 2 4 3 3" xfId="3770" xr:uid="{E6DEF42F-ECB2-47BF-8118-D245245BC86A}"/>
    <cellStyle name="Normal 10 2 2 4 4" xfId="159" xr:uid="{68768988-4BF2-486E-B5B6-900D6289DB82}"/>
    <cellStyle name="Normal 10 2 2 4 4 2" xfId="3771" xr:uid="{C4927E3A-31AE-4C32-BFF3-FBFFD722EBE2}"/>
    <cellStyle name="Normal 10 2 2 4 5" xfId="160" xr:uid="{86DD1587-FB59-4886-AE0E-0E750F54EA9C}"/>
    <cellStyle name="Normal 10 2 2 5" xfId="161" xr:uid="{F6F33640-CB6B-4AA9-BFA4-D8559324DAE9}"/>
    <cellStyle name="Normal 10 2 2 5 2" xfId="162" xr:uid="{6CCF8A5E-A84C-41F6-955A-C2C8D1755B80}"/>
    <cellStyle name="Normal 10 2 2 5 2 2" xfId="3772" xr:uid="{03166929-5636-4D13-B36D-5F1953B6AFC0}"/>
    <cellStyle name="Normal 10 2 2 5 2 2 2" xfId="3773" xr:uid="{39EFD1E9-4285-4356-B14A-799994DBF267}"/>
    <cellStyle name="Normal 10 2 2 5 2 3" xfId="3774" xr:uid="{FF99E985-3AC9-4069-8397-09E90465E2A2}"/>
    <cellStyle name="Normal 10 2 2 5 3" xfId="163" xr:uid="{C16ACE61-2085-4C15-A354-5255B2DA6853}"/>
    <cellStyle name="Normal 10 2 2 5 3 2" xfId="3775" xr:uid="{FF9DDFD8-3B49-4D7D-BDD2-28F78FD5C0A9}"/>
    <cellStyle name="Normal 10 2 2 5 4" xfId="164" xr:uid="{2B9AD9CD-18CF-41EE-B61C-E11C2E5B0FC7}"/>
    <cellStyle name="Normal 10 2 2 6" xfId="165" xr:uid="{45B3890B-2596-4223-9AFC-4AD70DFB0101}"/>
    <cellStyle name="Normal 10 2 2 6 2" xfId="166" xr:uid="{729E4E24-4648-45A0-A337-EAF5E217C546}"/>
    <cellStyle name="Normal 10 2 2 6 2 2" xfId="3776" xr:uid="{3ECD9AAE-4A92-417C-9AA9-5B3C7FA2C55F}"/>
    <cellStyle name="Normal 10 2 2 6 2 3" xfId="4304" xr:uid="{EA4E0DE7-A66C-4696-B00E-F305625EC942}"/>
    <cellStyle name="Normal 10 2 2 6 3" xfId="167" xr:uid="{9A5A6451-D48C-4C5B-A430-C97F4F4595B5}"/>
    <cellStyle name="Normal 10 2 2 6 4" xfId="168" xr:uid="{2273EBCF-AD7C-42A0-AC43-CB99986CDB55}"/>
    <cellStyle name="Normal 10 2 2 6 4 2" xfId="4740" xr:uid="{FAD56EA7-4249-4B18-B141-D90A407B2261}"/>
    <cellStyle name="Normal 10 2 2 6 4 3" xfId="4599" xr:uid="{6068D036-067C-4AA1-AA12-09E9894F85EF}"/>
    <cellStyle name="Normal 10 2 2 6 4 4" xfId="4447" xr:uid="{2E32D332-CF2F-468C-92E8-A757E90113D3}"/>
    <cellStyle name="Normal 10 2 2 7" xfId="169" xr:uid="{E2DCAE06-69CB-4BD4-A813-AF9FB9F2A2D8}"/>
    <cellStyle name="Normal 10 2 2 7 2" xfId="3777" xr:uid="{8153C9E2-DE43-4C37-BDBA-688F6E70000A}"/>
    <cellStyle name="Normal 10 2 2 8" xfId="170" xr:uid="{27116EAD-252F-4DDB-BC2B-C942815B6C31}"/>
    <cellStyle name="Normal 10 2 2 9" xfId="171" xr:uid="{418627E1-7B70-4534-A43F-8861E575ACD9}"/>
    <cellStyle name="Normal 10 2 3" xfId="172" xr:uid="{E0457C30-51A7-4525-A781-C7AEA615DC24}"/>
    <cellStyle name="Normal 10 2 3 2" xfId="173" xr:uid="{DAF06B01-5FAA-4C26-ACB6-34241E83094A}"/>
    <cellStyle name="Normal 10 2 3 2 2" xfId="174" xr:uid="{962A9FF0-44F4-4E30-91E2-B33669623F47}"/>
    <cellStyle name="Normal 10 2 3 2 2 2" xfId="175" xr:uid="{CCFC190B-1540-4764-A36B-478A4B0E12A0}"/>
    <cellStyle name="Normal 10 2 3 2 2 2 2" xfId="3778" xr:uid="{D3E82B5C-B43E-47AC-86EE-22D828BE89C8}"/>
    <cellStyle name="Normal 10 2 3 2 2 2 2 2" xfId="3779" xr:uid="{625743CB-1C98-4B8A-B254-A523136C5C1C}"/>
    <cellStyle name="Normal 10 2 3 2 2 2 3" xfId="3780" xr:uid="{6E599DAF-6CD6-4985-B0B3-FB5190779966}"/>
    <cellStyle name="Normal 10 2 3 2 2 3" xfId="176" xr:uid="{BDFB8E43-AE28-4763-A32D-C59B69F0CF26}"/>
    <cellStyle name="Normal 10 2 3 2 2 3 2" xfId="3781" xr:uid="{6580B584-7904-4753-A6A8-D31ABDF93D9D}"/>
    <cellStyle name="Normal 10 2 3 2 2 4" xfId="177" xr:uid="{40003B55-7A8B-4AAA-B48F-F716F4A94E84}"/>
    <cellStyle name="Normal 10 2 3 2 3" xfId="178" xr:uid="{30AA9163-C90C-4A91-AB46-BAE12875833D}"/>
    <cellStyle name="Normal 10 2 3 2 3 2" xfId="179" xr:uid="{5FB99B29-361C-4DDB-8A0C-ABC2566A240C}"/>
    <cellStyle name="Normal 10 2 3 2 3 2 2" xfId="3782" xr:uid="{EF0F4200-BD33-4BC9-A0FF-B22D86EAF8F3}"/>
    <cellStyle name="Normal 10 2 3 2 3 3" xfId="180" xr:uid="{30E9E585-2B29-4C6A-86E8-76F61EE826D1}"/>
    <cellStyle name="Normal 10 2 3 2 3 4" xfId="181" xr:uid="{2DEABFEB-2A70-45F1-933B-85EE2EFF9ECC}"/>
    <cellStyle name="Normal 10 2 3 2 4" xfId="182" xr:uid="{C9251389-3C06-4770-94CA-6E5F21E62953}"/>
    <cellStyle name="Normal 10 2 3 2 4 2" xfId="3783" xr:uid="{31766959-036D-410D-A732-C8F558952678}"/>
    <cellStyle name="Normal 10 2 3 2 5" xfId="183" xr:uid="{DC7D97F9-FD81-4B79-B4DC-98837CE71AD1}"/>
    <cellStyle name="Normal 10 2 3 2 6" xfId="184" xr:uid="{E8219D6F-5D76-4DE1-80E7-62EC6C5C717A}"/>
    <cellStyle name="Normal 10 2 3 3" xfId="185" xr:uid="{D045E34D-570A-431A-B022-B6A63B6625C7}"/>
    <cellStyle name="Normal 10 2 3 3 2" xfId="186" xr:uid="{6EFC6372-1E1E-4D20-82F8-5DD75E614379}"/>
    <cellStyle name="Normal 10 2 3 3 2 2" xfId="187" xr:uid="{25C64ED3-50A5-4489-9A35-1CDAF5658E4B}"/>
    <cellStyle name="Normal 10 2 3 3 2 2 2" xfId="3784" xr:uid="{BE245818-3D72-4BDE-9FBF-03C0713BF173}"/>
    <cellStyle name="Normal 10 2 3 3 2 2 2 2" xfId="3785" xr:uid="{3F5C30F2-A14E-416D-83B5-BDEF5D4CBFF4}"/>
    <cellStyle name="Normal 10 2 3 3 2 2 3" xfId="3786" xr:uid="{CDEBBDEC-0A4B-4E2B-A4C9-59C2C90DB04F}"/>
    <cellStyle name="Normal 10 2 3 3 2 3" xfId="188" xr:uid="{4CC2D91F-1E6E-44C0-9DCE-16C922BA5BA3}"/>
    <cellStyle name="Normal 10 2 3 3 2 3 2" xfId="3787" xr:uid="{C7C869A1-2389-4C6B-9EA5-E36367C9839D}"/>
    <cellStyle name="Normal 10 2 3 3 2 4" xfId="189" xr:uid="{CBC777B0-CDEF-41AB-92BD-512C0E1236DC}"/>
    <cellStyle name="Normal 10 2 3 3 3" xfId="190" xr:uid="{0E201974-0292-4370-B128-A3585EE6A005}"/>
    <cellStyle name="Normal 10 2 3 3 3 2" xfId="3788" xr:uid="{F1DBFE5C-5DDD-43D7-8E11-64132E2399AF}"/>
    <cellStyle name="Normal 10 2 3 3 3 2 2" xfId="3789" xr:uid="{AED0F272-DE5C-42D9-B7B4-3038D519E50A}"/>
    <cellStyle name="Normal 10 2 3 3 3 3" xfId="3790" xr:uid="{42D48F70-9218-497B-BBEC-509ADDFC145B}"/>
    <cellStyle name="Normal 10 2 3 3 4" xfId="191" xr:uid="{2E6BE349-A951-4385-B6D3-817327FB1FF9}"/>
    <cellStyle name="Normal 10 2 3 3 4 2" xfId="3791" xr:uid="{72283B6D-E27D-447A-853C-00290BBB85F0}"/>
    <cellStyle name="Normal 10 2 3 3 5" xfId="192" xr:uid="{4CE53FE3-BADF-4A4E-B103-50432731F072}"/>
    <cellStyle name="Normal 10 2 3 4" xfId="193" xr:uid="{FE8464EB-1060-4EA0-AF6A-97A610579713}"/>
    <cellStyle name="Normal 10 2 3 4 2" xfId="194" xr:uid="{8B64B172-8DCD-4362-8353-5D39EB9A2421}"/>
    <cellStyle name="Normal 10 2 3 4 2 2" xfId="3792" xr:uid="{FB3E0E57-4DDB-45DD-B4BB-29A1467A66E1}"/>
    <cellStyle name="Normal 10 2 3 4 2 2 2" xfId="3793" xr:uid="{0A2A9704-DB16-4F06-AC7E-6185588B5419}"/>
    <cellStyle name="Normal 10 2 3 4 2 3" xfId="3794" xr:uid="{A10C004E-302C-4C7A-B1DF-A96ABD499FCB}"/>
    <cellStyle name="Normal 10 2 3 4 3" xfId="195" xr:uid="{DCEEA17F-3F8B-452F-970B-3889E9793F7A}"/>
    <cellStyle name="Normal 10 2 3 4 3 2" xfId="3795" xr:uid="{1CAA4BF4-0133-4C55-BEAA-560C30A07923}"/>
    <cellStyle name="Normal 10 2 3 4 4" xfId="196" xr:uid="{51B7E1DB-FA8E-48D8-8A52-48CBBA671C58}"/>
    <cellStyle name="Normal 10 2 3 5" xfId="197" xr:uid="{13028376-6D9E-42D0-8154-9787B5668501}"/>
    <cellStyle name="Normal 10 2 3 5 2" xfId="198" xr:uid="{E896C4E7-BDD0-4518-AC80-6FEFDFEF685E}"/>
    <cellStyle name="Normal 10 2 3 5 2 2" xfId="3796" xr:uid="{32DAC0DF-3A25-4B82-982B-46A33C0D5AE6}"/>
    <cellStyle name="Normal 10 2 3 5 2 3" xfId="4305" xr:uid="{81A20862-6B99-46A6-BE28-EF543BFBDEB4}"/>
    <cellStyle name="Normal 10 2 3 5 3" xfId="199" xr:uid="{1F45715F-D857-4B64-8DE8-A6D75EAA2D3A}"/>
    <cellStyle name="Normal 10 2 3 5 4" xfId="200" xr:uid="{AF548605-A41C-449B-A2FF-1648B5863C39}"/>
    <cellStyle name="Normal 10 2 3 5 4 2" xfId="4741" xr:uid="{1DEA68D3-A9E8-41BA-BCA8-7ED0AC6BC1F4}"/>
    <cellStyle name="Normal 10 2 3 5 4 3" xfId="4600" xr:uid="{015D46EE-F73E-43C6-AFD4-C670BBBF3198}"/>
    <cellStyle name="Normal 10 2 3 5 4 4" xfId="4448" xr:uid="{DAE00ED7-19DB-4869-9C92-3A2811D8BB94}"/>
    <cellStyle name="Normal 10 2 3 6" xfId="201" xr:uid="{1589E4A4-9158-4E5D-8995-64AEC788F3A2}"/>
    <cellStyle name="Normal 10 2 3 6 2" xfId="3797" xr:uid="{3B8A9827-114B-4AEA-88ED-54C7363A007C}"/>
    <cellStyle name="Normal 10 2 3 7" xfId="202" xr:uid="{8E787CC4-2211-482C-B817-0CCDC547CBFD}"/>
    <cellStyle name="Normal 10 2 3 8" xfId="203" xr:uid="{53EC5E11-78F5-46CE-99BD-65451145D53E}"/>
    <cellStyle name="Normal 10 2 4" xfId="204" xr:uid="{C056FEBA-7973-4957-8128-0F225D1663D7}"/>
    <cellStyle name="Normal 10 2 4 2" xfId="205" xr:uid="{741794CB-DBBD-4B60-AE26-08A514BEBA5F}"/>
    <cellStyle name="Normal 10 2 4 2 2" xfId="206" xr:uid="{11783967-3011-48B1-8411-61471456E37F}"/>
    <cellStyle name="Normal 10 2 4 2 2 2" xfId="207" xr:uid="{00EA1FC4-3788-41DC-BBB2-14CBD05D4F2B}"/>
    <cellStyle name="Normal 10 2 4 2 2 2 2" xfId="3798" xr:uid="{24F1C565-8C46-4FBF-A23F-E3D3BA5705D5}"/>
    <cellStyle name="Normal 10 2 4 2 2 3" xfId="208" xr:uid="{3D8ECE39-8D73-4748-8C1F-C615636EB798}"/>
    <cellStyle name="Normal 10 2 4 2 2 4" xfId="209" xr:uid="{3A3ED06D-A3D3-493B-B743-DE77651144F5}"/>
    <cellStyle name="Normal 10 2 4 2 3" xfId="210" xr:uid="{0085C774-DB1C-4C31-BCD1-AA8A3FFC2E46}"/>
    <cellStyle name="Normal 10 2 4 2 3 2" xfId="3799" xr:uid="{092CA4BF-EE50-4F1B-A057-04CBBF6BD6FB}"/>
    <cellStyle name="Normal 10 2 4 2 4" xfId="211" xr:uid="{9FC3DEB0-B7D9-49C0-A222-ED94143EA96A}"/>
    <cellStyle name="Normal 10 2 4 2 5" xfId="212" xr:uid="{DDF2E853-C7FD-4918-846B-8B6D1FB313DD}"/>
    <cellStyle name="Normal 10 2 4 3" xfId="213" xr:uid="{B878AA97-3F03-436B-A878-A2E8B78D8764}"/>
    <cellStyle name="Normal 10 2 4 3 2" xfId="214" xr:uid="{31E9672E-1F38-48FD-808A-C23E4EE54927}"/>
    <cellStyle name="Normal 10 2 4 3 2 2" xfId="3800" xr:uid="{BDB91ED7-E898-4B9E-8AF0-32DA08297616}"/>
    <cellStyle name="Normal 10 2 4 3 3" xfId="215" xr:uid="{5D7BF910-26FA-4D9E-9702-CF865B857212}"/>
    <cellStyle name="Normal 10 2 4 3 4" xfId="216" xr:uid="{0712F485-8A4D-413D-ADE7-E9BA8FE0A449}"/>
    <cellStyle name="Normal 10 2 4 4" xfId="217" xr:uid="{2A121FEA-E36F-4E2B-B4F6-A1B8749E8055}"/>
    <cellStyle name="Normal 10 2 4 4 2" xfId="218" xr:uid="{1BC92360-884D-4699-8041-142C37A2B454}"/>
    <cellStyle name="Normal 10 2 4 4 3" xfId="219" xr:uid="{F9EEFDE2-9B74-4FC1-8C15-C50A3FB6E9A2}"/>
    <cellStyle name="Normal 10 2 4 4 4" xfId="220" xr:uid="{5BAAD2D8-1925-41FF-8BF2-718382AC6BAE}"/>
    <cellStyle name="Normal 10 2 4 5" xfId="221" xr:uid="{DCA4DEBA-1D60-481D-A2B7-7718E29E34FB}"/>
    <cellStyle name="Normal 10 2 4 6" xfId="222" xr:uid="{C415D1A0-B798-4618-8060-37A91A24EDB1}"/>
    <cellStyle name="Normal 10 2 4 7" xfId="223" xr:uid="{E61B114B-8EF5-427D-886F-FE4534205C7A}"/>
    <cellStyle name="Normal 10 2 5" xfId="224" xr:uid="{5DA5F9C5-B2DB-40EE-BE77-72A0126077D1}"/>
    <cellStyle name="Normal 10 2 5 2" xfId="225" xr:uid="{57287C4F-311A-4E74-8667-97955CCA6B4E}"/>
    <cellStyle name="Normal 10 2 5 2 2" xfId="226" xr:uid="{95F7D7D5-C4EF-412C-A382-67D884F1713D}"/>
    <cellStyle name="Normal 10 2 5 2 2 2" xfId="3801" xr:uid="{227EB316-F0D5-4E2D-BDD0-8D46A7B833F2}"/>
    <cellStyle name="Normal 10 2 5 2 2 2 2" xfId="3802" xr:uid="{26F81DAE-111C-4B0E-BA54-24DC2B8D64CE}"/>
    <cellStyle name="Normal 10 2 5 2 2 3" xfId="3803" xr:uid="{DF84E494-29BE-4784-9211-13016B3F3D34}"/>
    <cellStyle name="Normal 10 2 5 2 3" xfId="227" xr:uid="{CF047125-31ED-4395-9C23-3C39509EDB4B}"/>
    <cellStyle name="Normal 10 2 5 2 3 2" xfId="3804" xr:uid="{5E9C8EBF-1C9A-477E-A4D1-583C6A29895F}"/>
    <cellStyle name="Normal 10 2 5 2 4" xfId="228" xr:uid="{C3D3E55A-D332-4905-AC57-B6FACE025865}"/>
    <cellStyle name="Normal 10 2 5 3" xfId="229" xr:uid="{910999BD-EBF5-4665-B877-49B76663A32B}"/>
    <cellStyle name="Normal 10 2 5 3 2" xfId="230" xr:uid="{DD744595-5DA8-44FA-B3CB-7743A47392E8}"/>
    <cellStyle name="Normal 10 2 5 3 2 2" xfId="3805" xr:uid="{8032A625-4397-4517-8707-903632089330}"/>
    <cellStyle name="Normal 10 2 5 3 3" xfId="231" xr:uid="{21F3F135-5C65-4D92-9856-1B4AEC0588E1}"/>
    <cellStyle name="Normal 10 2 5 3 4" xfId="232" xr:uid="{94CF39CE-74E5-447D-88B3-29E595FB6D6B}"/>
    <cellStyle name="Normal 10 2 5 4" xfId="233" xr:uid="{CBBF2511-64A3-4973-9443-45F888A657AD}"/>
    <cellStyle name="Normal 10 2 5 4 2" xfId="3806" xr:uid="{639ECEA2-C8D2-4D5A-9F00-1A3A644983DF}"/>
    <cellStyle name="Normal 10 2 5 5" xfId="234" xr:uid="{2CC2FA7F-1AA9-43A4-AB12-E18E8E120131}"/>
    <cellStyle name="Normal 10 2 5 6" xfId="235" xr:uid="{6C7477B4-15C4-42DD-8E5B-EE86ADE73CBB}"/>
    <cellStyle name="Normal 10 2 6" xfId="236" xr:uid="{F4C188A8-322A-4911-B152-9688BCADAD93}"/>
    <cellStyle name="Normal 10 2 6 2" xfId="237" xr:uid="{6575FB1B-562B-47C0-9BB9-3FCC1C7FA3FE}"/>
    <cellStyle name="Normal 10 2 6 2 2" xfId="238" xr:uid="{898E717D-3EF1-4973-AF00-59CC306A91D4}"/>
    <cellStyle name="Normal 10 2 6 2 2 2" xfId="3807" xr:uid="{A756A11D-C98E-4DB7-8CC9-79FE1762ED6D}"/>
    <cellStyle name="Normal 10 2 6 2 3" xfId="239" xr:uid="{F4B878FF-9C93-49DC-9904-B39F49A56653}"/>
    <cellStyle name="Normal 10 2 6 2 4" xfId="240" xr:uid="{BD8B7859-C666-4DD0-A3CD-0BF066325F37}"/>
    <cellStyle name="Normal 10 2 6 3" xfId="241" xr:uid="{7AB99B7F-2B34-407D-A2D0-17A1985E25B1}"/>
    <cellStyle name="Normal 10 2 6 3 2" xfId="3808" xr:uid="{C5B07ABB-05F2-4597-8962-B64B19F725D7}"/>
    <cellStyle name="Normal 10 2 6 4" xfId="242" xr:uid="{9D0CBCAC-C97B-4E14-BA9B-FE466D02F662}"/>
    <cellStyle name="Normal 10 2 6 5" xfId="243" xr:uid="{2CEE3D9E-C5A9-4E02-9BBF-E7F9C6F7610F}"/>
    <cellStyle name="Normal 10 2 7" xfId="244" xr:uid="{F93F3398-D102-4375-9CB8-F2741EACFF04}"/>
    <cellStyle name="Normal 10 2 7 2" xfId="245" xr:uid="{A4145089-7E95-4BA3-810C-6B271E0E4B2A}"/>
    <cellStyle name="Normal 10 2 7 2 2" xfId="3809" xr:uid="{9BEE5815-863C-4E36-9DC1-81E6E6DA40C7}"/>
    <cellStyle name="Normal 10 2 7 2 3" xfId="4303" xr:uid="{26C31F7E-6D77-4C1A-83CD-5EE5FD384B59}"/>
    <cellStyle name="Normal 10 2 7 3" xfId="246" xr:uid="{7618AC2A-8440-4BF2-BD36-FEA5DFA58DEC}"/>
    <cellStyle name="Normal 10 2 7 4" xfId="247" xr:uid="{223D3D7F-675D-41E7-8BAB-85E7ACBCA961}"/>
    <cellStyle name="Normal 10 2 7 4 2" xfId="4739" xr:uid="{B3A30208-9D1F-4C80-9159-5D26E59CABBA}"/>
    <cellStyle name="Normal 10 2 7 4 3" xfId="4601" xr:uid="{2A4119A2-2F42-4510-B925-FFB50C8F7DB4}"/>
    <cellStyle name="Normal 10 2 7 4 4" xfId="4446" xr:uid="{11E4E8BB-BD3D-4A1E-AD2F-A8B97E77D48E}"/>
    <cellStyle name="Normal 10 2 8" xfId="248" xr:uid="{7C6D9275-F414-4767-BACE-667EEBE2EE41}"/>
    <cellStyle name="Normal 10 2 8 2" xfId="249" xr:uid="{52983739-E479-41BA-9E06-9412E629B65A}"/>
    <cellStyle name="Normal 10 2 8 3" xfId="250" xr:uid="{2A705426-D857-4C59-96D5-219636492DEF}"/>
    <cellStyle name="Normal 10 2 8 4" xfId="251" xr:uid="{577D6C80-3A84-4BC2-B351-9B88F2BF183B}"/>
    <cellStyle name="Normal 10 2 9" xfId="252" xr:uid="{478AD431-A132-4EF5-BEE2-65040B6B93C8}"/>
    <cellStyle name="Normal 10 3" xfId="253" xr:uid="{307A2C6D-BE89-401B-A7BC-2F1AE4692286}"/>
    <cellStyle name="Normal 10 3 10" xfId="254" xr:uid="{D60E07F5-06BC-4E6D-AED5-1D031AD36A5F}"/>
    <cellStyle name="Normal 10 3 11" xfId="255" xr:uid="{2CE6B211-25CB-40EB-ADBA-BCF134E9D597}"/>
    <cellStyle name="Normal 10 3 2" xfId="256" xr:uid="{DDE457C7-AFD5-49D9-B147-A51597A41071}"/>
    <cellStyle name="Normal 10 3 2 2" xfId="257" xr:uid="{57C1FB79-EFB9-4A79-8500-C8275AF18894}"/>
    <cellStyle name="Normal 10 3 2 2 2" xfId="258" xr:uid="{4819F1DA-7F42-4412-A819-D7B3CAD1EFCF}"/>
    <cellStyle name="Normal 10 3 2 2 2 2" xfId="259" xr:uid="{34F7A88D-F8D8-4D8D-A4ED-921F12252F45}"/>
    <cellStyle name="Normal 10 3 2 2 2 2 2" xfId="260" xr:uid="{8F09FADC-05FC-427B-A120-AF39D19AB68D}"/>
    <cellStyle name="Normal 10 3 2 2 2 2 2 2" xfId="3810" xr:uid="{6651FD12-654F-412B-9613-529DE8FA55D7}"/>
    <cellStyle name="Normal 10 3 2 2 2 2 3" xfId="261" xr:uid="{C9DE679C-14F6-4611-AE3E-8301FE03D9B6}"/>
    <cellStyle name="Normal 10 3 2 2 2 2 4" xfId="262" xr:uid="{8BB856F2-5624-4DCC-BD35-52F9EECEE5E4}"/>
    <cellStyle name="Normal 10 3 2 2 2 3" xfId="263" xr:uid="{52663456-65C3-498A-B051-4486CBB9F35B}"/>
    <cellStyle name="Normal 10 3 2 2 2 3 2" xfId="264" xr:uid="{87D02FF7-EC51-478E-B5C9-198EC5547990}"/>
    <cellStyle name="Normal 10 3 2 2 2 3 3" xfId="265" xr:uid="{40826636-99AA-4D7B-AEB4-FBF7DDFA3AC1}"/>
    <cellStyle name="Normal 10 3 2 2 2 3 4" xfId="266" xr:uid="{14E18E0C-C266-4172-B1E9-2B61EE0A9FFD}"/>
    <cellStyle name="Normal 10 3 2 2 2 4" xfId="267" xr:uid="{85A6312C-60CA-4B48-A896-565975EFF04D}"/>
    <cellStyle name="Normal 10 3 2 2 2 5" xfId="268" xr:uid="{C66832EE-656E-4057-88F1-EF551153E592}"/>
    <cellStyle name="Normal 10 3 2 2 2 6" xfId="269" xr:uid="{6A08D454-1E7D-4603-8953-AD971631A716}"/>
    <cellStyle name="Normal 10 3 2 2 3" xfId="270" xr:uid="{321D3FD3-B043-4CAE-8E60-B801795C2981}"/>
    <cellStyle name="Normal 10 3 2 2 3 2" xfId="271" xr:uid="{619BBC98-F6C4-4203-9597-392CFB465A13}"/>
    <cellStyle name="Normal 10 3 2 2 3 2 2" xfId="272" xr:uid="{FF597EC3-0704-414D-A88F-97214A7F111C}"/>
    <cellStyle name="Normal 10 3 2 2 3 2 3" xfId="273" xr:uid="{7A0989A3-2F6F-4DB7-AD55-DB010561EBF5}"/>
    <cellStyle name="Normal 10 3 2 2 3 2 4" xfId="274" xr:uid="{A10C1672-5586-447E-8D57-00A1A0AA33B8}"/>
    <cellStyle name="Normal 10 3 2 2 3 3" xfId="275" xr:uid="{1FAADC1A-A274-4DA3-9373-CD8B309AFA50}"/>
    <cellStyle name="Normal 10 3 2 2 3 4" xfId="276" xr:uid="{C0E7F90D-3B85-4AAA-AE74-E4A7292BFFB7}"/>
    <cellStyle name="Normal 10 3 2 2 3 5" xfId="277" xr:uid="{75E8E0F4-8512-4549-A991-0B060AFD9CA4}"/>
    <cellStyle name="Normal 10 3 2 2 4" xfId="278" xr:uid="{277F45A5-B044-44FE-A451-48754BC776FE}"/>
    <cellStyle name="Normal 10 3 2 2 4 2" xfId="279" xr:uid="{2810FAC4-041B-447C-81A1-7CA68047BEFB}"/>
    <cellStyle name="Normal 10 3 2 2 4 3" xfId="280" xr:uid="{79F1D487-6180-4728-A1C5-64B84BEF9F38}"/>
    <cellStyle name="Normal 10 3 2 2 4 4" xfId="281" xr:uid="{A1E33754-7120-4F1F-8DF8-DF6748C1A9ED}"/>
    <cellStyle name="Normal 10 3 2 2 5" xfId="282" xr:uid="{B28A323E-2D30-4808-BE66-6E7929316124}"/>
    <cellStyle name="Normal 10 3 2 2 5 2" xfId="283" xr:uid="{433A6A81-48F7-463B-83B6-359BF46552A4}"/>
    <cellStyle name="Normal 10 3 2 2 5 3" xfId="284" xr:uid="{DDCC1BCA-2B3B-4D0A-9B77-D2178612CAC8}"/>
    <cellStyle name="Normal 10 3 2 2 5 4" xfId="285" xr:uid="{8E8C3C8F-F7EE-4201-BD61-93B0B65C533D}"/>
    <cellStyle name="Normal 10 3 2 2 6" xfId="286" xr:uid="{D7D7ADBB-5DB9-415D-8928-284DD0D6D16E}"/>
    <cellStyle name="Normal 10 3 2 2 7" xfId="287" xr:uid="{85CD0C33-E68A-4C27-B8A8-87D393E0C6C8}"/>
    <cellStyle name="Normal 10 3 2 2 8" xfId="288" xr:uid="{EC709775-C97E-41F2-A936-386A1EEC383D}"/>
    <cellStyle name="Normal 10 3 2 3" xfId="289" xr:uid="{0FA5A89C-4B6C-483A-9FC9-34133FBBD8DB}"/>
    <cellStyle name="Normal 10 3 2 3 2" xfId="290" xr:uid="{D96C59CB-7510-4582-9261-E9BDF7D402D2}"/>
    <cellStyle name="Normal 10 3 2 3 2 2" xfId="291" xr:uid="{A977CD0C-F14B-42CB-BFE7-864CD2AE0541}"/>
    <cellStyle name="Normal 10 3 2 3 2 2 2" xfId="3811" xr:uid="{5A4D4F1F-36F6-408A-BFD9-18D8F3F38758}"/>
    <cellStyle name="Normal 10 3 2 3 2 2 2 2" xfId="3812" xr:uid="{C35C26C9-825F-48A6-8D47-EB243FE1063F}"/>
    <cellStyle name="Normal 10 3 2 3 2 2 3" xfId="3813" xr:uid="{8EA047F0-0A73-46D0-9FD2-3CC4D3D7F9AB}"/>
    <cellStyle name="Normal 10 3 2 3 2 3" xfId="292" xr:uid="{AEBCFE96-8915-4F2B-A542-C48139327889}"/>
    <cellStyle name="Normal 10 3 2 3 2 3 2" xfId="3814" xr:uid="{EFB209C8-4AE3-4FCD-BD6C-7CDC4D497B31}"/>
    <cellStyle name="Normal 10 3 2 3 2 4" xfId="293" xr:uid="{49433B2F-5307-4C45-8650-413145E6C223}"/>
    <cellStyle name="Normal 10 3 2 3 3" xfId="294" xr:uid="{2D912DA1-9484-497B-803C-51569DA14422}"/>
    <cellStyle name="Normal 10 3 2 3 3 2" xfId="295" xr:uid="{3E4242A7-09D7-42EE-9ED8-19F6511C3B2C}"/>
    <cellStyle name="Normal 10 3 2 3 3 2 2" xfId="3815" xr:uid="{61D39ECA-F4CB-42F0-913F-99AC4F623DC5}"/>
    <cellStyle name="Normal 10 3 2 3 3 3" xfId="296" xr:uid="{23AEFC0E-C13C-46A9-BC1C-7BC48571D2E2}"/>
    <cellStyle name="Normal 10 3 2 3 3 4" xfId="297" xr:uid="{D806ED99-DF47-4B78-BFF8-15C4BCBE3261}"/>
    <cellStyle name="Normal 10 3 2 3 4" xfId="298" xr:uid="{E8F6C9DF-83C7-4286-8D88-78E897420A1A}"/>
    <cellStyle name="Normal 10 3 2 3 4 2" xfId="3816" xr:uid="{8A604C7A-ED7D-449B-8A0F-D9B30E8AE69E}"/>
    <cellStyle name="Normal 10 3 2 3 5" xfId="299" xr:uid="{86D66C37-AE41-4D2C-A23F-D0425C0FA2D3}"/>
    <cellStyle name="Normal 10 3 2 3 6" xfId="300" xr:uid="{55DF7CBD-3EEA-40BB-9E57-5BB92DD8AB99}"/>
    <cellStyle name="Normal 10 3 2 4" xfId="301" xr:uid="{E1ACAA8C-019A-4FF2-9A66-B955BFC89468}"/>
    <cellStyle name="Normal 10 3 2 4 2" xfId="302" xr:uid="{7D7CB449-38F4-4A7D-92F8-679DD9D518F9}"/>
    <cellStyle name="Normal 10 3 2 4 2 2" xfId="303" xr:uid="{1C88A57F-F334-456B-A706-5AB2CE648568}"/>
    <cellStyle name="Normal 10 3 2 4 2 2 2" xfId="3817" xr:uid="{F4223CFD-9E1F-4100-8B1D-8E12975904DA}"/>
    <cellStyle name="Normal 10 3 2 4 2 3" xfId="304" xr:uid="{6E0175CF-10CC-4653-BF6E-C0B5A08CA504}"/>
    <cellStyle name="Normal 10 3 2 4 2 4" xfId="305" xr:uid="{B3230B9D-CC12-4FDB-8D11-DEF00A1607E3}"/>
    <cellStyle name="Normal 10 3 2 4 3" xfId="306" xr:uid="{DA73B271-FA0E-40CA-BB2F-55487B9CCA79}"/>
    <cellStyle name="Normal 10 3 2 4 3 2" xfId="3818" xr:uid="{C9B22E0D-3623-4497-BC11-1C794A17F174}"/>
    <cellStyle name="Normal 10 3 2 4 4" xfId="307" xr:uid="{8E5B9ED5-0A81-482C-B44B-F98D47A65EA7}"/>
    <cellStyle name="Normal 10 3 2 4 5" xfId="308" xr:uid="{14A5B0D5-1223-4806-81BB-343D3984E2C9}"/>
    <cellStyle name="Normal 10 3 2 5" xfId="309" xr:uid="{35A89E68-722A-41EE-AE14-74B70EB27237}"/>
    <cellStyle name="Normal 10 3 2 5 2" xfId="310" xr:uid="{659AB245-866A-4D8B-9877-3C8A6E3E7F29}"/>
    <cellStyle name="Normal 10 3 2 5 2 2" xfId="3819" xr:uid="{E22C7133-9F34-4CDB-AE1F-7C913405A08E}"/>
    <cellStyle name="Normal 10 3 2 5 3" xfId="311" xr:uid="{9A9B4B5B-B641-4BC7-9983-E5CD83CE96B2}"/>
    <cellStyle name="Normal 10 3 2 5 4" xfId="312" xr:uid="{2583F138-0FB7-4C7E-808B-8A838D6F5379}"/>
    <cellStyle name="Normal 10 3 2 6" xfId="313" xr:uid="{8D53B620-DE49-430E-8480-5C2D13DC8E5C}"/>
    <cellStyle name="Normal 10 3 2 6 2" xfId="314" xr:uid="{32909D16-9326-4570-8B2C-8F2C45FF7BB8}"/>
    <cellStyle name="Normal 10 3 2 6 3" xfId="315" xr:uid="{2849318B-F969-451E-B0D5-8B1B0382FB05}"/>
    <cellStyle name="Normal 10 3 2 6 4" xfId="316" xr:uid="{26BF1DDC-3E61-4511-B232-5D0D35E00074}"/>
    <cellStyle name="Normal 10 3 2 7" xfId="317" xr:uid="{5349934A-D244-4AD8-8E8E-874D3E2B5E6F}"/>
    <cellStyle name="Normal 10 3 2 8" xfId="318" xr:uid="{8905B156-6BC2-4977-93C9-CC3A167E9B02}"/>
    <cellStyle name="Normal 10 3 2 9" xfId="319" xr:uid="{81F002DC-0949-4513-808F-46F8B6E9D553}"/>
    <cellStyle name="Normal 10 3 3" xfId="320" xr:uid="{9E9C6643-6645-4912-9EAF-5BE5278FEBB6}"/>
    <cellStyle name="Normal 10 3 3 2" xfId="321" xr:uid="{3F6C5B65-668D-4427-9D02-CAABEDC639FC}"/>
    <cellStyle name="Normal 10 3 3 2 2" xfId="322" xr:uid="{E49BD26C-DFFC-4002-B37C-154D37E21449}"/>
    <cellStyle name="Normal 10 3 3 2 2 2" xfId="323" xr:uid="{F0EB5412-3799-422C-8271-3A1AE1EFBA0A}"/>
    <cellStyle name="Normal 10 3 3 2 2 2 2" xfId="3820" xr:uid="{78EDB6E2-364B-4A11-A854-4B11DEF2438B}"/>
    <cellStyle name="Normal 10 3 3 2 2 2 2 2" xfId="4621" xr:uid="{943A1D63-7B07-48DB-8EC1-78685D481E49}"/>
    <cellStyle name="Normal 10 3 3 2 2 2 3" xfId="4622" xr:uid="{525C3D90-DB9D-440D-9D9C-ACD029EEAC27}"/>
    <cellStyle name="Normal 10 3 3 2 2 3" xfId="324" xr:uid="{509C05EE-BCF4-4658-9D19-95DD69DB28FB}"/>
    <cellStyle name="Normal 10 3 3 2 2 3 2" xfId="4623" xr:uid="{01B2969E-EEC4-4CCD-B7D3-7A33B7017830}"/>
    <cellStyle name="Normal 10 3 3 2 2 4" xfId="325" xr:uid="{1DB43A16-58EF-4520-AAEB-D2BF45FE2994}"/>
    <cellStyle name="Normal 10 3 3 2 3" xfId="326" xr:uid="{6B96BDD5-7FC6-47BE-BFA5-BE1E1AF499EE}"/>
    <cellStyle name="Normal 10 3 3 2 3 2" xfId="327" xr:uid="{7CACD4CC-9875-4F5D-B52B-ADE0DD10A3D1}"/>
    <cellStyle name="Normal 10 3 3 2 3 2 2" xfId="4624" xr:uid="{4FC99B81-C444-49D0-830A-389529E12D4E}"/>
    <cellStyle name="Normal 10 3 3 2 3 3" xfId="328" xr:uid="{55C1A118-AE4F-4A5E-90FD-F9554B5C862D}"/>
    <cellStyle name="Normal 10 3 3 2 3 4" xfId="329" xr:uid="{7E7B2DA6-D5E8-438B-99D1-0872646129BB}"/>
    <cellStyle name="Normal 10 3 3 2 4" xfId="330" xr:uid="{F27AF949-46E1-4A36-B5E1-3720B45A7672}"/>
    <cellStyle name="Normal 10 3 3 2 4 2" xfId="4625" xr:uid="{EE55BF4C-2DAC-4018-A480-072EA48E547C}"/>
    <cellStyle name="Normal 10 3 3 2 5" xfId="331" xr:uid="{EFB50B92-A5FB-44EA-B435-632A9D096DA4}"/>
    <cellStyle name="Normal 10 3 3 2 6" xfId="332" xr:uid="{EF9188B6-0B32-4E41-8848-FB24AC93D68C}"/>
    <cellStyle name="Normal 10 3 3 3" xfId="333" xr:uid="{4629FA8A-D93F-415C-82A3-E4C8F48C54C2}"/>
    <cellStyle name="Normal 10 3 3 3 2" xfId="334" xr:uid="{3BC14C6C-6128-4D71-9016-3014B2EEEA90}"/>
    <cellStyle name="Normal 10 3 3 3 2 2" xfId="335" xr:uid="{92A749A8-8DEA-40C4-A758-4C14B3B39960}"/>
    <cellStyle name="Normal 10 3 3 3 2 2 2" xfId="4626" xr:uid="{715140BC-9D13-4078-9E8D-5F8F3827F2F8}"/>
    <cellStyle name="Normal 10 3 3 3 2 3" xfId="336" xr:uid="{70C15B87-896B-4862-9F1A-C1A0E94FFBDD}"/>
    <cellStyle name="Normal 10 3 3 3 2 4" xfId="337" xr:uid="{B6DF5A2D-E45D-4068-A4EC-A20FF73282F7}"/>
    <cellStyle name="Normal 10 3 3 3 3" xfId="338" xr:uid="{63D491FC-6FC5-4495-BC65-E758F8DF62D8}"/>
    <cellStyle name="Normal 10 3 3 3 3 2" xfId="4627" xr:uid="{18631501-2B1E-495F-99AF-7FD4B2BD9C27}"/>
    <cellStyle name="Normal 10 3 3 3 4" xfId="339" xr:uid="{69518C23-CC10-4E57-8052-50D01AF77C64}"/>
    <cellStyle name="Normal 10 3 3 3 5" xfId="340" xr:uid="{7AA08E7B-0AD2-4B38-98CA-9D02D51A465C}"/>
    <cellStyle name="Normal 10 3 3 4" xfId="341" xr:uid="{6937B50B-D9B9-4EC2-A63E-E519E5522D19}"/>
    <cellStyle name="Normal 10 3 3 4 2" xfId="342" xr:uid="{A10FB15B-D138-44FA-BC92-AD7AC7D2EEAC}"/>
    <cellStyle name="Normal 10 3 3 4 2 2" xfId="4628" xr:uid="{30C48CB5-0D46-42F2-9CD1-AAE1B2573657}"/>
    <cellStyle name="Normal 10 3 3 4 3" xfId="343" xr:uid="{FCA19555-9D22-4526-9FBB-4B62B4B25A2D}"/>
    <cellStyle name="Normal 10 3 3 4 4" xfId="344" xr:uid="{13249E84-0495-4048-8822-3ED8E217C72B}"/>
    <cellStyle name="Normal 10 3 3 5" xfId="345" xr:uid="{4DDE19FF-DE5F-4B5F-8D90-032C9D936A05}"/>
    <cellStyle name="Normal 10 3 3 5 2" xfId="346" xr:uid="{F04DEEEF-34A8-4A28-8B85-C57CCDB3A2BD}"/>
    <cellStyle name="Normal 10 3 3 5 3" xfId="347" xr:uid="{C4937812-EC6A-4C94-81A0-75356DB14A59}"/>
    <cellStyle name="Normal 10 3 3 5 4" xfId="348" xr:uid="{074C8EC4-F4AB-44D4-B8F0-BB72060BEC60}"/>
    <cellStyle name="Normal 10 3 3 6" xfId="349" xr:uid="{DEDD21E1-F2C4-430A-823F-32FFB7A32968}"/>
    <cellStyle name="Normal 10 3 3 7" xfId="350" xr:uid="{62478E76-1C3F-4E4C-B01D-9891E4EA37F8}"/>
    <cellStyle name="Normal 10 3 3 8" xfId="351" xr:uid="{7F5E468C-8F25-459D-B520-4670E3B99A1C}"/>
    <cellStyle name="Normal 10 3 4" xfId="352" xr:uid="{5A16AD01-DE05-4534-AB2E-A540DA79520B}"/>
    <cellStyle name="Normal 10 3 4 2" xfId="353" xr:uid="{E4178BAD-642E-4D7E-BE37-DAA3683B8200}"/>
    <cellStyle name="Normal 10 3 4 2 2" xfId="354" xr:uid="{C3090B6C-3ABF-41DE-BDA3-9F44D3766864}"/>
    <cellStyle name="Normal 10 3 4 2 2 2" xfId="355" xr:uid="{AD387A4A-74D1-456A-9AD1-733FC370E424}"/>
    <cellStyle name="Normal 10 3 4 2 2 2 2" xfId="3821" xr:uid="{33CEEADC-347F-4DB3-B774-194BB698FF19}"/>
    <cellStyle name="Normal 10 3 4 2 2 3" xfId="356" xr:uid="{F920A5C2-CE1D-48D2-B363-0E37257FB831}"/>
    <cellStyle name="Normal 10 3 4 2 2 4" xfId="357" xr:uid="{8AAC864C-A4C3-4E81-BF3F-E3CF06CC3D99}"/>
    <cellStyle name="Normal 10 3 4 2 3" xfId="358" xr:uid="{620D6D60-EE1C-42E0-8CFE-9A5357D6318A}"/>
    <cellStyle name="Normal 10 3 4 2 3 2" xfId="3822" xr:uid="{83B41EBE-4354-45D2-A9D7-E5A5A0648A61}"/>
    <cellStyle name="Normal 10 3 4 2 4" xfId="359" xr:uid="{ED50E2E5-E26A-43E3-B9AB-1AA35C94DEA6}"/>
    <cellStyle name="Normal 10 3 4 2 5" xfId="360" xr:uid="{24A65EF3-A7B9-4836-AE8D-0E1978F1C433}"/>
    <cellStyle name="Normal 10 3 4 3" xfId="361" xr:uid="{A6E15A7F-B821-4686-BCBF-908E598053FA}"/>
    <cellStyle name="Normal 10 3 4 3 2" xfId="362" xr:uid="{2083695A-99F4-4D32-85CA-0787235746AC}"/>
    <cellStyle name="Normal 10 3 4 3 2 2" xfId="3823" xr:uid="{CF3B72F9-08A7-4A47-85DB-E8A00E3DECE8}"/>
    <cellStyle name="Normal 10 3 4 3 3" xfId="363" xr:uid="{09A9B2CC-9E6B-4E6B-9562-821879D52B99}"/>
    <cellStyle name="Normal 10 3 4 3 4" xfId="364" xr:uid="{5F7ABC7B-8EE3-4184-A9F3-DA167CB0B559}"/>
    <cellStyle name="Normal 10 3 4 4" xfId="365" xr:uid="{267B01E9-859D-465C-A6D8-C07F4DA11620}"/>
    <cellStyle name="Normal 10 3 4 4 2" xfId="366" xr:uid="{4B8A5D2E-C80E-4A0F-A223-AFBE090B4803}"/>
    <cellStyle name="Normal 10 3 4 4 3" xfId="367" xr:uid="{59FE1BE0-7524-4045-943E-4976A8ACC44B}"/>
    <cellStyle name="Normal 10 3 4 4 4" xfId="368" xr:uid="{1CAA6E2D-065E-4BBC-96A3-39B0125647E0}"/>
    <cellStyle name="Normal 10 3 4 5" xfId="369" xr:uid="{9F183789-8F2E-4354-8189-AD42646F01D6}"/>
    <cellStyle name="Normal 10 3 4 6" xfId="370" xr:uid="{6BFCB9D7-8432-4F0D-B915-70755BDAF726}"/>
    <cellStyle name="Normal 10 3 4 7" xfId="371" xr:uid="{8D0A1077-5F1B-4CCB-843D-9511C101C9EA}"/>
    <cellStyle name="Normal 10 3 5" xfId="372" xr:uid="{FD3B4E15-A6AA-48D3-8406-191ED61086E2}"/>
    <cellStyle name="Normal 10 3 5 2" xfId="373" xr:uid="{5680C007-3235-4005-ABFD-705E50E6EC12}"/>
    <cellStyle name="Normal 10 3 5 2 2" xfId="374" xr:uid="{28F40A5D-19ED-4054-8D0F-8731D6C967EB}"/>
    <cellStyle name="Normal 10 3 5 2 2 2" xfId="3824" xr:uid="{D8779A90-DC3B-4765-B0EF-4C2BEE772ACA}"/>
    <cellStyle name="Normal 10 3 5 2 3" xfId="375" xr:uid="{19128AFF-FC60-4ACD-A38B-0E9492E73503}"/>
    <cellStyle name="Normal 10 3 5 2 4" xfId="376" xr:uid="{AB2B5D2A-527D-474B-88A3-8696C8F69710}"/>
    <cellStyle name="Normal 10 3 5 3" xfId="377" xr:uid="{DD424964-601D-49CC-B4B0-02E7B822856F}"/>
    <cellStyle name="Normal 10 3 5 3 2" xfId="378" xr:uid="{FEB1286C-2209-4FBF-9039-01B564F1C1A9}"/>
    <cellStyle name="Normal 10 3 5 3 3" xfId="379" xr:uid="{557D4A89-AE2A-4DEF-ACDF-8D7025337466}"/>
    <cellStyle name="Normal 10 3 5 3 4" xfId="380" xr:uid="{2F7F8B43-4590-4A3D-879F-C963D5F348FC}"/>
    <cellStyle name="Normal 10 3 5 4" xfId="381" xr:uid="{0568D766-10CF-4EA2-9C96-4540C7712E65}"/>
    <cellStyle name="Normal 10 3 5 5" xfId="382" xr:uid="{5087F05E-A725-49AF-BEEF-AFE2A1E63C87}"/>
    <cellStyle name="Normal 10 3 5 6" xfId="383" xr:uid="{F0657277-9317-4962-B238-8B788E83B873}"/>
    <cellStyle name="Normal 10 3 6" xfId="384" xr:uid="{4339ADFA-B972-4EEA-B96E-117E8B2323AD}"/>
    <cellStyle name="Normal 10 3 6 2" xfId="385" xr:uid="{779505F7-9B6E-4502-9722-A7122B3E89CD}"/>
    <cellStyle name="Normal 10 3 6 2 2" xfId="386" xr:uid="{80D50C5C-7E96-4144-A3E3-8AB2208E8CF3}"/>
    <cellStyle name="Normal 10 3 6 2 3" xfId="387" xr:uid="{D58BC61B-8E71-4704-86BE-FA01A37ADCC1}"/>
    <cellStyle name="Normal 10 3 6 2 4" xfId="388" xr:uid="{8A58C590-1D7A-4449-B751-B6691A3FAD75}"/>
    <cellStyle name="Normal 10 3 6 3" xfId="389" xr:uid="{C03758AC-897B-49F3-BDEF-B8C02FBC3A6E}"/>
    <cellStyle name="Normal 10 3 6 4" xfId="390" xr:uid="{85CAFBEC-70F9-42D7-971E-8D32C50121D7}"/>
    <cellStyle name="Normal 10 3 6 5" xfId="391" xr:uid="{840C16B5-5864-461D-B6C9-FA9EF3CE41AC}"/>
    <cellStyle name="Normal 10 3 7" xfId="392" xr:uid="{E0305CA8-A3E5-4155-8023-4DB9D76D3C40}"/>
    <cellStyle name="Normal 10 3 7 2" xfId="393" xr:uid="{C1559052-D26D-435C-8094-FA0187B8B920}"/>
    <cellStyle name="Normal 10 3 7 3" xfId="394" xr:uid="{CCE61917-12D5-4967-81E1-18CE46B4CD4E}"/>
    <cellStyle name="Normal 10 3 7 4" xfId="395" xr:uid="{21C14A35-C422-49EE-BDC2-F99CBE91D046}"/>
    <cellStyle name="Normal 10 3 8" xfId="396" xr:uid="{88615F29-727D-4289-A293-2DBEC2729A74}"/>
    <cellStyle name="Normal 10 3 8 2" xfId="397" xr:uid="{25E4EC4B-3F52-427B-8E1C-2E48525AA5B8}"/>
    <cellStyle name="Normal 10 3 8 3" xfId="398" xr:uid="{99F37753-9DD7-4767-8112-956E9F49EB1D}"/>
    <cellStyle name="Normal 10 3 8 4" xfId="399" xr:uid="{6FF4C28E-826F-4D78-A01C-49B64ADDF735}"/>
    <cellStyle name="Normal 10 3 9" xfId="400" xr:uid="{9C32F892-1311-4ED1-83BA-C78517F733C5}"/>
    <cellStyle name="Normal 10 4" xfId="401" xr:uid="{19605FBE-3099-4AA4-BBC5-124C9B9BAD45}"/>
    <cellStyle name="Normal 10 4 10" xfId="402" xr:uid="{86AA4CA8-B717-4E27-872A-63AE294A0263}"/>
    <cellStyle name="Normal 10 4 11" xfId="403" xr:uid="{BFF4DE94-5221-43DE-A4CE-9D2F47760502}"/>
    <cellStyle name="Normal 10 4 2" xfId="404" xr:uid="{699B5729-AF8A-4866-B4C0-A3F11B77C6C7}"/>
    <cellStyle name="Normal 10 4 2 2" xfId="405" xr:uid="{DBE20188-10BA-4E0F-AC1B-5BE3D2073856}"/>
    <cellStyle name="Normal 10 4 2 2 2" xfId="406" xr:uid="{3A071E06-33BB-4CA7-8625-C3646227F0DA}"/>
    <cellStyle name="Normal 10 4 2 2 2 2" xfId="407" xr:uid="{F36C0EF6-BE67-420C-8796-51967794E5E3}"/>
    <cellStyle name="Normal 10 4 2 2 2 2 2" xfId="408" xr:uid="{53F74B09-47D5-4A09-A9DB-A1EC0D59B603}"/>
    <cellStyle name="Normal 10 4 2 2 2 2 3" xfId="409" xr:uid="{E58426ED-18E1-4CF3-84D1-2DC55E9C182D}"/>
    <cellStyle name="Normal 10 4 2 2 2 2 4" xfId="410" xr:uid="{7F8F760E-4741-4E65-8221-CC11D9774023}"/>
    <cellStyle name="Normal 10 4 2 2 2 3" xfId="411" xr:uid="{C6316264-98FD-4EAD-8BAB-1D4EECDCA50A}"/>
    <cellStyle name="Normal 10 4 2 2 2 3 2" xfId="412" xr:uid="{FE8C8AA9-FA66-41E8-AC7C-1311BF681F7C}"/>
    <cellStyle name="Normal 10 4 2 2 2 3 3" xfId="413" xr:uid="{E6C22C5F-38CB-4808-AC8B-9FBEEFE2771D}"/>
    <cellStyle name="Normal 10 4 2 2 2 3 4" xfId="414" xr:uid="{F26EF3CE-C647-4342-8142-BE9480D10E7B}"/>
    <cellStyle name="Normal 10 4 2 2 2 4" xfId="415" xr:uid="{A871B5D3-B856-4BD6-9181-7458936EEAD4}"/>
    <cellStyle name="Normal 10 4 2 2 2 5" xfId="416" xr:uid="{62254C5B-4F20-417B-885B-EBBD10148DB1}"/>
    <cellStyle name="Normal 10 4 2 2 2 6" xfId="417" xr:uid="{B34B4315-F0E6-4E4A-924E-A2F8600775ED}"/>
    <cellStyle name="Normal 10 4 2 2 3" xfId="418" xr:uid="{669267CF-915C-46A0-8601-44E17A20D4C0}"/>
    <cellStyle name="Normal 10 4 2 2 3 2" xfId="419" xr:uid="{FCB644D6-4708-46AA-8574-F3023E013BF6}"/>
    <cellStyle name="Normal 10 4 2 2 3 2 2" xfId="420" xr:uid="{3BCB923F-343C-4A3A-8409-73A26487D38A}"/>
    <cellStyle name="Normal 10 4 2 2 3 2 3" xfId="421" xr:uid="{3C851C13-77FB-4D39-A2C2-D7114C6BA85C}"/>
    <cellStyle name="Normal 10 4 2 2 3 2 4" xfId="422" xr:uid="{C955B8D2-9FE8-4E5D-BC7C-6B8349237525}"/>
    <cellStyle name="Normal 10 4 2 2 3 3" xfId="423" xr:uid="{BAD34B8A-F4F4-4976-A5A6-24758A75AEF8}"/>
    <cellStyle name="Normal 10 4 2 2 3 4" xfId="424" xr:uid="{16AC7BD3-E1AE-4997-8876-D2DC55CF33EE}"/>
    <cellStyle name="Normal 10 4 2 2 3 5" xfId="425" xr:uid="{8EB6EEC6-17D6-4E8C-94FE-969023BB817F}"/>
    <cellStyle name="Normal 10 4 2 2 4" xfId="426" xr:uid="{3642BA10-8882-4950-9D3A-54501C337ADE}"/>
    <cellStyle name="Normal 10 4 2 2 4 2" xfId="427" xr:uid="{721DB70F-34E1-4CA8-AE0C-E2D1E676D41A}"/>
    <cellStyle name="Normal 10 4 2 2 4 3" xfId="428" xr:uid="{C3205735-DAC2-44F9-8956-6F971B63DCEB}"/>
    <cellStyle name="Normal 10 4 2 2 4 4" xfId="429" xr:uid="{D9754CD3-B733-4004-BB76-C00507D5CAFA}"/>
    <cellStyle name="Normal 10 4 2 2 5" xfId="430" xr:uid="{15640263-2418-46D9-B79B-7D57B11004C1}"/>
    <cellStyle name="Normal 10 4 2 2 5 2" xfId="431" xr:uid="{62EB6F46-1743-4178-8E9B-44266337F297}"/>
    <cellStyle name="Normal 10 4 2 2 5 3" xfId="432" xr:uid="{1C91DAF7-D1AF-4E26-A8F9-8859815B0D7B}"/>
    <cellStyle name="Normal 10 4 2 2 5 4" xfId="433" xr:uid="{C2AA7642-AF57-42CB-878A-380A6D13D7B5}"/>
    <cellStyle name="Normal 10 4 2 2 6" xfId="434" xr:uid="{B99433A1-CCB7-4904-A3BA-7AF7E18D049C}"/>
    <cellStyle name="Normal 10 4 2 2 7" xfId="435" xr:uid="{366BD357-5197-4324-9887-21D34B377F8C}"/>
    <cellStyle name="Normal 10 4 2 2 8" xfId="436" xr:uid="{823A6BAB-D5BC-4CE1-B46A-4F843EC26B31}"/>
    <cellStyle name="Normal 10 4 2 3" xfId="437" xr:uid="{9CB10478-5E99-473D-B511-DC9984A88097}"/>
    <cellStyle name="Normal 10 4 2 3 2" xfId="438" xr:uid="{38276067-5930-40C8-AAF7-C7954A943986}"/>
    <cellStyle name="Normal 10 4 2 3 2 2" xfId="439" xr:uid="{985FDEA5-3DF8-4491-9042-1FF09F0DD41D}"/>
    <cellStyle name="Normal 10 4 2 3 2 3" xfId="440" xr:uid="{0560F9FD-8CA9-4563-9D5D-BF0C6BE247C3}"/>
    <cellStyle name="Normal 10 4 2 3 2 4" xfId="441" xr:uid="{19E03900-A5F2-4D4F-B343-1BE904BBD95C}"/>
    <cellStyle name="Normal 10 4 2 3 3" xfId="442" xr:uid="{E4816BA7-4625-4C61-B303-A299F6AD9C03}"/>
    <cellStyle name="Normal 10 4 2 3 3 2" xfId="443" xr:uid="{A1BDB339-E52B-4EBF-AE4A-AD36C8FEE31E}"/>
    <cellStyle name="Normal 10 4 2 3 3 3" xfId="444" xr:uid="{4C0E12E5-0228-41D2-88E6-093EF3666260}"/>
    <cellStyle name="Normal 10 4 2 3 3 4" xfId="445" xr:uid="{DB209FB5-7CEF-412C-B929-A3BADB546FAE}"/>
    <cellStyle name="Normal 10 4 2 3 4" xfId="446" xr:uid="{FA693139-4049-4B9C-8710-FDB810B02180}"/>
    <cellStyle name="Normal 10 4 2 3 5" xfId="447" xr:uid="{4B4ED0D7-D571-4D89-9288-36B73EBF19B7}"/>
    <cellStyle name="Normal 10 4 2 3 6" xfId="448" xr:uid="{587D0A89-C8E5-4192-B28F-039855232C91}"/>
    <cellStyle name="Normal 10 4 2 4" xfId="449" xr:uid="{670B31DD-8BF8-445A-8CB5-CD303149E399}"/>
    <cellStyle name="Normal 10 4 2 4 2" xfId="450" xr:uid="{8B061144-CC1E-4ED9-BD30-60AEB2602F4E}"/>
    <cellStyle name="Normal 10 4 2 4 2 2" xfId="451" xr:uid="{EC08E128-E1A8-4112-B723-DDB26290B7B5}"/>
    <cellStyle name="Normal 10 4 2 4 2 3" xfId="452" xr:uid="{3BC36977-0509-4047-A60B-97126A663442}"/>
    <cellStyle name="Normal 10 4 2 4 2 4" xfId="453" xr:uid="{BEEA536E-9B06-4891-BA28-7F4B81EF6D35}"/>
    <cellStyle name="Normal 10 4 2 4 3" xfId="454" xr:uid="{9715750A-7D1D-4B01-A50A-AAF618EFF462}"/>
    <cellStyle name="Normal 10 4 2 4 4" xfId="455" xr:uid="{B7893811-4F69-4057-8D0F-C53C97A20FBA}"/>
    <cellStyle name="Normal 10 4 2 4 5" xfId="456" xr:uid="{DD50D279-DB7D-4D80-8EA0-8A2004AD0716}"/>
    <cellStyle name="Normal 10 4 2 5" xfId="457" xr:uid="{756F8C16-CE94-4CA3-B719-9490E45D0D4E}"/>
    <cellStyle name="Normal 10 4 2 5 2" xfId="458" xr:uid="{6FD06873-4933-4370-9FE6-1EBAB6F35F27}"/>
    <cellStyle name="Normal 10 4 2 5 3" xfId="459" xr:uid="{B6E87172-F1B2-4BF4-AF75-037E429AC47D}"/>
    <cellStyle name="Normal 10 4 2 5 4" xfId="460" xr:uid="{7CE78DFA-B8AB-4305-BDF0-C17B6CD22967}"/>
    <cellStyle name="Normal 10 4 2 6" xfId="461" xr:uid="{70EB3394-6995-4E9B-90DC-14A9126FE4F8}"/>
    <cellStyle name="Normal 10 4 2 6 2" xfId="462" xr:uid="{E9E57E18-8C74-4AF9-AFD5-DF6E1EA8D79E}"/>
    <cellStyle name="Normal 10 4 2 6 3" xfId="463" xr:uid="{E6C26D9A-3774-49C0-BDA6-9867BE701475}"/>
    <cellStyle name="Normal 10 4 2 6 4" xfId="464" xr:uid="{EEB746CA-FBF8-445F-B3D0-DFADA297B5CC}"/>
    <cellStyle name="Normal 10 4 2 7" xfId="465" xr:uid="{D5BB1B58-C570-4962-80D0-24DFD74A9145}"/>
    <cellStyle name="Normal 10 4 2 8" xfId="466" xr:uid="{B1D6F395-E749-45F8-9CD2-6EB00400D984}"/>
    <cellStyle name="Normal 10 4 2 9" xfId="467" xr:uid="{8C8F59E0-D117-4716-9308-A06A2B6646CC}"/>
    <cellStyle name="Normal 10 4 3" xfId="468" xr:uid="{A33EE3F8-636E-4004-BB54-5731F75AFF16}"/>
    <cellStyle name="Normal 10 4 3 2" xfId="469" xr:uid="{A5E1FFFE-98B6-4B27-A1FF-67B006493627}"/>
    <cellStyle name="Normal 10 4 3 2 2" xfId="470" xr:uid="{555420E7-7BFF-4F58-A18F-A8066D12D4B6}"/>
    <cellStyle name="Normal 10 4 3 2 2 2" xfId="471" xr:uid="{7FBBE517-6268-4860-B448-B5DA98D72B0B}"/>
    <cellStyle name="Normal 10 4 3 2 2 2 2" xfId="3825" xr:uid="{584586F0-EE8C-462B-B8BE-FFE81E24D906}"/>
    <cellStyle name="Normal 10 4 3 2 2 3" xfId="472" xr:uid="{84335C50-69D4-4EF2-BCB6-2F44B24F0994}"/>
    <cellStyle name="Normal 10 4 3 2 2 4" xfId="473" xr:uid="{C92140FA-FED0-49DD-8FD9-A43CC5C37641}"/>
    <cellStyle name="Normal 10 4 3 2 3" xfId="474" xr:uid="{487AAC62-B039-43CD-BD82-D4ACED2DEB01}"/>
    <cellStyle name="Normal 10 4 3 2 3 2" xfId="475" xr:uid="{B7C53209-2959-4A74-8234-8985EAD9DB79}"/>
    <cellStyle name="Normal 10 4 3 2 3 3" xfId="476" xr:uid="{AC856841-A776-4228-8BD7-00B5CCC7913A}"/>
    <cellStyle name="Normal 10 4 3 2 3 4" xfId="477" xr:uid="{46E50213-B0FD-4935-A394-9629345BC33B}"/>
    <cellStyle name="Normal 10 4 3 2 4" xfId="478" xr:uid="{EFAA010C-CB97-4B4F-B217-FEDB0F8A6412}"/>
    <cellStyle name="Normal 10 4 3 2 5" xfId="479" xr:uid="{8B2D94D8-3018-4CD2-8A08-AA5D32FBAE7F}"/>
    <cellStyle name="Normal 10 4 3 2 6" xfId="480" xr:uid="{1A4FFB75-70FC-472A-B25C-0B0EAE4FBDB4}"/>
    <cellStyle name="Normal 10 4 3 3" xfId="481" xr:uid="{95B1DAB5-3EA6-4100-8E66-D93635C9FD08}"/>
    <cellStyle name="Normal 10 4 3 3 2" xfId="482" xr:uid="{17AC1353-46B1-4D1A-B0AD-28EA41955CF4}"/>
    <cellStyle name="Normal 10 4 3 3 2 2" xfId="483" xr:uid="{B065E44E-2F25-4DD4-AA13-2B43617DC3EE}"/>
    <cellStyle name="Normal 10 4 3 3 2 3" xfId="484" xr:uid="{DF5A42F6-17A0-49CC-B334-ED8A939FAE1F}"/>
    <cellStyle name="Normal 10 4 3 3 2 4" xfId="485" xr:uid="{D69E36D1-9D87-4D5C-A3CC-9F10F5133193}"/>
    <cellStyle name="Normal 10 4 3 3 3" xfId="486" xr:uid="{67CE211C-42F1-44AB-ADE0-5DAE117D4B2B}"/>
    <cellStyle name="Normal 10 4 3 3 4" xfId="487" xr:uid="{F0E3E1A2-5EC3-484E-9D83-EB4F2F1917DB}"/>
    <cellStyle name="Normal 10 4 3 3 5" xfId="488" xr:uid="{EDDC9E3D-6A98-41E8-AF45-4CE8A786C486}"/>
    <cellStyle name="Normal 10 4 3 4" xfId="489" xr:uid="{9A4171AC-AF33-43B1-8626-ECDA2850D71B}"/>
    <cellStyle name="Normal 10 4 3 4 2" xfId="490" xr:uid="{01D63CC4-324A-460B-896D-037AB948B8B3}"/>
    <cellStyle name="Normal 10 4 3 4 3" xfId="491" xr:uid="{3F9AB22D-115A-40E5-98B6-0CDB6DCCD5CB}"/>
    <cellStyle name="Normal 10 4 3 4 4" xfId="492" xr:uid="{DC9C47FD-A1F8-42DA-B4A3-A84C48930B44}"/>
    <cellStyle name="Normal 10 4 3 5" xfId="493" xr:uid="{DEEA99B8-05F8-4B02-842E-B6ACBC0332DB}"/>
    <cellStyle name="Normal 10 4 3 5 2" xfId="494" xr:uid="{657A1609-D5FD-416C-B3C2-248BF83C9346}"/>
    <cellStyle name="Normal 10 4 3 5 3" xfId="495" xr:uid="{B3F19281-9E06-41A9-A41C-58722B5E1087}"/>
    <cellStyle name="Normal 10 4 3 5 4" xfId="496" xr:uid="{8856A709-7DE1-4E63-979A-0CD84F686088}"/>
    <cellStyle name="Normal 10 4 3 6" xfId="497" xr:uid="{7B22FDC2-56B9-4E0F-B7B1-025FC450E904}"/>
    <cellStyle name="Normal 10 4 3 7" xfId="498" xr:uid="{49772238-84CF-4C42-B8F8-5CE6EF617C76}"/>
    <cellStyle name="Normal 10 4 3 8" xfId="499" xr:uid="{3C006ED3-9096-453E-96B2-27264A79DA81}"/>
    <cellStyle name="Normal 10 4 4" xfId="500" xr:uid="{5E7FA817-AF4B-4A6B-997D-7BEE8D444DBF}"/>
    <cellStyle name="Normal 10 4 4 2" xfId="501" xr:uid="{EFC450CC-93F2-47B2-BFD8-2978CAC63490}"/>
    <cellStyle name="Normal 10 4 4 2 2" xfId="502" xr:uid="{A456F5A5-1C67-4565-8E4C-6E055061C91E}"/>
    <cellStyle name="Normal 10 4 4 2 2 2" xfId="503" xr:uid="{5E4B5ACF-9A1D-446C-BF0F-F034BBFE7DF6}"/>
    <cellStyle name="Normal 10 4 4 2 2 3" xfId="504" xr:uid="{88E35AAF-2A32-44E8-9964-F9C578EDDAE4}"/>
    <cellStyle name="Normal 10 4 4 2 2 4" xfId="505" xr:uid="{867A7240-6534-41EB-B5D8-C958C701D80E}"/>
    <cellStyle name="Normal 10 4 4 2 3" xfId="506" xr:uid="{061FFF19-75CA-4858-9B4F-192D7C715E1C}"/>
    <cellStyle name="Normal 10 4 4 2 4" xfId="507" xr:uid="{788B1D23-7594-4709-B15D-33A9A6C75A64}"/>
    <cellStyle name="Normal 10 4 4 2 5" xfId="508" xr:uid="{9104561A-E8C7-4E76-AD08-A06BF70B91CB}"/>
    <cellStyle name="Normal 10 4 4 3" xfId="509" xr:uid="{D5B5D6CC-2C0E-49D4-8926-4B3803E90981}"/>
    <cellStyle name="Normal 10 4 4 3 2" xfId="510" xr:uid="{CB15A0FF-838E-44F6-B868-A4C0F44E7ABB}"/>
    <cellStyle name="Normal 10 4 4 3 3" xfId="511" xr:uid="{555A3517-3ECD-40C2-A933-89A5F3E80994}"/>
    <cellStyle name="Normal 10 4 4 3 4" xfId="512" xr:uid="{C72AAF72-1DC3-4417-B500-6DD63C3CBB05}"/>
    <cellStyle name="Normal 10 4 4 4" xfId="513" xr:uid="{4D01863A-9554-47E2-B2B8-C15366F6BF16}"/>
    <cellStyle name="Normal 10 4 4 4 2" xfId="514" xr:uid="{3FC933FC-4145-4FAD-B2D3-8190E0F7677A}"/>
    <cellStyle name="Normal 10 4 4 4 3" xfId="515" xr:uid="{18F1E052-22AE-4706-95EF-0A5FF1A7FFC6}"/>
    <cellStyle name="Normal 10 4 4 4 4" xfId="516" xr:uid="{5C93A039-C151-4030-A1D8-84380DF26296}"/>
    <cellStyle name="Normal 10 4 4 5" xfId="517" xr:uid="{9F372C1E-2909-4937-A0F1-044B0664F7E3}"/>
    <cellStyle name="Normal 10 4 4 6" xfId="518" xr:uid="{57F41B29-2991-459C-82A7-153C4674433D}"/>
    <cellStyle name="Normal 10 4 4 7" xfId="519" xr:uid="{5480506F-84D3-4985-B4B6-8B838568DD43}"/>
    <cellStyle name="Normal 10 4 5" xfId="520" xr:uid="{3A50B73C-F843-4306-8DAE-856CDEFD37B5}"/>
    <cellStyle name="Normal 10 4 5 2" xfId="521" xr:uid="{7F9F23D8-9221-4D50-927E-183D38DB2CB3}"/>
    <cellStyle name="Normal 10 4 5 2 2" xfId="522" xr:uid="{15686297-2978-46BD-A333-0BF5FB6ADDFA}"/>
    <cellStyle name="Normal 10 4 5 2 3" xfId="523" xr:uid="{7B3833EC-AD9E-4052-8D59-D7A5D4E27540}"/>
    <cellStyle name="Normal 10 4 5 2 4" xfId="524" xr:uid="{A63323AB-E916-4E14-83B6-8C0155E4FAB2}"/>
    <cellStyle name="Normal 10 4 5 3" xfId="525" xr:uid="{5D605570-C1AC-4128-A2E1-995C6D6DA199}"/>
    <cellStyle name="Normal 10 4 5 3 2" xfId="526" xr:uid="{B9243D7B-8C2B-462C-B62B-835DED759D15}"/>
    <cellStyle name="Normal 10 4 5 3 3" xfId="527" xr:uid="{75D8E951-9033-484D-985C-5BD9FF61E435}"/>
    <cellStyle name="Normal 10 4 5 3 4" xfId="528" xr:uid="{4FDF18A5-4166-46A7-B1AE-0729DAE90D2B}"/>
    <cellStyle name="Normal 10 4 5 4" xfId="529" xr:uid="{D71C0C88-89F6-4291-88E5-E557910E79DF}"/>
    <cellStyle name="Normal 10 4 5 5" xfId="530" xr:uid="{9ABB5E3F-012B-4D74-84A2-EBCD05B7724F}"/>
    <cellStyle name="Normal 10 4 5 6" xfId="531" xr:uid="{CF7995F5-0873-4F98-AD5B-063CAD5D8944}"/>
    <cellStyle name="Normal 10 4 6" xfId="532" xr:uid="{519D154A-B210-4908-B28A-B8FB4C016427}"/>
    <cellStyle name="Normal 10 4 6 2" xfId="533" xr:uid="{5A0288D1-DCC4-464B-ADCE-C15F963DFD34}"/>
    <cellStyle name="Normal 10 4 6 2 2" xfId="534" xr:uid="{C52CD379-3074-4C7E-9C5E-CAEC2639FCDC}"/>
    <cellStyle name="Normal 10 4 6 2 3" xfId="535" xr:uid="{CB6D2169-C141-4559-9687-B5BB01548EE7}"/>
    <cellStyle name="Normal 10 4 6 2 4" xfId="536" xr:uid="{51AC4CD9-32E1-4F2D-8510-A2C275FD5EF3}"/>
    <cellStyle name="Normal 10 4 6 3" xfId="537" xr:uid="{EE1D18D1-583F-4F04-A05C-1238261B4281}"/>
    <cellStyle name="Normal 10 4 6 4" xfId="538" xr:uid="{4AA4EE0C-E44C-4101-A637-E7EC8B68FB58}"/>
    <cellStyle name="Normal 10 4 6 5" xfId="539" xr:uid="{6CC63F8C-C529-4A22-86A3-F6AB06A0B7EF}"/>
    <cellStyle name="Normal 10 4 7" xfId="540" xr:uid="{3EB47F37-DA9E-4895-BE27-3F1DFA7D68D0}"/>
    <cellStyle name="Normal 10 4 7 2" xfId="541" xr:uid="{5684E54D-37BE-4535-A0D7-853AE86B913E}"/>
    <cellStyle name="Normal 10 4 7 3" xfId="542" xr:uid="{8008AA27-BE41-4DC6-A01F-3B893B97AEA9}"/>
    <cellStyle name="Normal 10 4 7 4" xfId="543" xr:uid="{E310CAAA-454B-48A1-9A35-3E1B475162FB}"/>
    <cellStyle name="Normal 10 4 8" xfId="544" xr:uid="{81C01D68-3A9E-45CA-B1A1-878CACBF524B}"/>
    <cellStyle name="Normal 10 4 8 2" xfId="545" xr:uid="{725DDB30-4EEF-4F1C-9EC5-750A5613CAD4}"/>
    <cellStyle name="Normal 10 4 8 3" xfId="546" xr:uid="{356EB91F-FAFE-4076-855D-67F78DAF2B46}"/>
    <cellStyle name="Normal 10 4 8 4" xfId="547" xr:uid="{433BC116-6D0A-46B8-A5A3-E48BCAFF4A2B}"/>
    <cellStyle name="Normal 10 4 9" xfId="548" xr:uid="{EA96A108-C9F2-4368-A35F-121757A771C7}"/>
    <cellStyle name="Normal 10 5" xfId="549" xr:uid="{8C45012D-C8D3-4523-97A7-6202A5CC90D6}"/>
    <cellStyle name="Normal 10 5 2" xfId="550" xr:uid="{71D20880-D633-4F45-92BA-DFB0778EFA0E}"/>
    <cellStyle name="Normal 10 5 2 2" xfId="551" xr:uid="{ED022535-0AEB-4121-85BE-B9481E716903}"/>
    <cellStyle name="Normal 10 5 2 2 2" xfId="552" xr:uid="{266320A4-5067-4EE2-B159-A06595EE9464}"/>
    <cellStyle name="Normal 10 5 2 2 2 2" xfId="553" xr:uid="{B77BF679-06BE-4A6C-8BA7-98EEA1A624AA}"/>
    <cellStyle name="Normal 10 5 2 2 2 3" xfId="554" xr:uid="{9D4A7036-0504-4691-A7FA-6E05226E66EF}"/>
    <cellStyle name="Normal 10 5 2 2 2 4" xfId="555" xr:uid="{0CBF0ADD-5F53-4DB7-802E-2CF86160668B}"/>
    <cellStyle name="Normal 10 5 2 2 3" xfId="556" xr:uid="{8FC5A1FA-D66E-4A01-91E3-4CE53AF371AA}"/>
    <cellStyle name="Normal 10 5 2 2 3 2" xfId="557" xr:uid="{8436CA7F-AC2C-4277-8E9A-0BE559E0CF64}"/>
    <cellStyle name="Normal 10 5 2 2 3 3" xfId="558" xr:uid="{750EF40B-F2FC-4FC9-9102-A4A66576C044}"/>
    <cellStyle name="Normal 10 5 2 2 3 4" xfId="559" xr:uid="{5157960F-D5AD-4BE5-AE92-7E08053C58DA}"/>
    <cellStyle name="Normal 10 5 2 2 4" xfId="560" xr:uid="{E2868537-50C1-4801-966F-53E94A53168F}"/>
    <cellStyle name="Normal 10 5 2 2 5" xfId="561" xr:uid="{076E6F8B-FBEB-4D2A-B0ED-87B7CC980AF3}"/>
    <cellStyle name="Normal 10 5 2 2 6" xfId="562" xr:uid="{766BB96D-CFAD-4A15-AF53-A62851576A6E}"/>
    <cellStyle name="Normal 10 5 2 3" xfId="563" xr:uid="{F469860E-6C86-4D7E-B61F-D840D67EE176}"/>
    <cellStyle name="Normal 10 5 2 3 2" xfId="564" xr:uid="{D717FB48-064C-473E-9D5E-BDFC730D3FC0}"/>
    <cellStyle name="Normal 10 5 2 3 2 2" xfId="565" xr:uid="{1D8F0AD2-9522-42AA-B2C9-A8736555D7AB}"/>
    <cellStyle name="Normal 10 5 2 3 2 3" xfId="566" xr:uid="{CAC04D6C-7116-4A7E-B870-AC6128C571AD}"/>
    <cellStyle name="Normal 10 5 2 3 2 4" xfId="567" xr:uid="{6CE141BB-ECE6-422D-BCFB-53AE1672CD8F}"/>
    <cellStyle name="Normal 10 5 2 3 3" xfId="568" xr:uid="{21834898-5D36-4E6A-8D4D-30EDA83AD461}"/>
    <cellStyle name="Normal 10 5 2 3 4" xfId="569" xr:uid="{C83F9D01-92BF-468A-A2E4-FD5E42E66D97}"/>
    <cellStyle name="Normal 10 5 2 3 5" xfId="570" xr:uid="{A3356958-0CF7-43B7-9AB8-2B1123573721}"/>
    <cellStyle name="Normal 10 5 2 4" xfId="571" xr:uid="{FBAED7DA-4113-4149-BA39-F34AC7D37003}"/>
    <cellStyle name="Normal 10 5 2 4 2" xfId="572" xr:uid="{8607A45B-0CF5-4457-A080-93A42DF5BF62}"/>
    <cellStyle name="Normal 10 5 2 4 3" xfId="573" xr:uid="{BC2683BF-F0E7-47BF-A3FC-E348F791D66D}"/>
    <cellStyle name="Normal 10 5 2 4 4" xfId="574" xr:uid="{7DC418D8-9C08-47E4-9B18-4AB8EB375AE1}"/>
    <cellStyle name="Normal 10 5 2 5" xfId="575" xr:uid="{43E998FD-7B93-47CA-B0DB-88A58A88767D}"/>
    <cellStyle name="Normal 10 5 2 5 2" xfId="576" xr:uid="{EA36D1C6-8152-422E-A073-BD30969BAAEB}"/>
    <cellStyle name="Normal 10 5 2 5 3" xfId="577" xr:uid="{A85FF145-E751-478E-A749-29C88B53958C}"/>
    <cellStyle name="Normal 10 5 2 5 4" xfId="578" xr:uid="{AC131FA8-3E55-49BE-BE75-02216AC213F8}"/>
    <cellStyle name="Normal 10 5 2 6" xfId="579" xr:uid="{50A48FC9-0146-4D8B-9745-FC810D9CF436}"/>
    <cellStyle name="Normal 10 5 2 7" xfId="580" xr:uid="{2E399E1D-6EF5-405D-A6C2-B9FFB0BC55DA}"/>
    <cellStyle name="Normal 10 5 2 8" xfId="581" xr:uid="{7A8244E6-1B85-4BE2-8E7E-4953BB50314F}"/>
    <cellStyle name="Normal 10 5 3" xfId="582" xr:uid="{DD873ADC-44AD-4910-A763-A1DAED7F6179}"/>
    <cellStyle name="Normal 10 5 3 2" xfId="583" xr:uid="{483C5AD8-B626-4682-9769-4F2BD3FCE0EA}"/>
    <cellStyle name="Normal 10 5 3 2 2" xfId="584" xr:uid="{9974B288-B75D-44F7-8236-E90F3EB0BB8A}"/>
    <cellStyle name="Normal 10 5 3 2 3" xfId="585" xr:uid="{07E846FE-E621-4C87-B1FE-8FD38A717F5F}"/>
    <cellStyle name="Normal 10 5 3 2 4" xfId="586" xr:uid="{ED685D4C-A42B-4E87-A8F8-EDC73786D23F}"/>
    <cellStyle name="Normal 10 5 3 3" xfId="587" xr:uid="{D9AA8994-26D5-4858-8956-ADC39EE2507B}"/>
    <cellStyle name="Normal 10 5 3 3 2" xfId="588" xr:uid="{166BF3D4-1420-49D7-B939-B2D196F18406}"/>
    <cellStyle name="Normal 10 5 3 3 3" xfId="589" xr:uid="{C33C71A1-BAE2-4864-849E-B9F6E65AC53D}"/>
    <cellStyle name="Normal 10 5 3 3 4" xfId="590" xr:uid="{811BC953-5EDC-4C64-82D6-8BA339340EEE}"/>
    <cellStyle name="Normal 10 5 3 4" xfId="591" xr:uid="{041C818C-6949-4CF5-A798-2971859CF51D}"/>
    <cellStyle name="Normal 10 5 3 5" xfId="592" xr:uid="{70815EFE-E1D3-4A49-BE7D-FAB870B39D2D}"/>
    <cellStyle name="Normal 10 5 3 6" xfId="593" xr:uid="{99DC52BB-84AF-4DBB-A77F-23E80DCAFFD1}"/>
    <cellStyle name="Normal 10 5 4" xfId="594" xr:uid="{0430DDCE-C53E-4196-B68D-3373BB7117AA}"/>
    <cellStyle name="Normal 10 5 4 2" xfId="595" xr:uid="{C840A810-2B2D-4940-B10A-8A9A3B8064DC}"/>
    <cellStyle name="Normal 10 5 4 2 2" xfId="596" xr:uid="{1B9D300E-790F-4F07-AE01-C29F9256E3C6}"/>
    <cellStyle name="Normal 10 5 4 2 3" xfId="597" xr:uid="{D959E10F-A935-4854-882D-F2C62B23FF67}"/>
    <cellStyle name="Normal 10 5 4 2 4" xfId="598" xr:uid="{BCBA18D2-7FDD-41A4-988C-B1601AEBE3B5}"/>
    <cellStyle name="Normal 10 5 4 3" xfId="599" xr:uid="{D9F69DB4-761D-41B7-85CF-D549E796B5FC}"/>
    <cellStyle name="Normal 10 5 4 4" xfId="600" xr:uid="{95EB47AE-DBDC-479D-8692-6B8D090079A3}"/>
    <cellStyle name="Normal 10 5 4 5" xfId="601" xr:uid="{2C41DAA5-ED31-466D-B858-138F20B85BB5}"/>
    <cellStyle name="Normal 10 5 5" xfId="602" xr:uid="{4B74EEBB-4A06-4956-8568-273AE0F8295C}"/>
    <cellStyle name="Normal 10 5 5 2" xfId="603" xr:uid="{969D30F1-9EE1-4C2B-8C9B-50E4D2230A08}"/>
    <cellStyle name="Normal 10 5 5 3" xfId="604" xr:uid="{078CC4F0-203B-4B51-9DFB-1AA4F5184A17}"/>
    <cellStyle name="Normal 10 5 5 4" xfId="605" xr:uid="{956F0C8A-7843-4C45-A355-2C6573CD1313}"/>
    <cellStyle name="Normal 10 5 6" xfId="606" xr:uid="{BFA0681E-B29A-46AC-97AB-C3A658280A12}"/>
    <cellStyle name="Normal 10 5 6 2" xfId="607" xr:uid="{B083B9DB-936F-4626-82D6-2F37E3D2358F}"/>
    <cellStyle name="Normal 10 5 6 3" xfId="608" xr:uid="{47FC2138-2487-426A-B967-AEC76084BBA5}"/>
    <cellStyle name="Normal 10 5 6 4" xfId="609" xr:uid="{40829480-5CCA-47C2-A709-8C0FDE645F7E}"/>
    <cellStyle name="Normal 10 5 7" xfId="610" xr:uid="{8A5CB78E-DB01-46F3-ACC9-E50E6239096C}"/>
    <cellStyle name="Normal 10 5 8" xfId="611" xr:uid="{8A333F83-B432-43C5-84A1-9751D9BC804D}"/>
    <cellStyle name="Normal 10 5 9" xfId="612" xr:uid="{193ADBEF-1844-4425-9B61-CA00A781E73F}"/>
    <cellStyle name="Normal 10 6" xfId="613" xr:uid="{9ADBAAA3-9D71-48C5-9914-C2A1BB848E5D}"/>
    <cellStyle name="Normal 10 6 2" xfId="614" xr:uid="{B717FD6E-64D8-4945-9A98-811F8D8D02EA}"/>
    <cellStyle name="Normal 10 6 2 2" xfId="615" xr:uid="{91848142-C8D2-40C7-9D6A-D9B7261AE49F}"/>
    <cellStyle name="Normal 10 6 2 2 2" xfId="616" xr:uid="{E50604FF-9185-4E01-B809-07B462778F81}"/>
    <cellStyle name="Normal 10 6 2 2 2 2" xfId="3826" xr:uid="{AC8993F3-6186-4677-8BC2-07CD5860A825}"/>
    <cellStyle name="Normal 10 6 2 2 3" xfId="617" xr:uid="{7F89A348-F612-4266-8694-E64FFB7E23EA}"/>
    <cellStyle name="Normal 10 6 2 2 4" xfId="618" xr:uid="{825EC0E1-1A74-4AAD-B180-CFCB5DCDE536}"/>
    <cellStyle name="Normal 10 6 2 3" xfId="619" xr:uid="{FA8271E4-84DC-42AA-8D7F-17CCFFB0B5BB}"/>
    <cellStyle name="Normal 10 6 2 3 2" xfId="620" xr:uid="{BC75A83D-4D44-485E-A8BD-1148520BDC62}"/>
    <cellStyle name="Normal 10 6 2 3 3" xfId="621" xr:uid="{70569C95-9AF4-486B-9065-9D5F7DD41929}"/>
    <cellStyle name="Normal 10 6 2 3 4" xfId="622" xr:uid="{101EABD6-E726-4624-9381-F9FB46F3D89C}"/>
    <cellStyle name="Normal 10 6 2 4" xfId="623" xr:uid="{8042B506-BF6E-4DD4-93A9-D0D77D0D35F5}"/>
    <cellStyle name="Normal 10 6 2 5" xfId="624" xr:uid="{8FA4A35A-465C-4180-9477-C583CF694338}"/>
    <cellStyle name="Normal 10 6 2 6" xfId="625" xr:uid="{32B7E161-0570-4DE7-8CF0-C1B22472DAFD}"/>
    <cellStyle name="Normal 10 6 3" xfId="626" xr:uid="{AE1C5C5F-6330-44AF-AE6C-CF45A27CA068}"/>
    <cellStyle name="Normal 10 6 3 2" xfId="627" xr:uid="{54540F3A-1647-46BE-B803-3B596D996A66}"/>
    <cellStyle name="Normal 10 6 3 2 2" xfId="628" xr:uid="{51B1F708-F6D3-4D17-B017-E3F1596372E5}"/>
    <cellStyle name="Normal 10 6 3 2 3" xfId="629" xr:uid="{48AEF609-D11F-4A51-924E-F1859ECB38A9}"/>
    <cellStyle name="Normal 10 6 3 2 4" xfId="630" xr:uid="{162B4E61-5E38-47AE-939A-5F4D3D45AAC1}"/>
    <cellStyle name="Normal 10 6 3 3" xfId="631" xr:uid="{5425B2A1-B51E-4B6B-A914-E4F4A37220B3}"/>
    <cellStyle name="Normal 10 6 3 4" xfId="632" xr:uid="{B1CB311B-CDDE-42F6-AAB4-FC64615E358B}"/>
    <cellStyle name="Normal 10 6 3 5" xfId="633" xr:uid="{34F1880B-034B-4D8F-AE66-269C7F75BFA0}"/>
    <cellStyle name="Normal 10 6 4" xfId="634" xr:uid="{0FF2A782-3715-4E68-816E-6682FBEC864F}"/>
    <cellStyle name="Normal 10 6 4 2" xfId="635" xr:uid="{961B54B4-43DE-4049-BF7C-2061EE83BEF0}"/>
    <cellStyle name="Normal 10 6 4 3" xfId="636" xr:uid="{AEC4A1CE-38EA-4AB2-9EA2-436C9D5DFA66}"/>
    <cellStyle name="Normal 10 6 4 4" xfId="637" xr:uid="{B4D93857-3800-41A3-8B7F-DC982293EB73}"/>
    <cellStyle name="Normal 10 6 5" xfId="638" xr:uid="{2ABE8F94-9075-47BB-BBF9-3E762F6F049F}"/>
    <cellStyle name="Normal 10 6 5 2" xfId="639" xr:uid="{ECE3301D-4238-4FE9-A447-A24B11BD6894}"/>
    <cellStyle name="Normal 10 6 5 3" xfId="640" xr:uid="{26073C1D-6F76-432C-8439-8FE04EEE4133}"/>
    <cellStyle name="Normal 10 6 5 4" xfId="641" xr:uid="{85377172-20DD-47CC-BBCC-57CBB75F4B90}"/>
    <cellStyle name="Normal 10 6 6" xfId="642" xr:uid="{599E4C59-7CDE-46F7-A98C-05F0F41074F0}"/>
    <cellStyle name="Normal 10 6 7" xfId="643" xr:uid="{46ECE2CB-E461-4797-AC24-8C3E55E1BC88}"/>
    <cellStyle name="Normal 10 6 8" xfId="644" xr:uid="{9568393A-337B-4C45-A3FC-8841D7895B76}"/>
    <cellStyle name="Normal 10 7" xfId="645" xr:uid="{CFCAF937-6373-4155-BC17-F2EB99ECD9F5}"/>
    <cellStyle name="Normal 10 7 2" xfId="646" xr:uid="{7CFA311A-B8F6-4A1D-87B1-088E66B947B2}"/>
    <cellStyle name="Normal 10 7 2 2" xfId="647" xr:uid="{EBB30858-FCDC-4E41-9986-653906850122}"/>
    <cellStyle name="Normal 10 7 2 2 2" xfId="648" xr:uid="{19434E71-6C1E-438E-8BFF-F13CA9F48F57}"/>
    <cellStyle name="Normal 10 7 2 2 3" xfId="649" xr:uid="{14FA6578-45B4-438B-9081-3E630E0569D7}"/>
    <cellStyle name="Normal 10 7 2 2 4" xfId="650" xr:uid="{2A82194E-CA31-4905-B73F-85B5395990D6}"/>
    <cellStyle name="Normal 10 7 2 3" xfId="651" xr:uid="{19569BB6-73D5-49A6-BD6C-F5138A7C5893}"/>
    <cellStyle name="Normal 10 7 2 4" xfId="652" xr:uid="{35E98A24-C227-4978-B1A5-2CCDB9527E09}"/>
    <cellStyle name="Normal 10 7 2 5" xfId="653" xr:uid="{07098109-E180-4C33-836F-10D5B6B93A9A}"/>
    <cellStyle name="Normal 10 7 3" xfId="654" xr:uid="{3509AACE-8346-446C-ABB7-E871A8100A90}"/>
    <cellStyle name="Normal 10 7 3 2" xfId="655" xr:uid="{D1B0ABF2-DF71-48EE-A11C-CEDD4A1CF6D3}"/>
    <cellStyle name="Normal 10 7 3 3" xfId="656" xr:uid="{DD569558-C86A-4A2C-AB2B-4DADF9BF4079}"/>
    <cellStyle name="Normal 10 7 3 4" xfId="657" xr:uid="{C0B717CC-1FEF-41A9-B480-4536E030A1DB}"/>
    <cellStyle name="Normal 10 7 4" xfId="658" xr:uid="{06F8F5CB-70DA-48F9-8EBF-843EFBD18218}"/>
    <cellStyle name="Normal 10 7 4 2" xfId="659" xr:uid="{A7E78205-4814-4328-9D3F-0230D7130A60}"/>
    <cellStyle name="Normal 10 7 4 3" xfId="660" xr:uid="{FFE0E728-829D-4F0F-BE91-60A1EEBC5AF2}"/>
    <cellStyle name="Normal 10 7 4 4" xfId="661" xr:uid="{C68A47A9-19CD-4030-908D-B7C6D20DA40A}"/>
    <cellStyle name="Normal 10 7 5" xfId="662" xr:uid="{643E6F20-2F99-4B29-90C5-1484EE54EBEA}"/>
    <cellStyle name="Normal 10 7 6" xfId="663" xr:uid="{ABCDC120-169A-408B-A8AF-0AB987D3CEEC}"/>
    <cellStyle name="Normal 10 7 7" xfId="664" xr:uid="{BBDE411C-B24B-4E39-90EF-1D24F8AD5BE3}"/>
    <cellStyle name="Normal 10 8" xfId="665" xr:uid="{B04DB006-A72C-43A0-9F64-856E74CCBF3D}"/>
    <cellStyle name="Normal 10 8 2" xfId="666" xr:uid="{8BCA68DB-78AD-463C-83BF-92BAD74FE8B1}"/>
    <cellStyle name="Normal 10 8 2 2" xfId="667" xr:uid="{32EF2E48-A9A9-4594-92AD-104628DF571E}"/>
    <cellStyle name="Normal 10 8 2 3" xfId="668" xr:uid="{AA24EE80-7B1F-47BD-B4A8-68A2DAE40DFD}"/>
    <cellStyle name="Normal 10 8 2 4" xfId="669" xr:uid="{E5284FA0-8511-469F-9D34-A7DC78CB2719}"/>
    <cellStyle name="Normal 10 8 3" xfId="670" xr:uid="{1908F8FA-6D97-459E-9979-C86601A07CDF}"/>
    <cellStyle name="Normal 10 8 3 2" xfId="671" xr:uid="{35932B22-6A3F-45A3-A97E-646D594687CD}"/>
    <cellStyle name="Normal 10 8 3 3" xfId="672" xr:uid="{82E421CD-5788-4514-9A38-FD3551439FFE}"/>
    <cellStyle name="Normal 10 8 3 4" xfId="673" xr:uid="{557CB47D-6F8C-43DE-9347-AEE45AE400CD}"/>
    <cellStyle name="Normal 10 8 4" xfId="674" xr:uid="{0F2F2050-BBBF-4AC3-9E73-91F61A6BA1B8}"/>
    <cellStyle name="Normal 10 8 5" xfId="675" xr:uid="{B66FE85C-43FB-4923-B0B5-3C781548E415}"/>
    <cellStyle name="Normal 10 8 6" xfId="676" xr:uid="{D62B0EF8-32E2-463A-AC9F-E1865CAA7D76}"/>
    <cellStyle name="Normal 10 9" xfId="677" xr:uid="{9CB53088-F82A-45A4-A18D-D207C61DC737}"/>
    <cellStyle name="Normal 10 9 2" xfId="678" xr:uid="{2D3A12AC-9082-4E2A-ABE4-C24D493867D7}"/>
    <cellStyle name="Normal 10 9 2 2" xfId="679" xr:uid="{E839A6D3-8081-4FE6-9C38-494EF489D952}"/>
    <cellStyle name="Normal 10 9 2 2 2" xfId="4301" xr:uid="{1A1FAC70-0E83-4F9C-A59E-75CDB4C40184}"/>
    <cellStyle name="Normal 10 9 2 2 3" xfId="4602" xr:uid="{C0C0C900-600A-4182-87FE-992DFE4442D0}"/>
    <cellStyle name="Normal 10 9 2 3" xfId="680" xr:uid="{122AFFF9-5829-4E2D-A302-106DB8A94C55}"/>
    <cellStyle name="Normal 10 9 2 4" xfId="681" xr:uid="{5F3F41D9-00A2-4761-9B9B-C86982A4AE91}"/>
    <cellStyle name="Normal 10 9 3" xfId="682" xr:uid="{023DDC23-BFBE-4B0C-95EC-10D3FB97BE51}"/>
    <cellStyle name="Normal 10 9 4" xfId="683" xr:uid="{62802287-1A0D-4034-8698-74E6F5DBD547}"/>
    <cellStyle name="Normal 10 9 4 2" xfId="4738" xr:uid="{BD7C7C53-C1FC-458B-B396-FDD71B4269BD}"/>
    <cellStyle name="Normal 10 9 4 3" xfId="4603" xr:uid="{31FB8E3B-75DE-442E-A231-3B887A3BBB46}"/>
    <cellStyle name="Normal 10 9 4 4" xfId="4445" xr:uid="{BC40C74D-8CEE-42D9-A1F0-FA43361DCA9F}"/>
    <cellStyle name="Normal 10 9 5" xfId="684" xr:uid="{610898EA-80F4-48EB-BBD6-E0B015E28288}"/>
    <cellStyle name="Normal 11" xfId="46" xr:uid="{A01B75F3-DEA6-411E-A8F8-48A648934321}"/>
    <cellStyle name="Normal 11 2" xfId="3697" xr:uid="{DBC854F6-8DF3-49C4-8FC2-D1A833AE5E78}"/>
    <cellStyle name="Normal 11 2 2" xfId="4545" xr:uid="{937FC6D0-482B-47E9-B5E7-520FB1D0B54C}"/>
    <cellStyle name="Normal 11 3" xfId="4306" xr:uid="{3A6C6ADA-9495-4D83-984C-C391EE3A192E}"/>
    <cellStyle name="Normal 11 3 2" xfId="4546" xr:uid="{39E056E0-898B-4A4E-8BB5-6B0AB556EEAA}"/>
    <cellStyle name="Normal 11 3 3" xfId="4715" xr:uid="{4461A116-6EFE-47BB-A6EB-EB10140FEE05}"/>
    <cellStyle name="Normal 11 3 4" xfId="4692" xr:uid="{EBEC6170-0773-4C9A-A6EF-25766AE7F835}"/>
    <cellStyle name="Normal 12" xfId="47" xr:uid="{71DB11AA-7EE6-465C-A302-C3DF7DE11853}"/>
    <cellStyle name="Normal 12 2" xfId="3698" xr:uid="{586A8318-F99A-45C2-9914-350135EFB054}"/>
    <cellStyle name="Normal 12 2 2" xfId="4547" xr:uid="{C0F087F0-82AE-4C3B-843E-F2CEEDA87864}"/>
    <cellStyle name="Normal 12 3" xfId="4548" xr:uid="{B80EE602-E1D2-49CE-8F8A-1651CE27BCAC}"/>
    <cellStyle name="Normal 13" xfId="48" xr:uid="{6EEE1B92-A270-4954-ABCB-ECF4B140D55F}"/>
    <cellStyle name="Normal 13 2" xfId="49" xr:uid="{95DE2F84-04DB-4577-9A48-E63AF29FB5D0}"/>
    <cellStyle name="Normal 13 2 2" xfId="3699" xr:uid="{DDB16551-97D7-4F2E-9E07-CCF44049AA61}"/>
    <cellStyle name="Normal 13 2 2 2" xfId="4549" xr:uid="{6F3863BA-FAB0-4552-97B8-2FB38ADDD157}"/>
    <cellStyle name="Normal 13 2 3" xfId="4308" xr:uid="{529092CE-3589-42BB-B861-AD3BF1E992C4}"/>
    <cellStyle name="Normal 13 2 3 2" xfId="4550" xr:uid="{2BFC8380-3FB8-4677-BCD9-D0A167D989AB}"/>
    <cellStyle name="Normal 13 2 3 3" xfId="4716" xr:uid="{62465E55-D70A-45DB-A53D-465DA3CE24E3}"/>
    <cellStyle name="Normal 13 2 3 4" xfId="4693" xr:uid="{0AD5C99D-C05A-4A3C-B3C7-39ECCA6006D5}"/>
    <cellStyle name="Normal 13 3" xfId="3700" xr:uid="{7F6AA98B-7DF5-48AC-B017-69F0975B7D09}"/>
    <cellStyle name="Normal 13 3 2" xfId="4392" xr:uid="{533C8027-116F-4B90-9AC7-ACEA11C90355}"/>
    <cellStyle name="Normal 13 3 3" xfId="4309" xr:uid="{F775231E-1488-4D4D-AE2C-A3EBF5B67680}"/>
    <cellStyle name="Normal 13 3 4" xfId="4449" xr:uid="{4DEC485F-44ED-4F86-BB28-E95F81E9C2C9}"/>
    <cellStyle name="Normal 13 3 5" xfId="4717" xr:uid="{B495413E-4DCB-47D8-992C-A1F2612CCFCA}"/>
    <cellStyle name="Normal 13 4" xfId="4310" xr:uid="{488FB97D-56F9-4D57-95C3-C0DDF1FFEBF8}"/>
    <cellStyle name="Normal 13 5" xfId="4307" xr:uid="{D2B6825B-2257-4166-B4FB-8E327FAD374D}"/>
    <cellStyle name="Normal 14" xfId="50" xr:uid="{29202513-F768-4D8E-BE9D-9F0726C672FD}"/>
    <cellStyle name="Normal 14 18" xfId="4312" xr:uid="{06461B91-5FE2-4181-8DEC-C51FBB905280}"/>
    <cellStyle name="Normal 14 2" xfId="51" xr:uid="{11483D7A-8D5B-416C-A687-2EC5E1530EA1}"/>
    <cellStyle name="Normal 14 2 2" xfId="52" xr:uid="{2D738470-4628-425B-BEC4-8672B6FADC00}"/>
    <cellStyle name="Normal 14 2 2 2" xfId="3701" xr:uid="{FF4971A6-FB18-4C3C-A871-EDA8356EA257}"/>
    <cellStyle name="Normal 14 2 3" xfId="3702" xr:uid="{287E58A9-1BFB-4B1C-8F19-D0903666D85F}"/>
    <cellStyle name="Normal 14 3" xfId="3703" xr:uid="{787DD019-88D7-4A50-A24B-C0F47074A654}"/>
    <cellStyle name="Normal 14 3 2" xfId="4551" xr:uid="{A2B88FA5-9151-4A20-8EA1-5A5DAAAAF5FA}"/>
    <cellStyle name="Normal 14 4" xfId="4311" xr:uid="{FF124590-CA79-4EF9-9485-482A9B0B25E1}"/>
    <cellStyle name="Normal 14 4 2" xfId="4552" xr:uid="{89719731-4E75-4BAA-824B-E17A7E6323A6}"/>
    <cellStyle name="Normal 14 4 3" xfId="4718" xr:uid="{4933954F-0978-4A26-9B97-D23C437C08FB}"/>
    <cellStyle name="Normal 14 4 4" xfId="4694" xr:uid="{CE3DDCE1-C693-43D5-8D49-6FFEE53024A0}"/>
    <cellStyle name="Normal 15" xfId="53" xr:uid="{B2A441E1-4C07-49C4-BFD0-82929BD32706}"/>
    <cellStyle name="Normal 15 2" xfId="54" xr:uid="{A9F3B46C-06F0-496B-B9B5-BAAAFE9E68B1}"/>
    <cellStyle name="Normal 15 2 2" xfId="3704" xr:uid="{46DB895C-04FC-4CA3-8599-BABD818991E1}"/>
    <cellStyle name="Normal 15 2 2 2" xfId="4553" xr:uid="{3C1D2BA9-22BD-407C-A0D0-E8D1FC01B52F}"/>
    <cellStyle name="Normal 15 2 3" xfId="4554" xr:uid="{CEDDE904-6BEC-48C3-9F4C-9ED9B575AFF7}"/>
    <cellStyle name="Normal 15 3" xfId="3705" xr:uid="{8E7B6DF0-0CC0-4A81-9B1B-C17557F845E9}"/>
    <cellStyle name="Normal 15 3 2" xfId="4393" xr:uid="{C37E837A-FFE6-4DD0-AD0D-A62EAD3951F3}"/>
    <cellStyle name="Normal 15 3 3" xfId="4314" xr:uid="{F393AB2F-CEB9-466E-AACA-C939FEEAFC24}"/>
    <cellStyle name="Normal 15 3 4" xfId="4450" xr:uid="{F64A48A9-1DD7-4BA9-BAD9-000E13A84FF1}"/>
    <cellStyle name="Normal 15 3 5" xfId="4720" xr:uid="{144AE3C2-5AB2-4880-B4D9-6EF6AF48E269}"/>
    <cellStyle name="Normal 15 4" xfId="4313" xr:uid="{30F4509D-C3C6-44BE-B1D2-ED7A211A0816}"/>
    <cellStyle name="Normal 15 4 2" xfId="4555" xr:uid="{FBC3569A-B74F-48F1-9E09-D534295AC4BD}"/>
    <cellStyle name="Normal 15 4 3" xfId="4719" xr:uid="{261A8997-B08B-458A-ABA3-0506FA82C683}"/>
    <cellStyle name="Normal 15 4 4" xfId="4695" xr:uid="{CD282075-8D13-49AB-A237-6FE5FEB4452E}"/>
    <cellStyle name="Normal 16" xfId="55" xr:uid="{7AE102CF-186A-46E6-BEE2-59F24935A90E}"/>
    <cellStyle name="Normal 16 2" xfId="3706" xr:uid="{D22DEA10-A16D-4AAF-ACAC-CA9B85531785}"/>
    <cellStyle name="Normal 16 2 2" xfId="4394" xr:uid="{8C3BDD0C-6F38-4051-94DB-518D72D79379}"/>
    <cellStyle name="Normal 16 2 3" xfId="4315" xr:uid="{3010CD2E-D475-46AB-857E-8FCD23824D64}"/>
    <cellStyle name="Normal 16 2 4" xfId="4451" xr:uid="{9C446421-43C5-4970-8928-D57D394BF0FC}"/>
    <cellStyle name="Normal 16 2 5" xfId="4721" xr:uid="{84F1DDF9-3AD0-4730-9F02-2BFB90DAD394}"/>
    <cellStyle name="Normal 16 3" xfId="4422" xr:uid="{A971B437-676C-4826-8E1C-7A06209F2A47}"/>
    <cellStyle name="Normal 17" xfId="56" xr:uid="{5738635F-6A0B-49C5-AD7D-C57BF183F031}"/>
    <cellStyle name="Normal 17 2" xfId="3707" xr:uid="{A12E3AFB-3F77-46CD-9C61-E89102CB229F}"/>
    <cellStyle name="Normal 17 2 2" xfId="4395" xr:uid="{3B30E4DD-1C1D-4F27-B689-CA61FA121BCD}"/>
    <cellStyle name="Normal 17 2 3" xfId="4317" xr:uid="{9180BDEF-AA95-4D71-9C6C-7B3493F470DF}"/>
    <cellStyle name="Normal 17 2 4" xfId="4452" xr:uid="{E174EBA1-BBA5-462A-AED3-0762DE13C6B4}"/>
    <cellStyle name="Normal 17 2 5" xfId="4722" xr:uid="{995363B2-377A-4DFE-BD3F-67537BE7AB95}"/>
    <cellStyle name="Normal 17 3" xfId="4318" xr:uid="{EF489B62-E4CD-4968-890E-E9868A4AEF5F}"/>
    <cellStyle name="Normal 17 4" xfId="4316" xr:uid="{13346E67-77DC-4150-9DA9-2549434C0B8A}"/>
    <cellStyle name="Normal 18" xfId="57" xr:uid="{9D4924D0-EE3D-4B25-9601-1546A17B6856}"/>
    <cellStyle name="Normal 18 2" xfId="3708" xr:uid="{0CC216D1-1F32-47D5-8450-609AB4F70D1F}"/>
    <cellStyle name="Normal 18 2 2" xfId="4556" xr:uid="{0AF59957-3549-4E96-AD08-5B2A7F574FA9}"/>
    <cellStyle name="Normal 18 3" xfId="4319" xr:uid="{F7A3255C-6602-47EF-9F0B-8C55EA1352C5}"/>
    <cellStyle name="Normal 18 3 2" xfId="4557" xr:uid="{212672AA-B061-44F4-8EF8-1A785F77A973}"/>
    <cellStyle name="Normal 18 3 3" xfId="4723" xr:uid="{C0C59E7E-A8CB-48D9-85A7-0C98EC3FAA58}"/>
    <cellStyle name="Normal 18 3 4" xfId="4696" xr:uid="{72442F6E-FB81-40CD-BA15-1D0173255097}"/>
    <cellStyle name="Normal 19" xfId="58" xr:uid="{4B2B4891-3353-4ED3-8D71-2594CA1D53C9}"/>
    <cellStyle name="Normal 19 2" xfId="59" xr:uid="{F89C4A9C-3CF9-4FA4-BB67-C8E804600C4B}"/>
    <cellStyle name="Normal 19 2 2" xfId="3709" xr:uid="{576693B3-43CD-4C6A-A1CA-F601A42B0B75}"/>
    <cellStyle name="Normal 19 2 2 2" xfId="4558" xr:uid="{ADBF0D19-093A-41A4-9DA3-03B6E2CA9A6A}"/>
    <cellStyle name="Normal 19 2 3" xfId="4559" xr:uid="{6C117448-83B4-4905-AF42-97B3220DBB57}"/>
    <cellStyle name="Normal 19 3" xfId="3710" xr:uid="{EABAFF01-9B07-4EE4-AC3D-E7682F25AF6C}"/>
    <cellStyle name="Normal 19 3 2" xfId="4560" xr:uid="{8BA10C15-34C8-46EB-9993-70A4EA02C1EE}"/>
    <cellStyle name="Normal 19 4" xfId="4561" xr:uid="{7CB9F8C0-334D-484D-AC87-9CECBEDD15FF}"/>
    <cellStyle name="Normal 2" xfId="3" xr:uid="{0035700C-F3A5-4A6F-B63A-5CE25669DEE2}"/>
    <cellStyle name="Normal 2 2" xfId="60" xr:uid="{FAD3F352-62C4-479F-BCF4-C0DC6C60392C}"/>
    <cellStyle name="Normal 2 2 2" xfId="61" xr:uid="{DBFB91CF-6AFE-44C3-966A-D58CEBEDCDEB}"/>
    <cellStyle name="Normal 2 2 2 2" xfId="3711" xr:uid="{50BCD03F-221F-415E-80AE-08F568BF2231}"/>
    <cellStyle name="Normal 2 2 2 2 2" xfId="4564" xr:uid="{862A307E-CC9C-4046-8A21-BF8F603DBC1C}"/>
    <cellStyle name="Normal 2 2 2 3" xfId="4565" xr:uid="{B27E9CFA-032D-4F2E-8D17-64BDC14ED9B8}"/>
    <cellStyle name="Normal 2 2 3" xfId="3712" xr:uid="{230E0428-F029-417E-9C7E-A2C89945CEFC}"/>
    <cellStyle name="Normal 2 2 3 2" xfId="4472" xr:uid="{FF4B206C-2341-4161-A46B-0CB2B9FDB2F6}"/>
    <cellStyle name="Normal 2 2 3 2 2" xfId="4566" xr:uid="{E957CF89-50C1-429E-B138-C3DC1A2B6F07}"/>
    <cellStyle name="Normal 2 2 3 2 2 2" xfId="5326" xr:uid="{2E58CFA4-46EC-413E-923A-C027BB1CDAA4}"/>
    <cellStyle name="Normal 2 2 3 2 2 3" xfId="5323" xr:uid="{25087725-2974-42FE-ADFC-F50310FADEE7}"/>
    <cellStyle name="Normal 2 2 3 2 3" xfId="4751" xr:uid="{17C3F448-0942-4A16-BD81-28F70BD8EB9B}"/>
    <cellStyle name="Normal 2 2 3 2 4" xfId="5306" xr:uid="{4609C844-3705-4C89-9887-5B8C6A406AB3}"/>
    <cellStyle name="Normal 2 2 3 3" xfId="4595" xr:uid="{B3D923E6-38C4-4B84-8F35-6E3160E458FB}"/>
    <cellStyle name="Normal 2 2 3 4" xfId="4697" xr:uid="{12552280-7E36-4018-8DEE-4A2D352E9545}"/>
    <cellStyle name="Normal 2 2 3 5" xfId="4686" xr:uid="{E0D5A4F0-B33F-4119-B4EE-9A66BCEFF0C0}"/>
    <cellStyle name="Normal 2 2 4" xfId="4320" xr:uid="{5B7F36A1-DAB4-49BD-B398-6C384BFFE82D}"/>
    <cellStyle name="Normal 2 2 4 2" xfId="4479" xr:uid="{9B5724A4-D703-439A-8D7A-6C457D85E921}"/>
    <cellStyle name="Normal 2 2 4 3" xfId="4724" xr:uid="{CC3711A4-93F8-404C-B6B3-52BA598B3434}"/>
    <cellStyle name="Normal 2 2 4 4" xfId="4698" xr:uid="{F580B65A-3055-4DE5-AFFB-A4595F329FD8}"/>
    <cellStyle name="Normal 2 2 5" xfId="4563" xr:uid="{A2B4D778-67B6-4C67-85CE-EC584B2D9FFF}"/>
    <cellStyle name="Normal 2 2 6" xfId="4754" xr:uid="{157D7AAA-971B-4837-95F5-1438242308D3}"/>
    <cellStyle name="Normal 2 3" xfId="62" xr:uid="{547AF232-FDCA-468A-A092-C26C2BF65EED}"/>
    <cellStyle name="Normal 2 3 2" xfId="63" xr:uid="{A265DB97-900D-4D13-A975-1297FC6B2C1B}"/>
    <cellStyle name="Normal 2 3 2 2" xfId="3713" xr:uid="{F9689D68-777F-4315-AA7F-D2109B2AF992}"/>
    <cellStyle name="Normal 2 3 2 2 2" xfId="4567" xr:uid="{CE9F6CE5-5CDA-4E0B-987E-BD72ECE42A84}"/>
    <cellStyle name="Normal 2 3 2 3" xfId="4322" xr:uid="{FC39795A-D5F5-4D3D-8A98-C72845C07307}"/>
    <cellStyle name="Normal 2 3 2 3 2" xfId="4568" xr:uid="{E3055BF8-8A05-4570-AC1B-471563458C1C}"/>
    <cellStyle name="Normal 2 3 2 3 3" xfId="4726" xr:uid="{67139082-9364-49E4-89E8-4E5DEADFC4B4}"/>
    <cellStyle name="Normal 2 3 2 3 4" xfId="4699" xr:uid="{FA3C2559-0D5E-4989-8186-381AAE68119A}"/>
    <cellStyle name="Normal 2 3 3" xfId="64" xr:uid="{F727BB4B-7B80-4D15-9722-A75E2DBBD4AD}"/>
    <cellStyle name="Normal 2 3 4" xfId="65" xr:uid="{4D7D2068-B835-47CA-A27A-10F65415A417}"/>
    <cellStyle name="Normal 2 3 5" xfId="3714" xr:uid="{3BC5480E-5FE9-4231-BFEE-A3BF8D65D0F8}"/>
    <cellStyle name="Normal 2 3 5 2" xfId="4569" xr:uid="{BE2F53DD-31A6-4020-88E9-57AD581BFAE5}"/>
    <cellStyle name="Normal 2 3 6" xfId="4321" xr:uid="{093983F4-79D4-4C3B-9A50-F3A38939A76A}"/>
    <cellStyle name="Normal 2 3 6 2" xfId="4570" xr:uid="{27EE321D-168E-44A1-906B-5A651D04E948}"/>
    <cellStyle name="Normal 2 3 6 3" xfId="4725" xr:uid="{7F236CE2-D330-43A8-88DD-4E96516467AB}"/>
    <cellStyle name="Normal 2 3 6 4" xfId="4700" xr:uid="{920C42E8-E4C3-4488-B730-1FE4B1492F93}"/>
    <cellStyle name="Normal 2 3 7" xfId="5319" xr:uid="{136CA73D-F87D-4BD3-B1A0-E46BABF9D75D}"/>
    <cellStyle name="Normal 2 4" xfId="66" xr:uid="{16C0E791-20D4-4628-845B-2D6001E06D5C}"/>
    <cellStyle name="Normal 2 4 2" xfId="67" xr:uid="{10C03585-4F1E-4AF1-A605-526A0A0F6CDD}"/>
    <cellStyle name="Normal 2 4 3" xfId="3715" xr:uid="{911CDA33-5EFA-4FC0-9C6A-3087FC4C740A}"/>
    <cellStyle name="Normal 2 4 3 2" xfId="4571" xr:uid="{2635C197-3CC0-4B64-A1D0-A776833C013E}"/>
    <cellStyle name="Normal 2 4 3 3" xfId="4596" xr:uid="{CB39AF4D-E5D9-48C3-A024-BB0666E680CE}"/>
    <cellStyle name="Normal 2 4 4" xfId="4572" xr:uid="{AE7F8809-DDE7-4669-B45C-D5A8239AC617}"/>
    <cellStyle name="Normal 2 4 5" xfId="4755" xr:uid="{CDF309B5-13D9-4FB3-BA73-56485A3AC9C8}"/>
    <cellStyle name="Normal 2 4 6" xfId="4753" xr:uid="{761826E3-3BE7-4A00-BD29-3F0E9930284F}"/>
    <cellStyle name="Normal 2 5" xfId="3716" xr:uid="{D1FE81D9-3892-44A6-9D2C-80DF00B4DDEA}"/>
    <cellStyle name="Normal 2 5 2" xfId="3731" xr:uid="{5CF796D9-8B4F-4214-AC04-33306A4C985C}"/>
    <cellStyle name="Normal 2 5 2 2" xfId="4430" xr:uid="{86F030E4-D80D-4356-9540-A0FCF0FC5D50}"/>
    <cellStyle name="Normal 2 5 3" xfId="4423" xr:uid="{31240F62-B524-4ECA-8736-D60B0670C233}"/>
    <cellStyle name="Normal 2 5 3 2" xfId="4475" xr:uid="{208EDCB9-5EFC-4E8B-B85E-0C5DCE6C2E5D}"/>
    <cellStyle name="Normal 2 5 3 3" xfId="4737" xr:uid="{D3B16E3F-628F-480F-A378-32B8B715E0EF}"/>
    <cellStyle name="Normal 2 5 3 4" xfId="5303" xr:uid="{FE29032A-9C8F-41E4-9DB8-182C1E1BA2B3}"/>
    <cellStyle name="Normal 2 5 4" xfId="4573" xr:uid="{95677530-C988-4AFB-9705-37FD45FCAF48}"/>
    <cellStyle name="Normal 2 5 5" xfId="4481" xr:uid="{8BF6C5A1-8FA4-4959-8F14-6D78C224B95D}"/>
    <cellStyle name="Normal 2 5 6" xfId="4480" xr:uid="{9038DF65-2DDA-4D99-B264-0A92167FF2A4}"/>
    <cellStyle name="Normal 2 5 7" xfId="4750" xr:uid="{60AF7C84-7D86-4759-8257-1E42898C0801}"/>
    <cellStyle name="Normal 2 5 8" xfId="4710" xr:uid="{327FFEF8-0E4D-4683-8C37-1832D70EEA2D}"/>
    <cellStyle name="Normal 2 6" xfId="3732" xr:uid="{86FEF745-7FA4-4CE6-BFEE-91960753A39A}"/>
    <cellStyle name="Normal 2 6 2" xfId="4425" xr:uid="{A62B3F11-1D30-4937-8E06-F96ADFAD7D26}"/>
    <cellStyle name="Normal 2 6 3" xfId="4428" xr:uid="{8718C68B-E0D6-4418-A63E-831C6927D200}"/>
    <cellStyle name="Normal 2 6 3 2" xfId="5341" xr:uid="{14A1A71C-B116-4352-9671-A1F84A32F84C}"/>
    <cellStyle name="Normal 2 6 4" xfId="4574" xr:uid="{98F08039-3FD7-4416-BF32-575974E92D1E}"/>
    <cellStyle name="Normal 2 6 5" xfId="4471" xr:uid="{DF6CBA07-47B2-4889-A149-A3D4E2535839}"/>
    <cellStyle name="Normal 2 6 5 2" xfId="4701" xr:uid="{3E79ED1C-2B79-4454-BE49-4FECC4CB484B}"/>
    <cellStyle name="Normal 2 6 6" xfId="4443" xr:uid="{FD2383D5-BACD-473B-B185-1D1B3201EBB6}"/>
    <cellStyle name="Normal 2 6 7" xfId="4424" xr:uid="{A8D58473-85BE-4267-A6CD-57F2C93453D4}"/>
    <cellStyle name="Normal 2 6 8" xfId="5337" xr:uid="{631A7C94-70BD-4A38-9405-13474AD6C49C}"/>
    <cellStyle name="Normal 2 7" xfId="4426" xr:uid="{8CF3637E-4FCE-4E80-8783-5A17C5B9613F}"/>
    <cellStyle name="Normal 2 7 2" xfId="4576" xr:uid="{CBCBB687-33A6-4216-93FB-63985606ADD8}"/>
    <cellStyle name="Normal 2 7 3" xfId="4575" xr:uid="{9CB38F7E-E158-420D-8747-2235E621CDEC}"/>
    <cellStyle name="Normal 2 7 4" xfId="5304" xr:uid="{00056BBE-07D1-4623-B3AB-2F2502348124}"/>
    <cellStyle name="Normal 2 8" xfId="4577" xr:uid="{08CCA01B-5E55-4FDD-B3DF-CA33F71BBADD}"/>
    <cellStyle name="Normal 2 9" xfId="4562" xr:uid="{408D25AB-4A93-4F60-B57B-CCA09944F1FB}"/>
    <cellStyle name="Normal 20" xfId="68" xr:uid="{781FACFB-A442-4BC6-9577-F60CDDB8202C}"/>
    <cellStyle name="Normal 20 2" xfId="3717" xr:uid="{857F9431-E20A-4268-ABF0-EA84D666E4C6}"/>
    <cellStyle name="Normal 20 2 2" xfId="3718" xr:uid="{B6D64F60-6286-484C-860B-F2C1EFDC8E1E}"/>
    <cellStyle name="Normal 20 2 2 2" xfId="4396" xr:uid="{00E33691-BF10-4DA2-857F-CFA11B4E4032}"/>
    <cellStyle name="Normal 20 2 2 3" xfId="4388" xr:uid="{9CBFEFEC-DDA1-4583-A0C3-E6E7772DF872}"/>
    <cellStyle name="Normal 20 2 2 4" xfId="4468" xr:uid="{5A0EA5FF-F1AD-48B9-B110-2F372D73E9A6}"/>
    <cellStyle name="Normal 20 2 2 5" xfId="4735" xr:uid="{EAC8C847-3F63-4434-90D6-85EB1A0D5D61}"/>
    <cellStyle name="Normal 20 2 3" xfId="4391" xr:uid="{EB8CF938-CE49-4F9E-B7D0-4E31314CA0A9}"/>
    <cellStyle name="Normal 20 2 4" xfId="4387" xr:uid="{EC489D07-329C-4221-AF82-4BB569EF5A7C}"/>
    <cellStyle name="Normal 20 2 5" xfId="4467" xr:uid="{211CDC79-C2B5-41D9-B597-D0D2320BFBE1}"/>
    <cellStyle name="Normal 20 2 6" xfId="4734" xr:uid="{95A8919F-BF0C-4390-89ED-8D01822E8A05}"/>
    <cellStyle name="Normal 20 3" xfId="3827" xr:uid="{D7645A82-398C-466C-A1E5-AC918C3D20AD}"/>
    <cellStyle name="Normal 20 3 2" xfId="4629" xr:uid="{4F53F732-B215-4C00-AFE1-2544A2E52489}"/>
    <cellStyle name="Normal 20 4" xfId="4323" xr:uid="{350C05CB-D98F-4850-A8DA-840668BCE00C}"/>
    <cellStyle name="Normal 20 4 2" xfId="4473" xr:uid="{663F9DDB-4328-4931-9F4A-81F2F6A438DC}"/>
    <cellStyle name="Normal 20 4 3" xfId="4727" xr:uid="{A459664F-F1CD-45C7-A964-BC5DCE1D36E2}"/>
    <cellStyle name="Normal 20 4 4" xfId="4702" xr:uid="{BB25FAB0-C969-4D33-9B24-E992305B8EAA}"/>
    <cellStyle name="Normal 20 5" xfId="4478" xr:uid="{02248D1F-D0C9-4067-BE6F-7BD257125FB1}"/>
    <cellStyle name="Normal 20 5 2" xfId="5336" xr:uid="{AF8CB613-FCC5-46E2-B9E3-F2116CD0DEA8}"/>
    <cellStyle name="Normal 20 6" xfId="4476" xr:uid="{F3575465-59D7-4DD2-A52F-94FFE0C997E0}"/>
    <cellStyle name="Normal 20 7" xfId="4687" xr:uid="{A4115161-A9D1-4AC0-BAC0-48DCBD87B7DE}"/>
    <cellStyle name="Normal 20 8" xfId="4708" xr:uid="{F60D416E-5DA9-4C82-92AE-5A178AAD5B50}"/>
    <cellStyle name="Normal 20 9" xfId="4707" xr:uid="{910F7299-50D5-412E-AF51-7ECC9A9CB1DD}"/>
    <cellStyle name="Normal 21" xfId="69" xr:uid="{5E3E2955-4511-4725-88D6-B73809CB249E}"/>
    <cellStyle name="Normal 21 2" xfId="3719" xr:uid="{3D25CB27-C875-4A74-8C4C-919C025259E1}"/>
    <cellStyle name="Normal 21 2 2" xfId="3720" xr:uid="{0F48E495-A6AB-4ACD-AD13-41AC0F2F777C}"/>
    <cellStyle name="Normal 21 3" xfId="4324" xr:uid="{8D3B0C33-BFD2-49E7-88E6-9DECEC78D11B}"/>
    <cellStyle name="Normal 21 3 2" xfId="4631" xr:uid="{6D2EA884-0386-469F-83B1-BE45D988CCE0}"/>
    <cellStyle name="Normal 21 3 3" xfId="4630" xr:uid="{7C0B051C-8E70-4C00-8261-C14B3899FC63}"/>
    <cellStyle name="Normal 21 4" xfId="4453" xr:uid="{9DD69C1A-D9B2-4FF3-815C-7A63821210D1}"/>
    <cellStyle name="Normal 21 5" xfId="4728" xr:uid="{51A48503-1139-45EA-B342-9D8D89A631DC}"/>
    <cellStyle name="Normal 22" xfId="685" xr:uid="{29A35023-DB97-4599-A739-8323CCAC2039}"/>
    <cellStyle name="Normal 22 2" xfId="3661" xr:uid="{DF1C6C0A-CC73-4287-9DFA-96C9FC41B2A4}"/>
    <cellStyle name="Normal 22 3" xfId="3660" xr:uid="{46138EBD-6990-46DB-9051-1D8E9C8BBF79}"/>
    <cellStyle name="Normal 22 3 2" xfId="4325" xr:uid="{4BB4EDDA-F654-475C-A0BB-56206F97A4AA}"/>
    <cellStyle name="Normal 22 3 2 2" xfId="4633" xr:uid="{17DB6436-4156-4AC3-AF19-35072A15EFDC}"/>
    <cellStyle name="Normal 22 3 3" xfId="4632" xr:uid="{374E1AA7-0A5F-4F29-B3E7-07CEE2F4060A}"/>
    <cellStyle name="Normal 22 3 4" xfId="4615" xr:uid="{189805F5-0F89-4644-95AD-A71FC6E4A531}"/>
    <cellStyle name="Normal 22 4" xfId="3664" xr:uid="{8EBE5B64-81EB-481B-A235-93F39CBD3052}"/>
    <cellStyle name="Normal 22 4 2" xfId="4401" xr:uid="{C6D8DFE3-4032-4793-AA85-2F721B8AE3C2}"/>
    <cellStyle name="Normal 22 4 3" xfId="4742" xr:uid="{67E0933B-6672-4AEC-9A88-50D5DFC3DE3C}"/>
    <cellStyle name="Normal 22 4 3 2" xfId="5320" xr:uid="{F9C8A433-0693-48AD-B4EB-EE7E770D852A}"/>
    <cellStyle name="Normal 22 4 3 2 2" xfId="5325" xr:uid="{420EAA8F-5CB6-4A38-B63A-317EE1B2016A}"/>
    <cellStyle name="Normal 22 4 3 3" xfId="5329" xr:uid="{1AA12E16-89D1-46FF-8E2D-2E0C23139160}"/>
    <cellStyle name="Normal 22 4 3 4" xfId="5344" xr:uid="{6F53A3D5-C438-40A3-B84D-4C30C8FDC245}"/>
    <cellStyle name="Normal 22 4 3 5" xfId="5340" xr:uid="{6DFE63C1-DEF1-492F-9DB3-811560D7487D}"/>
    <cellStyle name="Normal 22 4 4" xfId="4616" xr:uid="{6B00E03E-4695-4CD3-A9FE-B8F0E1EEF1AC}"/>
    <cellStyle name="Normal 22 4 5" xfId="4454" xr:uid="{246446FE-CB98-4F8A-A0F0-75841F1A6A75}"/>
    <cellStyle name="Normal 22 4 6" xfId="4440" xr:uid="{337870E9-A5EB-4292-9674-DDD769925DB4}"/>
    <cellStyle name="Normal 22 4 7" xfId="4439" xr:uid="{3C337438-C3F8-4DD6-B855-91AD1D913526}"/>
    <cellStyle name="Normal 22 4 8" xfId="4438" xr:uid="{E23167E7-D67E-4FA7-9C35-FB28DA4FBD01}"/>
    <cellStyle name="Normal 22 4 9" xfId="4437" xr:uid="{B4A5A220-C3C5-4B58-A303-8C71DDAEE6FB}"/>
    <cellStyle name="Normal 22 5" xfId="4729" xr:uid="{7152F62F-4B2A-4FB0-8FEC-135F19A45B09}"/>
    <cellStyle name="Normal 23" xfId="3721" xr:uid="{484039E3-CD3A-4A47-9A71-9083F44C762B}"/>
    <cellStyle name="Normal 23 2" xfId="4282" xr:uid="{3CE27D79-6273-4AAA-889F-F4547512D2E3}"/>
    <cellStyle name="Normal 23 2 2" xfId="4327" xr:uid="{78BB396C-3A7A-4F79-9C92-56B3D44CB847}"/>
    <cellStyle name="Normal 23 2 2 2" xfId="4752" xr:uid="{8C9E0E7D-A692-48CC-B25B-7A8069F6FB0D}"/>
    <cellStyle name="Normal 23 2 2 3" xfId="4617" xr:uid="{28169EB0-BC65-4A2C-8812-411C0E70349F}"/>
    <cellStyle name="Normal 23 2 2 4" xfId="4578" xr:uid="{765D5C12-9EEB-4F9D-91FE-CA2F3D4DEF39}"/>
    <cellStyle name="Normal 23 2 3" xfId="4456" xr:uid="{E90AEC73-1908-499F-B52A-FB108A9C5EA5}"/>
    <cellStyle name="Normal 23 2 4" xfId="4703" xr:uid="{97FB9F64-7F2C-4334-AF04-21718BA733D4}"/>
    <cellStyle name="Normal 23 3" xfId="4397" xr:uid="{F4F63EFC-85B5-4249-B93C-F8DAF07695C2}"/>
    <cellStyle name="Normal 23 4" xfId="4326" xr:uid="{1AD2911B-EF8A-42BC-AA93-BD647717AB29}"/>
    <cellStyle name="Normal 23 5" xfId="4455" xr:uid="{B07B3432-B828-4B12-A8ED-63E3D8219CEE}"/>
    <cellStyle name="Normal 23 6" xfId="4730" xr:uid="{993AFA2A-E0D2-42BF-913D-7731B4AD6BAF}"/>
    <cellStyle name="Normal 24" xfId="3722" xr:uid="{1375DED9-19E7-4122-BF50-8BC992AE5A92}"/>
    <cellStyle name="Normal 24 2" xfId="3723" xr:uid="{50DE210C-EBE3-4AF7-9B29-F0D07A3D4C3A}"/>
    <cellStyle name="Normal 24 2 2" xfId="4399" xr:uid="{D634C99E-C673-421A-97A1-ED0A1D87AE9F}"/>
    <cellStyle name="Normal 24 2 3" xfId="4329" xr:uid="{8B19F4AC-7307-49CD-BDF0-C7C405223749}"/>
    <cellStyle name="Normal 24 2 4" xfId="4458" xr:uid="{975C1110-F1E2-4661-9043-C5771A82EF2E}"/>
    <cellStyle name="Normal 24 2 5" xfId="4732" xr:uid="{4531FD32-8FB2-4E99-B7DA-1B411C82F801}"/>
    <cellStyle name="Normal 24 3" xfId="4398" xr:uid="{70ECC3BF-8A60-4126-A022-7F8A25625E33}"/>
    <cellStyle name="Normal 24 4" xfId="4328" xr:uid="{A39B19ED-63DF-448C-A2AC-88237D3BF42D}"/>
    <cellStyle name="Normal 24 5" xfId="4457" xr:uid="{147D9E1F-2E8D-4C6A-8402-8B06DF4D5968}"/>
    <cellStyle name="Normal 24 6" xfId="4731" xr:uid="{D51AB1F9-DE5B-4BCE-A597-AEC275B010E2}"/>
    <cellStyle name="Normal 25" xfId="3730" xr:uid="{5A3ADD33-31FE-4589-A283-686DAA0FDECB}"/>
    <cellStyle name="Normal 25 2" xfId="4331" xr:uid="{A1BB1D23-079B-4E7C-9E2D-8B1FD4D61914}"/>
    <cellStyle name="Normal 25 2 2" xfId="5343" xr:uid="{38D2CF6A-DBE3-4AC9-B3D3-729B77AD390D}"/>
    <cellStyle name="Normal 25 3" xfId="4400" xr:uid="{4F0E744D-3097-4E1D-8BA3-B484502FEF82}"/>
    <cellStyle name="Normal 25 4" xfId="4330" xr:uid="{3CAB3BA5-7996-4824-A589-50E015955CE5}"/>
    <cellStyle name="Normal 25 5" xfId="4459" xr:uid="{0B895237-3F23-4452-94B3-901141D0EEDD}"/>
    <cellStyle name="Normal 26" xfId="4280" xr:uid="{AF11033B-44E7-459E-AD65-F5CC47452ACD}"/>
    <cellStyle name="Normal 26 2" xfId="4281" xr:uid="{014A84C2-F997-4179-95C6-74B977CB7AED}"/>
    <cellStyle name="Normal 26 2 2" xfId="4333" xr:uid="{D9BF4ACC-1BCE-4555-B939-DA6BA07E0E6C}"/>
    <cellStyle name="Normal 26 3" xfId="4332" xr:uid="{1C599459-2688-4F65-B818-5A34F8FA448D}"/>
    <cellStyle name="Normal 26 3 2" xfId="4619" xr:uid="{869EF545-F210-4D03-9706-4A29EACAAAA2}"/>
    <cellStyle name="Normal 27" xfId="4334" xr:uid="{947C9B30-39DA-4F5A-B830-9F47BBB67AD6}"/>
    <cellStyle name="Normal 27 2" xfId="4335" xr:uid="{B95E4E40-5A77-415E-9019-1493CF62503D}"/>
    <cellStyle name="Normal 27 3" xfId="4460" xr:uid="{7B79ABB5-39A3-4271-87BE-7D92F61D0750}"/>
    <cellStyle name="Normal 27 4" xfId="4444" xr:uid="{673C0A50-9707-4C48-AA46-868F935D5EC9}"/>
    <cellStyle name="Normal 27 5" xfId="4435" xr:uid="{7526DEF7-2FD4-43B3-B85B-90B3DAF77F69}"/>
    <cellStyle name="Normal 27 6" xfId="4432" xr:uid="{B72EA41D-D203-4D19-A227-81293D44FF1D}"/>
    <cellStyle name="Normal 27 7" xfId="5338" xr:uid="{4093094C-92A5-4951-888E-50A3DBBF9034}"/>
    <cellStyle name="Normal 28" xfId="4336" xr:uid="{4CBD1DE1-BC29-4A10-B304-C1F0B2767EC6}"/>
    <cellStyle name="Normal 28 2" xfId="4337" xr:uid="{B6042B98-C9A4-4BB0-BBE8-655932EA3ACC}"/>
    <cellStyle name="Normal 28 3" xfId="4338" xr:uid="{00597696-D7BC-4FD1-A6FD-7FDF7AD13599}"/>
    <cellStyle name="Normal 29" xfId="4339" xr:uid="{02E94D05-B7E3-411B-93E6-029E439B3421}"/>
    <cellStyle name="Normal 29 2" xfId="4340" xr:uid="{54EEAADF-2BF9-44B0-92B0-D8B29945CF17}"/>
    <cellStyle name="Normal 3" xfId="2" xr:uid="{665067A7-73F8-4B7E-BFD2-7BB3B9468366}"/>
    <cellStyle name="Normal 3 2" xfId="70" xr:uid="{6455B078-57DA-4432-A3F5-584F2EEBD348}"/>
    <cellStyle name="Normal 3 2 2" xfId="71" xr:uid="{6C1E8DDA-25AC-4B4B-A058-FF534E147F46}"/>
    <cellStyle name="Normal 3 2 2 2" xfId="3724" xr:uid="{74E06DFE-99C1-41F3-8FF0-82253BB565E2}"/>
    <cellStyle name="Normal 3 2 2 2 2" xfId="4580" xr:uid="{A336F8D4-2BD7-4464-B662-B11D93E6A7C4}"/>
    <cellStyle name="Normal 3 2 2 3" xfId="4581" xr:uid="{487B9EAD-3AB5-406A-8565-B28C8F1753A0}"/>
    <cellStyle name="Normal 3 2 3" xfId="72" xr:uid="{1A874E5D-6083-47E0-A86F-69BD9C392068}"/>
    <cellStyle name="Normal 3 2 4" xfId="3725" xr:uid="{01E22124-C43F-4E9D-8D6B-E8A8EA7DC267}"/>
    <cellStyle name="Normal 3 2 4 2" xfId="4582" xr:uid="{780889CA-6D2C-4BA2-9D1D-0B7CA35BA722}"/>
    <cellStyle name="Normal 3 2 5" xfId="4431" xr:uid="{9B56CA15-0C96-4B35-9B71-3F866E6D8225}"/>
    <cellStyle name="Normal 3 2 5 2" xfId="4583" xr:uid="{B08C4A38-67A7-455A-9463-932D7ACBC0D3}"/>
    <cellStyle name="Normal 3 2 5 3" xfId="5305" xr:uid="{EDA82785-8FBF-46CB-8745-89811C3096FF}"/>
    <cellStyle name="Normal 3 3" xfId="73" xr:uid="{F50604EC-E500-4D71-8BBF-2D15ECFCD5A8}"/>
    <cellStyle name="Normal 3 3 2" xfId="3726" xr:uid="{100B2C92-CD56-4846-BBB7-724AF3F2B551}"/>
    <cellStyle name="Normal 3 3 2 2" xfId="4584" xr:uid="{D467D5A0-3552-4512-88F1-10CA218263E6}"/>
    <cellStyle name="Normal 3 3 3" xfId="4585" xr:uid="{8EA38C7F-CD47-4109-BACA-4167C319D2D7}"/>
    <cellStyle name="Normal 3 4" xfId="3733" xr:uid="{7AAA5207-5001-4888-A213-B4C6C6CAA096}"/>
    <cellStyle name="Normal 3 4 2" xfId="4284" xr:uid="{AA3B9BC0-40F7-4FA5-AE8E-405383ED793F}"/>
    <cellStyle name="Normal 3 4 2 2" xfId="4586" xr:uid="{1B4A7FA3-0E87-4D97-A4ED-F234FEF28E90}"/>
    <cellStyle name="Normal 3 5" xfId="4283" xr:uid="{7FFCCB90-D3BD-43E8-AE2D-2ACFBC1C3A28}"/>
    <cellStyle name="Normal 3 5 2" xfId="4587" xr:uid="{A74EA47D-364E-47D5-8245-BE23A349F69D}"/>
    <cellStyle name="Normal 3 5 3" xfId="4736" xr:uid="{3BBB144C-A950-4281-85B8-5CC06B0C62C9}"/>
    <cellStyle name="Normal 3 5 4" xfId="4704" xr:uid="{F3754A32-DFDF-4F1F-9132-88F75BFB9202}"/>
    <cellStyle name="Normal 3 6" xfId="4579" xr:uid="{02A07296-6AFB-41BA-A708-A13A4AADF712}"/>
    <cellStyle name="Normal 3 6 2" xfId="5342" xr:uid="{C73FB9CF-C94F-40D6-872E-B1A4FEC41DD5}"/>
    <cellStyle name="Normal 3 6 2 2" xfId="5339" xr:uid="{FDC60FBA-B6B6-43F5-A8B1-1600266BD5E3}"/>
    <cellStyle name="Normal 30" xfId="4341" xr:uid="{492819A0-C4C8-4857-B9F9-A9D25BA5C7C7}"/>
    <cellStyle name="Normal 30 2" xfId="4342" xr:uid="{74C3E866-AB17-46A8-A470-01D1F47C8D8B}"/>
    <cellStyle name="Normal 31" xfId="4343" xr:uid="{F2F6673B-C904-415A-83AD-25744DADF95C}"/>
    <cellStyle name="Normal 31 2" xfId="4344" xr:uid="{45BCA57D-4E34-4DB7-AD32-DA9F120ED963}"/>
    <cellStyle name="Normal 32" xfId="4345" xr:uid="{A1EA8D63-AD5E-4641-8161-D53CE4414B67}"/>
    <cellStyle name="Normal 33" xfId="4346" xr:uid="{9F7889EA-984F-47F0-8F90-E5EF9997FD13}"/>
    <cellStyle name="Normal 33 2" xfId="4347" xr:uid="{4BB75C8B-BE61-453F-86D3-884BB157D0EE}"/>
    <cellStyle name="Normal 34" xfId="4348" xr:uid="{A4FCEFE1-F88C-4A64-A0EE-DEE0C4AE3C84}"/>
    <cellStyle name="Normal 34 2" xfId="4349" xr:uid="{4C376E31-5A55-4281-8EC3-E2D29DC88FEC}"/>
    <cellStyle name="Normal 35" xfId="4350" xr:uid="{612AB928-072D-42DB-AF05-B82984F85A0A}"/>
    <cellStyle name="Normal 35 2" xfId="4351" xr:uid="{9D6F6190-952F-414A-8C19-EDB50FF2F616}"/>
    <cellStyle name="Normal 36" xfId="4352" xr:uid="{8B629F22-0138-48CD-93CD-3A1A2D3C1F58}"/>
    <cellStyle name="Normal 36 2" xfId="4353" xr:uid="{2BF716C3-4DC2-480D-B9C5-0B4578BBC1B6}"/>
    <cellStyle name="Normal 37" xfId="4354" xr:uid="{CD774D50-57CB-4D6F-A796-3817454CD104}"/>
    <cellStyle name="Normal 37 2" xfId="4355" xr:uid="{103704E0-1AAB-422F-AED0-25C2B36BE8A6}"/>
    <cellStyle name="Normal 38" xfId="4356" xr:uid="{651CAB2C-4DA5-42D0-B845-78443A535D67}"/>
    <cellStyle name="Normal 38 2" xfId="4357" xr:uid="{7285E9A6-9E43-484D-B076-1EF908D7CF2E}"/>
    <cellStyle name="Normal 39" xfId="4358" xr:uid="{0FBC11AE-D546-465A-8474-012CB0D98537}"/>
    <cellStyle name="Normal 39 2" xfId="4359" xr:uid="{81B4E365-C1BB-4455-91CE-8BC415EF5487}"/>
    <cellStyle name="Normal 39 2 2" xfId="4360" xr:uid="{24C83AB2-120B-4CB5-A057-FF67EEAF37FB}"/>
    <cellStyle name="Normal 39 3" xfId="4361" xr:uid="{C15CC857-0488-45A7-9601-6BC56962EB5D}"/>
    <cellStyle name="Normal 4" xfId="74" xr:uid="{AC49754F-2C78-48F8-B038-2B4EBD49511D}"/>
    <cellStyle name="Normal 4 2" xfId="75" xr:uid="{5B7CD1F6-529A-40E7-8537-509BC28C7642}"/>
    <cellStyle name="Normal 4 2 2" xfId="686" xr:uid="{D9F6AC7C-0506-47D9-A4B9-F656D230B46D}"/>
    <cellStyle name="Normal 4 2 2 2" xfId="687" xr:uid="{220260FE-9597-4472-B83B-64A80253292C}"/>
    <cellStyle name="Normal 4 2 2 3" xfId="688" xr:uid="{A0F0B327-2E86-40B1-BCC3-95C995935E8F}"/>
    <cellStyle name="Normal 4 2 2 4" xfId="689" xr:uid="{847ACF61-912B-49DD-B999-33C4F0012F43}"/>
    <cellStyle name="Normal 4 2 2 4 2" xfId="690" xr:uid="{82F61950-64A3-492D-8AF7-603464E42CF9}"/>
    <cellStyle name="Normal 4 2 2 4 3" xfId="691" xr:uid="{522DFFE6-AE88-47CC-B4A8-4A05807A368E}"/>
    <cellStyle name="Normal 4 2 2 4 3 2" xfId="692" xr:uid="{3C91871D-A89C-4CD3-9878-CAD956D67814}"/>
    <cellStyle name="Normal 4 2 2 4 3 3" xfId="3663" xr:uid="{A050F34A-25E5-401E-888A-E2A65FAAB829}"/>
    <cellStyle name="Normal 4 2 3" xfId="4275" xr:uid="{AA4124AA-CFEF-466F-8AC8-843368AF8A1D}"/>
    <cellStyle name="Normal 4 2 3 2" xfId="4286" xr:uid="{46C66CEB-E25A-4511-AAFD-6D6D4515FC9B}"/>
    <cellStyle name="Normal 4 2 3 2 2" xfId="4588" xr:uid="{F7B39A1B-5643-4660-B493-F22CE838A5B6}"/>
    <cellStyle name="Normal 4 2 3 3" xfId="4634" xr:uid="{4AA06C8C-EA2D-4DE2-8971-4C00F256816F}"/>
    <cellStyle name="Normal 4 2 3 3 2" xfId="4635" xr:uid="{764F9931-597B-41C6-9224-26FF1C550AD6}"/>
    <cellStyle name="Normal 4 2 3 4" xfId="4636" xr:uid="{25DC35A7-0C64-4CE9-8797-78671759FEF5}"/>
    <cellStyle name="Normal 4 2 3 5" xfId="4637" xr:uid="{1D074C83-F1B5-46E8-A05D-DE0131642636}"/>
    <cellStyle name="Normal 4 2 4" xfId="4276" xr:uid="{2FE1C295-61B8-45A6-8453-82DD820BC480}"/>
    <cellStyle name="Normal 4 2 4 2" xfId="4363" xr:uid="{74C82424-A329-428B-9367-77A298FE84DA}"/>
    <cellStyle name="Normal 4 2 4 2 2" xfId="4638" xr:uid="{86F54CA4-3EAA-40C1-B8BB-546466512ED3}"/>
    <cellStyle name="Normal 4 2 4 2 3" xfId="4618" xr:uid="{7EE1DFE3-D0F8-432A-9A52-FA0DA73EDAE1}"/>
    <cellStyle name="Normal 4 2 4 2 4" xfId="4474" xr:uid="{B7250302-2393-42ED-9F63-34D662BD6295}"/>
    <cellStyle name="Normal 4 2 4 3" xfId="4461" xr:uid="{AF19DA68-49D9-40CF-9C88-4A6A679358FF}"/>
    <cellStyle name="Normal 4 2 4 4" xfId="4705" xr:uid="{0EEBDF53-1A42-4F17-804D-BD9BCBA361A1}"/>
    <cellStyle name="Normal 4 2 5" xfId="3828" xr:uid="{088350CD-EE37-450F-A926-077FEAF6F643}"/>
    <cellStyle name="Normal 4 2 6" xfId="4477" xr:uid="{6784A818-A99D-4EF5-B5A4-8A0E9A8CF1F4}"/>
    <cellStyle name="Normal 4 2 7" xfId="4433" xr:uid="{7EF0162B-A4A3-4594-B618-D6CEF1289007}"/>
    <cellStyle name="Normal 4 3" xfId="76" xr:uid="{9B62ADE8-2F23-490D-ADC8-568D059E66D0}"/>
    <cellStyle name="Normal 4 3 2" xfId="77" xr:uid="{808B1457-149F-4635-86CD-76C0142F130D}"/>
    <cellStyle name="Normal 4 3 2 2" xfId="693" xr:uid="{3C620C96-D5C7-4ECC-A4DC-E4DF2D707B2C}"/>
    <cellStyle name="Normal 4 3 2 3" xfId="3829" xr:uid="{25635A2D-4757-4798-8565-CA49FF493225}"/>
    <cellStyle name="Normal 4 3 3" xfId="694" xr:uid="{A69BB62C-F5E4-4A9B-A5D3-D7B22EB8613B}"/>
    <cellStyle name="Normal 4 3 3 2" xfId="4482" xr:uid="{64908506-18F1-4824-B290-24B429FCC73C}"/>
    <cellStyle name="Normal 4 3 4" xfId="695" xr:uid="{0CB11CC8-7DA3-4DD8-8841-31D85F100518}"/>
    <cellStyle name="Normal 4 3 4 2" xfId="5346" xr:uid="{ABE8B9A4-9046-4797-9D0C-07A60F93118B}"/>
    <cellStyle name="Normal 4 3 5" xfId="696" xr:uid="{CED5634C-55ED-482B-9C61-8C0B674E052A}"/>
    <cellStyle name="Normal 4 3 5 2" xfId="697" xr:uid="{83D1C005-2573-4C17-82BB-C3E957D1E6DC}"/>
    <cellStyle name="Normal 4 3 5 3" xfId="698" xr:uid="{161246D1-2BBF-41E6-9683-BDAE9865851B}"/>
    <cellStyle name="Normal 4 3 5 3 2" xfId="699" xr:uid="{4D7B2EDF-140E-4557-8125-853E0DB202CB}"/>
    <cellStyle name="Normal 4 3 5 3 3" xfId="3662" xr:uid="{CB750955-8B6F-49DA-BF51-12F790BE5429}"/>
    <cellStyle name="Normal 4 3 6" xfId="3735" xr:uid="{03852BF0-46D7-405B-88CF-6A2DA98AFBE1}"/>
    <cellStyle name="Normal 4 4" xfId="3734" xr:uid="{BFC98FD5-1B23-4EEB-B957-20B024EAE1A5}"/>
    <cellStyle name="Normal 4 4 2" xfId="4277" xr:uid="{B88C1F1E-9DB9-407B-8653-78965DBE9B13}"/>
    <cellStyle name="Normal 4 4 2 2" xfId="5345" xr:uid="{7B2CD0C7-2B81-468C-AFE9-4712F88EA36B}"/>
    <cellStyle name="Normal 4 4 3" xfId="4285" xr:uid="{B628539C-BAF6-4708-8EA9-5D5433995B29}"/>
    <cellStyle name="Normal 4 4 3 2" xfId="4288" xr:uid="{C5A671E6-D603-455A-93D1-7229EE2D98D4}"/>
    <cellStyle name="Normal 4 4 3 3" xfId="4287" xr:uid="{61B64889-410F-4E26-AF58-CA7B22FA22C3}"/>
    <cellStyle name="Normal 4 4 4" xfId="4743" xr:uid="{DAFA39A8-AA1E-453D-80FC-E63590D04C82}"/>
    <cellStyle name="Normal 4 5" xfId="4278" xr:uid="{1E6CB206-CC71-4CCE-B0F1-C317B18DA5C9}"/>
    <cellStyle name="Normal 4 5 2" xfId="4362" xr:uid="{A860D541-BB94-4161-820B-09C1868723D5}"/>
    <cellStyle name="Normal 4 6" xfId="4279" xr:uid="{412D1E42-76C9-41B3-AD86-35BE489E9B59}"/>
    <cellStyle name="Normal 4 7" xfId="3737" xr:uid="{4C3CFA91-162E-40CD-B561-7D5125426D3C}"/>
    <cellStyle name="Normal 4 8" xfId="4429" xr:uid="{6BA9BF82-E74A-433C-B36F-D30CAEBFA587}"/>
    <cellStyle name="Normal 40" xfId="4364" xr:uid="{199C0827-B92A-4917-8049-A0BDBFFFB5BE}"/>
    <cellStyle name="Normal 40 2" xfId="4365" xr:uid="{85BD6A6B-56BA-423A-B017-4641D389F946}"/>
    <cellStyle name="Normal 40 2 2" xfId="4366" xr:uid="{6D9F0303-21A0-4404-9B31-7FF4214206BE}"/>
    <cellStyle name="Normal 40 3" xfId="4367" xr:uid="{5E8DFAA8-EC9D-401C-8D41-595B92A53F36}"/>
    <cellStyle name="Normal 41" xfId="4368" xr:uid="{5A4B0533-AD2A-4515-B59A-D53AB2E42E23}"/>
    <cellStyle name="Normal 41 2" xfId="4369" xr:uid="{3E507F3B-8B31-44E0-A920-3525CCBB37AA}"/>
    <cellStyle name="Normal 42" xfId="4370" xr:uid="{27E135FD-09AB-41D8-AA22-9B130B3F5B4A}"/>
    <cellStyle name="Normal 42 2" xfId="4371" xr:uid="{543FC28E-20B2-4337-A2E9-2E826EFC5853}"/>
    <cellStyle name="Normal 43" xfId="4372" xr:uid="{4E828129-EAC2-4628-B9CB-E88E9227BD56}"/>
    <cellStyle name="Normal 43 2" xfId="4373" xr:uid="{974DC31C-D22C-4574-9715-A28EE806B906}"/>
    <cellStyle name="Normal 44" xfId="4383" xr:uid="{32B01FCD-3617-47AA-B58B-A0CE4D669B95}"/>
    <cellStyle name="Normal 44 2" xfId="4384" xr:uid="{94EC248E-4948-4518-A02C-5A769A365267}"/>
    <cellStyle name="Normal 45" xfId="4597" xr:uid="{753997C9-BEBF-4FA8-AC8F-3D7B5BAC7F8F}"/>
    <cellStyle name="Normal 45 2" xfId="5332" xr:uid="{CB1F2486-D796-4866-80B2-F35C0D12B0DC}"/>
    <cellStyle name="Normal 45 3" xfId="5331" xr:uid="{EF48915B-3A51-408D-BC2F-35910CDFB695}"/>
    <cellStyle name="Normal 5" xfId="78" xr:uid="{08FC28CE-0B43-4B03-9C33-6ACB67EBFF85}"/>
    <cellStyle name="Normal 5 10" xfId="700" xr:uid="{5014533E-E09F-4456-AF7C-29436B938006}"/>
    <cellStyle name="Normal 5 10 2" xfId="701" xr:uid="{B823310B-AB93-474A-B6F9-C2CAFA638723}"/>
    <cellStyle name="Normal 5 10 2 2" xfId="702" xr:uid="{FAA6AB99-01C7-4EC8-8743-A5742B833E76}"/>
    <cellStyle name="Normal 5 10 2 3" xfId="703" xr:uid="{8493D998-400B-4341-955F-49F153D9CB46}"/>
    <cellStyle name="Normal 5 10 2 4" xfId="704" xr:uid="{1C263040-69B2-4246-81C4-F2A2851F467C}"/>
    <cellStyle name="Normal 5 10 3" xfId="705" xr:uid="{053C93EC-004B-4F1B-9B5F-EDCBC408460A}"/>
    <cellStyle name="Normal 5 10 3 2" xfId="706" xr:uid="{FD6D1DC5-CBC2-4F27-9213-6B31C8D80109}"/>
    <cellStyle name="Normal 5 10 3 3" xfId="707" xr:uid="{D92DDFF1-4D11-4933-9E4E-570A044E9DE8}"/>
    <cellStyle name="Normal 5 10 3 4" xfId="708" xr:uid="{2C26B802-F86A-4E69-830C-D54F5C8D6485}"/>
    <cellStyle name="Normal 5 10 4" xfId="709" xr:uid="{AC752953-A548-4A0F-8543-A3B2DCFBD514}"/>
    <cellStyle name="Normal 5 10 5" xfId="710" xr:uid="{A2B96161-A8EB-49D4-B949-C872DEE5B8A0}"/>
    <cellStyle name="Normal 5 10 6" xfId="711" xr:uid="{F0292C54-7E04-4A63-9EB7-2CB757B9A8F1}"/>
    <cellStyle name="Normal 5 11" xfId="712" xr:uid="{6B06BDCC-B565-465E-9D10-D8F0B1F5EA87}"/>
    <cellStyle name="Normal 5 11 2" xfId="713" xr:uid="{517FD79E-F4A3-4184-896B-4F913A15C95D}"/>
    <cellStyle name="Normal 5 11 2 2" xfId="714" xr:uid="{314514CB-0FB0-4689-BC51-C104D6EEF903}"/>
    <cellStyle name="Normal 5 11 2 2 2" xfId="4374" xr:uid="{8DC61715-91B9-4071-B749-3D60D1A66E97}"/>
    <cellStyle name="Normal 5 11 2 2 3" xfId="4604" xr:uid="{F5A1A41E-0303-40C1-B964-CDBBCD54F4D4}"/>
    <cellStyle name="Normal 5 11 2 3" xfId="715" xr:uid="{CFB8E2AB-587B-424C-9B41-5613B800EA18}"/>
    <cellStyle name="Normal 5 11 2 4" xfId="716" xr:uid="{60E5DC48-B887-4309-80A2-FF440B5B1EAE}"/>
    <cellStyle name="Normal 5 11 3" xfId="717" xr:uid="{FEFE84BB-000A-4A18-A6C4-49E1C957A0A6}"/>
    <cellStyle name="Normal 5 11 4" xfId="718" xr:uid="{686B3D6F-FD82-4A26-B57E-3871125A1E6B}"/>
    <cellStyle name="Normal 5 11 4 2" xfId="4744" xr:uid="{62DB379B-260C-4587-A501-E9BB917453E5}"/>
    <cellStyle name="Normal 5 11 4 3" xfId="4605" xr:uid="{BFBEDFE2-7F9F-46D1-B626-4347E08436A7}"/>
    <cellStyle name="Normal 5 11 4 4" xfId="4462" xr:uid="{310D00E4-F56A-4DDB-B8EC-ADBF3A7A6019}"/>
    <cellStyle name="Normal 5 11 5" xfId="719" xr:uid="{CC3FEDC5-6F43-4260-8571-81232FFE9756}"/>
    <cellStyle name="Normal 5 12" xfId="720" xr:uid="{C789ED33-C2CB-46E9-A7B8-94A72BC3299A}"/>
    <cellStyle name="Normal 5 12 2" xfId="721" xr:uid="{C2417BA8-2A77-4FDE-9FDA-37D4B6C16DE0}"/>
    <cellStyle name="Normal 5 12 3" xfId="722" xr:uid="{12B64F00-F39C-4C2E-A871-A0370B19761A}"/>
    <cellStyle name="Normal 5 12 4" xfId="723" xr:uid="{453D4519-3E8C-4A79-A1B2-D54FCEF7CF3C}"/>
    <cellStyle name="Normal 5 13" xfId="724" xr:uid="{6A846C8B-190A-40CE-ACAD-F210D3D4C13A}"/>
    <cellStyle name="Normal 5 13 2" xfId="725" xr:uid="{8C4AB7CA-DEDD-4049-9CD1-218F6F6EEA54}"/>
    <cellStyle name="Normal 5 13 3" xfId="726" xr:uid="{E6625370-BCFB-4108-BF53-9771383BB582}"/>
    <cellStyle name="Normal 5 13 4" xfId="727" xr:uid="{F5978189-3DBC-41F4-977C-8C2E58270BE3}"/>
    <cellStyle name="Normal 5 14" xfId="728" xr:uid="{8683F4C7-138C-4E95-8698-B660D46479DA}"/>
    <cellStyle name="Normal 5 14 2" xfId="729" xr:uid="{328BB824-339A-4CF6-8C03-AC4425C9B380}"/>
    <cellStyle name="Normal 5 15" xfId="730" xr:uid="{77AFED5F-37B0-4B2F-8955-F8E4EC905C0E}"/>
    <cellStyle name="Normal 5 16" xfId="731" xr:uid="{4D8CA70F-4A96-462C-87BE-4508B4144A00}"/>
    <cellStyle name="Normal 5 17" xfId="732" xr:uid="{D25AC073-3954-4981-A9F5-6D6A279C3124}"/>
    <cellStyle name="Normal 5 2" xfId="79" xr:uid="{875CA885-76DE-47FF-8275-4C0AD4153DF3}"/>
    <cellStyle name="Normal 5 2 2" xfId="3727" xr:uid="{ED567851-B25B-467E-8E68-031A84FE0971}"/>
    <cellStyle name="Normal 5 2 2 2" xfId="4404" xr:uid="{A67E95A0-35DE-42DF-B973-E8212E660015}"/>
    <cellStyle name="Normal 5 2 2 2 2" xfId="4405" xr:uid="{82968377-F125-44B6-873E-D2C7666C7092}"/>
    <cellStyle name="Normal 5 2 2 2 2 2" xfId="4406" xr:uid="{D52FF7D2-C51E-4E2C-B3E3-6192B05853CD}"/>
    <cellStyle name="Normal 5 2 2 2 3" xfId="4407" xr:uid="{AED311AC-B71F-47F7-A126-D4B1248E0691}"/>
    <cellStyle name="Normal 5 2 2 2 4" xfId="4589" xr:uid="{5D307506-F186-4507-9936-55242F9C3C6E}"/>
    <cellStyle name="Normal 5 2 2 2 5" xfId="5301" xr:uid="{1376D568-A004-49C6-B4B6-7667B165B930}"/>
    <cellStyle name="Normal 5 2 2 3" xfId="4408" xr:uid="{F46F1558-C154-4E19-92F6-DF10137473C0}"/>
    <cellStyle name="Normal 5 2 2 3 2" xfId="4409" xr:uid="{A56085AF-5E7F-4D06-9EFB-1CC852A17A05}"/>
    <cellStyle name="Normal 5 2 2 4" xfId="4410" xr:uid="{81C4FDEA-B745-4CB4-A674-9A026FFB8F8A}"/>
    <cellStyle name="Normal 5 2 2 5" xfId="4427" xr:uid="{33E0FEBA-698F-4754-BEF4-2654399BE9EA}"/>
    <cellStyle name="Normal 5 2 2 6" xfId="4441" xr:uid="{29E9279A-FB02-47A7-83F9-00E4B910CE5B}"/>
    <cellStyle name="Normal 5 2 2 7" xfId="4403" xr:uid="{7BCDC840-97C5-4A3D-B7F4-68ADE65A8953}"/>
    <cellStyle name="Normal 5 2 3" xfId="4375" xr:uid="{BFDCD3BE-A3BB-4534-B0E1-271BAE2AADD6}"/>
    <cellStyle name="Normal 5 2 3 2" xfId="4412" xr:uid="{28F2B25B-04A2-406B-A90C-345F79C50E70}"/>
    <cellStyle name="Normal 5 2 3 2 2" xfId="4413" xr:uid="{F8EA14F8-262C-434B-8D08-CDC699BD7DDC}"/>
    <cellStyle name="Normal 5 2 3 2 3" xfId="4590" xr:uid="{5DA77389-AD97-4FB9-B7E7-D268DFDFC576}"/>
    <cellStyle name="Normal 5 2 3 2 4" xfId="5302" xr:uid="{8D475A2D-F321-42C8-AF1F-A4503C785CE7}"/>
    <cellStyle name="Normal 5 2 3 3" xfId="4414" xr:uid="{4BA3BF61-B117-4EC8-84F7-CFDDF4455E1A}"/>
    <cellStyle name="Normal 5 2 3 3 2" xfId="4733" xr:uid="{C57D44E0-20F8-4C3E-B23D-0F89A1AF147E}"/>
    <cellStyle name="Normal 5 2 3 4" xfId="4463" xr:uid="{E0269991-A82B-44FD-B556-2F275DBB41EE}"/>
    <cellStyle name="Normal 5 2 3 4 2" xfId="4706" xr:uid="{4B91D479-9E1C-48CA-A21D-543144E1F4A3}"/>
    <cellStyle name="Normal 5 2 3 5" xfId="4442" xr:uid="{B126AF75-859D-49EA-8AD5-C648036C4385}"/>
    <cellStyle name="Normal 5 2 3 6" xfId="4436" xr:uid="{9C882041-ADC0-45BF-8899-1B4F8DBA1350}"/>
    <cellStyle name="Normal 5 2 3 7" xfId="4411" xr:uid="{9D66BA6F-2EDB-4B74-8D80-7C8D17B60628}"/>
    <cellStyle name="Normal 5 2 4" xfId="4415" xr:uid="{D0E2D457-4EDF-4BDD-9B85-ABD5F622839B}"/>
    <cellStyle name="Normal 5 2 4 2" xfId="4416" xr:uid="{5A5FAEB1-D149-4437-B793-FA9D224C9A10}"/>
    <cellStyle name="Normal 5 2 5" xfId="4417" xr:uid="{3B9B794F-53C6-4707-BEE6-8859DEB3C493}"/>
    <cellStyle name="Normal 5 2 6" xfId="4402" xr:uid="{2A9C36EF-DCD9-49F8-8051-2DDA6F60FD46}"/>
    <cellStyle name="Normal 5 3" xfId="80" xr:uid="{3738CFAC-3CE7-49FF-A478-53836E1E6A6F}"/>
    <cellStyle name="Normal 5 3 2" xfId="4377" xr:uid="{0F42083F-7F55-45CC-B189-346AFE0AD39E}"/>
    <cellStyle name="Normal 5 3 3" xfId="4376" xr:uid="{BD1E0D0A-8DB3-496F-B321-18807FA29796}"/>
    <cellStyle name="Normal 5 4" xfId="81" xr:uid="{1A79EE04-050E-48DC-80EF-CB4AC2519F0D}"/>
    <cellStyle name="Normal 5 4 10" xfId="733" xr:uid="{B5D2C62D-0CC9-47E9-97C2-79C83740F54D}"/>
    <cellStyle name="Normal 5 4 11" xfId="734" xr:uid="{C420A532-5288-4C60-BE8C-1CE8F54F300A}"/>
    <cellStyle name="Normal 5 4 2" xfId="735" xr:uid="{CA9E568B-AA14-4554-9491-1ADFAC05BBE4}"/>
    <cellStyle name="Normal 5 4 2 2" xfId="736" xr:uid="{427C4798-E47B-48FE-AFE4-22E466BB10C0}"/>
    <cellStyle name="Normal 5 4 2 2 2" xfId="737" xr:uid="{6395AF8A-B9AA-4847-8C80-4697491C6679}"/>
    <cellStyle name="Normal 5 4 2 2 2 2" xfId="738" xr:uid="{0ED6F7F5-64B0-41B9-B904-6631232844B4}"/>
    <cellStyle name="Normal 5 4 2 2 2 2 2" xfId="739" xr:uid="{8937EAD3-601C-4170-ACCD-600767E0F4D4}"/>
    <cellStyle name="Normal 5 4 2 2 2 2 2 2" xfId="3830" xr:uid="{17D653FC-53C2-4D37-BE94-4B60E5F2F051}"/>
    <cellStyle name="Normal 5 4 2 2 2 2 2 2 2" xfId="3831" xr:uid="{3356CD60-7528-48D4-9D1A-E7FCCCB20F09}"/>
    <cellStyle name="Normal 5 4 2 2 2 2 2 3" xfId="3832" xr:uid="{E575AC80-FF6E-4758-8148-727E82323BA6}"/>
    <cellStyle name="Normal 5 4 2 2 2 2 3" xfId="740" xr:uid="{7349621E-2F72-4EE9-9B6A-253FA0D6A7D8}"/>
    <cellStyle name="Normal 5 4 2 2 2 2 3 2" xfId="3833" xr:uid="{8D0AF84B-FFF8-48D3-BE63-2D2713CEB1A0}"/>
    <cellStyle name="Normal 5 4 2 2 2 2 4" xfId="741" xr:uid="{49F166CC-AE1A-4099-B75D-1134EE7407E7}"/>
    <cellStyle name="Normal 5 4 2 2 2 3" xfId="742" xr:uid="{4CA8D4A5-7082-47DE-9F8C-2F4A8085C724}"/>
    <cellStyle name="Normal 5 4 2 2 2 3 2" xfId="743" xr:uid="{FB6C8CA5-2E6B-48F3-9D5D-D530EDA7B0D3}"/>
    <cellStyle name="Normal 5 4 2 2 2 3 2 2" xfId="3834" xr:uid="{3D2B8B3F-A13A-43C9-8437-281B92E2F5E3}"/>
    <cellStyle name="Normal 5 4 2 2 2 3 3" xfId="744" xr:uid="{E8565034-1AC2-4B5A-90A9-467C8C4CC6DA}"/>
    <cellStyle name="Normal 5 4 2 2 2 3 4" xfId="745" xr:uid="{49E912F7-2292-491F-A039-A0E00430BE64}"/>
    <cellStyle name="Normal 5 4 2 2 2 4" xfId="746" xr:uid="{3895CD76-5E43-496C-9EBE-FEF22A7222F3}"/>
    <cellStyle name="Normal 5 4 2 2 2 4 2" xfId="3835" xr:uid="{140B6ACA-A839-44FC-8321-C56D892C607A}"/>
    <cellStyle name="Normal 5 4 2 2 2 5" xfId="747" xr:uid="{97774714-0217-4BFE-BAA8-FC336C3379A4}"/>
    <cellStyle name="Normal 5 4 2 2 2 6" xfId="748" xr:uid="{270D2F8F-60A5-455A-938E-971322BC0B8E}"/>
    <cellStyle name="Normal 5 4 2 2 3" xfId="749" xr:uid="{5241EF3C-55A7-47C1-A981-B178395DF661}"/>
    <cellStyle name="Normal 5 4 2 2 3 2" xfId="750" xr:uid="{0FEB311E-7DD5-47DE-9E2B-2D91E5E8F9A9}"/>
    <cellStyle name="Normal 5 4 2 2 3 2 2" xfId="751" xr:uid="{3FDD120E-5759-4003-ABC5-B04D259D9A7C}"/>
    <cellStyle name="Normal 5 4 2 2 3 2 2 2" xfId="3836" xr:uid="{084E5BE3-2C2A-43DA-870B-31246E24165F}"/>
    <cellStyle name="Normal 5 4 2 2 3 2 2 2 2" xfId="3837" xr:uid="{4A8AD918-6A96-4729-9115-41A3BB102A0B}"/>
    <cellStyle name="Normal 5 4 2 2 3 2 2 3" xfId="3838" xr:uid="{25B783EB-F2BD-40DD-A5D8-A67F029C86FA}"/>
    <cellStyle name="Normal 5 4 2 2 3 2 3" xfId="752" xr:uid="{AD76A6BA-C271-4F75-B9DF-DD87D7BD592A}"/>
    <cellStyle name="Normal 5 4 2 2 3 2 3 2" xfId="3839" xr:uid="{F2F6D3DC-48AF-43F8-8033-BA09E9FFABCD}"/>
    <cellStyle name="Normal 5 4 2 2 3 2 4" xfId="753" xr:uid="{92451D8F-1F88-4999-8327-CCF6F274FFB4}"/>
    <cellStyle name="Normal 5 4 2 2 3 3" xfId="754" xr:uid="{3098E7DB-67D7-4107-B273-1EFA9B2FBD12}"/>
    <cellStyle name="Normal 5 4 2 2 3 3 2" xfId="3840" xr:uid="{4C827311-5D17-4E7D-8AA3-C4EF24822F7E}"/>
    <cellStyle name="Normal 5 4 2 2 3 3 2 2" xfId="3841" xr:uid="{CBF55ABE-06BA-4BFB-8400-F6C3F117B595}"/>
    <cellStyle name="Normal 5 4 2 2 3 3 3" xfId="3842" xr:uid="{CF036037-ECF8-411A-95A6-8EFDE74C5474}"/>
    <cellStyle name="Normal 5 4 2 2 3 4" xfId="755" xr:uid="{7B9C0BAA-649D-4965-B1AB-24E366707764}"/>
    <cellStyle name="Normal 5 4 2 2 3 4 2" xfId="3843" xr:uid="{B1810F3A-1A48-4E22-AECC-40A4EF9B910B}"/>
    <cellStyle name="Normal 5 4 2 2 3 5" xfId="756" xr:uid="{9687A2B8-888D-45F3-8877-0CE9F35E087B}"/>
    <cellStyle name="Normal 5 4 2 2 4" xfId="757" xr:uid="{C226064E-0222-4863-A0B9-B4CD5A5B208F}"/>
    <cellStyle name="Normal 5 4 2 2 4 2" xfId="758" xr:uid="{E141ECAF-71DD-4ECE-A962-4ADDD8AB4EDF}"/>
    <cellStyle name="Normal 5 4 2 2 4 2 2" xfId="3844" xr:uid="{0A7EFE22-18A6-4C82-B4A1-02C5EB83E29A}"/>
    <cellStyle name="Normal 5 4 2 2 4 2 2 2" xfId="3845" xr:uid="{893851B2-21A7-4BBA-8376-14947DD53736}"/>
    <cellStyle name="Normal 5 4 2 2 4 2 3" xfId="3846" xr:uid="{65305E8E-0105-4526-B0E6-B1F0691ACF26}"/>
    <cellStyle name="Normal 5 4 2 2 4 3" xfId="759" xr:uid="{DBDB8B73-0163-4B35-905D-86755BDC792D}"/>
    <cellStyle name="Normal 5 4 2 2 4 3 2" xfId="3847" xr:uid="{4E627378-545F-4245-A7F3-34B7945C1F53}"/>
    <cellStyle name="Normal 5 4 2 2 4 4" xfId="760" xr:uid="{F0456B27-B348-477A-B881-70A8821CE5DF}"/>
    <cellStyle name="Normal 5 4 2 2 5" xfId="761" xr:uid="{68152F19-E2B7-428C-B568-9EEB058CD5CD}"/>
    <cellStyle name="Normal 5 4 2 2 5 2" xfId="762" xr:uid="{9C708103-0147-4A09-BA85-4C1E8B31D653}"/>
    <cellStyle name="Normal 5 4 2 2 5 2 2" xfId="3848" xr:uid="{960113B8-0622-4CAA-93CA-4B5597BFAFF3}"/>
    <cellStyle name="Normal 5 4 2 2 5 3" xfId="763" xr:uid="{60D20E9A-8442-411D-A0CB-6B9221B5ECD6}"/>
    <cellStyle name="Normal 5 4 2 2 5 4" xfId="764" xr:uid="{F2745340-58AD-4A3D-8A91-B8C1DADD4855}"/>
    <cellStyle name="Normal 5 4 2 2 6" xfId="765" xr:uid="{9DBABB4E-4B45-45D7-B0F0-59F292218A14}"/>
    <cellStyle name="Normal 5 4 2 2 6 2" xfId="3849" xr:uid="{A7C1D06C-0D78-44C2-890C-3EC4291D6B0A}"/>
    <cellStyle name="Normal 5 4 2 2 7" xfId="766" xr:uid="{168D4E1A-FC1E-4789-8119-D3083F0FE921}"/>
    <cellStyle name="Normal 5 4 2 2 8" xfId="767" xr:uid="{0448138B-8BDC-425F-A18B-D3735F5AD1D7}"/>
    <cellStyle name="Normal 5 4 2 3" xfId="768" xr:uid="{CCF07677-1716-4270-9DD0-34BB94599A78}"/>
    <cellStyle name="Normal 5 4 2 3 2" xfId="769" xr:uid="{72DB19D6-649A-4D7D-A962-7011EBE781BD}"/>
    <cellStyle name="Normal 5 4 2 3 2 2" xfId="770" xr:uid="{A0937E7D-816E-4B5D-8FB7-B1AE896F8BAF}"/>
    <cellStyle name="Normal 5 4 2 3 2 2 2" xfId="3850" xr:uid="{AA2E7143-0D17-4D91-B12F-55F6439B22FA}"/>
    <cellStyle name="Normal 5 4 2 3 2 2 2 2" xfId="3851" xr:uid="{3F9D7D1D-DF88-48B3-A876-2175B31E5755}"/>
    <cellStyle name="Normal 5 4 2 3 2 2 3" xfId="3852" xr:uid="{82287EDC-E16B-4B06-9B5E-2AD813B7F5E1}"/>
    <cellStyle name="Normal 5 4 2 3 2 3" xfId="771" xr:uid="{C542357A-1CC7-4335-9B8A-43303E24243E}"/>
    <cellStyle name="Normal 5 4 2 3 2 3 2" xfId="3853" xr:uid="{90F589A8-9900-4C29-BCAB-509D762F9019}"/>
    <cellStyle name="Normal 5 4 2 3 2 4" xfId="772" xr:uid="{B8C19DE4-EB5F-4319-85EF-093377F54BA9}"/>
    <cellStyle name="Normal 5 4 2 3 3" xfId="773" xr:uid="{BFA597C8-649A-45CB-8E09-6A2C841CFF20}"/>
    <cellStyle name="Normal 5 4 2 3 3 2" xfId="774" xr:uid="{66F98A29-EF3D-49C9-A810-623128F98E17}"/>
    <cellStyle name="Normal 5 4 2 3 3 2 2" xfId="3854" xr:uid="{A3B7823B-8511-4FBD-A9F5-4CFAD0ED6568}"/>
    <cellStyle name="Normal 5 4 2 3 3 3" xfId="775" xr:uid="{79309313-C3DA-41A9-B338-1527A0DFAD86}"/>
    <cellStyle name="Normal 5 4 2 3 3 4" xfId="776" xr:uid="{22B0BE9C-7EF5-4FD9-994F-528632D8E91D}"/>
    <cellStyle name="Normal 5 4 2 3 4" xfId="777" xr:uid="{F2B8D97B-D8F2-488D-AC3E-CED97AE2A8E0}"/>
    <cellStyle name="Normal 5 4 2 3 4 2" xfId="3855" xr:uid="{DF66B2DB-238C-4EBD-831F-1246E430D8A3}"/>
    <cellStyle name="Normal 5 4 2 3 5" xfId="778" xr:uid="{35969D3E-3678-4EDC-AF86-4F9765B13976}"/>
    <cellStyle name="Normal 5 4 2 3 6" xfId="779" xr:uid="{E548A053-0B44-4FE3-A0E3-E34653C029D2}"/>
    <cellStyle name="Normal 5 4 2 4" xfId="780" xr:uid="{F864E471-FB85-4B98-902D-FE526D51DBB6}"/>
    <cellStyle name="Normal 5 4 2 4 2" xfId="781" xr:uid="{C540B2A7-4B2D-4113-8367-3349926EC706}"/>
    <cellStyle name="Normal 5 4 2 4 2 2" xfId="782" xr:uid="{0EF124F5-9C33-4F36-8E57-B9C31544C50E}"/>
    <cellStyle name="Normal 5 4 2 4 2 2 2" xfId="3856" xr:uid="{FBB30FC1-C11F-4BFB-9ACB-FF1AEC802130}"/>
    <cellStyle name="Normal 5 4 2 4 2 2 2 2" xfId="3857" xr:uid="{EE596BFA-9EA9-42A8-BD7C-331C021EE4F8}"/>
    <cellStyle name="Normal 5 4 2 4 2 2 3" xfId="3858" xr:uid="{833D062D-9936-40B0-B14A-B0656CCA47EB}"/>
    <cellStyle name="Normal 5 4 2 4 2 3" xfId="783" xr:uid="{83A8AF86-9EF4-4944-B6CF-E651221B7293}"/>
    <cellStyle name="Normal 5 4 2 4 2 3 2" xfId="3859" xr:uid="{2FC71938-2F92-4FEB-B3BA-4E5C6C61883B}"/>
    <cellStyle name="Normal 5 4 2 4 2 4" xfId="784" xr:uid="{1DB734E1-EF15-49E3-B56B-DDEAB6F19B73}"/>
    <cellStyle name="Normal 5 4 2 4 3" xfId="785" xr:uid="{B710F4C6-9073-477E-8A25-CF99DC886B2D}"/>
    <cellStyle name="Normal 5 4 2 4 3 2" xfId="3860" xr:uid="{9543B97B-EAAF-4976-8FD9-0EE7C4ACFD72}"/>
    <cellStyle name="Normal 5 4 2 4 3 2 2" xfId="3861" xr:uid="{390E2D4C-4C3C-4220-84AC-81F31819195F}"/>
    <cellStyle name="Normal 5 4 2 4 3 3" xfId="3862" xr:uid="{0195BDBF-E72C-4587-91D3-AB679567A7C4}"/>
    <cellStyle name="Normal 5 4 2 4 4" xfId="786" xr:uid="{99E5B354-3302-4B88-A630-85961EA6909D}"/>
    <cellStyle name="Normal 5 4 2 4 4 2" xfId="3863" xr:uid="{5BC81677-9883-499C-AE4B-58CCB68D89C2}"/>
    <cellStyle name="Normal 5 4 2 4 5" xfId="787" xr:uid="{C3F51C82-9ADC-4999-B15A-D69F75387517}"/>
    <cellStyle name="Normal 5 4 2 5" xfId="788" xr:uid="{6F4F26D6-A486-463F-8D80-E34D7B52DFF8}"/>
    <cellStyle name="Normal 5 4 2 5 2" xfId="789" xr:uid="{E1D9667F-79BF-4943-B129-1C745506EE34}"/>
    <cellStyle name="Normal 5 4 2 5 2 2" xfId="3864" xr:uid="{E5097F81-7D4E-49D3-B272-017177311434}"/>
    <cellStyle name="Normal 5 4 2 5 2 2 2" xfId="3865" xr:uid="{3EDC8185-2E8D-4B20-AC21-915FBF8A5D40}"/>
    <cellStyle name="Normal 5 4 2 5 2 3" xfId="3866" xr:uid="{ACEF28E6-74B2-4EA9-9053-5480471E70A3}"/>
    <cellStyle name="Normal 5 4 2 5 3" xfId="790" xr:uid="{1F5F7C37-6AFC-4F11-B94D-638E9184AB96}"/>
    <cellStyle name="Normal 5 4 2 5 3 2" xfId="3867" xr:uid="{04582C22-D499-4336-BBEA-2965A9ACE018}"/>
    <cellStyle name="Normal 5 4 2 5 4" xfId="791" xr:uid="{86D559BC-CCFD-4D96-B66B-CFA42F3D5E49}"/>
    <cellStyle name="Normal 5 4 2 6" xfId="792" xr:uid="{D42890C4-FD69-4C99-AF70-4290D54FC808}"/>
    <cellStyle name="Normal 5 4 2 6 2" xfId="793" xr:uid="{41FC8619-2A38-47E8-AF02-28B8F42B9948}"/>
    <cellStyle name="Normal 5 4 2 6 2 2" xfId="3868" xr:uid="{B3C5C13B-3CC8-43D3-B7A8-991E8C2537F2}"/>
    <cellStyle name="Normal 5 4 2 6 2 3" xfId="4390" xr:uid="{CE521CF8-8F38-4A10-9D59-FCEA7C31C8E5}"/>
    <cellStyle name="Normal 5 4 2 6 3" xfId="794" xr:uid="{94209D57-CF63-4B66-B6A4-A6B31AF71CB8}"/>
    <cellStyle name="Normal 5 4 2 6 4" xfId="795" xr:uid="{5C4E95AD-AEFF-4AF2-8C7B-57D606E12941}"/>
    <cellStyle name="Normal 5 4 2 6 4 2" xfId="4749" xr:uid="{C4915B6A-2AAA-4EB8-8E8D-BCA4B2A1CEDD}"/>
    <cellStyle name="Normal 5 4 2 6 4 3" xfId="4606" xr:uid="{13490E87-A34A-45F3-8C47-631895D6D656}"/>
    <cellStyle name="Normal 5 4 2 6 4 4" xfId="4470" xr:uid="{B1BC6056-88AC-452F-8A31-CE1A32CD628B}"/>
    <cellStyle name="Normal 5 4 2 7" xfId="796" xr:uid="{E54B29DB-9B2E-435A-80EE-FD91E7A88CE2}"/>
    <cellStyle name="Normal 5 4 2 7 2" xfId="3869" xr:uid="{428445E3-235B-4E64-9ECD-375422A26410}"/>
    <cellStyle name="Normal 5 4 2 8" xfId="797" xr:uid="{0D2E2B80-7352-42BF-854F-9119D4635F51}"/>
    <cellStyle name="Normal 5 4 2 9" xfId="798" xr:uid="{2AAB2154-FDA0-483D-A3D3-223202E7866C}"/>
    <cellStyle name="Normal 5 4 3" xfId="799" xr:uid="{112062B9-969E-4713-AEAA-15B94F6508C6}"/>
    <cellStyle name="Normal 5 4 3 2" xfId="800" xr:uid="{399ED965-5E7E-45C1-A365-4238410A9C71}"/>
    <cellStyle name="Normal 5 4 3 2 2" xfId="801" xr:uid="{48C1B591-28CC-46AD-A727-41380FA4D698}"/>
    <cellStyle name="Normal 5 4 3 2 2 2" xfId="802" xr:uid="{199AC1D4-9C63-476C-A012-6C0D314CC462}"/>
    <cellStyle name="Normal 5 4 3 2 2 2 2" xfId="3870" xr:uid="{99574AD4-301A-4DB6-BBBE-23C492BAB1D7}"/>
    <cellStyle name="Normal 5 4 3 2 2 2 2 2" xfId="3871" xr:uid="{2C6C5618-1FA5-4905-9CF0-354515F83C8C}"/>
    <cellStyle name="Normal 5 4 3 2 2 2 3" xfId="3872" xr:uid="{F7C681E4-3D7F-47C2-8599-FCAE26B99747}"/>
    <cellStyle name="Normal 5 4 3 2 2 3" xfId="803" xr:uid="{F751CBC0-1EBC-4F99-9CAB-B93123FCE6B5}"/>
    <cellStyle name="Normal 5 4 3 2 2 3 2" xfId="3873" xr:uid="{A0CDC5B5-1F15-4A04-A040-1B9E003CE66C}"/>
    <cellStyle name="Normal 5 4 3 2 2 4" xfId="804" xr:uid="{B26F859A-F250-45CF-AE62-58900BB1D221}"/>
    <cellStyle name="Normal 5 4 3 2 3" xfId="805" xr:uid="{499E7C87-C68F-4F8C-99FD-71D0A0CDA3F6}"/>
    <cellStyle name="Normal 5 4 3 2 3 2" xfId="806" xr:uid="{B1FD319C-69F7-4110-82E8-D0BD60801133}"/>
    <cellStyle name="Normal 5 4 3 2 3 2 2" xfId="3874" xr:uid="{072578E0-9081-464C-8734-4A4E93AAEA41}"/>
    <cellStyle name="Normal 5 4 3 2 3 3" xfId="807" xr:uid="{06A38BA1-1597-4281-8FC9-528B5CFAB776}"/>
    <cellStyle name="Normal 5 4 3 2 3 4" xfId="808" xr:uid="{1BB6279A-DE82-445C-AF54-68834E3899F5}"/>
    <cellStyle name="Normal 5 4 3 2 4" xfId="809" xr:uid="{C67A6179-8019-4542-8F94-A5D81861F325}"/>
    <cellStyle name="Normal 5 4 3 2 4 2" xfId="3875" xr:uid="{F4C1CA78-0041-4A5F-BFEF-A03A42907055}"/>
    <cellStyle name="Normal 5 4 3 2 5" xfId="810" xr:uid="{A7ADF73F-6C67-48A3-9043-959B56CD9F42}"/>
    <cellStyle name="Normal 5 4 3 2 6" xfId="811" xr:uid="{86E73EE8-446F-4685-8EF8-B889F6BF7D6A}"/>
    <cellStyle name="Normal 5 4 3 3" xfId="812" xr:uid="{54172CD1-BF24-4A83-8AC7-1710B7D6506E}"/>
    <cellStyle name="Normal 5 4 3 3 2" xfId="813" xr:uid="{A6C3CEDE-AF45-41DB-A3DF-6AAC2F536D06}"/>
    <cellStyle name="Normal 5 4 3 3 2 2" xfId="814" xr:uid="{55F8BEA7-F8AB-489B-B1AC-3BA664FBBE42}"/>
    <cellStyle name="Normal 5 4 3 3 2 2 2" xfId="3876" xr:uid="{CC6D1522-DEAB-437D-B45F-B6EBF99765CA}"/>
    <cellStyle name="Normal 5 4 3 3 2 2 2 2" xfId="3877" xr:uid="{9054E9E4-E0A6-453D-B726-6D25EF2A01B6}"/>
    <cellStyle name="Normal 5 4 3 3 2 2 3" xfId="3878" xr:uid="{83153554-659C-4F61-9C24-3EFB5D311AD4}"/>
    <cellStyle name="Normal 5 4 3 3 2 3" xfId="815" xr:uid="{696F98EB-5FED-4A15-A46C-EC6EA1B69FA5}"/>
    <cellStyle name="Normal 5 4 3 3 2 3 2" xfId="3879" xr:uid="{28C93A32-7E3C-4353-B4D2-FA94E4C27E37}"/>
    <cellStyle name="Normal 5 4 3 3 2 4" xfId="816" xr:uid="{B7097FE7-EC11-49E5-9C50-038796A6BBB1}"/>
    <cellStyle name="Normal 5 4 3 3 3" xfId="817" xr:uid="{6CFE63F0-60B2-4F01-B7CC-234D124E4F3E}"/>
    <cellStyle name="Normal 5 4 3 3 3 2" xfId="3880" xr:uid="{73071BF0-2672-4D41-9C5B-E2CC3D5E0861}"/>
    <cellStyle name="Normal 5 4 3 3 3 2 2" xfId="3881" xr:uid="{FCC8ED60-3F8D-4FE2-BCA4-BDEF2E9BE488}"/>
    <cellStyle name="Normal 5 4 3 3 3 3" xfId="3882" xr:uid="{388CB938-E61B-49A5-829E-A52696AEC950}"/>
    <cellStyle name="Normal 5 4 3 3 4" xfId="818" xr:uid="{E9ABA679-730B-48CE-9D91-D25E77937915}"/>
    <cellStyle name="Normal 5 4 3 3 4 2" xfId="3883" xr:uid="{2140816B-A8E3-487B-8F33-BF03A18CEE2D}"/>
    <cellStyle name="Normal 5 4 3 3 5" xfId="819" xr:uid="{F95B1E27-43BA-4C61-900C-D6C9EE4610AF}"/>
    <cellStyle name="Normal 5 4 3 4" xfId="820" xr:uid="{1BE19638-1251-4185-90C0-3D35B8EBDD4C}"/>
    <cellStyle name="Normal 5 4 3 4 2" xfId="821" xr:uid="{E749F1A9-EBC2-4C59-BE3C-6EFE66CFEE6F}"/>
    <cellStyle name="Normal 5 4 3 4 2 2" xfId="3884" xr:uid="{908A71E6-CE83-4686-A344-319F1B16DEB9}"/>
    <cellStyle name="Normal 5 4 3 4 2 2 2" xfId="3885" xr:uid="{4F6553C7-3CDC-49CB-B7AE-0A2B41E9BEE2}"/>
    <cellStyle name="Normal 5 4 3 4 2 3" xfId="3886" xr:uid="{0C3415F5-A1F2-409B-AD6C-95E9B4F30A84}"/>
    <cellStyle name="Normal 5 4 3 4 3" xfId="822" xr:uid="{7C8F1D97-2D6C-440C-8314-41DD15F1F8BA}"/>
    <cellStyle name="Normal 5 4 3 4 3 2" xfId="3887" xr:uid="{317E283E-1D86-4EB3-9F7C-53F9FF5184A6}"/>
    <cellStyle name="Normal 5 4 3 4 4" xfId="823" xr:uid="{90C876BE-DA92-4291-8A0F-4D706145DDD7}"/>
    <cellStyle name="Normal 5 4 3 5" xfId="824" xr:uid="{B00CB452-7641-4093-AFEF-8CFD00178AF4}"/>
    <cellStyle name="Normal 5 4 3 5 2" xfId="825" xr:uid="{3DD150A1-1BEE-4612-A502-0DFCF09E87B8}"/>
    <cellStyle name="Normal 5 4 3 5 2 2" xfId="3888" xr:uid="{95868D60-A745-4DB1-9B65-A78C531150B6}"/>
    <cellStyle name="Normal 5 4 3 5 3" xfId="826" xr:uid="{F31D9B15-993B-49AB-A922-68069299ECFC}"/>
    <cellStyle name="Normal 5 4 3 5 4" xfId="827" xr:uid="{B2C98240-6B48-4651-B0D1-AF680B7874CF}"/>
    <cellStyle name="Normal 5 4 3 6" xfId="828" xr:uid="{E1F9506D-A4D9-429B-BBDD-EE935FB87816}"/>
    <cellStyle name="Normal 5 4 3 6 2" xfId="3889" xr:uid="{0A9B90D9-9871-4E5E-99BD-98492CECAF6E}"/>
    <cellStyle name="Normal 5 4 3 7" xfId="829" xr:uid="{AE33B271-C8C5-4EA8-86D8-EF47543E5465}"/>
    <cellStyle name="Normal 5 4 3 8" xfId="830" xr:uid="{B74FAF98-0B0C-4DB2-A7F9-2710F5D26223}"/>
    <cellStyle name="Normal 5 4 4" xfId="831" xr:uid="{2238D400-5D45-4E29-A76F-C87FC6FB2A66}"/>
    <cellStyle name="Normal 5 4 4 2" xfId="832" xr:uid="{E33D54DF-7405-4725-A29B-CE046227E202}"/>
    <cellStyle name="Normal 5 4 4 2 2" xfId="833" xr:uid="{B5DC5EF2-D735-4192-BDAA-01158D3AF57D}"/>
    <cellStyle name="Normal 5 4 4 2 2 2" xfId="834" xr:uid="{EBEC04ED-003B-45E6-AA03-95D39C272BDC}"/>
    <cellStyle name="Normal 5 4 4 2 2 2 2" xfId="3890" xr:uid="{C2CCD42A-4102-4F80-874F-3378F48967F6}"/>
    <cellStyle name="Normal 5 4 4 2 2 3" xfId="835" xr:uid="{68AD7AB6-3046-4B5A-811A-90A78DB2621E}"/>
    <cellStyle name="Normal 5 4 4 2 2 4" xfId="836" xr:uid="{286F64FC-34AC-47A2-8814-AA4550D216E2}"/>
    <cellStyle name="Normal 5 4 4 2 3" xfId="837" xr:uid="{56D373BD-0E19-4948-A654-2254E4E08ABF}"/>
    <cellStyle name="Normal 5 4 4 2 3 2" xfId="3891" xr:uid="{231A0C00-B5CE-4697-90E5-2261D86EDD3B}"/>
    <cellStyle name="Normal 5 4 4 2 4" xfId="838" xr:uid="{E8F05275-24DC-4ED3-97E1-E011BADB1FEB}"/>
    <cellStyle name="Normal 5 4 4 2 5" xfId="839" xr:uid="{08A8CBB0-17F0-4EBC-B4AC-F437CFEB439D}"/>
    <cellStyle name="Normal 5 4 4 3" xfId="840" xr:uid="{CB26EFEC-4B17-4401-A2EA-1B498BD91748}"/>
    <cellStyle name="Normal 5 4 4 3 2" xfId="841" xr:uid="{161F1F7A-AF28-405A-B564-390340417277}"/>
    <cellStyle name="Normal 5 4 4 3 2 2" xfId="3892" xr:uid="{22FBD59C-1B14-47C0-8C02-79A9576375F4}"/>
    <cellStyle name="Normal 5 4 4 3 3" xfId="842" xr:uid="{2EA1A60E-B449-4846-946E-B7DE977BDC2D}"/>
    <cellStyle name="Normal 5 4 4 3 4" xfId="843" xr:uid="{487137A2-0623-49C7-B462-ACA921110100}"/>
    <cellStyle name="Normal 5 4 4 4" xfId="844" xr:uid="{8B54EF06-9AEA-42A8-8D05-DE39C7132D16}"/>
    <cellStyle name="Normal 5 4 4 4 2" xfId="845" xr:uid="{CB206806-7800-42C1-8272-119E8B822986}"/>
    <cellStyle name="Normal 5 4 4 4 3" xfId="846" xr:uid="{2C533ABD-FDA0-4057-B025-5F3F91A1C9F0}"/>
    <cellStyle name="Normal 5 4 4 4 4" xfId="847" xr:uid="{E796352D-2A5C-4E3C-B812-070DFB9CA549}"/>
    <cellStyle name="Normal 5 4 4 5" xfId="848" xr:uid="{AFFB7A79-8B1F-4916-B23A-9D27A3F279E3}"/>
    <cellStyle name="Normal 5 4 4 6" xfId="849" xr:uid="{32A4CE87-D44E-4688-A246-494B4CD8128C}"/>
    <cellStyle name="Normal 5 4 4 7" xfId="850" xr:uid="{0BC9B011-17E2-47D7-AA9F-65A72FD031E4}"/>
    <cellStyle name="Normal 5 4 5" xfId="851" xr:uid="{8C0EAF7C-5993-4370-BFDE-7193601E57B3}"/>
    <cellStyle name="Normal 5 4 5 2" xfId="852" xr:uid="{218C295A-BA21-4149-9FFB-EC9F0FFD98BD}"/>
    <cellStyle name="Normal 5 4 5 2 2" xfId="853" xr:uid="{52974A66-9A54-4860-9E70-DDC8344C7055}"/>
    <cellStyle name="Normal 5 4 5 2 2 2" xfId="3893" xr:uid="{8EFFD474-745D-4C92-8520-F737B79853D8}"/>
    <cellStyle name="Normal 5 4 5 2 2 2 2" xfId="3894" xr:uid="{E81879ED-8623-4859-AE27-02385767133F}"/>
    <cellStyle name="Normal 5 4 5 2 2 3" xfId="3895" xr:uid="{8BDE5EE4-42FE-4FFC-AE11-1E29D8F651A8}"/>
    <cellStyle name="Normal 5 4 5 2 3" xfId="854" xr:uid="{57377A5B-C3D0-468C-978D-607EA30AE452}"/>
    <cellStyle name="Normal 5 4 5 2 3 2" xfId="3896" xr:uid="{B82207CE-5E13-4814-8EB0-8F4AC05F8973}"/>
    <cellStyle name="Normal 5 4 5 2 4" xfId="855" xr:uid="{5BC6B85A-2FAE-422F-A6D1-53A2A76BC694}"/>
    <cellStyle name="Normal 5 4 5 3" xfId="856" xr:uid="{6778C86F-C21A-4A33-A2FC-BCA0E5609186}"/>
    <cellStyle name="Normal 5 4 5 3 2" xfId="857" xr:uid="{A0626F69-319B-405A-9EEB-B9C624CACAFF}"/>
    <cellStyle name="Normal 5 4 5 3 2 2" xfId="3897" xr:uid="{30DA7C8B-BE2A-4FB7-ADEB-8E9DC583A3D9}"/>
    <cellStyle name="Normal 5 4 5 3 3" xfId="858" xr:uid="{D10983B0-0B1B-4AC5-8255-BF7B81EA2E62}"/>
    <cellStyle name="Normal 5 4 5 3 4" xfId="859" xr:uid="{EB2D2BF2-F899-46DB-B9AD-B16EF615E4B1}"/>
    <cellStyle name="Normal 5 4 5 4" xfId="860" xr:uid="{F921975C-7151-40F2-8A92-0E6CECF56560}"/>
    <cellStyle name="Normal 5 4 5 4 2" xfId="3898" xr:uid="{0E1B095E-BA38-4F04-963E-7BB3B9463CCA}"/>
    <cellStyle name="Normal 5 4 5 5" xfId="861" xr:uid="{5126A91F-B470-4528-AFB6-ECAECE3FB8AF}"/>
    <cellStyle name="Normal 5 4 5 6" xfId="862" xr:uid="{64C3E90E-9332-489B-8737-629920540F21}"/>
    <cellStyle name="Normal 5 4 6" xfId="863" xr:uid="{9F596544-3097-4899-A882-5D09FB35D8E6}"/>
    <cellStyle name="Normal 5 4 6 2" xfId="864" xr:uid="{17118FBB-498A-40DF-930D-DA95F66AB36B}"/>
    <cellStyle name="Normal 5 4 6 2 2" xfId="865" xr:uid="{5DC1F383-A786-474C-9968-693D846A89B6}"/>
    <cellStyle name="Normal 5 4 6 2 2 2" xfId="3899" xr:uid="{AEE76B64-51D4-40B1-813A-656AD9F8DEFA}"/>
    <cellStyle name="Normal 5 4 6 2 3" xfId="866" xr:uid="{6CE81492-657C-42B5-A57F-A4103E337FE7}"/>
    <cellStyle name="Normal 5 4 6 2 4" xfId="867" xr:uid="{2D5689B4-7572-4E87-B135-DCEB58126463}"/>
    <cellStyle name="Normal 5 4 6 3" xfId="868" xr:uid="{8212ED8A-E853-4378-8DC5-F4D2F6684288}"/>
    <cellStyle name="Normal 5 4 6 3 2" xfId="3900" xr:uid="{C5080084-CF75-49B8-8F42-A5D6F45DA456}"/>
    <cellStyle name="Normal 5 4 6 4" xfId="869" xr:uid="{990270F6-C487-4D70-8F13-A3D26F024C74}"/>
    <cellStyle name="Normal 5 4 6 5" xfId="870" xr:uid="{CA266664-DE69-4270-B650-02E6ADB7C4A3}"/>
    <cellStyle name="Normal 5 4 7" xfId="871" xr:uid="{2B530D07-1BE9-4D85-9B51-D125C59744D6}"/>
    <cellStyle name="Normal 5 4 7 2" xfId="872" xr:uid="{F26F8578-A677-4E71-98A7-AEA0A1984D87}"/>
    <cellStyle name="Normal 5 4 7 2 2" xfId="3901" xr:uid="{448BBD8B-2544-4387-A3BC-EC85FA4A2A04}"/>
    <cellStyle name="Normal 5 4 7 2 3" xfId="4389" xr:uid="{51D142BA-2F95-46E4-94E8-8BDBDAE69889}"/>
    <cellStyle name="Normal 5 4 7 3" xfId="873" xr:uid="{FF2D5B3C-0D61-4768-8EAF-AFF63F0D6968}"/>
    <cellStyle name="Normal 5 4 7 4" xfId="874" xr:uid="{79FC5B53-0FCB-4061-BC2B-4BD94D95B330}"/>
    <cellStyle name="Normal 5 4 7 4 2" xfId="4748" xr:uid="{BD032DBA-0B1C-41B4-8D97-028A39859184}"/>
    <cellStyle name="Normal 5 4 7 4 3" xfId="4607" xr:uid="{929E2BF2-CC70-4E02-A190-44EE2FED0BE6}"/>
    <cellStyle name="Normal 5 4 7 4 4" xfId="4469" xr:uid="{B0B9BA55-AF00-4646-975B-98BC61FE02F5}"/>
    <cellStyle name="Normal 5 4 8" xfId="875" xr:uid="{4133C8FB-8D38-453B-ACB8-66C6ECA5C9E6}"/>
    <cellStyle name="Normal 5 4 8 2" xfId="876" xr:uid="{E2C7B818-FB24-4C43-9D3C-F236F869F998}"/>
    <cellStyle name="Normal 5 4 8 3" xfId="877" xr:uid="{AF582D83-FB8D-4AFC-9BA3-0D84E3CD4CAB}"/>
    <cellStyle name="Normal 5 4 8 4" xfId="878" xr:uid="{29D197CC-225D-4D67-BEFC-5DCFEE9E9F71}"/>
    <cellStyle name="Normal 5 4 9" xfId="879" xr:uid="{CB8A6EEB-F47E-4B3E-96CC-E53120CF2108}"/>
    <cellStyle name="Normal 5 5" xfId="880" xr:uid="{FB16E976-9467-4C5A-9327-7DCCBFA68B08}"/>
    <cellStyle name="Normal 5 5 10" xfId="881" xr:uid="{D3C5F0E1-73CF-411F-A91B-8E1CC6645E94}"/>
    <cellStyle name="Normal 5 5 11" xfId="882" xr:uid="{8A46A035-C418-46D2-8CA4-8F07A11D771D}"/>
    <cellStyle name="Normal 5 5 2" xfId="883" xr:uid="{18E033F0-E14D-4694-A111-6A4A50BCB5FD}"/>
    <cellStyle name="Normal 5 5 2 2" xfId="884" xr:uid="{A837CE4C-24D1-432D-AB11-F1C4DA5DF0EE}"/>
    <cellStyle name="Normal 5 5 2 2 2" xfId="885" xr:uid="{4ED17437-B5C3-46CF-885E-66D17C00D322}"/>
    <cellStyle name="Normal 5 5 2 2 2 2" xfId="886" xr:uid="{4229384F-415E-4B05-AE9D-87CDB7D0A138}"/>
    <cellStyle name="Normal 5 5 2 2 2 2 2" xfId="887" xr:uid="{7DF7EAA0-8BD3-4CAF-9EAB-130CC89A5AB2}"/>
    <cellStyle name="Normal 5 5 2 2 2 2 2 2" xfId="3902" xr:uid="{6477BA8A-C684-4F15-A1CB-EADC677C90A1}"/>
    <cellStyle name="Normal 5 5 2 2 2 2 3" xfId="888" xr:uid="{2C4F26B7-FFCC-446F-9FAC-D67F6ACA0455}"/>
    <cellStyle name="Normal 5 5 2 2 2 2 4" xfId="889" xr:uid="{D101950F-DA84-4A29-B186-0521CF655049}"/>
    <cellStyle name="Normal 5 5 2 2 2 3" xfId="890" xr:uid="{E7B2B255-ED9E-46D5-B3B9-262F72F3FBF2}"/>
    <cellStyle name="Normal 5 5 2 2 2 3 2" xfId="891" xr:uid="{6675FF3C-DA44-477B-AA9B-4DA52E21F832}"/>
    <cellStyle name="Normal 5 5 2 2 2 3 3" xfId="892" xr:uid="{6113FB80-D086-4680-946E-7971AE0BFD55}"/>
    <cellStyle name="Normal 5 5 2 2 2 3 4" xfId="893" xr:uid="{B644F8AA-4545-4472-9DDE-E33EA779C41B}"/>
    <cellStyle name="Normal 5 5 2 2 2 4" xfId="894" xr:uid="{920313F7-1E6C-488E-AAAC-CC9A9AFC200B}"/>
    <cellStyle name="Normal 5 5 2 2 2 5" xfId="895" xr:uid="{EA34D197-7D60-4BDA-9E33-2C5C2DF2AB16}"/>
    <cellStyle name="Normal 5 5 2 2 2 6" xfId="896" xr:uid="{A68A464A-CE3E-4004-9D95-FBD8DD57588F}"/>
    <cellStyle name="Normal 5 5 2 2 3" xfId="897" xr:uid="{CE2D6CC3-D3F7-46A4-9A79-93A7902B1A11}"/>
    <cellStyle name="Normal 5 5 2 2 3 2" xfId="898" xr:uid="{AC687A7F-FAEC-4D14-BDC4-7AF0EBE0343A}"/>
    <cellStyle name="Normal 5 5 2 2 3 2 2" xfId="899" xr:uid="{2538CFF0-393A-4F0D-A1A0-DC9B26B17A40}"/>
    <cellStyle name="Normal 5 5 2 2 3 2 3" xfId="900" xr:uid="{9BB9C320-9F5E-4F6F-AD5D-CEB4D7D41581}"/>
    <cellStyle name="Normal 5 5 2 2 3 2 4" xfId="901" xr:uid="{4963BBFA-D03B-4D5E-84DA-2DAEE49C947E}"/>
    <cellStyle name="Normal 5 5 2 2 3 3" xfId="902" xr:uid="{4EFF0195-6814-4EC9-A152-C6DB914562DA}"/>
    <cellStyle name="Normal 5 5 2 2 3 4" xfId="903" xr:uid="{8CBB9325-183F-4B4E-B3C5-96F63EF4A2CA}"/>
    <cellStyle name="Normal 5 5 2 2 3 5" xfId="904" xr:uid="{E7455CAD-4301-4D37-87A2-8423311F776B}"/>
    <cellStyle name="Normal 5 5 2 2 4" xfId="905" xr:uid="{C2C4E5E2-BC2B-4ED2-815C-30FAF8B1E155}"/>
    <cellStyle name="Normal 5 5 2 2 4 2" xfId="906" xr:uid="{5900CD0C-F5AD-4E85-BB09-A8494E25812F}"/>
    <cellStyle name="Normal 5 5 2 2 4 3" xfId="907" xr:uid="{627A5B38-FE1A-4ED5-8D0D-C00BF4B06006}"/>
    <cellStyle name="Normal 5 5 2 2 4 4" xfId="908" xr:uid="{63C88ABD-4AD9-4635-A85D-01519BA37F09}"/>
    <cellStyle name="Normal 5 5 2 2 5" xfId="909" xr:uid="{CD90CCE0-F16A-404D-9D0C-A96FBEED31C3}"/>
    <cellStyle name="Normal 5 5 2 2 5 2" xfId="910" xr:uid="{59002A18-4FD7-466D-9252-95A23F0E1D61}"/>
    <cellStyle name="Normal 5 5 2 2 5 3" xfId="911" xr:uid="{EC31168C-E6A7-4457-8B0F-DD19B9433A36}"/>
    <cellStyle name="Normal 5 5 2 2 5 4" xfId="912" xr:uid="{79988255-4A82-4918-A1CB-6BBB54DF5358}"/>
    <cellStyle name="Normal 5 5 2 2 6" xfId="913" xr:uid="{C9922952-D713-410F-B4C3-A0BE7E3BB9B6}"/>
    <cellStyle name="Normal 5 5 2 2 7" xfId="914" xr:uid="{B8BBEC84-6CA6-4B3A-ACFD-BCA0AD194D35}"/>
    <cellStyle name="Normal 5 5 2 2 8" xfId="915" xr:uid="{28BA99C5-80F4-4309-8B15-E58213CC3F17}"/>
    <cellStyle name="Normal 5 5 2 3" xfId="916" xr:uid="{F5999A31-FCF5-4419-81DB-0E4B7D62E61E}"/>
    <cellStyle name="Normal 5 5 2 3 2" xfId="917" xr:uid="{39BC4DFC-9248-453D-B493-EE5201990C72}"/>
    <cellStyle name="Normal 5 5 2 3 2 2" xfId="918" xr:uid="{0A8BF5BD-660C-4095-940B-C356DFDDC543}"/>
    <cellStyle name="Normal 5 5 2 3 2 2 2" xfId="3903" xr:uid="{BB99C5BA-3F83-43C4-A317-1BEDC19F010F}"/>
    <cellStyle name="Normal 5 5 2 3 2 2 2 2" xfId="3904" xr:uid="{A95E9606-81DD-4262-BC8F-6A6D3E95FCA4}"/>
    <cellStyle name="Normal 5 5 2 3 2 2 3" xfId="3905" xr:uid="{650BE59E-8A66-4145-926E-AE60F35BA982}"/>
    <cellStyle name="Normal 5 5 2 3 2 3" xfId="919" xr:uid="{03F29C1F-D9FB-4B15-B9BA-56646602DC8A}"/>
    <cellStyle name="Normal 5 5 2 3 2 3 2" xfId="3906" xr:uid="{4976FA1A-C487-42D9-B84A-DC91615DCB7C}"/>
    <cellStyle name="Normal 5 5 2 3 2 4" xfId="920" xr:uid="{21BA7760-9C6C-4F07-B4DC-D2BC8587F0B0}"/>
    <cellStyle name="Normal 5 5 2 3 3" xfId="921" xr:uid="{09793ED1-F01D-4BBF-BD9A-6B44B54F90D6}"/>
    <cellStyle name="Normal 5 5 2 3 3 2" xfId="922" xr:uid="{02DE027E-09F7-47CC-8C59-E6D6D7F587CA}"/>
    <cellStyle name="Normal 5 5 2 3 3 2 2" xfId="3907" xr:uid="{83FAC977-E4E7-434F-97EE-23B43780A753}"/>
    <cellStyle name="Normal 5 5 2 3 3 3" xfId="923" xr:uid="{848FEF09-271F-4379-A126-234E49A44101}"/>
    <cellStyle name="Normal 5 5 2 3 3 4" xfId="924" xr:uid="{BD7F532A-8FFB-42CF-B05B-D873A1FF599C}"/>
    <cellStyle name="Normal 5 5 2 3 4" xfId="925" xr:uid="{5CD87130-86E6-471E-9913-A065D8DAFBB4}"/>
    <cellStyle name="Normal 5 5 2 3 4 2" xfId="3908" xr:uid="{29B694DC-6DD8-4619-BDB1-4A12CD87B38E}"/>
    <cellStyle name="Normal 5 5 2 3 5" xfId="926" xr:uid="{2A7CF516-4809-460F-9E26-40B9036EE397}"/>
    <cellStyle name="Normal 5 5 2 3 6" xfId="927" xr:uid="{99A0262A-0A34-44FD-82AB-719B75A0E8C5}"/>
    <cellStyle name="Normal 5 5 2 4" xfId="928" xr:uid="{FE848203-5829-492E-B1D2-76E890449284}"/>
    <cellStyle name="Normal 5 5 2 4 2" xfId="929" xr:uid="{011D1842-004B-4293-873D-33499173E1AB}"/>
    <cellStyle name="Normal 5 5 2 4 2 2" xfId="930" xr:uid="{B08F41B5-C245-45BA-BEE6-86C4C7572F78}"/>
    <cellStyle name="Normal 5 5 2 4 2 2 2" xfId="3909" xr:uid="{CB31E5F1-A038-4C20-BEB7-4F830540C903}"/>
    <cellStyle name="Normal 5 5 2 4 2 3" xfId="931" xr:uid="{3F7C0C45-0C0F-4B62-B312-A749C805454E}"/>
    <cellStyle name="Normal 5 5 2 4 2 4" xfId="932" xr:uid="{4866012D-95AB-4472-B26A-1AA8F9647D4D}"/>
    <cellStyle name="Normal 5 5 2 4 3" xfId="933" xr:uid="{412FFA95-E9F8-480B-9F38-2CCFB783F860}"/>
    <cellStyle name="Normal 5 5 2 4 3 2" xfId="3910" xr:uid="{D587481A-9402-4CFF-8040-C26028753900}"/>
    <cellStyle name="Normal 5 5 2 4 4" xfId="934" xr:uid="{35CE310A-334E-4A66-9B68-52BF28A8D99E}"/>
    <cellStyle name="Normal 5 5 2 4 5" xfId="935" xr:uid="{82960A24-92AB-4A2B-A6E9-3C6118E77905}"/>
    <cellStyle name="Normal 5 5 2 5" xfId="936" xr:uid="{A311B0FB-EC4B-45DD-B6EE-42B7A6F0B5FD}"/>
    <cellStyle name="Normal 5 5 2 5 2" xfId="937" xr:uid="{CF2AD3FA-4BD3-4162-8462-F3AAE3AD63DC}"/>
    <cellStyle name="Normal 5 5 2 5 2 2" xfId="3911" xr:uid="{BC5F454F-E748-4329-814B-4DB40AC01D19}"/>
    <cellStyle name="Normal 5 5 2 5 3" xfId="938" xr:uid="{9ACC1298-C7C6-4071-91A3-BC3C714164D3}"/>
    <cellStyle name="Normal 5 5 2 5 4" xfId="939" xr:uid="{76CBA523-CA28-4755-BF70-99EF233B9978}"/>
    <cellStyle name="Normal 5 5 2 6" xfId="940" xr:uid="{D72CEAC4-67A7-4ABF-98E7-BC27458463DF}"/>
    <cellStyle name="Normal 5 5 2 6 2" xfId="941" xr:uid="{5B1DC06F-340C-4B1E-A261-1E088B749CFF}"/>
    <cellStyle name="Normal 5 5 2 6 3" xfId="942" xr:uid="{10173D37-FB7B-4CEC-BBBB-1A8AA093AF27}"/>
    <cellStyle name="Normal 5 5 2 6 4" xfId="943" xr:uid="{705D63B6-B38D-41C5-A9FF-4E115BB48AB2}"/>
    <cellStyle name="Normal 5 5 2 7" xfId="944" xr:uid="{6EBD36A7-010B-4E8A-9599-6BD80FEBEBF7}"/>
    <cellStyle name="Normal 5 5 2 8" xfId="945" xr:uid="{016D2C75-2913-4554-8E14-EFC35F285E4B}"/>
    <cellStyle name="Normal 5 5 2 9" xfId="946" xr:uid="{275429A7-3F0E-4159-92BF-3580F8712606}"/>
    <cellStyle name="Normal 5 5 3" xfId="947" xr:uid="{DEBA6182-7478-4AAC-9A87-31EEFFD2BB4C}"/>
    <cellStyle name="Normal 5 5 3 2" xfId="948" xr:uid="{0D09149A-6432-4705-BD40-7BDE56511830}"/>
    <cellStyle name="Normal 5 5 3 2 2" xfId="949" xr:uid="{AC323D40-C322-49C1-9190-1F1CDACCF708}"/>
    <cellStyle name="Normal 5 5 3 2 2 2" xfId="950" xr:uid="{DC233658-9445-4AAF-B07A-B56F93C7EC65}"/>
    <cellStyle name="Normal 5 5 3 2 2 2 2" xfId="3912" xr:uid="{10C33AF6-855A-4A36-A3CF-26DF39F1E12B}"/>
    <cellStyle name="Normal 5 5 3 2 2 2 2 2" xfId="4639" xr:uid="{88EA4F4C-EC48-407E-9851-A9D19EE4ED9C}"/>
    <cellStyle name="Normal 5 5 3 2 2 2 3" xfId="4640" xr:uid="{03F1035E-D112-472D-A670-02767E8321AB}"/>
    <cellStyle name="Normal 5 5 3 2 2 3" xfId="951" xr:uid="{D8BAC12B-3431-48D6-84CB-45F2B6D9C313}"/>
    <cellStyle name="Normal 5 5 3 2 2 3 2" xfId="4641" xr:uid="{8C0BDA31-8547-48FD-B971-333AA029CB25}"/>
    <cellStyle name="Normal 5 5 3 2 2 4" xfId="952" xr:uid="{D5F725E7-B948-48E8-9233-CA446CD1AE1A}"/>
    <cellStyle name="Normal 5 5 3 2 3" xfId="953" xr:uid="{B64925AD-C6F3-4813-84B6-5041EC298E7B}"/>
    <cellStyle name="Normal 5 5 3 2 3 2" xfId="954" xr:uid="{00D3F57E-2E01-4CF0-856F-1F3BFDF3649C}"/>
    <cellStyle name="Normal 5 5 3 2 3 2 2" xfId="4642" xr:uid="{9804AC93-D07F-41A4-A310-869F3A450436}"/>
    <cellStyle name="Normal 5 5 3 2 3 3" xfId="955" xr:uid="{CCCB68CD-EAEF-4E6D-AB4C-A0655C2282D4}"/>
    <cellStyle name="Normal 5 5 3 2 3 4" xfId="956" xr:uid="{21EFD65F-A868-40F9-B765-A104C71C3791}"/>
    <cellStyle name="Normal 5 5 3 2 4" xfId="957" xr:uid="{DE3AEFBC-8C76-4705-AE97-B8E03EDAC685}"/>
    <cellStyle name="Normal 5 5 3 2 4 2" xfId="4643" xr:uid="{9C2E17E1-E85D-4499-936D-D8D477CCC347}"/>
    <cellStyle name="Normal 5 5 3 2 5" xfId="958" xr:uid="{F16B14D6-5072-4F00-B647-5599CF7734A0}"/>
    <cellStyle name="Normal 5 5 3 2 6" xfId="959" xr:uid="{A436B810-C0AA-463E-885B-2E4E83D54DC4}"/>
    <cellStyle name="Normal 5 5 3 3" xfId="960" xr:uid="{8C9D5A07-EF05-4F7D-BFD0-75700ED252F3}"/>
    <cellStyle name="Normal 5 5 3 3 2" xfId="961" xr:uid="{BD1628E4-EB2F-4C05-998F-4012076925CB}"/>
    <cellStyle name="Normal 5 5 3 3 2 2" xfId="962" xr:uid="{F9BBB58E-3BE8-4917-A1DD-63C366AA85CB}"/>
    <cellStyle name="Normal 5 5 3 3 2 2 2" xfId="4644" xr:uid="{CA3BC141-E6A5-4576-873A-24582180C746}"/>
    <cellStyle name="Normal 5 5 3 3 2 3" xfId="963" xr:uid="{0E54134B-EF9F-4ED4-A680-0C6DC675DC9E}"/>
    <cellStyle name="Normal 5 5 3 3 2 4" xfId="964" xr:uid="{C0120A39-42C5-4C77-8330-B76A67ED9EB5}"/>
    <cellStyle name="Normal 5 5 3 3 3" xfId="965" xr:uid="{C8F2C2BB-73F1-496F-8867-844DEB3D1367}"/>
    <cellStyle name="Normal 5 5 3 3 3 2" xfId="4645" xr:uid="{017242E1-E653-4243-B941-B2F7CFF33B03}"/>
    <cellStyle name="Normal 5 5 3 3 4" xfId="966" xr:uid="{8D62AECF-A473-4AB2-B5F4-0267617E3D2D}"/>
    <cellStyle name="Normal 5 5 3 3 5" xfId="967" xr:uid="{30FE7402-9E17-4BD7-AFBF-D06769CE07BC}"/>
    <cellStyle name="Normal 5 5 3 4" xfId="968" xr:uid="{2280854A-C7BE-4103-965F-76BA48D5ABF4}"/>
    <cellStyle name="Normal 5 5 3 4 2" xfId="969" xr:uid="{B9D459FA-E7FE-41FB-9DF8-95AE453E5424}"/>
    <cellStyle name="Normal 5 5 3 4 2 2" xfId="4646" xr:uid="{7385F971-7686-4911-B3DB-2931CFF17140}"/>
    <cellStyle name="Normal 5 5 3 4 3" xfId="970" xr:uid="{667D02A0-86F0-4011-A591-16959AAD0D32}"/>
    <cellStyle name="Normal 5 5 3 4 4" xfId="971" xr:uid="{CBFCA85D-2685-49EF-B138-41BB2E9465B1}"/>
    <cellStyle name="Normal 5 5 3 5" xfId="972" xr:uid="{7E2CA6C8-4814-47A0-AD0F-5E5A189CD389}"/>
    <cellStyle name="Normal 5 5 3 5 2" xfId="973" xr:uid="{54BBEC1A-8A90-4F2B-B06C-A065B85FD735}"/>
    <cellStyle name="Normal 5 5 3 5 3" xfId="974" xr:uid="{B680954B-F416-4B71-90BB-CB206B94F575}"/>
    <cellStyle name="Normal 5 5 3 5 4" xfId="975" xr:uid="{7E2A97AE-3944-44F6-BBCB-E443D78CEF36}"/>
    <cellStyle name="Normal 5 5 3 6" xfId="976" xr:uid="{DECD800B-1C21-4ED0-9C2A-D6F6F2726C55}"/>
    <cellStyle name="Normal 5 5 3 7" xfId="977" xr:uid="{619B4C29-8EAF-4059-B1BD-3186E548363A}"/>
    <cellStyle name="Normal 5 5 3 8" xfId="978" xr:uid="{C0AAABB3-545C-4952-A544-8EBEB94C6C81}"/>
    <cellStyle name="Normal 5 5 4" xfId="979" xr:uid="{F88E458E-9975-4928-92FB-2DB22E39F9FF}"/>
    <cellStyle name="Normal 5 5 4 2" xfId="980" xr:uid="{C29BEF15-1F72-4FC4-8396-A67C43126FD7}"/>
    <cellStyle name="Normal 5 5 4 2 2" xfId="981" xr:uid="{A7C12E91-A2B3-4FE1-BB7F-74D4FE50F320}"/>
    <cellStyle name="Normal 5 5 4 2 2 2" xfId="982" xr:uid="{84765597-01E2-40AE-8F0C-CED0D9C96432}"/>
    <cellStyle name="Normal 5 5 4 2 2 2 2" xfId="3913" xr:uid="{94D37DA5-A07E-4543-9D69-2ED8C1DF1A27}"/>
    <cellStyle name="Normal 5 5 4 2 2 3" xfId="983" xr:uid="{5659A871-1435-4238-8DEA-67E6938E0A16}"/>
    <cellStyle name="Normal 5 5 4 2 2 4" xfId="984" xr:uid="{663A4CE5-B490-4781-AF7D-0EE53CC0F192}"/>
    <cellStyle name="Normal 5 5 4 2 3" xfId="985" xr:uid="{187DBFD5-F5BB-4145-BC89-BF692FD3A9B0}"/>
    <cellStyle name="Normal 5 5 4 2 3 2" xfId="3914" xr:uid="{A922B946-30CE-404B-9FE4-0726BF3E5CC5}"/>
    <cellStyle name="Normal 5 5 4 2 4" xfId="986" xr:uid="{A4068D85-513E-48A8-90EB-06E6CFB0ABF8}"/>
    <cellStyle name="Normal 5 5 4 2 5" xfId="987" xr:uid="{026DA24E-7484-4DCD-A19C-BECAE5AD8467}"/>
    <cellStyle name="Normal 5 5 4 3" xfId="988" xr:uid="{568D684C-BB4D-4B7C-9FA5-00533FDE40A3}"/>
    <cellStyle name="Normal 5 5 4 3 2" xfId="989" xr:uid="{7B763D09-9CB5-40B9-BDF5-480DAAB6AC5D}"/>
    <cellStyle name="Normal 5 5 4 3 2 2" xfId="3915" xr:uid="{38DE08B1-05BD-4D65-AEFA-94A2129BFAD3}"/>
    <cellStyle name="Normal 5 5 4 3 3" xfId="990" xr:uid="{888F2957-AC1C-4454-87DE-72448BCD94F5}"/>
    <cellStyle name="Normal 5 5 4 3 4" xfId="991" xr:uid="{3813F177-8A7C-467E-BE36-E1E3C67FE2FE}"/>
    <cellStyle name="Normal 5 5 4 4" xfId="992" xr:uid="{B1FC439B-BA77-4588-BE74-E3B922A77E03}"/>
    <cellStyle name="Normal 5 5 4 4 2" xfId="993" xr:uid="{56BC5085-B1CF-4875-A82E-4B8834BA8108}"/>
    <cellStyle name="Normal 5 5 4 4 3" xfId="994" xr:uid="{39468B0F-703F-4098-8910-1575DD6939F3}"/>
    <cellStyle name="Normal 5 5 4 4 4" xfId="995" xr:uid="{E34B19E5-5633-425F-BDE2-7EB2B6C8558F}"/>
    <cellStyle name="Normal 5 5 4 5" xfId="996" xr:uid="{33F3351A-BE15-46A9-A2EB-D4D2FBB01F6F}"/>
    <cellStyle name="Normal 5 5 4 6" xfId="997" xr:uid="{BEBF1310-8C70-4B3F-9FF4-6F9578B2D9E1}"/>
    <cellStyle name="Normal 5 5 4 7" xfId="998" xr:uid="{C2CDA5A1-5CD3-45C8-AC00-37E03A422D37}"/>
    <cellStyle name="Normal 5 5 5" xfId="999" xr:uid="{1462C7AB-ECB0-4912-A006-C4DBF4EB0F44}"/>
    <cellStyle name="Normal 5 5 5 2" xfId="1000" xr:uid="{EB06FF47-B2E4-4B53-B02E-55E0BB473E77}"/>
    <cellStyle name="Normal 5 5 5 2 2" xfId="1001" xr:uid="{A9C3D57E-B566-4198-85F8-91DDC2B1CBD6}"/>
    <cellStyle name="Normal 5 5 5 2 2 2" xfId="3916" xr:uid="{56B7D1D8-9F37-4A50-8870-1698809B3883}"/>
    <cellStyle name="Normal 5 5 5 2 3" xfId="1002" xr:uid="{B0DE5808-2695-432E-A474-AD4369BD7FCC}"/>
    <cellStyle name="Normal 5 5 5 2 4" xfId="1003" xr:uid="{5C668351-092B-4E58-B885-4AA8CA430A82}"/>
    <cellStyle name="Normal 5 5 5 3" xfId="1004" xr:uid="{EB45644A-A021-488A-9C7B-14EEA595E799}"/>
    <cellStyle name="Normal 5 5 5 3 2" xfId="1005" xr:uid="{28FC13B9-003C-46CB-BE2C-FC2CD71CEE74}"/>
    <cellStyle name="Normal 5 5 5 3 3" xfId="1006" xr:uid="{F975DCFE-DDE9-45D7-A094-467B538EB9F2}"/>
    <cellStyle name="Normal 5 5 5 3 4" xfId="1007" xr:uid="{C4F9FFAF-2F88-490E-B907-E479E78206F4}"/>
    <cellStyle name="Normal 5 5 5 4" xfId="1008" xr:uid="{3BF1E836-8D88-4EBE-9EA9-78B2EE3E5993}"/>
    <cellStyle name="Normal 5 5 5 5" xfId="1009" xr:uid="{19ED4752-66E7-4A44-87A1-16FE3C17A5E2}"/>
    <cellStyle name="Normal 5 5 5 6" xfId="1010" xr:uid="{2BE172FB-E79C-42CB-AE77-F35E4A1E0082}"/>
    <cellStyle name="Normal 5 5 6" xfId="1011" xr:uid="{CE7E5475-EA20-4392-9CB4-C770881AAA4E}"/>
    <cellStyle name="Normal 5 5 6 2" xfId="1012" xr:uid="{8942D5DC-9B9A-4A18-AC19-C722C86A34ED}"/>
    <cellStyle name="Normal 5 5 6 2 2" xfId="1013" xr:uid="{ABB3F250-7043-4622-AD01-ABB3F793DACC}"/>
    <cellStyle name="Normal 5 5 6 2 3" xfId="1014" xr:uid="{EEEA89E2-DE76-48AF-B3A4-9DDA605221FC}"/>
    <cellStyle name="Normal 5 5 6 2 4" xfId="1015" xr:uid="{677A5CA6-1CD0-4060-BBC4-263413CFF6FB}"/>
    <cellStyle name="Normal 5 5 6 3" xfId="1016" xr:uid="{E928CACA-6B64-4978-A87A-702B838C9F44}"/>
    <cellStyle name="Normal 5 5 6 4" xfId="1017" xr:uid="{A721426B-CE93-4FB5-A06C-9B204A3FEE01}"/>
    <cellStyle name="Normal 5 5 6 5" xfId="1018" xr:uid="{87CD3DC6-1203-44B6-A27F-A27B59E342F0}"/>
    <cellStyle name="Normal 5 5 7" xfId="1019" xr:uid="{9E6EBD73-96F8-4572-9BEF-338B73728000}"/>
    <cellStyle name="Normal 5 5 7 2" xfId="1020" xr:uid="{2FF82B9C-2F69-41F0-B2E9-00FE6367905C}"/>
    <cellStyle name="Normal 5 5 7 3" xfId="1021" xr:uid="{F424C555-FABA-4B67-BE3C-98EF51A53E31}"/>
    <cellStyle name="Normal 5 5 7 4" xfId="1022" xr:uid="{2503EFB5-D05B-4644-83DF-176D68608B5A}"/>
    <cellStyle name="Normal 5 5 8" xfId="1023" xr:uid="{3EC4D7D3-FFAA-49AB-9E27-F8446618E303}"/>
    <cellStyle name="Normal 5 5 8 2" xfId="1024" xr:uid="{0B2CE33F-E833-4E18-9C91-FBED641E8F34}"/>
    <cellStyle name="Normal 5 5 8 3" xfId="1025" xr:uid="{033B4257-5D66-4D56-B475-B8444331D65C}"/>
    <cellStyle name="Normal 5 5 8 4" xfId="1026" xr:uid="{EA63957A-C482-42B2-BA5E-3426C903DB99}"/>
    <cellStyle name="Normal 5 5 9" xfId="1027" xr:uid="{340C8167-36CE-48AD-80AE-CD35DFAD0B10}"/>
    <cellStyle name="Normal 5 6" xfId="1028" xr:uid="{3B71036D-D565-46AC-AD92-65E0D567ABD3}"/>
    <cellStyle name="Normal 5 6 10" xfId="1029" xr:uid="{F76D1597-86B5-4E5F-B431-84CF77B7E474}"/>
    <cellStyle name="Normal 5 6 11" xfId="1030" xr:uid="{E7B7931B-E764-4164-9DDF-3EFB4F0665A5}"/>
    <cellStyle name="Normal 5 6 2" xfId="1031" xr:uid="{6359564D-3D8D-45A6-B495-7E179623225E}"/>
    <cellStyle name="Normal 5 6 2 2" xfId="1032" xr:uid="{4EA344F8-69C0-4414-BD08-AC82A4CA853C}"/>
    <cellStyle name="Normal 5 6 2 2 2" xfId="1033" xr:uid="{5A20DAF7-1275-4CF9-8A0D-7B5D753C30B9}"/>
    <cellStyle name="Normal 5 6 2 2 2 2" xfId="1034" xr:uid="{1FB8F04D-47C8-4137-B45F-AE2794C01E2B}"/>
    <cellStyle name="Normal 5 6 2 2 2 2 2" xfId="1035" xr:uid="{385DE653-6350-49C1-82EF-2B48D576608A}"/>
    <cellStyle name="Normal 5 6 2 2 2 2 3" xfId="1036" xr:uid="{30C16C1A-C7FB-49C1-8C5B-EBE2DAB9F1DA}"/>
    <cellStyle name="Normal 5 6 2 2 2 2 4" xfId="1037" xr:uid="{B125CFF9-B535-4425-98F5-D8F2BB3B0092}"/>
    <cellStyle name="Normal 5 6 2 2 2 3" xfId="1038" xr:uid="{DD6F0ABD-BE37-4ED8-A617-D81D7DD9908B}"/>
    <cellStyle name="Normal 5 6 2 2 2 3 2" xfId="1039" xr:uid="{7D573DD6-E7F5-47B9-B41B-CDC5A9478CFD}"/>
    <cellStyle name="Normal 5 6 2 2 2 3 3" xfId="1040" xr:uid="{06D22B17-847E-4E75-A142-15EC86FA8D4F}"/>
    <cellStyle name="Normal 5 6 2 2 2 3 4" xfId="1041" xr:uid="{63333539-2908-4B1D-BABC-91E83B7AC271}"/>
    <cellStyle name="Normal 5 6 2 2 2 4" xfId="1042" xr:uid="{E98AF95B-2EE0-4109-9231-929B4EDA66D6}"/>
    <cellStyle name="Normal 5 6 2 2 2 5" xfId="1043" xr:uid="{F8823820-EFA5-4274-BB0A-1E2BEEACA99C}"/>
    <cellStyle name="Normal 5 6 2 2 2 6" xfId="1044" xr:uid="{7237E129-4762-41E5-A57F-E71FABFFD9F7}"/>
    <cellStyle name="Normal 5 6 2 2 3" xfId="1045" xr:uid="{62FCC5FD-D2C5-4E05-AA7F-FD79869256D9}"/>
    <cellStyle name="Normal 5 6 2 2 3 2" xfId="1046" xr:uid="{F8B04F3F-5697-40AE-B989-D24CA01773DA}"/>
    <cellStyle name="Normal 5 6 2 2 3 2 2" xfId="1047" xr:uid="{14B3A6CB-F4B4-475A-9085-0D6F0B3EAFB6}"/>
    <cellStyle name="Normal 5 6 2 2 3 2 3" xfId="1048" xr:uid="{2F0985F8-BA92-4612-9CA0-A6D2ABF8589C}"/>
    <cellStyle name="Normal 5 6 2 2 3 2 4" xfId="1049" xr:uid="{FD466358-AEEE-43ED-AFD4-9BA658E2AB8B}"/>
    <cellStyle name="Normal 5 6 2 2 3 3" xfId="1050" xr:uid="{68304413-5A68-42A9-AE9E-6710EF4C665D}"/>
    <cellStyle name="Normal 5 6 2 2 3 4" xfId="1051" xr:uid="{6D7077B5-7650-4287-8A2F-6871D5B1D4F7}"/>
    <cellStyle name="Normal 5 6 2 2 3 5" xfId="1052" xr:uid="{ED5039A9-2505-42ED-96F7-788EC1C75084}"/>
    <cellStyle name="Normal 5 6 2 2 4" xfId="1053" xr:uid="{827E7956-A0FA-4134-A4E2-FAF7806B0884}"/>
    <cellStyle name="Normal 5 6 2 2 4 2" xfId="1054" xr:uid="{FA97678A-5FAC-4641-A1C9-8083CC9E255D}"/>
    <cellStyle name="Normal 5 6 2 2 4 3" xfId="1055" xr:uid="{0C903C4D-B940-4616-9694-18429FD90803}"/>
    <cellStyle name="Normal 5 6 2 2 4 4" xfId="1056" xr:uid="{CB84A3A8-A0C9-4718-ACA3-8E7FB774CFB2}"/>
    <cellStyle name="Normal 5 6 2 2 5" xfId="1057" xr:uid="{0074DF0D-E40B-4793-93EF-EA510DAECD7F}"/>
    <cellStyle name="Normal 5 6 2 2 5 2" xfId="1058" xr:uid="{10BD31CB-7254-4DCE-A93C-C1F9D7A35BC4}"/>
    <cellStyle name="Normal 5 6 2 2 5 3" xfId="1059" xr:uid="{474335B3-EB40-4057-9D4C-98B7C7EC3D2C}"/>
    <cellStyle name="Normal 5 6 2 2 5 4" xfId="1060" xr:uid="{A7AFE456-1F08-4364-90A9-7BE54AD79E16}"/>
    <cellStyle name="Normal 5 6 2 2 6" xfId="1061" xr:uid="{17EF310E-018F-4C93-8415-AEF0E8057BEF}"/>
    <cellStyle name="Normal 5 6 2 2 7" xfId="1062" xr:uid="{2F3E90B7-4BB9-4EFD-8D53-BE5AC7BAF15B}"/>
    <cellStyle name="Normal 5 6 2 2 8" xfId="1063" xr:uid="{89AA4379-0A2F-4670-B8A1-47051DE4F49D}"/>
    <cellStyle name="Normal 5 6 2 3" xfId="1064" xr:uid="{B7903FAA-043E-4725-B39B-A5503C557201}"/>
    <cellStyle name="Normal 5 6 2 3 2" xfId="1065" xr:uid="{2934CEBA-D2C8-4691-AB7B-A430DC1E71C2}"/>
    <cellStyle name="Normal 5 6 2 3 2 2" xfId="1066" xr:uid="{85D605D5-E46E-4542-92BA-9A362278019B}"/>
    <cellStyle name="Normal 5 6 2 3 2 3" xfId="1067" xr:uid="{14C6602E-2EC4-47D6-826D-CB238E0AE097}"/>
    <cellStyle name="Normal 5 6 2 3 2 4" xfId="1068" xr:uid="{ABFC3648-839D-475F-A836-4BF5B368A4A2}"/>
    <cellStyle name="Normal 5 6 2 3 3" xfId="1069" xr:uid="{A8B52F11-799D-47FB-BFA6-9487D6EB26CA}"/>
    <cellStyle name="Normal 5 6 2 3 3 2" xfId="1070" xr:uid="{0CAC60C7-7A12-4D4F-8205-BD2C480A92C6}"/>
    <cellStyle name="Normal 5 6 2 3 3 3" xfId="1071" xr:uid="{5182F7F3-5832-4D02-B381-5502B70E41E4}"/>
    <cellStyle name="Normal 5 6 2 3 3 4" xfId="1072" xr:uid="{FEFF77EF-1AD6-4385-AF0A-2AD5654254E8}"/>
    <cellStyle name="Normal 5 6 2 3 4" xfId="1073" xr:uid="{085ACE97-C0AC-4F53-A9FA-23D085907BC8}"/>
    <cellStyle name="Normal 5 6 2 3 5" xfId="1074" xr:uid="{F7AAFBA0-C2EF-4A76-A71D-71E9C4D4F284}"/>
    <cellStyle name="Normal 5 6 2 3 6" xfId="1075" xr:uid="{76B9328D-E3EE-4A11-AEAB-39A916088C67}"/>
    <cellStyle name="Normal 5 6 2 4" xfId="1076" xr:uid="{A19B3CDD-B02C-4017-AF9A-BC00CA05BF8C}"/>
    <cellStyle name="Normal 5 6 2 4 2" xfId="1077" xr:uid="{02DDF9DF-4DD2-4CC4-9646-32EAEDD7C567}"/>
    <cellStyle name="Normal 5 6 2 4 2 2" xfId="1078" xr:uid="{F87EC1B4-F2B9-430E-AA51-C0BB21F3AE95}"/>
    <cellStyle name="Normal 5 6 2 4 2 3" xfId="1079" xr:uid="{78FBF13E-B1D9-4A08-84B6-510EDD61A721}"/>
    <cellStyle name="Normal 5 6 2 4 2 4" xfId="1080" xr:uid="{15DDA3DB-A579-4C1A-8312-D5950D3B4C81}"/>
    <cellStyle name="Normal 5 6 2 4 3" xfId="1081" xr:uid="{5F8854E1-6497-4942-8183-D1E38FA7031D}"/>
    <cellStyle name="Normal 5 6 2 4 4" xfId="1082" xr:uid="{00287CC9-F296-4FAA-937E-8F2FBC7F5FE3}"/>
    <cellStyle name="Normal 5 6 2 4 5" xfId="1083" xr:uid="{464FC393-4D74-4BC1-873B-49C430C71226}"/>
    <cellStyle name="Normal 5 6 2 5" xfId="1084" xr:uid="{D89B3A22-23E6-49DA-A480-B823679872D7}"/>
    <cellStyle name="Normal 5 6 2 5 2" xfId="1085" xr:uid="{6C86064E-79B3-4F0B-8A42-3D574325D4A8}"/>
    <cellStyle name="Normal 5 6 2 5 3" xfId="1086" xr:uid="{895B5352-9C1C-464D-9A7C-6565BE758BF9}"/>
    <cellStyle name="Normal 5 6 2 5 4" xfId="1087" xr:uid="{1B7AFC2E-5FC5-4132-9167-E662B45E2A1F}"/>
    <cellStyle name="Normal 5 6 2 6" xfId="1088" xr:uid="{F8B9C905-BF4A-4867-8E44-49E5C3D3BD79}"/>
    <cellStyle name="Normal 5 6 2 6 2" xfId="1089" xr:uid="{6D1A8E0C-A727-473D-9FE8-44851AC5A2DF}"/>
    <cellStyle name="Normal 5 6 2 6 3" xfId="1090" xr:uid="{C4C5130E-BF14-4BF4-8B67-AC1D4F3D9CCE}"/>
    <cellStyle name="Normal 5 6 2 6 4" xfId="1091" xr:uid="{B6E91CC9-00D2-46F5-90EE-FBE3EB3047F0}"/>
    <cellStyle name="Normal 5 6 2 7" xfId="1092" xr:uid="{13554CC7-B95F-42BE-A6CD-EC6F40F4F711}"/>
    <cellStyle name="Normal 5 6 2 8" xfId="1093" xr:uid="{650AC885-0D3B-4E63-B6C4-2B9080619EC6}"/>
    <cellStyle name="Normal 5 6 2 9" xfId="1094" xr:uid="{0C2E5F48-F8CA-47DA-8122-C1CF7399963A}"/>
    <cellStyle name="Normal 5 6 3" xfId="1095" xr:uid="{7B7B19E0-AD59-4295-8D2E-C82CEEB3FABA}"/>
    <cellStyle name="Normal 5 6 3 2" xfId="1096" xr:uid="{0396D05A-7791-42DF-BA43-C40DC316264F}"/>
    <cellStyle name="Normal 5 6 3 2 2" xfId="1097" xr:uid="{B72BF499-86B0-45F9-9CF7-4AF8B0B07ED5}"/>
    <cellStyle name="Normal 5 6 3 2 2 2" xfId="1098" xr:uid="{6036D687-8F5C-409E-86E2-11B62B0A0C18}"/>
    <cellStyle name="Normal 5 6 3 2 2 2 2" xfId="3917" xr:uid="{7D3E8675-76C5-4740-AF5C-2F300F1B22F4}"/>
    <cellStyle name="Normal 5 6 3 2 2 3" xfId="1099" xr:uid="{4B2AB2EC-E4F5-4DAD-AB55-309623AE6DA1}"/>
    <cellStyle name="Normal 5 6 3 2 2 4" xfId="1100" xr:uid="{F31EA138-62BF-467F-8CBA-D7D88DA56919}"/>
    <cellStyle name="Normal 5 6 3 2 3" xfId="1101" xr:uid="{AA8BF78F-D20B-42A4-A79C-041AED5834F5}"/>
    <cellStyle name="Normal 5 6 3 2 3 2" xfId="1102" xr:uid="{88A74E5E-E8A5-4D46-8F70-9050A60C5C9D}"/>
    <cellStyle name="Normal 5 6 3 2 3 3" xfId="1103" xr:uid="{AEAD6754-C35A-4717-AEEF-95A7A123A8C1}"/>
    <cellStyle name="Normal 5 6 3 2 3 4" xfId="1104" xr:uid="{6DEAF7BE-5D15-4B03-B6C6-A26E797F2024}"/>
    <cellStyle name="Normal 5 6 3 2 4" xfId="1105" xr:uid="{5C8169C2-ACA3-4A43-95F7-E307974728CF}"/>
    <cellStyle name="Normal 5 6 3 2 5" xfId="1106" xr:uid="{40ABDC5B-8CA4-4270-874F-E722261F9F50}"/>
    <cellStyle name="Normal 5 6 3 2 6" xfId="1107" xr:uid="{A2172EAE-ED0F-4BC2-B069-C480A674D168}"/>
    <cellStyle name="Normal 5 6 3 3" xfId="1108" xr:uid="{B4A9D7BB-FE29-4784-9B8C-9D450D2D91AE}"/>
    <cellStyle name="Normal 5 6 3 3 2" xfId="1109" xr:uid="{CF495745-7724-4D8F-9B12-2CFFF0BC7632}"/>
    <cellStyle name="Normal 5 6 3 3 2 2" xfId="1110" xr:uid="{C618B66F-4711-46CF-837C-0BAA86F97D53}"/>
    <cellStyle name="Normal 5 6 3 3 2 3" xfId="1111" xr:uid="{5D29B047-A1E2-4EAB-9198-6405C07D5C81}"/>
    <cellStyle name="Normal 5 6 3 3 2 4" xfId="1112" xr:uid="{A3968C3A-0BD4-418D-888C-E2BA10352B1C}"/>
    <cellStyle name="Normal 5 6 3 3 3" xfId="1113" xr:uid="{8F6F0E1D-20B5-44BB-AD33-FC7CF06BF066}"/>
    <cellStyle name="Normal 5 6 3 3 4" xfId="1114" xr:uid="{5134448C-A6F5-4F0C-9810-580F49AFE4C9}"/>
    <cellStyle name="Normal 5 6 3 3 5" xfId="1115" xr:uid="{67F767D2-82FF-4532-9FB7-000E3CC25CA2}"/>
    <cellStyle name="Normal 5 6 3 4" xfId="1116" xr:uid="{6DB8D348-5CC4-4CE7-97A5-101E2C935CDA}"/>
    <cellStyle name="Normal 5 6 3 4 2" xfId="1117" xr:uid="{0BAA0B44-325F-45ED-AF0D-1A3262497088}"/>
    <cellStyle name="Normal 5 6 3 4 3" xfId="1118" xr:uid="{57C848E2-6101-4654-8AA9-03CE9789DFF5}"/>
    <cellStyle name="Normal 5 6 3 4 4" xfId="1119" xr:uid="{68A96399-B4B3-4ADF-96B7-0806843D5F6E}"/>
    <cellStyle name="Normal 5 6 3 5" xfId="1120" xr:uid="{ED5F0842-67AD-46A8-8F18-7D2647675B92}"/>
    <cellStyle name="Normal 5 6 3 5 2" xfId="1121" xr:uid="{6B5B1C91-1FEA-4123-8670-F2183F51CA0B}"/>
    <cellStyle name="Normal 5 6 3 5 3" xfId="1122" xr:uid="{9422286C-85E7-49A7-AFB0-8D7EF45AA5B1}"/>
    <cellStyle name="Normal 5 6 3 5 4" xfId="1123" xr:uid="{09310AA5-7626-4118-A2A5-1A5E4BBC3AD6}"/>
    <cellStyle name="Normal 5 6 3 6" xfId="1124" xr:uid="{887E458C-1666-4F05-BB00-242D96B17E00}"/>
    <cellStyle name="Normal 5 6 3 7" xfId="1125" xr:uid="{0A7AF1B9-856E-46BF-88DF-E10F9A377729}"/>
    <cellStyle name="Normal 5 6 3 8" xfId="1126" xr:uid="{0F8E594F-AAF9-4758-BB7C-7741BB2280F4}"/>
    <cellStyle name="Normal 5 6 4" xfId="1127" xr:uid="{BFFC5F54-A90E-4C90-AC0E-A0637854A1B5}"/>
    <cellStyle name="Normal 5 6 4 2" xfId="1128" xr:uid="{1CB80D1E-B0AA-4483-BD44-4CD1E27B49C7}"/>
    <cellStyle name="Normal 5 6 4 2 2" xfId="1129" xr:uid="{1B5D12DF-E698-4153-A127-376F63DA56B1}"/>
    <cellStyle name="Normal 5 6 4 2 2 2" xfId="1130" xr:uid="{B7DBBB51-5768-4F05-9770-212A6E0E7E0E}"/>
    <cellStyle name="Normal 5 6 4 2 2 3" xfId="1131" xr:uid="{D2A6C629-ED4C-478E-8FAE-43C93F0B1086}"/>
    <cellStyle name="Normal 5 6 4 2 2 4" xfId="1132" xr:uid="{575A8987-3B61-4604-95CD-F680B8283577}"/>
    <cellStyle name="Normal 5 6 4 2 3" xfId="1133" xr:uid="{5D7BDAA0-E45F-4023-87CE-3961247601C2}"/>
    <cellStyle name="Normal 5 6 4 2 4" xfId="1134" xr:uid="{AE1EE228-7B2B-4DB2-8618-B37D16BE29A6}"/>
    <cellStyle name="Normal 5 6 4 2 5" xfId="1135" xr:uid="{E3CA6B87-9C34-47ED-894F-BC15325C4AB4}"/>
    <cellStyle name="Normal 5 6 4 3" xfId="1136" xr:uid="{1DA27CFF-1476-49B4-A65F-ABB401010E80}"/>
    <cellStyle name="Normal 5 6 4 3 2" xfId="1137" xr:uid="{E77603E7-7519-4EF7-ACD3-E2AA70149C6A}"/>
    <cellStyle name="Normal 5 6 4 3 3" xfId="1138" xr:uid="{AAE3A739-BF41-4CA4-9CCF-A3C30D4864DC}"/>
    <cellStyle name="Normal 5 6 4 3 4" xfId="1139" xr:uid="{3C93CF29-59AA-4CA3-B6E4-0AC0AEA26BCC}"/>
    <cellStyle name="Normal 5 6 4 4" xfId="1140" xr:uid="{97253682-9968-496A-9AB3-FE3E60F85A75}"/>
    <cellStyle name="Normal 5 6 4 4 2" xfId="1141" xr:uid="{938DF7D6-F909-424A-80A2-5FA34E8A20BD}"/>
    <cellStyle name="Normal 5 6 4 4 3" xfId="1142" xr:uid="{803FF0DD-002C-42C3-9549-338D43E652C2}"/>
    <cellStyle name="Normal 5 6 4 4 4" xfId="1143" xr:uid="{0F1D9531-E5D5-427F-B3C5-04BF21705E83}"/>
    <cellStyle name="Normal 5 6 4 5" xfId="1144" xr:uid="{567F384D-13DF-4986-8864-F8B86CDD9C22}"/>
    <cellStyle name="Normal 5 6 4 6" xfId="1145" xr:uid="{833ADD82-FF38-4B76-9E4E-FFE3C0169B7F}"/>
    <cellStyle name="Normal 5 6 4 7" xfId="1146" xr:uid="{0F3B0332-D4E0-496C-9C25-C4948BC41C64}"/>
    <cellStyle name="Normal 5 6 5" xfId="1147" xr:uid="{A97D0304-6957-440B-A2CD-ECDCDA4F4212}"/>
    <cellStyle name="Normal 5 6 5 2" xfId="1148" xr:uid="{C384148A-F210-4186-8D6E-946F5A45AF71}"/>
    <cellStyle name="Normal 5 6 5 2 2" xfId="1149" xr:uid="{13C1C4C1-339B-47AA-B485-76131BB942E8}"/>
    <cellStyle name="Normal 5 6 5 2 3" xfId="1150" xr:uid="{0BD86E5C-7B3A-4F72-B550-AC844572ACB3}"/>
    <cellStyle name="Normal 5 6 5 2 4" xfId="1151" xr:uid="{BBEE7429-6163-48CB-96C4-64055A8DF9E1}"/>
    <cellStyle name="Normal 5 6 5 3" xfId="1152" xr:uid="{8DB5D566-B164-4CE4-89A1-5F3599261EC4}"/>
    <cellStyle name="Normal 5 6 5 3 2" xfId="1153" xr:uid="{CB65F859-0199-45D7-97EF-3D7ECDD93083}"/>
    <cellStyle name="Normal 5 6 5 3 3" xfId="1154" xr:uid="{E660A99B-44BE-4645-9A37-4C5ABB79A585}"/>
    <cellStyle name="Normal 5 6 5 3 4" xfId="1155" xr:uid="{3E333AB2-E44F-4D8E-86D5-B8B98C2B3108}"/>
    <cellStyle name="Normal 5 6 5 4" xfId="1156" xr:uid="{AE13D80F-AA26-48C2-8480-691C446BD9EE}"/>
    <cellStyle name="Normal 5 6 5 5" xfId="1157" xr:uid="{82C9C26A-09FD-4418-8042-0005D74DE29A}"/>
    <cellStyle name="Normal 5 6 5 6" xfId="1158" xr:uid="{FC6F8CEC-2C5F-40CE-A7FA-06DF5115C367}"/>
    <cellStyle name="Normal 5 6 6" xfId="1159" xr:uid="{F4890790-26DA-43F7-AFF9-219D4D0399B8}"/>
    <cellStyle name="Normal 5 6 6 2" xfId="1160" xr:uid="{9B935F82-063C-47B1-B9E4-2E127605FA63}"/>
    <cellStyle name="Normal 5 6 6 2 2" xfId="1161" xr:uid="{7DC13737-2908-44CF-BC48-F9B38C3B1644}"/>
    <cellStyle name="Normal 5 6 6 2 3" xfId="1162" xr:uid="{105A8698-6B07-4466-B1B9-276DA8AA86C8}"/>
    <cellStyle name="Normal 5 6 6 2 4" xfId="1163" xr:uid="{D7C3E081-238D-425C-A70B-53FB82BBF7AF}"/>
    <cellStyle name="Normal 5 6 6 3" xfId="1164" xr:uid="{10E1BCB4-5587-4233-BE78-D18D8A4B5AAC}"/>
    <cellStyle name="Normal 5 6 6 4" xfId="1165" xr:uid="{89DA305B-7D61-462B-BCA7-C48FCBFD08B1}"/>
    <cellStyle name="Normal 5 6 6 5" xfId="1166" xr:uid="{D7E85F87-C909-41AC-83ED-D8073EC9A4AE}"/>
    <cellStyle name="Normal 5 6 7" xfId="1167" xr:uid="{4A0D6C53-9B40-473A-8357-54CA4B83FBA7}"/>
    <cellStyle name="Normal 5 6 7 2" xfId="1168" xr:uid="{DA25B8AA-3D23-4AF8-9147-A2E944E5FFD9}"/>
    <cellStyle name="Normal 5 6 7 3" xfId="1169" xr:uid="{6B034D7E-2606-4148-8C2E-69477DD38CCC}"/>
    <cellStyle name="Normal 5 6 7 4" xfId="1170" xr:uid="{5F5F270B-21A1-4972-A00A-D248D8654583}"/>
    <cellStyle name="Normal 5 6 8" xfId="1171" xr:uid="{7D0DA94C-42D1-4184-98A8-F2CEB7579550}"/>
    <cellStyle name="Normal 5 6 8 2" xfId="1172" xr:uid="{EEA60802-0E73-4BAF-BE68-7C6F29434663}"/>
    <cellStyle name="Normal 5 6 8 3" xfId="1173" xr:uid="{89A488FF-DBDE-434A-B05D-245DC10B52AC}"/>
    <cellStyle name="Normal 5 6 8 4" xfId="1174" xr:uid="{087C7D21-0A84-4FD3-B39F-C6CCE5576B9D}"/>
    <cellStyle name="Normal 5 6 9" xfId="1175" xr:uid="{1B5910AB-F1F8-4FB4-A3C7-3F0C00699A96}"/>
    <cellStyle name="Normal 5 7" xfId="1176" xr:uid="{FBC37226-BDED-4022-958D-61469E751F80}"/>
    <cellStyle name="Normal 5 7 2" xfId="1177" xr:uid="{84D910C1-C401-4937-A112-B0BA3B5FC1AC}"/>
    <cellStyle name="Normal 5 7 2 2" xfId="1178" xr:uid="{4F163940-1F1E-4F42-9EA2-D41492E6B562}"/>
    <cellStyle name="Normal 5 7 2 2 2" xfId="1179" xr:uid="{D5A73F31-9596-4256-A216-82D2435F3981}"/>
    <cellStyle name="Normal 5 7 2 2 2 2" xfId="1180" xr:uid="{E3CC17C2-3AA4-4512-8F53-964D99AB4D94}"/>
    <cellStyle name="Normal 5 7 2 2 2 3" xfId="1181" xr:uid="{234B241E-F11A-4AB6-AE17-7B45BF04884C}"/>
    <cellStyle name="Normal 5 7 2 2 2 4" xfId="1182" xr:uid="{775E2FA2-96B8-4468-81EF-6EFC745EF18A}"/>
    <cellStyle name="Normal 5 7 2 2 3" xfId="1183" xr:uid="{444DF180-7646-4252-99D8-DCAACBC56A90}"/>
    <cellStyle name="Normal 5 7 2 2 3 2" xfId="1184" xr:uid="{47B2098F-E2D2-4EB1-9233-9A4220C53B40}"/>
    <cellStyle name="Normal 5 7 2 2 3 3" xfId="1185" xr:uid="{BB53FF87-7B7C-436B-BDB7-4E9D7638DDE3}"/>
    <cellStyle name="Normal 5 7 2 2 3 4" xfId="1186" xr:uid="{C114FB64-034E-49A5-918E-718DA910DFEE}"/>
    <cellStyle name="Normal 5 7 2 2 4" xfId="1187" xr:uid="{BB75F43A-10A5-49EA-A49A-5BA91F71EEA6}"/>
    <cellStyle name="Normal 5 7 2 2 5" xfId="1188" xr:uid="{D0C00097-0DDA-4CE4-9568-8D7F96D644D0}"/>
    <cellStyle name="Normal 5 7 2 2 6" xfId="1189" xr:uid="{1C87890C-9490-47F5-ABE6-AA98A15E2DCE}"/>
    <cellStyle name="Normal 5 7 2 3" xfId="1190" xr:uid="{38D557E6-0C91-4CD4-A057-24B23F46D1D5}"/>
    <cellStyle name="Normal 5 7 2 3 2" xfId="1191" xr:uid="{F4764C71-A0E5-415E-9750-A0F605E402CD}"/>
    <cellStyle name="Normal 5 7 2 3 2 2" xfId="1192" xr:uid="{354222A4-2CDB-4AF8-AC4B-3383B48FE3BF}"/>
    <cellStyle name="Normal 5 7 2 3 2 3" xfId="1193" xr:uid="{0AE2527E-4653-4CF7-B391-3CB49AC8E89D}"/>
    <cellStyle name="Normal 5 7 2 3 2 4" xfId="1194" xr:uid="{41916409-412A-49EA-8471-13FF088A5AD8}"/>
    <cellStyle name="Normal 5 7 2 3 3" xfId="1195" xr:uid="{E8B363B0-334E-4231-BD15-A4127BBCA653}"/>
    <cellStyle name="Normal 5 7 2 3 4" xfId="1196" xr:uid="{222DC903-82F9-4C7F-86E7-7DFAB14EA18C}"/>
    <cellStyle name="Normal 5 7 2 3 5" xfId="1197" xr:uid="{77397537-565A-447F-A9F0-5F9BB5F389FA}"/>
    <cellStyle name="Normal 5 7 2 4" xfId="1198" xr:uid="{33295817-C086-4446-8D72-D7B10CC17B69}"/>
    <cellStyle name="Normal 5 7 2 4 2" xfId="1199" xr:uid="{994C9576-0920-494E-AE18-FA356B71C9F4}"/>
    <cellStyle name="Normal 5 7 2 4 3" xfId="1200" xr:uid="{AFE0C687-EA89-4CFF-8ECF-E2C57B0E5A36}"/>
    <cellStyle name="Normal 5 7 2 4 4" xfId="1201" xr:uid="{5822AAD2-36B0-491E-B7AC-B9D49D1AF991}"/>
    <cellStyle name="Normal 5 7 2 5" xfId="1202" xr:uid="{EDB47A54-A221-430A-B092-E5F128A5A80E}"/>
    <cellStyle name="Normal 5 7 2 5 2" xfId="1203" xr:uid="{848CF3B4-A211-4405-885C-4EA2AD570D45}"/>
    <cellStyle name="Normal 5 7 2 5 3" xfId="1204" xr:uid="{7F4AA1BE-3BAF-47EB-914C-77DF3060987A}"/>
    <cellStyle name="Normal 5 7 2 5 4" xfId="1205" xr:uid="{530BB703-4540-44E2-84AE-91928F154941}"/>
    <cellStyle name="Normal 5 7 2 6" xfId="1206" xr:uid="{CF6F7619-DF74-45E2-95C7-09C5825AA7E0}"/>
    <cellStyle name="Normal 5 7 2 7" xfId="1207" xr:uid="{236286B8-CD02-452D-B182-6FF78E11548A}"/>
    <cellStyle name="Normal 5 7 2 8" xfId="1208" xr:uid="{A9095180-E38C-4ADA-B9F0-41C5962DD6D9}"/>
    <cellStyle name="Normal 5 7 3" xfId="1209" xr:uid="{9E07C5A9-096F-4A27-862D-291A9480802F}"/>
    <cellStyle name="Normal 5 7 3 2" xfId="1210" xr:uid="{209D2112-DE91-4066-BA18-D6F5E523874C}"/>
    <cellStyle name="Normal 5 7 3 2 2" xfId="1211" xr:uid="{BAA4C890-1897-4CC1-AD50-EB9123F767B6}"/>
    <cellStyle name="Normal 5 7 3 2 3" xfId="1212" xr:uid="{7354B29B-B570-4450-AF45-B31EDF891232}"/>
    <cellStyle name="Normal 5 7 3 2 4" xfId="1213" xr:uid="{1D6FDFE1-F4EB-4BFF-A52C-A5332F24556A}"/>
    <cellStyle name="Normal 5 7 3 3" xfId="1214" xr:uid="{687580F7-A842-45D2-89A2-358F96F3C79F}"/>
    <cellStyle name="Normal 5 7 3 3 2" xfId="1215" xr:uid="{78490170-3C18-4C08-9BD5-B2540333D529}"/>
    <cellStyle name="Normal 5 7 3 3 3" xfId="1216" xr:uid="{72496ACD-84BE-4F6E-9DD6-BBCA042C569C}"/>
    <cellStyle name="Normal 5 7 3 3 4" xfId="1217" xr:uid="{8D35F6A4-CEEF-4E8D-BA7A-4ACBE79A9CD0}"/>
    <cellStyle name="Normal 5 7 3 4" xfId="1218" xr:uid="{E71DA4F9-59A2-4FE1-BD11-9FA77144B03A}"/>
    <cellStyle name="Normal 5 7 3 5" xfId="1219" xr:uid="{D033FF9B-8FF3-45B3-B519-D3FA31C1A430}"/>
    <cellStyle name="Normal 5 7 3 6" xfId="1220" xr:uid="{B5D2D2B2-7B54-43F1-930D-38D45EF1ED11}"/>
    <cellStyle name="Normal 5 7 4" xfId="1221" xr:uid="{CB2430C9-3901-4DCF-8281-941FF12BAF2B}"/>
    <cellStyle name="Normal 5 7 4 2" xfId="1222" xr:uid="{80853835-AC36-4096-8FC8-0A91D05864F1}"/>
    <cellStyle name="Normal 5 7 4 2 2" xfId="1223" xr:uid="{06BCEFDC-E4F0-4A2B-9D1E-A116F630CD13}"/>
    <cellStyle name="Normal 5 7 4 2 3" xfId="1224" xr:uid="{91A04DBD-4EBE-4DBC-992F-20178EF6CF61}"/>
    <cellStyle name="Normal 5 7 4 2 4" xfId="1225" xr:uid="{35BC905A-1894-4CB7-AC90-C5FE666CD775}"/>
    <cellStyle name="Normal 5 7 4 3" xfId="1226" xr:uid="{8F243291-783E-498D-96D5-B666B8F309A8}"/>
    <cellStyle name="Normal 5 7 4 4" xfId="1227" xr:uid="{C061216A-2636-4CDB-939C-6389288440DE}"/>
    <cellStyle name="Normal 5 7 4 5" xfId="1228" xr:uid="{E20B8309-1333-4187-9164-47C7B4276A0F}"/>
    <cellStyle name="Normal 5 7 5" xfId="1229" xr:uid="{A8AF58B8-5F75-46DD-AEF3-69114C968D2F}"/>
    <cellStyle name="Normal 5 7 5 2" xfId="1230" xr:uid="{B65345EF-9004-47F7-A3EF-BDF69C6A25F2}"/>
    <cellStyle name="Normal 5 7 5 3" xfId="1231" xr:uid="{F61F9703-129B-402A-9691-70E27B159D15}"/>
    <cellStyle name="Normal 5 7 5 4" xfId="1232" xr:uid="{83F3FA29-F045-4F0A-B728-55F29D0C0F1E}"/>
    <cellStyle name="Normal 5 7 6" xfId="1233" xr:uid="{894F241B-7A49-49CB-B370-314B1955A52A}"/>
    <cellStyle name="Normal 5 7 6 2" xfId="1234" xr:uid="{2DFECD55-F513-4378-B01E-A02FB01F7153}"/>
    <cellStyle name="Normal 5 7 6 3" xfId="1235" xr:uid="{47C98AC0-7234-4E59-A4E3-FB601EAB001E}"/>
    <cellStyle name="Normal 5 7 6 4" xfId="1236" xr:uid="{6BC22B0B-7CDA-4C7E-9513-01F9671D918E}"/>
    <cellStyle name="Normal 5 7 7" xfId="1237" xr:uid="{C7EC33B5-DD22-467C-A381-07C3582A0E7A}"/>
    <cellStyle name="Normal 5 7 8" xfId="1238" xr:uid="{0017692B-5582-4ED5-ADAF-9FCFB0C73027}"/>
    <cellStyle name="Normal 5 7 9" xfId="1239" xr:uid="{5F93523D-4AAF-4683-BADF-C362BFEDF23A}"/>
    <cellStyle name="Normal 5 8" xfId="1240" xr:uid="{0609F3CB-D2B0-4735-A1A8-81B1C0D67C63}"/>
    <cellStyle name="Normal 5 8 2" xfId="1241" xr:uid="{657AACCC-3240-4E7A-8617-21351AA7348A}"/>
    <cellStyle name="Normal 5 8 2 2" xfId="1242" xr:uid="{49D48F13-E3EA-4103-9728-4E316CF20E22}"/>
    <cellStyle name="Normal 5 8 2 2 2" xfId="1243" xr:uid="{248A800B-8257-4A6B-9064-29DEFF5124EB}"/>
    <cellStyle name="Normal 5 8 2 2 2 2" xfId="3918" xr:uid="{5FD06E14-C2C4-493D-A2A2-BF86C5CF7F36}"/>
    <cellStyle name="Normal 5 8 2 2 3" xfId="1244" xr:uid="{B8A0A802-89C2-4341-A535-5BD058997229}"/>
    <cellStyle name="Normal 5 8 2 2 4" xfId="1245" xr:uid="{22D2D7FF-5525-4FE0-8D52-3C27821C6E6D}"/>
    <cellStyle name="Normal 5 8 2 3" xfId="1246" xr:uid="{D43DEBE3-7AAB-4831-BEE1-BCB6CB9E5D10}"/>
    <cellStyle name="Normal 5 8 2 3 2" xfId="1247" xr:uid="{A86D776B-27BB-4C4F-83C3-4EFA9FB73891}"/>
    <cellStyle name="Normal 5 8 2 3 3" xfId="1248" xr:uid="{B2EFE790-2452-4A90-B6B4-8B55C9CAA9A6}"/>
    <cellStyle name="Normal 5 8 2 3 4" xfId="1249" xr:uid="{D1C22AF6-2B44-4CF4-BE6E-6F4C7E88E7F8}"/>
    <cellStyle name="Normal 5 8 2 4" xfId="1250" xr:uid="{CEA3B0F4-DDD8-4F41-8D5E-689D3E9EA4C5}"/>
    <cellStyle name="Normal 5 8 2 5" xfId="1251" xr:uid="{7CB377E5-8E02-44B7-AF6E-F88F778D8B5F}"/>
    <cellStyle name="Normal 5 8 2 6" xfId="1252" xr:uid="{B12B10CF-6778-43CD-993D-C3239B845AB0}"/>
    <cellStyle name="Normal 5 8 3" xfId="1253" xr:uid="{F69B7FF9-788D-4040-9C00-C955F67B6AF6}"/>
    <cellStyle name="Normal 5 8 3 2" xfId="1254" xr:uid="{57C8A2B6-465E-495C-A85A-C751771D0E4F}"/>
    <cellStyle name="Normal 5 8 3 2 2" xfId="1255" xr:uid="{0E61A45D-C39E-4141-A703-AD2D5742BBC8}"/>
    <cellStyle name="Normal 5 8 3 2 3" xfId="1256" xr:uid="{6E68AEA5-1CD9-4ADC-8117-F15E6777EC73}"/>
    <cellStyle name="Normal 5 8 3 2 4" xfId="1257" xr:uid="{AF6F658A-F670-484A-82D8-4373C3649A57}"/>
    <cellStyle name="Normal 5 8 3 3" xfId="1258" xr:uid="{FB1BF692-9F65-4B56-9412-7F25EFBDF64D}"/>
    <cellStyle name="Normal 5 8 3 4" xfId="1259" xr:uid="{BE5F14CB-7756-445A-80A7-7196A2516880}"/>
    <cellStyle name="Normal 5 8 3 5" xfId="1260" xr:uid="{67ABB17A-9254-4B0C-9013-8F944F93D43C}"/>
    <cellStyle name="Normal 5 8 4" xfId="1261" xr:uid="{72BA5B1C-EDCA-49BB-94BC-CE5CA4E0231F}"/>
    <cellStyle name="Normal 5 8 4 2" xfId="1262" xr:uid="{F80DABA9-EBFF-4A62-AF3A-1FFF049E28F7}"/>
    <cellStyle name="Normal 5 8 4 3" xfId="1263" xr:uid="{3D8F4478-1870-49FD-89C1-F378FF18F6D0}"/>
    <cellStyle name="Normal 5 8 4 4" xfId="1264" xr:uid="{AD74AA5B-74ED-454F-A30A-7CACB44D42EE}"/>
    <cellStyle name="Normal 5 8 5" xfId="1265" xr:uid="{585EBA1B-883E-4778-9D47-A78F1598AAF0}"/>
    <cellStyle name="Normal 5 8 5 2" xfId="1266" xr:uid="{E3DB2514-C44F-4C3E-8563-3A957C9D13A0}"/>
    <cellStyle name="Normal 5 8 5 3" xfId="1267" xr:uid="{3CCC1511-C6DA-44E4-96AF-463894A3828F}"/>
    <cellStyle name="Normal 5 8 5 4" xfId="1268" xr:uid="{85FC5813-EA14-43B6-AAB0-8FCC05C7B9B7}"/>
    <cellStyle name="Normal 5 8 6" xfId="1269" xr:uid="{8E4FCCD4-8321-4D33-A110-C5D3FE858202}"/>
    <cellStyle name="Normal 5 8 7" xfId="1270" xr:uid="{1E8C1145-22CE-49C6-BC3E-642645276B85}"/>
    <cellStyle name="Normal 5 8 8" xfId="1271" xr:uid="{4392D1C7-245B-4E35-90F0-2A6E90A252EB}"/>
    <cellStyle name="Normal 5 9" xfId="1272" xr:uid="{691A601E-D8CB-4998-BCA4-A8F6460A9E99}"/>
    <cellStyle name="Normal 5 9 2" xfId="1273" xr:uid="{2FB0BEF6-02D8-430C-82DB-A5C665CAF6FB}"/>
    <cellStyle name="Normal 5 9 2 2" xfId="1274" xr:uid="{D5B5B3A7-81FD-4423-BA9C-5E09A852FFAE}"/>
    <cellStyle name="Normal 5 9 2 2 2" xfId="1275" xr:uid="{674A8C60-987C-4F24-9A4F-89D6E041A5C9}"/>
    <cellStyle name="Normal 5 9 2 2 3" xfId="1276" xr:uid="{85A63701-2640-4842-99D2-18236677CE5B}"/>
    <cellStyle name="Normal 5 9 2 2 4" xfId="1277" xr:uid="{0BE22988-B4D0-4709-A2AD-367BB953F7D7}"/>
    <cellStyle name="Normal 5 9 2 3" xfId="1278" xr:uid="{56878204-A33E-488B-AA50-999F561AC34B}"/>
    <cellStyle name="Normal 5 9 2 4" xfId="1279" xr:uid="{456F465A-308B-4DE6-ACBC-D6AD1862FABF}"/>
    <cellStyle name="Normal 5 9 2 5" xfId="1280" xr:uid="{01204488-65D1-46D8-B840-C81F8140C571}"/>
    <cellStyle name="Normal 5 9 3" xfId="1281" xr:uid="{25011640-1B96-4752-BEB8-C1E4CBF48E3A}"/>
    <cellStyle name="Normal 5 9 3 2" xfId="1282" xr:uid="{C7E67506-4302-486B-985F-174C25756023}"/>
    <cellStyle name="Normal 5 9 3 3" xfId="1283" xr:uid="{04DCF990-3D8B-4902-A5A7-42442DC1E27F}"/>
    <cellStyle name="Normal 5 9 3 4" xfId="1284" xr:uid="{394C36A7-060E-47DD-919C-0595C14CEC9E}"/>
    <cellStyle name="Normal 5 9 4" xfId="1285" xr:uid="{55466306-2925-4D23-905C-1F002BF7B40A}"/>
    <cellStyle name="Normal 5 9 4 2" xfId="1286" xr:uid="{9FE0D70D-A78A-4F9D-A953-D34656EE487D}"/>
    <cellStyle name="Normal 5 9 4 3" xfId="1287" xr:uid="{C0DD9646-1CE9-45FA-869A-E83089FBACAF}"/>
    <cellStyle name="Normal 5 9 4 4" xfId="1288" xr:uid="{BB7A1C84-1762-4164-8F99-C841D5120E31}"/>
    <cellStyle name="Normal 5 9 5" xfId="1289" xr:uid="{220D7E49-621E-43F2-A041-6C7856322BE9}"/>
    <cellStyle name="Normal 5 9 6" xfId="1290" xr:uid="{99D9BAB1-B72B-4104-8805-5B802E36AC19}"/>
    <cellStyle name="Normal 5 9 7" xfId="1291" xr:uid="{A72B86F8-55D7-4F96-8838-EE706058A2F5}"/>
    <cellStyle name="Normal 6" xfId="82" xr:uid="{64C99CBA-E8FA-48FB-919A-F3F25255F95C}"/>
    <cellStyle name="Normal 6 10" xfId="1292" xr:uid="{BE971DB5-5FFE-4657-929E-9CEB7CD5C301}"/>
    <cellStyle name="Normal 6 10 2" xfId="1293" xr:uid="{533CCAF9-3313-4BBE-B6E8-796EB8FDD9A4}"/>
    <cellStyle name="Normal 6 10 2 2" xfId="1294" xr:uid="{D0E7D3DB-A8D1-4D71-8BAF-9E6182E7C320}"/>
    <cellStyle name="Normal 6 10 2 2 2" xfId="5324" xr:uid="{9DFA95FF-E09B-4B6F-91E1-EA190BC30542}"/>
    <cellStyle name="Normal 6 10 2 3" xfId="1295" xr:uid="{7AA0AC48-5B9C-461A-8D7E-0144DC1782C8}"/>
    <cellStyle name="Normal 6 10 2 4" xfId="1296" xr:uid="{A0D6C6C8-66B6-4983-A5F1-C7E9103A0EBD}"/>
    <cellStyle name="Normal 6 10 3" xfId="1297" xr:uid="{2BCF39EF-9017-444F-A350-58D90AF09F66}"/>
    <cellStyle name="Normal 6 10 4" xfId="1298" xr:uid="{EA0CA111-F27A-442E-8E5F-D6D11227A5BD}"/>
    <cellStyle name="Normal 6 10 5" xfId="1299" xr:uid="{D392BBDD-536A-45AE-9257-1885B95406E4}"/>
    <cellStyle name="Normal 6 11" xfId="1300" xr:uid="{CC690A73-CF8D-45F3-B267-C5229B27E841}"/>
    <cellStyle name="Normal 6 11 2" xfId="1301" xr:uid="{415C024A-9421-420E-9891-B7AC0AD7A35C}"/>
    <cellStyle name="Normal 6 11 3" xfId="1302" xr:uid="{EA613748-7581-4308-90B0-44CA899BB086}"/>
    <cellStyle name="Normal 6 11 4" xfId="1303" xr:uid="{DB00120B-AEEB-4509-8638-2814E8BF7A9A}"/>
    <cellStyle name="Normal 6 12" xfId="1304" xr:uid="{712847BD-4065-47C6-86DB-43811AC441FD}"/>
    <cellStyle name="Normal 6 12 2" xfId="1305" xr:uid="{A452E80F-9126-4C49-BCED-8F857853D0C7}"/>
    <cellStyle name="Normal 6 12 3" xfId="1306" xr:uid="{60813F3A-2870-44B3-8A1E-19D5EBFDB62C}"/>
    <cellStyle name="Normal 6 12 4" xfId="1307" xr:uid="{9BAC04F8-E745-47E6-A577-0FDF9027594E}"/>
    <cellStyle name="Normal 6 13" xfId="1308" xr:uid="{5BDCE873-AD31-4443-B5C3-20B2091476A0}"/>
    <cellStyle name="Normal 6 13 2" xfId="1309" xr:uid="{7AE5C1B8-326B-430A-8BCA-7DCCA9DEFABA}"/>
    <cellStyle name="Normal 6 13 3" xfId="3736" xr:uid="{84B06249-811B-4DD9-A386-5911720764E0}"/>
    <cellStyle name="Normal 6 13 4" xfId="4608" xr:uid="{8200D5FE-483C-4351-AFF0-46CC0D69AC2E}"/>
    <cellStyle name="Normal 6 13 5" xfId="4434" xr:uid="{DEAAEBDA-FBB0-43CD-80F3-71CF41850860}"/>
    <cellStyle name="Normal 6 14" xfId="1310" xr:uid="{6C728767-6646-48B4-A4FD-A106DA8DEC83}"/>
    <cellStyle name="Normal 6 15" xfId="1311" xr:uid="{08ADE8F2-CEF2-49C3-A70A-FFDD94D53410}"/>
    <cellStyle name="Normal 6 16" xfId="1312" xr:uid="{9A3FFD05-A9C8-4288-A643-6CE32FDFC6A9}"/>
    <cellStyle name="Normal 6 2" xfId="83" xr:uid="{D1443AF3-C0F6-4F7B-B17A-CFCC7D089C05}"/>
    <cellStyle name="Normal 6 2 2" xfId="3728" xr:uid="{5C7F8D89-1176-4B9E-AEB1-0C60E4DE1368}"/>
    <cellStyle name="Normal 6 2 2 2" xfId="4591" xr:uid="{A04B59F4-FBFD-432D-9F9E-E43057659EED}"/>
    <cellStyle name="Normal 6 2 3" xfId="4592" xr:uid="{24FA5E22-CEAD-47CE-BCD3-F97A86386D52}"/>
    <cellStyle name="Normal 6 3" xfId="84" xr:uid="{EB71D934-C660-48D0-9B0D-E9A76FB770FE}"/>
    <cellStyle name="Normal 6 3 10" xfId="1313" xr:uid="{8F50EE0B-8D55-4AEA-A019-E3A6F582C45F}"/>
    <cellStyle name="Normal 6 3 11" xfId="1314" xr:uid="{7544B589-8B1E-4099-A5BB-8ABF46942899}"/>
    <cellStyle name="Normal 6 3 2" xfId="1315" xr:uid="{55C53F5E-8740-40C1-9262-5D9698FD0D8B}"/>
    <cellStyle name="Normal 6 3 2 2" xfId="1316" xr:uid="{199D2658-608B-4CD4-BBF3-AF063A06788B}"/>
    <cellStyle name="Normal 6 3 2 2 2" xfId="1317" xr:uid="{7447F044-7FD1-4EBC-9DE6-134073E83887}"/>
    <cellStyle name="Normal 6 3 2 2 2 2" xfId="1318" xr:uid="{13129297-403F-4599-A1EF-2B292BFC6ECE}"/>
    <cellStyle name="Normal 6 3 2 2 2 2 2" xfId="1319" xr:uid="{508F12C2-13B3-456F-99FF-4C96C44B9E52}"/>
    <cellStyle name="Normal 6 3 2 2 2 2 2 2" xfId="3919" xr:uid="{CA8ACBBE-7C21-42FD-BF28-A94608E046D3}"/>
    <cellStyle name="Normal 6 3 2 2 2 2 2 2 2" xfId="3920" xr:uid="{D6C54023-EB68-4CDF-9C42-5924A462B338}"/>
    <cellStyle name="Normal 6 3 2 2 2 2 2 3" xfId="3921" xr:uid="{A01D2FB8-D1D7-409F-9F7A-18A3DB4A6B95}"/>
    <cellStyle name="Normal 6 3 2 2 2 2 3" xfId="1320" xr:uid="{ED4406C4-D848-471A-87C4-173D8FD74B2F}"/>
    <cellStyle name="Normal 6 3 2 2 2 2 3 2" xfId="3922" xr:uid="{328609A7-12D9-4976-B3E6-7B53F2347EA8}"/>
    <cellStyle name="Normal 6 3 2 2 2 2 4" xfId="1321" xr:uid="{7E99A2C5-AFF5-404B-A7EB-5A093771C8DE}"/>
    <cellStyle name="Normal 6 3 2 2 2 3" xfId="1322" xr:uid="{469F60F7-43D2-43DE-A257-857713FE52CF}"/>
    <cellStyle name="Normal 6 3 2 2 2 3 2" xfId="1323" xr:uid="{B30908EC-7A13-4722-A4FE-B793FC125184}"/>
    <cellStyle name="Normal 6 3 2 2 2 3 2 2" xfId="3923" xr:uid="{8797D399-0E5D-48C1-9CF3-DF5571AB15FE}"/>
    <cellStyle name="Normal 6 3 2 2 2 3 3" xfId="1324" xr:uid="{43AAE5AC-F5D3-445F-B84D-FC19FE57BAC6}"/>
    <cellStyle name="Normal 6 3 2 2 2 3 4" xfId="1325" xr:uid="{5CFA88DF-3045-48CA-ABA0-CFCBAE900E28}"/>
    <cellStyle name="Normal 6 3 2 2 2 4" xfId="1326" xr:uid="{193E2ED6-CA30-493C-8230-E3E8F05C3EFF}"/>
    <cellStyle name="Normal 6 3 2 2 2 4 2" xfId="3924" xr:uid="{3B4C8070-48A9-479A-84C0-9101D6543D4E}"/>
    <cellStyle name="Normal 6 3 2 2 2 5" xfId="1327" xr:uid="{210E47D0-1045-4C58-8AFB-4323A3B91BF4}"/>
    <cellStyle name="Normal 6 3 2 2 2 6" xfId="1328" xr:uid="{3C6D5EC6-388A-4F2D-BCC3-15EBDDECC9B8}"/>
    <cellStyle name="Normal 6 3 2 2 3" xfId="1329" xr:uid="{423792E9-C980-4C7F-AF3B-889ABF1B65B2}"/>
    <cellStyle name="Normal 6 3 2 2 3 2" xfId="1330" xr:uid="{A7C83DE6-2B8C-4434-A222-601D557F1A37}"/>
    <cellStyle name="Normal 6 3 2 2 3 2 2" xfId="1331" xr:uid="{F66ADE08-7759-4D49-8A13-B5454BD0C33A}"/>
    <cellStyle name="Normal 6 3 2 2 3 2 2 2" xfId="3925" xr:uid="{2A1DC742-53C1-4263-9E74-369DDCAE0E52}"/>
    <cellStyle name="Normal 6 3 2 2 3 2 2 2 2" xfId="3926" xr:uid="{58EF1A56-DBD0-484C-BD1B-6BE4AEDBBC0E}"/>
    <cellStyle name="Normal 6 3 2 2 3 2 2 3" xfId="3927" xr:uid="{FD567928-5B9F-474C-9545-477B1ACC1BD1}"/>
    <cellStyle name="Normal 6 3 2 2 3 2 3" xfId="1332" xr:uid="{A2A6B796-2B5F-4454-AE3F-89C70A256EE1}"/>
    <cellStyle name="Normal 6 3 2 2 3 2 3 2" xfId="3928" xr:uid="{AF86ADEC-28E9-42F4-94DB-D9E4DD60F16F}"/>
    <cellStyle name="Normal 6 3 2 2 3 2 4" xfId="1333" xr:uid="{F863144C-B687-4148-AFB1-BFFDF9FD16F2}"/>
    <cellStyle name="Normal 6 3 2 2 3 3" xfId="1334" xr:uid="{3838DD30-E002-4B00-B8CB-9C31CED6FB81}"/>
    <cellStyle name="Normal 6 3 2 2 3 3 2" xfId="3929" xr:uid="{E8E74713-BACA-44D2-93D0-DDFC226E71B8}"/>
    <cellStyle name="Normal 6 3 2 2 3 3 2 2" xfId="3930" xr:uid="{08E8DD5F-EE22-40B6-99D3-73BD6AFC2CA9}"/>
    <cellStyle name="Normal 6 3 2 2 3 3 3" xfId="3931" xr:uid="{1CA15124-206B-47B2-9CA5-D79A6CD385F9}"/>
    <cellStyle name="Normal 6 3 2 2 3 4" xfId="1335" xr:uid="{864B512A-21AB-4046-9E66-DD9DD340E51A}"/>
    <cellStyle name="Normal 6 3 2 2 3 4 2" xfId="3932" xr:uid="{E029F414-3839-4A70-901F-F3D01E18B941}"/>
    <cellStyle name="Normal 6 3 2 2 3 5" xfId="1336" xr:uid="{B42091E2-3EE1-421C-81E4-3A6277DC79D2}"/>
    <cellStyle name="Normal 6 3 2 2 4" xfId="1337" xr:uid="{61D056CD-956F-4A0D-B5E0-0B0B15B89EF8}"/>
    <cellStyle name="Normal 6 3 2 2 4 2" xfId="1338" xr:uid="{20E66D0A-0DCE-4168-ABBA-55921ACEDB50}"/>
    <cellStyle name="Normal 6 3 2 2 4 2 2" xfId="3933" xr:uid="{01184ACA-8494-4D6F-9DB4-93FB7AFD7AF2}"/>
    <cellStyle name="Normal 6 3 2 2 4 2 2 2" xfId="3934" xr:uid="{D6C4E0F7-E05D-40FE-AA15-9D77752E534A}"/>
    <cellStyle name="Normal 6 3 2 2 4 2 3" xfId="3935" xr:uid="{506D1D6C-9940-4B73-B3C2-DF67508B9DDF}"/>
    <cellStyle name="Normal 6 3 2 2 4 3" xfId="1339" xr:uid="{2F6FB4D2-5CDD-48E8-9CB4-F1AA4E949F4E}"/>
    <cellStyle name="Normal 6 3 2 2 4 3 2" xfId="3936" xr:uid="{7AD28D73-C2AC-4F76-A080-188943467AE9}"/>
    <cellStyle name="Normal 6 3 2 2 4 4" xfId="1340" xr:uid="{0D572BEC-ECAD-455B-ACBC-8C0D045F50A3}"/>
    <cellStyle name="Normal 6 3 2 2 5" xfId="1341" xr:uid="{0DE4AC4C-5ED2-4DB8-B054-E8E7AABDEDB0}"/>
    <cellStyle name="Normal 6 3 2 2 5 2" xfId="1342" xr:uid="{C068D31F-013F-49E4-BED6-3A903123F300}"/>
    <cellStyle name="Normal 6 3 2 2 5 2 2" xfId="3937" xr:uid="{850CAF26-F6D9-4263-97AC-D146EB044893}"/>
    <cellStyle name="Normal 6 3 2 2 5 3" xfId="1343" xr:uid="{E658AF4A-03E4-4A1B-89E9-F66D3107F714}"/>
    <cellStyle name="Normal 6 3 2 2 5 4" xfId="1344" xr:uid="{6D617A56-0FAD-4130-B69A-BA6CDCB99146}"/>
    <cellStyle name="Normal 6 3 2 2 6" xfId="1345" xr:uid="{B5DCE136-8BE5-4046-8304-742983E93608}"/>
    <cellStyle name="Normal 6 3 2 2 6 2" xfId="3938" xr:uid="{24677DBE-E686-4F17-9CAB-A3BBF3D3E4D2}"/>
    <cellStyle name="Normal 6 3 2 2 7" xfId="1346" xr:uid="{6E26D097-A2AF-44F9-82E4-B451BC6C7694}"/>
    <cellStyle name="Normal 6 3 2 2 8" xfId="1347" xr:uid="{C7502827-593C-4E33-829E-FF7A8479DB11}"/>
    <cellStyle name="Normal 6 3 2 3" xfId="1348" xr:uid="{5A011EC1-C890-44E3-ABAD-95C9F44D323F}"/>
    <cellStyle name="Normal 6 3 2 3 2" xfId="1349" xr:uid="{206287DB-B1DA-4B49-95FA-39AF0FECB619}"/>
    <cellStyle name="Normal 6 3 2 3 2 2" xfId="1350" xr:uid="{14CA59FD-3983-4AC5-B4E1-38C43BC8C869}"/>
    <cellStyle name="Normal 6 3 2 3 2 2 2" xfId="3939" xr:uid="{E0D49435-0431-4A3A-BBCF-842057899936}"/>
    <cellStyle name="Normal 6 3 2 3 2 2 2 2" xfId="3940" xr:uid="{62F4133D-9AEE-41E2-A505-18B1038C0661}"/>
    <cellStyle name="Normal 6 3 2 3 2 2 3" xfId="3941" xr:uid="{D2495C89-1959-4F22-9E42-291A13E5F32A}"/>
    <cellStyle name="Normal 6 3 2 3 2 3" xfId="1351" xr:uid="{EC375975-4EEA-4341-954D-B38D1373E035}"/>
    <cellStyle name="Normal 6 3 2 3 2 3 2" xfId="3942" xr:uid="{489BDD01-2606-4F2C-9A89-BB4A694BB344}"/>
    <cellStyle name="Normal 6 3 2 3 2 4" xfId="1352" xr:uid="{911F9CB8-315E-479F-9F0F-BAA2587BEFEE}"/>
    <cellStyle name="Normal 6 3 2 3 3" xfId="1353" xr:uid="{639237FB-55C8-4F89-B50F-51E458FCDF9A}"/>
    <cellStyle name="Normal 6 3 2 3 3 2" xfId="1354" xr:uid="{BEB49617-CD92-472D-872C-BCE901E63D74}"/>
    <cellStyle name="Normal 6 3 2 3 3 2 2" xfId="3943" xr:uid="{2FF45730-9BAF-4E92-B17C-D4A8553AC3C5}"/>
    <cellStyle name="Normal 6 3 2 3 3 3" xfId="1355" xr:uid="{94C632A1-9F00-4636-8F93-AE9730B3332D}"/>
    <cellStyle name="Normal 6 3 2 3 3 4" xfId="1356" xr:uid="{2A6B36D4-0BDA-4DE3-8632-391AE9E64AEC}"/>
    <cellStyle name="Normal 6 3 2 3 4" xfId="1357" xr:uid="{A519E173-C977-428E-B920-78AFA98B5C51}"/>
    <cellStyle name="Normal 6 3 2 3 4 2" xfId="3944" xr:uid="{DC049DDB-331C-458E-A4E2-F21AF024623A}"/>
    <cellStyle name="Normal 6 3 2 3 5" xfId="1358" xr:uid="{22588D42-5571-4AEB-983B-600EF83616FD}"/>
    <cellStyle name="Normal 6 3 2 3 6" xfId="1359" xr:uid="{474F8BE9-D9D0-4786-A7D9-92D898C884D0}"/>
    <cellStyle name="Normal 6 3 2 4" xfId="1360" xr:uid="{9BCC240F-8E72-4752-9B58-E6F9AA1335B0}"/>
    <cellStyle name="Normal 6 3 2 4 2" xfId="1361" xr:uid="{08AA3754-2500-4E5E-A547-AF0416A19B9C}"/>
    <cellStyle name="Normal 6 3 2 4 2 2" xfId="1362" xr:uid="{EBDE3034-E678-4662-8A99-DE7CE9148F7D}"/>
    <cellStyle name="Normal 6 3 2 4 2 2 2" xfId="3945" xr:uid="{D52CA101-2AC5-47E0-8FFE-C2FB5A4A4B90}"/>
    <cellStyle name="Normal 6 3 2 4 2 2 2 2" xfId="3946" xr:uid="{E33A3085-DA12-4847-B522-8D6B30FC8422}"/>
    <cellStyle name="Normal 6 3 2 4 2 2 3" xfId="3947" xr:uid="{E2890F07-9044-4C2C-AFFA-A089B5994737}"/>
    <cellStyle name="Normal 6 3 2 4 2 3" xfId="1363" xr:uid="{730DCE33-90BF-48EA-8AFA-D8F57D999B7F}"/>
    <cellStyle name="Normal 6 3 2 4 2 3 2" xfId="3948" xr:uid="{A194E7C1-E7E4-4AAC-AB31-05080D6A58CD}"/>
    <cellStyle name="Normal 6 3 2 4 2 4" xfId="1364" xr:uid="{88433048-DAE1-40C0-9930-64F3B3542F08}"/>
    <cellStyle name="Normal 6 3 2 4 3" xfId="1365" xr:uid="{516F1774-7D74-429D-AF45-9C4DF3D34E6D}"/>
    <cellStyle name="Normal 6 3 2 4 3 2" xfId="3949" xr:uid="{AF20347C-C8DA-4303-9B1E-E66A863621A1}"/>
    <cellStyle name="Normal 6 3 2 4 3 2 2" xfId="3950" xr:uid="{85A5B173-0BFE-4532-BE32-0B5EE74B2D13}"/>
    <cellStyle name="Normal 6 3 2 4 3 3" xfId="3951" xr:uid="{4C4B299E-D8AF-4577-A39D-744B6FA577E0}"/>
    <cellStyle name="Normal 6 3 2 4 4" xfId="1366" xr:uid="{3A8AB0FF-4838-4D4D-AE04-75164AA930FA}"/>
    <cellStyle name="Normal 6 3 2 4 4 2" xfId="3952" xr:uid="{49C4556B-85C6-4A8E-92BD-65747AFF17C5}"/>
    <cellStyle name="Normal 6 3 2 4 5" xfId="1367" xr:uid="{C3B09965-5169-4021-AA44-70CB014B6827}"/>
    <cellStyle name="Normal 6 3 2 5" xfId="1368" xr:uid="{B34066AB-3B18-44F3-9A73-6912CE43F80B}"/>
    <cellStyle name="Normal 6 3 2 5 2" xfId="1369" xr:uid="{DC485447-4F1A-4A5E-8D9F-5E3B2AF96563}"/>
    <cellStyle name="Normal 6 3 2 5 2 2" xfId="3953" xr:uid="{B094B6A9-F23B-4DCC-B419-DA459BA21A36}"/>
    <cellStyle name="Normal 6 3 2 5 2 2 2" xfId="3954" xr:uid="{D5372D5A-FDCA-4CCC-A728-FA076BF25E89}"/>
    <cellStyle name="Normal 6 3 2 5 2 3" xfId="3955" xr:uid="{23C463DA-65AE-4071-8AFC-262463B05ED4}"/>
    <cellStyle name="Normal 6 3 2 5 3" xfId="1370" xr:uid="{E5847FC6-5FE6-4F32-9FAD-D85125F1B743}"/>
    <cellStyle name="Normal 6 3 2 5 3 2" xfId="3956" xr:uid="{BD98434C-8870-46C9-8AA1-DC0D054A4F21}"/>
    <cellStyle name="Normal 6 3 2 5 4" xfId="1371" xr:uid="{D775BA59-40BB-4C93-A309-F8820A77A73E}"/>
    <cellStyle name="Normal 6 3 2 6" xfId="1372" xr:uid="{9EEF90BC-E770-4364-978F-FF90D87E894C}"/>
    <cellStyle name="Normal 6 3 2 6 2" xfId="1373" xr:uid="{02AA93EB-B957-44F4-AE22-68427A965087}"/>
    <cellStyle name="Normal 6 3 2 6 2 2" xfId="3957" xr:uid="{4DE5546E-9B92-41AE-BF0C-1D521AF77B43}"/>
    <cellStyle name="Normal 6 3 2 6 3" xfId="1374" xr:uid="{2043B375-7E43-43CF-B4DC-789A9C90A4CA}"/>
    <cellStyle name="Normal 6 3 2 6 4" xfId="1375" xr:uid="{422598E4-5ECC-41EB-87B4-27A7DE626BCB}"/>
    <cellStyle name="Normal 6 3 2 7" xfId="1376" xr:uid="{5602EF10-7CEB-44AC-A80A-C8E9212CF959}"/>
    <cellStyle name="Normal 6 3 2 7 2" xfId="3958" xr:uid="{31C1828D-5A83-42C1-880A-0EBB289F062B}"/>
    <cellStyle name="Normal 6 3 2 8" xfId="1377" xr:uid="{34939E74-0817-4BF7-BF9B-7C76FC88F48C}"/>
    <cellStyle name="Normal 6 3 2 9" xfId="1378" xr:uid="{D3E3EB3E-0F61-4379-B0FA-040C8FFADEA7}"/>
    <cellStyle name="Normal 6 3 3" xfId="1379" xr:uid="{07275752-AE43-46DE-87FC-24110D45BD2A}"/>
    <cellStyle name="Normal 6 3 3 2" xfId="1380" xr:uid="{C4DEF0E8-AF5C-4E1F-9EEC-39A2C16AF18F}"/>
    <cellStyle name="Normal 6 3 3 2 2" xfId="1381" xr:uid="{7CC2E049-3628-494D-97DD-C39C3C4F5F44}"/>
    <cellStyle name="Normal 6 3 3 2 2 2" xfId="1382" xr:uid="{BCF9F12F-85DA-45B2-A12F-6BCD0CC7411B}"/>
    <cellStyle name="Normal 6 3 3 2 2 2 2" xfId="3959" xr:uid="{8E2513AB-6E41-451F-BAE7-BE605158484E}"/>
    <cellStyle name="Normal 6 3 3 2 2 2 2 2" xfId="3960" xr:uid="{DB5784BC-A0B1-46EE-9377-A9BFFDD30366}"/>
    <cellStyle name="Normal 6 3 3 2 2 2 3" xfId="3961" xr:uid="{32102A2B-1222-4CC0-AC7A-46F293557DF8}"/>
    <cellStyle name="Normal 6 3 3 2 2 3" xfId="1383" xr:uid="{137974AE-2D05-4469-84FF-2DE6F0FFFA30}"/>
    <cellStyle name="Normal 6 3 3 2 2 3 2" xfId="3962" xr:uid="{74742D0A-61C3-42AF-8DC8-826ED12BC728}"/>
    <cellStyle name="Normal 6 3 3 2 2 4" xfId="1384" xr:uid="{BCB0261E-8D5A-483C-9710-C6CDC7DE47C9}"/>
    <cellStyle name="Normal 6 3 3 2 3" xfId="1385" xr:uid="{CAC9229E-BC69-45EE-A7FD-23188BEF10F7}"/>
    <cellStyle name="Normal 6 3 3 2 3 2" xfId="1386" xr:uid="{8D8AABDD-AB8D-458F-BFF6-8D8451D38B86}"/>
    <cellStyle name="Normal 6 3 3 2 3 2 2" xfId="3963" xr:uid="{316F17AA-5F6A-4598-9695-748EB89B010B}"/>
    <cellStyle name="Normal 6 3 3 2 3 3" xfId="1387" xr:uid="{03653B5A-FC8C-4942-943B-C3722CD0EC0F}"/>
    <cellStyle name="Normal 6 3 3 2 3 4" xfId="1388" xr:uid="{82520B65-711D-4613-9187-28AA31E15474}"/>
    <cellStyle name="Normal 6 3 3 2 4" xfId="1389" xr:uid="{775DB121-57C9-422F-9210-87EB1AC3CE43}"/>
    <cellStyle name="Normal 6 3 3 2 4 2" xfId="3964" xr:uid="{7D09DA8C-84AA-45CF-8A31-2FBA058B1281}"/>
    <cellStyle name="Normal 6 3 3 2 5" xfId="1390" xr:uid="{085FFEAA-F647-488E-B185-F924806569AA}"/>
    <cellStyle name="Normal 6 3 3 2 6" xfId="1391" xr:uid="{F4469541-F33C-49C8-AA31-6DEEF2C02C96}"/>
    <cellStyle name="Normal 6 3 3 3" xfId="1392" xr:uid="{43406EE3-405C-4469-AEC2-E99A4BA9AD8D}"/>
    <cellStyle name="Normal 6 3 3 3 2" xfId="1393" xr:uid="{CDCAC26A-B1FA-473B-84C4-3A66314A0428}"/>
    <cellStyle name="Normal 6 3 3 3 2 2" xfId="1394" xr:uid="{A1186F96-6A69-457F-99A7-49249381F1D1}"/>
    <cellStyle name="Normal 6 3 3 3 2 2 2" xfId="3965" xr:uid="{9DBAA6B5-B2E9-4B53-984B-8EECFC0F69D9}"/>
    <cellStyle name="Normal 6 3 3 3 2 2 2 2" xfId="3966" xr:uid="{97759766-6CA4-458E-A0BE-6ADFC39BCB16}"/>
    <cellStyle name="Normal 6 3 3 3 2 2 3" xfId="3967" xr:uid="{861478E0-1235-4193-952A-CF6D0FEC97BE}"/>
    <cellStyle name="Normal 6 3 3 3 2 3" xfId="1395" xr:uid="{061CAE17-2DBA-4872-B69C-2F8250189BA8}"/>
    <cellStyle name="Normal 6 3 3 3 2 3 2" xfId="3968" xr:uid="{C38CD25D-676C-4A4A-90FC-8F22EA357707}"/>
    <cellStyle name="Normal 6 3 3 3 2 4" xfId="1396" xr:uid="{B4E36117-7B0B-45D9-9F76-E32AD5EE2F3B}"/>
    <cellStyle name="Normal 6 3 3 3 3" xfId="1397" xr:uid="{6662F8FD-6BD1-4905-94B7-D28E34936C9B}"/>
    <cellStyle name="Normal 6 3 3 3 3 2" xfId="3969" xr:uid="{1E0A4E33-39E9-4356-B391-981B5E1A595D}"/>
    <cellStyle name="Normal 6 3 3 3 3 2 2" xfId="3970" xr:uid="{25F27C36-1CBA-43EA-AA68-B8F0D419902B}"/>
    <cellStyle name="Normal 6 3 3 3 3 3" xfId="3971" xr:uid="{3B3ADEDD-47CE-44E9-91EE-662912C56E23}"/>
    <cellStyle name="Normal 6 3 3 3 4" xfId="1398" xr:uid="{E8D6E6BF-8627-49ED-9C9C-E82947AABBB8}"/>
    <cellStyle name="Normal 6 3 3 3 4 2" xfId="3972" xr:uid="{7DFFD640-B2B6-44D7-A997-9EF128B368A0}"/>
    <cellStyle name="Normal 6 3 3 3 5" xfId="1399" xr:uid="{157220BC-C310-437B-83DE-DAE471671BC9}"/>
    <cellStyle name="Normal 6 3 3 4" xfId="1400" xr:uid="{C8A3E626-AEF2-4ED8-A778-B7AC589524B5}"/>
    <cellStyle name="Normal 6 3 3 4 2" xfId="1401" xr:uid="{C7AD410D-2A74-4AEC-B557-83246849B61D}"/>
    <cellStyle name="Normal 6 3 3 4 2 2" xfId="3973" xr:uid="{5050178A-D6B1-49E8-8CEC-1DBBEA273182}"/>
    <cellStyle name="Normal 6 3 3 4 2 2 2" xfId="3974" xr:uid="{1508F8C3-93C2-4A68-B1B5-89347CB6A98D}"/>
    <cellStyle name="Normal 6 3 3 4 2 3" xfId="3975" xr:uid="{BB7F6EBA-08EB-41CB-9F78-2F6D79DCE83C}"/>
    <cellStyle name="Normal 6 3 3 4 3" xfId="1402" xr:uid="{C6A0C663-9EF6-4CB4-8526-1C7E99B93096}"/>
    <cellStyle name="Normal 6 3 3 4 3 2" xfId="3976" xr:uid="{281380C0-6831-4DBE-AD74-38A523F5E4F7}"/>
    <cellStyle name="Normal 6 3 3 4 4" xfId="1403" xr:uid="{347DDB39-1DBC-4B7C-8C99-47FF95A6C979}"/>
    <cellStyle name="Normal 6 3 3 5" xfId="1404" xr:uid="{EC256759-B47F-471B-B213-5CF86B3AFD32}"/>
    <cellStyle name="Normal 6 3 3 5 2" xfId="1405" xr:uid="{880D57DF-7D92-405E-8C27-80333E728522}"/>
    <cellStyle name="Normal 6 3 3 5 2 2" xfId="3977" xr:uid="{591C2BDB-576F-4839-A42A-05C9CE49FF8E}"/>
    <cellStyle name="Normal 6 3 3 5 3" xfId="1406" xr:uid="{2E991249-58E9-4DBC-954F-7E64359838AF}"/>
    <cellStyle name="Normal 6 3 3 5 4" xfId="1407" xr:uid="{67B2A63F-FBBE-42B7-B387-78B6930DBA47}"/>
    <cellStyle name="Normal 6 3 3 6" xfId="1408" xr:uid="{5E1DDCE1-89DA-4550-B8DA-856E1FA228B9}"/>
    <cellStyle name="Normal 6 3 3 6 2" xfId="3978" xr:uid="{534DEB93-BC5E-47D1-903F-A04FC10040DB}"/>
    <cellStyle name="Normal 6 3 3 7" xfId="1409" xr:uid="{1016599B-2732-46C8-9678-DFA55704F142}"/>
    <cellStyle name="Normal 6 3 3 8" xfId="1410" xr:uid="{6E55C41F-0726-4816-9588-C32CB1625C62}"/>
    <cellStyle name="Normal 6 3 4" xfId="1411" xr:uid="{F55EC406-E981-4F5A-9B4E-734BE6084F96}"/>
    <cellStyle name="Normal 6 3 4 2" xfId="1412" xr:uid="{C9E547E9-A86A-4C87-8CDC-CF4320E6A2A7}"/>
    <cellStyle name="Normal 6 3 4 2 2" xfId="1413" xr:uid="{9F4F6044-4130-48CA-9449-805DE6FD04A8}"/>
    <cellStyle name="Normal 6 3 4 2 2 2" xfId="1414" xr:uid="{8254091C-C0CB-4569-A018-6871CE7423F2}"/>
    <cellStyle name="Normal 6 3 4 2 2 2 2" xfId="3979" xr:uid="{AB9C6215-8EA5-4CA8-83AB-547B895B76FF}"/>
    <cellStyle name="Normal 6 3 4 2 2 3" xfId="1415" xr:uid="{D8C75334-A001-4D76-9B5F-E1AF98D1CA06}"/>
    <cellStyle name="Normal 6 3 4 2 2 4" xfId="1416" xr:uid="{FB26DC66-A54D-46A6-B6D0-6F63E846E64D}"/>
    <cellStyle name="Normal 6 3 4 2 3" xfId="1417" xr:uid="{9C3C0C35-421F-4EB7-B956-F485DF409607}"/>
    <cellStyle name="Normal 6 3 4 2 3 2" xfId="3980" xr:uid="{77B4E7BE-1E5D-460D-9092-D6975250CB78}"/>
    <cellStyle name="Normal 6 3 4 2 4" xfId="1418" xr:uid="{13A8E704-FDC7-407C-9BDC-FFBD175CC0C2}"/>
    <cellStyle name="Normal 6 3 4 2 5" xfId="1419" xr:uid="{9A4D00D1-9F74-4563-9194-B3E8A6A1B5D3}"/>
    <cellStyle name="Normal 6 3 4 3" xfId="1420" xr:uid="{3DA6826A-9089-4203-8D5C-771B2E931727}"/>
    <cellStyle name="Normal 6 3 4 3 2" xfId="1421" xr:uid="{57D51EE8-1DC7-49DE-BC12-BC82C4F5737B}"/>
    <cellStyle name="Normal 6 3 4 3 2 2" xfId="3981" xr:uid="{A87F8A53-5A1A-498F-91B4-CCD7CB2C6C8E}"/>
    <cellStyle name="Normal 6 3 4 3 3" xfId="1422" xr:uid="{418D2BC4-EEEB-488E-81BB-7705FECE83C3}"/>
    <cellStyle name="Normal 6 3 4 3 4" xfId="1423" xr:uid="{49EE376D-2170-47C4-AEAA-40A5953FD67F}"/>
    <cellStyle name="Normal 6 3 4 4" xfId="1424" xr:uid="{A3D32CDE-9D14-48BB-A4EE-4EACBBE559E4}"/>
    <cellStyle name="Normal 6 3 4 4 2" xfId="1425" xr:uid="{E837E96C-056E-4125-8C84-8EDE1050D289}"/>
    <cellStyle name="Normal 6 3 4 4 3" xfId="1426" xr:uid="{57F34697-0415-40FB-8D84-D5C09F3E6A98}"/>
    <cellStyle name="Normal 6 3 4 4 4" xfId="1427" xr:uid="{8B6E953B-25AF-4A1E-914F-CE6A4E5E6D9B}"/>
    <cellStyle name="Normal 6 3 4 5" xfId="1428" xr:uid="{13E1D757-B0DD-4D32-BEBB-83CDA9A23128}"/>
    <cellStyle name="Normal 6 3 4 6" xfId="1429" xr:uid="{C977A111-1DB4-4449-96A5-20D24DC24E2A}"/>
    <cellStyle name="Normal 6 3 4 7" xfId="1430" xr:uid="{2D6D2291-D86E-4124-833B-CF1FE177A70F}"/>
    <cellStyle name="Normal 6 3 5" xfId="1431" xr:uid="{1D597871-4DC4-4C61-84C5-E5D2FB8EDE6E}"/>
    <cellStyle name="Normal 6 3 5 2" xfId="1432" xr:uid="{DA419E2D-DB46-4B37-A2B9-82D1098A5BE4}"/>
    <cellStyle name="Normal 6 3 5 2 2" xfId="1433" xr:uid="{EB82CA96-4EB1-4BD3-B561-CFBAA2B09A3F}"/>
    <cellStyle name="Normal 6 3 5 2 2 2" xfId="3982" xr:uid="{BB9C3A68-4413-4FF5-B066-455D466EEF3C}"/>
    <cellStyle name="Normal 6 3 5 2 2 2 2" xfId="3983" xr:uid="{E85E4AAC-FB11-4DA0-A5D9-FF96E95667CC}"/>
    <cellStyle name="Normal 6 3 5 2 2 3" xfId="3984" xr:uid="{38BCE611-3C6C-4992-91CE-BBAED2EA941C}"/>
    <cellStyle name="Normal 6 3 5 2 3" xfId="1434" xr:uid="{CC810824-F2A3-44F7-A0FA-B93BAF1A880A}"/>
    <cellStyle name="Normal 6 3 5 2 3 2" xfId="3985" xr:uid="{31ACDFF8-DA65-497B-817E-32C2926D1E50}"/>
    <cellStyle name="Normal 6 3 5 2 4" xfId="1435" xr:uid="{D6FAE186-EB0E-4BAA-B41C-0FC70F9D1158}"/>
    <cellStyle name="Normal 6 3 5 3" xfId="1436" xr:uid="{E3F3F4A9-74D2-4B10-8033-C6ED240064C6}"/>
    <cellStyle name="Normal 6 3 5 3 2" xfId="1437" xr:uid="{6223F3B0-9E98-409C-82F0-B20B865BDA0D}"/>
    <cellStyle name="Normal 6 3 5 3 2 2" xfId="3986" xr:uid="{7C5DACFD-6D40-4A6D-B145-C6EB1EBBFF25}"/>
    <cellStyle name="Normal 6 3 5 3 3" xfId="1438" xr:uid="{FC45AEA1-ACCC-48D7-A709-EDFD3189B12E}"/>
    <cellStyle name="Normal 6 3 5 3 4" xfId="1439" xr:uid="{24A70F7A-C2E7-4B17-A0AB-2C427801FF12}"/>
    <cellStyle name="Normal 6 3 5 4" xfId="1440" xr:uid="{4E9CE006-60FE-4F71-8476-EA59FD647BAC}"/>
    <cellStyle name="Normal 6 3 5 4 2" xfId="3987" xr:uid="{B797831D-78B2-40DA-B809-F620D06B2470}"/>
    <cellStyle name="Normal 6 3 5 5" xfId="1441" xr:uid="{B57064C5-F63F-41F8-B8E4-BDABDF7C2CA9}"/>
    <cellStyle name="Normal 6 3 5 6" xfId="1442" xr:uid="{CA34F077-E17B-465C-AF79-449B205AC24F}"/>
    <cellStyle name="Normal 6 3 6" xfId="1443" xr:uid="{064983FD-90EA-4E6E-96C2-38CDEBA0E735}"/>
    <cellStyle name="Normal 6 3 6 2" xfId="1444" xr:uid="{BBE95D91-2845-4FAE-B5E5-34226F4CA2D0}"/>
    <cellStyle name="Normal 6 3 6 2 2" xfId="1445" xr:uid="{FDC53138-70ED-442F-A84B-1AFACFBC32AD}"/>
    <cellStyle name="Normal 6 3 6 2 2 2" xfId="3988" xr:uid="{EB6F0498-7269-462A-AC37-95761721F9F2}"/>
    <cellStyle name="Normal 6 3 6 2 3" xfId="1446" xr:uid="{55050F5A-A93C-4CAF-A623-E7ECE416EAD2}"/>
    <cellStyle name="Normal 6 3 6 2 4" xfId="1447" xr:uid="{470547AF-5C39-485B-8253-22D0F05DAA6E}"/>
    <cellStyle name="Normal 6 3 6 3" xfId="1448" xr:uid="{967BA219-BA9F-4B81-909B-77EC52DAEA91}"/>
    <cellStyle name="Normal 6 3 6 3 2" xfId="3989" xr:uid="{C9595DB2-E34C-4B5A-80C6-B7FD279A0794}"/>
    <cellStyle name="Normal 6 3 6 4" xfId="1449" xr:uid="{CB80EEA7-3ABC-422F-B93E-B4699886098C}"/>
    <cellStyle name="Normal 6 3 6 5" xfId="1450" xr:uid="{3A7C1C30-24E4-469D-834F-F728430D56B7}"/>
    <cellStyle name="Normal 6 3 7" xfId="1451" xr:uid="{1C219DF7-3C0A-4354-BB5E-8AD19180990B}"/>
    <cellStyle name="Normal 6 3 7 2" xfId="1452" xr:uid="{D2FA7C18-2B5E-4A94-97EC-21D83E245F8D}"/>
    <cellStyle name="Normal 6 3 7 2 2" xfId="3990" xr:uid="{5E222F3C-57FC-40A7-A2F9-DBEF518C8EDC}"/>
    <cellStyle name="Normal 6 3 7 3" xfId="1453" xr:uid="{5767AEA0-7D69-46FA-ABB7-162851A315D8}"/>
    <cellStyle name="Normal 6 3 7 4" xfId="1454" xr:uid="{73876448-9A7B-437F-8F53-D9093D9ED5B4}"/>
    <cellStyle name="Normal 6 3 8" xfId="1455" xr:uid="{B96ED5DD-6F56-404D-913C-2145E75036D4}"/>
    <cellStyle name="Normal 6 3 8 2" xfId="1456" xr:uid="{859D6ED7-2072-45E4-BCF9-9C6D66A7C08E}"/>
    <cellStyle name="Normal 6 3 8 3" xfId="1457" xr:uid="{E65052BC-A795-4358-8AFA-8EB6C4F2E926}"/>
    <cellStyle name="Normal 6 3 8 4" xfId="1458" xr:uid="{6F5FB5FA-00D3-4E59-8785-1A66F9F8FC63}"/>
    <cellStyle name="Normal 6 3 9" xfId="1459" xr:uid="{169D04BE-4C91-4B71-A073-DC6551ED0073}"/>
    <cellStyle name="Normal 6 3 9 2" xfId="4709" xr:uid="{63148FDB-32C4-4D3E-8A3A-13634D682CFB}"/>
    <cellStyle name="Normal 6 4" xfId="1460" xr:uid="{1699B1B5-5122-4027-BFDF-AC6A39F80C3D}"/>
    <cellStyle name="Normal 6 4 10" xfId="1461" xr:uid="{EE7AAA22-6A86-467D-9514-AE959A6CA0CC}"/>
    <cellStyle name="Normal 6 4 11" xfId="1462" xr:uid="{4C541E12-C20E-454F-982F-95A6D7A2D7EB}"/>
    <cellStyle name="Normal 6 4 2" xfId="1463" xr:uid="{A6AFA864-1E18-4DA9-AB15-298CAE6B278D}"/>
    <cellStyle name="Normal 6 4 2 2" xfId="1464" xr:uid="{1672E2A9-18B5-436C-9287-2357D4AEAF72}"/>
    <cellStyle name="Normal 6 4 2 2 2" xfId="1465" xr:uid="{9D864FFB-3329-411B-BF63-2777C638CC2C}"/>
    <cellStyle name="Normal 6 4 2 2 2 2" xfId="1466" xr:uid="{A67A876A-86B5-4873-A722-04E4CED78B43}"/>
    <cellStyle name="Normal 6 4 2 2 2 2 2" xfId="1467" xr:uid="{0BFD67DD-2A35-4736-9B30-DE965F0422E3}"/>
    <cellStyle name="Normal 6 4 2 2 2 2 2 2" xfId="3991" xr:uid="{0141B0FE-D7E7-43C8-B332-0F4C54085671}"/>
    <cellStyle name="Normal 6 4 2 2 2 2 3" xfId="1468" xr:uid="{46D86E06-8BB6-45A6-8F5E-98865CD000C9}"/>
    <cellStyle name="Normal 6 4 2 2 2 2 4" xfId="1469" xr:uid="{C3AF5975-5B6E-43B0-8920-31C1F192AE81}"/>
    <cellStyle name="Normal 6 4 2 2 2 3" xfId="1470" xr:uid="{51012146-E198-4805-97B9-2B91B2BB8839}"/>
    <cellStyle name="Normal 6 4 2 2 2 3 2" xfId="1471" xr:uid="{2B08D4A6-0E6F-4549-95F1-5A148D5C95B7}"/>
    <cellStyle name="Normal 6 4 2 2 2 3 3" xfId="1472" xr:uid="{65EFC5FE-CC58-4116-AA77-15BDB7D007BC}"/>
    <cellStyle name="Normal 6 4 2 2 2 3 4" xfId="1473" xr:uid="{CAB6CACD-B19B-4E78-9A04-D892C1C5E148}"/>
    <cellStyle name="Normal 6 4 2 2 2 4" xfId="1474" xr:uid="{DC8202D7-396A-4279-A2AE-B6B97F1689BC}"/>
    <cellStyle name="Normal 6 4 2 2 2 5" xfId="1475" xr:uid="{2905201B-CA99-4D0F-BF7E-4E5E18A5CF70}"/>
    <cellStyle name="Normal 6 4 2 2 2 6" xfId="1476" xr:uid="{A13DB566-9D84-4F5D-8920-82F629D1FBC1}"/>
    <cellStyle name="Normal 6 4 2 2 3" xfId="1477" xr:uid="{DF855DA1-87A9-45E5-96F5-C27917F5E73A}"/>
    <cellStyle name="Normal 6 4 2 2 3 2" xfId="1478" xr:uid="{9CF77119-FEC9-4A49-8071-219ECBEF2A29}"/>
    <cellStyle name="Normal 6 4 2 2 3 2 2" xfId="1479" xr:uid="{492B007B-4379-4BD9-A336-2E31C1349491}"/>
    <cellStyle name="Normal 6 4 2 2 3 2 3" xfId="1480" xr:uid="{B8F2873C-301B-482F-BB8A-8156291B4EB2}"/>
    <cellStyle name="Normal 6 4 2 2 3 2 4" xfId="1481" xr:uid="{7A746B65-2026-40CA-821C-6ADF8807BDF8}"/>
    <cellStyle name="Normal 6 4 2 2 3 3" xfId="1482" xr:uid="{A1287A07-3898-4DB2-9AFE-AD745B20D42B}"/>
    <cellStyle name="Normal 6 4 2 2 3 4" xfId="1483" xr:uid="{4B38B10D-67E9-47BF-82CC-36D00AC54928}"/>
    <cellStyle name="Normal 6 4 2 2 3 5" xfId="1484" xr:uid="{00EE9889-9F01-4029-BE1D-78A936557376}"/>
    <cellStyle name="Normal 6 4 2 2 4" xfId="1485" xr:uid="{64780645-1F39-4B95-9435-A29945AC4D13}"/>
    <cellStyle name="Normal 6 4 2 2 4 2" xfId="1486" xr:uid="{0FE60391-BBBB-4DE6-AD5E-7CEA9671B4E9}"/>
    <cellStyle name="Normal 6 4 2 2 4 3" xfId="1487" xr:uid="{A30342D9-AC6C-4A19-AAA0-FD54D8DF8E09}"/>
    <cellStyle name="Normal 6 4 2 2 4 4" xfId="1488" xr:uid="{43D0B102-6671-4DC6-A0C0-E2E7E051F017}"/>
    <cellStyle name="Normal 6 4 2 2 5" xfId="1489" xr:uid="{355C21B4-120A-4470-99B9-9D1BB7577840}"/>
    <cellStyle name="Normal 6 4 2 2 5 2" xfId="1490" xr:uid="{6E683F0A-960B-49A1-AC08-0799DDC47614}"/>
    <cellStyle name="Normal 6 4 2 2 5 3" xfId="1491" xr:uid="{D815771B-2A88-421C-AECE-B8EC575E4F2C}"/>
    <cellStyle name="Normal 6 4 2 2 5 4" xfId="1492" xr:uid="{38F9A05B-C0B9-4526-B543-D0CCCDF441F3}"/>
    <cellStyle name="Normal 6 4 2 2 6" xfId="1493" xr:uid="{3D868C6F-7CA2-4834-B4B6-DF3CC684806E}"/>
    <cellStyle name="Normal 6 4 2 2 7" xfId="1494" xr:uid="{3BFA4866-63D1-4D17-8751-88F7FA117C24}"/>
    <cellStyle name="Normal 6 4 2 2 8" xfId="1495" xr:uid="{9C0A0295-26A6-44B6-888E-2995B6EB512D}"/>
    <cellStyle name="Normal 6 4 2 3" xfId="1496" xr:uid="{7D1CE038-0078-4283-9EA8-9EF3625CDBB8}"/>
    <cellStyle name="Normal 6 4 2 3 2" xfId="1497" xr:uid="{8879BD55-0095-40DB-9523-1D6DA07CD76D}"/>
    <cellStyle name="Normal 6 4 2 3 2 2" xfId="1498" xr:uid="{57FF96F5-57B1-4991-AE9B-998A22822718}"/>
    <cellStyle name="Normal 6 4 2 3 2 2 2" xfId="3992" xr:uid="{9B8A4954-8B9F-465E-9B9E-ACCBD87CAFDD}"/>
    <cellStyle name="Normal 6 4 2 3 2 2 2 2" xfId="3993" xr:uid="{733A5085-2084-4FDE-931D-E89FC9DEC563}"/>
    <cellStyle name="Normal 6 4 2 3 2 2 3" xfId="3994" xr:uid="{C5AE54FD-09EF-4135-8F30-8389E5618E19}"/>
    <cellStyle name="Normal 6 4 2 3 2 3" xfId="1499" xr:uid="{FAE12ED2-7BAE-41DD-9683-AF8DEFF6B061}"/>
    <cellStyle name="Normal 6 4 2 3 2 3 2" xfId="3995" xr:uid="{F5E566BE-F2AE-4CF7-B574-75244EA9169D}"/>
    <cellStyle name="Normal 6 4 2 3 2 4" xfId="1500" xr:uid="{70C33DD2-871A-4E77-B94C-C6C0475D52B7}"/>
    <cellStyle name="Normal 6 4 2 3 3" xfId="1501" xr:uid="{D2B56E2D-1577-435B-BCAC-CCF068AF7067}"/>
    <cellStyle name="Normal 6 4 2 3 3 2" xfId="1502" xr:uid="{03D81CE6-306E-4A96-8323-6D579E2D7E5C}"/>
    <cellStyle name="Normal 6 4 2 3 3 2 2" xfId="3996" xr:uid="{43552FF5-133F-40DC-AE36-D52844BFFBFC}"/>
    <cellStyle name="Normal 6 4 2 3 3 3" xfId="1503" xr:uid="{7A8E5CBA-F1DD-46A7-8F71-ED84C441608C}"/>
    <cellStyle name="Normal 6 4 2 3 3 4" xfId="1504" xr:uid="{9B46C393-D82E-4BED-9C32-A062F16F65D2}"/>
    <cellStyle name="Normal 6 4 2 3 4" xfId="1505" xr:uid="{FB6AD978-AAC5-47C0-9F94-CA6B9A043D4D}"/>
    <cellStyle name="Normal 6 4 2 3 4 2" xfId="3997" xr:uid="{24D52C31-81BE-46E6-9CBE-167CDD6D54C2}"/>
    <cellStyle name="Normal 6 4 2 3 5" xfId="1506" xr:uid="{E2204DA8-1271-4C75-AC07-C1155D879F85}"/>
    <cellStyle name="Normal 6 4 2 3 6" xfId="1507" xr:uid="{23E38A6A-AE10-4A3D-BFFF-D423C5925B77}"/>
    <cellStyle name="Normal 6 4 2 4" xfId="1508" xr:uid="{D011B107-25AD-452A-88FC-FD6B4FD42FEA}"/>
    <cellStyle name="Normal 6 4 2 4 2" xfId="1509" xr:uid="{1239D874-96FD-4D0F-ABC6-8B0824D63751}"/>
    <cellStyle name="Normal 6 4 2 4 2 2" xfId="1510" xr:uid="{CFB67975-B6D8-45A9-A2F9-6A023F113548}"/>
    <cellStyle name="Normal 6 4 2 4 2 2 2" xfId="3998" xr:uid="{397EFF02-2975-4037-963B-D4E42471559A}"/>
    <cellStyle name="Normal 6 4 2 4 2 3" xfId="1511" xr:uid="{AED31999-6E1D-49D1-820B-29319B12E26D}"/>
    <cellStyle name="Normal 6 4 2 4 2 4" xfId="1512" xr:uid="{994FBF7B-C630-4A61-8CA3-B2D294828A12}"/>
    <cellStyle name="Normal 6 4 2 4 3" xfId="1513" xr:uid="{62FBADF8-856D-44E6-B4CD-5C8B667D0A13}"/>
    <cellStyle name="Normal 6 4 2 4 3 2" xfId="3999" xr:uid="{85388B67-D303-4BCE-8879-E692054956A7}"/>
    <cellStyle name="Normal 6 4 2 4 4" xfId="1514" xr:uid="{1D6E8747-C823-4C6F-ADAD-F2AC113F8FA9}"/>
    <cellStyle name="Normal 6 4 2 4 5" xfId="1515" xr:uid="{237DB600-9541-4E81-A514-3E7CBBFA9B13}"/>
    <cellStyle name="Normal 6 4 2 5" xfId="1516" xr:uid="{1F40A0C6-534E-4F99-AC62-657FEC9235A7}"/>
    <cellStyle name="Normal 6 4 2 5 2" xfId="1517" xr:uid="{B8E71430-F5DD-4BFF-899E-AB8395F842A9}"/>
    <cellStyle name="Normal 6 4 2 5 2 2" xfId="4000" xr:uid="{BDFBE1AF-2297-4A40-BF48-E1DD684E5C41}"/>
    <cellStyle name="Normal 6 4 2 5 3" xfId="1518" xr:uid="{AC72C0D4-39B8-46C9-8AE9-275E1D5F5FA3}"/>
    <cellStyle name="Normal 6 4 2 5 4" xfId="1519" xr:uid="{AC2465C8-CB99-4125-B9E7-5A8766006D0C}"/>
    <cellStyle name="Normal 6 4 2 6" xfId="1520" xr:uid="{3202E593-736E-4AC0-831F-21DDF516D5F2}"/>
    <cellStyle name="Normal 6 4 2 6 2" xfId="1521" xr:uid="{0CFBED86-1444-4047-825B-2429141A4ACB}"/>
    <cellStyle name="Normal 6 4 2 6 3" xfId="1522" xr:uid="{68D4A15B-06B4-4BC9-96AD-71C74157642D}"/>
    <cellStyle name="Normal 6 4 2 6 4" xfId="1523" xr:uid="{31B0E046-2F56-4ABD-A4FC-70D336F586E7}"/>
    <cellStyle name="Normal 6 4 2 7" xfId="1524" xr:uid="{3AF6BE2E-FEB3-4881-99F8-20085D8678F3}"/>
    <cellStyle name="Normal 6 4 2 8" xfId="1525" xr:uid="{FBB20CFD-8F8D-4172-831F-F287F824BD35}"/>
    <cellStyle name="Normal 6 4 2 9" xfId="1526" xr:uid="{469F05D5-9D86-4C74-98AC-EDD9C45B3AC8}"/>
    <cellStyle name="Normal 6 4 3" xfId="1527" xr:uid="{F054DE6B-E930-4D25-B1A6-430F77FE772D}"/>
    <cellStyle name="Normal 6 4 3 2" xfId="1528" xr:uid="{4609F7C8-10D1-4F65-9DD2-1A093BAEC5DF}"/>
    <cellStyle name="Normal 6 4 3 2 2" xfId="1529" xr:uid="{395F2ACE-21B2-4453-8065-41164660E0A8}"/>
    <cellStyle name="Normal 6 4 3 2 2 2" xfId="1530" xr:uid="{7D9BF670-931E-40E8-850E-C28D2C89C645}"/>
    <cellStyle name="Normal 6 4 3 2 2 2 2" xfId="4001" xr:uid="{7C1D1D8A-F603-4AC1-8E32-4A3DF3708AFF}"/>
    <cellStyle name="Normal 6 4 3 2 2 2 2 2" xfId="4647" xr:uid="{FC808DB1-6ECA-4B5D-8492-A68ECECB02C9}"/>
    <cellStyle name="Normal 6 4 3 2 2 2 3" xfId="4648" xr:uid="{AA9ACCEA-2769-4D4B-98DB-E78C1F7230F4}"/>
    <cellStyle name="Normal 6 4 3 2 2 3" xfId="1531" xr:uid="{E1A547B4-E27D-44AF-8544-45C4A6D05620}"/>
    <cellStyle name="Normal 6 4 3 2 2 3 2" xfId="4649" xr:uid="{7AC0D2F5-0EE5-47B5-9114-38E756EA9CC6}"/>
    <cellStyle name="Normal 6 4 3 2 2 4" xfId="1532" xr:uid="{3AA72ED7-40F1-4980-B0B5-57D7E0F6737D}"/>
    <cellStyle name="Normal 6 4 3 2 3" xfId="1533" xr:uid="{33217102-61F4-4C13-B82D-C8AB4A65D459}"/>
    <cellStyle name="Normal 6 4 3 2 3 2" xfId="1534" xr:uid="{A7D60BC7-0B6C-43C6-B16A-1DC3BD7FFA4C}"/>
    <cellStyle name="Normal 6 4 3 2 3 2 2" xfId="4650" xr:uid="{814866EF-DC31-4C5A-B4AA-3DBD546EF815}"/>
    <cellStyle name="Normal 6 4 3 2 3 3" xfId="1535" xr:uid="{EAB43B27-AAF1-4A8C-99FE-ED0E323B5048}"/>
    <cellStyle name="Normal 6 4 3 2 3 4" xfId="1536" xr:uid="{53AE2EF5-C901-4BED-900D-54B344EFEB79}"/>
    <cellStyle name="Normal 6 4 3 2 4" xfId="1537" xr:uid="{0C188AA1-F097-47C5-8467-BD4053E184E6}"/>
    <cellStyle name="Normal 6 4 3 2 4 2" xfId="4651" xr:uid="{349224E9-B12B-4C9B-A7CA-323FE5501705}"/>
    <cellStyle name="Normal 6 4 3 2 5" xfId="1538" xr:uid="{8FEE270E-BF3B-4C8E-B6D8-3A51A6E668D6}"/>
    <cellStyle name="Normal 6 4 3 2 6" xfId="1539" xr:uid="{D593317F-5ECE-45D4-B007-78959C4A62DD}"/>
    <cellStyle name="Normal 6 4 3 3" xfId="1540" xr:uid="{8C87A84A-8E42-45BA-99CF-39B3640E3D75}"/>
    <cellStyle name="Normal 6 4 3 3 2" xfId="1541" xr:uid="{3F994BDE-679F-4F18-9EA7-F24D538ABDCE}"/>
    <cellStyle name="Normal 6 4 3 3 2 2" xfId="1542" xr:uid="{4E6F08AB-5706-4A38-B470-7218F05987AF}"/>
    <cellStyle name="Normal 6 4 3 3 2 2 2" xfId="4652" xr:uid="{21C4A7EF-6D57-4114-8CF7-255844B73C08}"/>
    <cellStyle name="Normal 6 4 3 3 2 3" xfId="1543" xr:uid="{F6D8A28E-85E2-4AEC-9E47-B0DC2A273CCD}"/>
    <cellStyle name="Normal 6 4 3 3 2 4" xfId="1544" xr:uid="{A70E86B8-F106-4ED9-BD17-4181070C1AB2}"/>
    <cellStyle name="Normal 6 4 3 3 3" xfId="1545" xr:uid="{216D356F-910E-4FD5-A45F-CA34848D1A09}"/>
    <cellStyle name="Normal 6 4 3 3 3 2" xfId="4653" xr:uid="{0F52912F-53A5-490C-BB5E-9FB224B9B6D5}"/>
    <cellStyle name="Normal 6 4 3 3 4" xfId="1546" xr:uid="{76B40059-03BE-4F0E-89A4-7839FCA3B795}"/>
    <cellStyle name="Normal 6 4 3 3 5" xfId="1547" xr:uid="{A928565A-8C5A-479E-A988-8CABFC91C744}"/>
    <cellStyle name="Normal 6 4 3 4" xfId="1548" xr:uid="{AB110252-9FBB-4A1C-9509-1C1C972C2BDE}"/>
    <cellStyle name="Normal 6 4 3 4 2" xfId="1549" xr:uid="{2637FAD1-B951-485F-BD39-089DC9FB66A7}"/>
    <cellStyle name="Normal 6 4 3 4 2 2" xfId="4654" xr:uid="{94A9C0C8-9C07-464D-B6AC-A64DA1E6A183}"/>
    <cellStyle name="Normal 6 4 3 4 3" xfId="1550" xr:uid="{3D55E386-D129-4E51-AB63-C01D232B828B}"/>
    <cellStyle name="Normal 6 4 3 4 4" xfId="1551" xr:uid="{83529AA7-8096-45CC-8C92-745353D27EDA}"/>
    <cellStyle name="Normal 6 4 3 5" xfId="1552" xr:uid="{E92B2FE6-A20F-4C46-93A0-59F47D716704}"/>
    <cellStyle name="Normal 6 4 3 5 2" xfId="1553" xr:uid="{6C4B05E3-7E61-4873-BDD1-FBFDE9F282D4}"/>
    <cellStyle name="Normal 6 4 3 5 3" xfId="1554" xr:uid="{49EA5674-4663-4A77-8317-B64BAB7FBA04}"/>
    <cellStyle name="Normal 6 4 3 5 4" xfId="1555" xr:uid="{A2C9D930-4C2F-4BD8-BDEA-AA643AFBFCA0}"/>
    <cellStyle name="Normal 6 4 3 6" xfId="1556" xr:uid="{9FD88EBF-167A-4F7A-B0C0-BA979C6DE1B4}"/>
    <cellStyle name="Normal 6 4 3 7" xfId="1557" xr:uid="{EDD8D4F6-8C14-481A-8CCF-50335678B5E1}"/>
    <cellStyle name="Normal 6 4 3 8" xfId="1558" xr:uid="{044F6B77-1E2E-44EF-BE5C-43F0CE435D94}"/>
    <cellStyle name="Normal 6 4 4" xfId="1559" xr:uid="{F746D3EE-7C06-4B81-9104-B8F707F5465F}"/>
    <cellStyle name="Normal 6 4 4 2" xfId="1560" xr:uid="{F2AFB641-08F0-4151-94E8-7AE39FC52905}"/>
    <cellStyle name="Normal 6 4 4 2 2" xfId="1561" xr:uid="{F49152DA-0695-425F-BC26-496FCAC1189B}"/>
    <cellStyle name="Normal 6 4 4 2 2 2" xfId="1562" xr:uid="{DA58419E-B898-43F9-A1B5-FCFE7213F33F}"/>
    <cellStyle name="Normal 6 4 4 2 2 2 2" xfId="4002" xr:uid="{74480BE7-30B3-438B-9F31-67B0C787D941}"/>
    <cellStyle name="Normal 6 4 4 2 2 3" xfId="1563" xr:uid="{2901201A-1739-4192-BE9B-327C6A77B05D}"/>
    <cellStyle name="Normal 6 4 4 2 2 4" xfId="1564" xr:uid="{23F72C06-7899-4BE8-93C7-C3A223A162F4}"/>
    <cellStyle name="Normal 6 4 4 2 3" xfId="1565" xr:uid="{B96D2BED-C201-419D-AF12-9AEC79324023}"/>
    <cellStyle name="Normal 6 4 4 2 3 2" xfId="4003" xr:uid="{C99AF6AA-0C99-4159-B3A5-B2E1C1B1A17A}"/>
    <cellStyle name="Normal 6 4 4 2 4" xfId="1566" xr:uid="{212C9198-C554-4EF0-81C5-0ED69FB1CB4D}"/>
    <cellStyle name="Normal 6 4 4 2 5" xfId="1567" xr:uid="{9E376E6E-6FF7-4D17-AF9E-D80C7258B4B1}"/>
    <cellStyle name="Normal 6 4 4 3" xfId="1568" xr:uid="{A9D9BB95-9896-410B-A507-221FCC8FFAC9}"/>
    <cellStyle name="Normal 6 4 4 3 2" xfId="1569" xr:uid="{9D3E2E50-70DC-4961-85A3-D2C108D796B5}"/>
    <cellStyle name="Normal 6 4 4 3 2 2" xfId="4004" xr:uid="{3F2E4CF5-C7A5-4F36-8D61-52203E510B4D}"/>
    <cellStyle name="Normal 6 4 4 3 3" xfId="1570" xr:uid="{B3914CC1-CA7F-4D0D-B800-ECC3A2B4FBD6}"/>
    <cellStyle name="Normal 6 4 4 3 4" xfId="1571" xr:uid="{817B97BD-F8CA-43F8-A4AD-0539746228B5}"/>
    <cellStyle name="Normal 6 4 4 4" xfId="1572" xr:uid="{F039D80A-A2DB-4BE4-967D-461C07046E20}"/>
    <cellStyle name="Normal 6 4 4 4 2" xfId="1573" xr:uid="{89E50D14-6B91-4984-A3B0-A7DB962F33B2}"/>
    <cellStyle name="Normal 6 4 4 4 3" xfId="1574" xr:uid="{28748432-FCD3-449F-A0C7-4A4A9DB1DB43}"/>
    <cellStyle name="Normal 6 4 4 4 4" xfId="1575" xr:uid="{F6DCFD65-0A93-4343-AF23-E104B61F88C1}"/>
    <cellStyle name="Normal 6 4 4 5" xfId="1576" xr:uid="{39F647BF-5D5D-4BAA-B6E5-FF306CA02812}"/>
    <cellStyle name="Normal 6 4 4 6" xfId="1577" xr:uid="{F71A5D90-49EC-49FA-83DE-99E233E45107}"/>
    <cellStyle name="Normal 6 4 4 7" xfId="1578" xr:uid="{44D25BF0-2741-4B0E-9065-8A04204FE4C5}"/>
    <cellStyle name="Normal 6 4 5" xfId="1579" xr:uid="{41EE43DA-A002-4FB9-A5B7-AD94A78F5A5D}"/>
    <cellStyle name="Normal 6 4 5 2" xfId="1580" xr:uid="{4865624F-DE50-468D-A471-1AC0792612B5}"/>
    <cellStyle name="Normal 6 4 5 2 2" xfId="1581" xr:uid="{F1C2CC37-734C-4E5F-A794-91C12BBFBD4D}"/>
    <cellStyle name="Normal 6 4 5 2 2 2" xfId="4005" xr:uid="{EFBB2255-F969-482B-91B0-1C2531A64C74}"/>
    <cellStyle name="Normal 6 4 5 2 3" xfId="1582" xr:uid="{FB3E5846-C547-46CD-AC83-4003CF03A98A}"/>
    <cellStyle name="Normal 6 4 5 2 4" xfId="1583" xr:uid="{B0BCE511-8465-4D12-8742-3DA189A01C5C}"/>
    <cellStyle name="Normal 6 4 5 3" xfId="1584" xr:uid="{9934C436-E6DB-431F-A38B-35C1C35790C0}"/>
    <cellStyle name="Normal 6 4 5 3 2" xfId="1585" xr:uid="{019B65D7-3677-4C53-A353-AA12FAF41D15}"/>
    <cellStyle name="Normal 6 4 5 3 3" xfId="1586" xr:uid="{2665A237-FB54-427E-BE6F-8BC49D1F54C4}"/>
    <cellStyle name="Normal 6 4 5 3 4" xfId="1587" xr:uid="{59BD41E0-BEEC-48DE-A7E3-02F84A8FB25C}"/>
    <cellStyle name="Normal 6 4 5 4" xfId="1588" xr:uid="{6EF5227E-802A-4347-A40B-EA3EF42ADDD5}"/>
    <cellStyle name="Normal 6 4 5 5" xfId="1589" xr:uid="{481017BF-382D-4D5A-8C93-30BE9BA9C8A4}"/>
    <cellStyle name="Normal 6 4 5 6" xfId="1590" xr:uid="{AD013611-6425-43E6-84A6-3A4955ED16F6}"/>
    <cellStyle name="Normal 6 4 6" xfId="1591" xr:uid="{8DF5A3B7-D35E-457F-BF80-D5D3AEBD2E3A}"/>
    <cellStyle name="Normal 6 4 6 2" xfId="1592" xr:uid="{5B3F0128-7888-4773-8063-36BA9B04E6AF}"/>
    <cellStyle name="Normal 6 4 6 2 2" xfId="1593" xr:uid="{F614E163-604D-4F8E-BFE7-763855FD655A}"/>
    <cellStyle name="Normal 6 4 6 2 3" xfId="1594" xr:uid="{1A1A7448-52AD-4AD1-B117-2B51F615C462}"/>
    <cellStyle name="Normal 6 4 6 2 4" xfId="1595" xr:uid="{4F330177-8E14-4558-B68A-1438767D82BF}"/>
    <cellStyle name="Normal 6 4 6 3" xfId="1596" xr:uid="{6194BF0A-0CBF-436A-83EC-485B408B1F0F}"/>
    <cellStyle name="Normal 6 4 6 4" xfId="1597" xr:uid="{6BA33228-2536-40B1-A601-B731C86BFBBD}"/>
    <cellStyle name="Normal 6 4 6 5" xfId="1598" xr:uid="{B4E554A6-2BD9-4733-AA84-6F980D71528E}"/>
    <cellStyle name="Normal 6 4 7" xfId="1599" xr:uid="{9118D37B-54E9-43C1-A41C-20E23884B42B}"/>
    <cellStyle name="Normal 6 4 7 2" xfId="1600" xr:uid="{595439B4-9C8E-465E-897A-AE3FEBE16AE5}"/>
    <cellStyle name="Normal 6 4 7 3" xfId="1601" xr:uid="{71C71E44-855B-43AE-A327-DB080C0C24E6}"/>
    <cellStyle name="Normal 6 4 7 3 2" xfId="4378" xr:uid="{19475949-842C-48E7-B283-37FFB326B44B}"/>
    <cellStyle name="Normal 6 4 7 3 3" xfId="4609" xr:uid="{A8901A19-991A-43A0-89C4-5066D1B8CD8C}"/>
    <cellStyle name="Normal 6 4 7 4" xfId="1602" xr:uid="{3EB96399-4353-4DD8-83A4-46835A6AB72E}"/>
    <cellStyle name="Normal 6 4 8" xfId="1603" xr:uid="{A95924BC-1D14-41A3-8993-9D452F016228}"/>
    <cellStyle name="Normal 6 4 8 2" xfId="1604" xr:uid="{3C5D224E-29D1-4843-9678-2FF2308CF077}"/>
    <cellStyle name="Normal 6 4 8 3" xfId="1605" xr:uid="{E9BCA0BE-EDA8-4E89-866A-55CDAD394937}"/>
    <cellStyle name="Normal 6 4 8 4" xfId="1606" xr:uid="{465AF3EF-9086-432B-8E38-FA0245C000E8}"/>
    <cellStyle name="Normal 6 4 9" xfId="1607" xr:uid="{CE019ECE-6980-467A-973B-9D9E67CC2712}"/>
    <cellStyle name="Normal 6 5" xfId="1608" xr:uid="{90C89D70-3319-471A-A780-8A7FCE578D60}"/>
    <cellStyle name="Normal 6 5 10" xfId="1609" xr:uid="{F216A42B-CA3B-466D-A77D-373E308B9535}"/>
    <cellStyle name="Normal 6 5 11" xfId="1610" xr:uid="{575DFD13-22DF-40C7-957B-8C003A184781}"/>
    <cellStyle name="Normal 6 5 2" xfId="1611" xr:uid="{53C08414-885E-4CC6-B4D3-B9AD327922CF}"/>
    <cellStyle name="Normal 6 5 2 2" xfId="1612" xr:uid="{AA773315-D79D-4019-9DF2-A578091BB4F6}"/>
    <cellStyle name="Normal 6 5 2 2 2" xfId="1613" xr:uid="{89FD809B-6132-4169-BDC7-497CD10A0717}"/>
    <cellStyle name="Normal 6 5 2 2 2 2" xfId="1614" xr:uid="{83C7E8AB-9A45-4940-AD79-7F78CC94898A}"/>
    <cellStyle name="Normal 6 5 2 2 2 2 2" xfId="1615" xr:uid="{6F5467B3-680B-4964-BCCC-7034835C3595}"/>
    <cellStyle name="Normal 6 5 2 2 2 2 3" xfId="1616" xr:uid="{21A413F3-AE3D-4FD1-9F37-99A6397AB502}"/>
    <cellStyle name="Normal 6 5 2 2 2 2 4" xfId="1617" xr:uid="{0AB6C9B1-CAA8-4067-ABB4-A72930134BCD}"/>
    <cellStyle name="Normal 6 5 2 2 2 3" xfId="1618" xr:uid="{D143F16F-48EF-4F53-BDD6-3AA9A5F58012}"/>
    <cellStyle name="Normal 6 5 2 2 2 3 2" xfId="1619" xr:uid="{BB20A0D6-63D4-4E02-AB30-25D2F8E1E8BD}"/>
    <cellStyle name="Normal 6 5 2 2 2 3 3" xfId="1620" xr:uid="{80EB408B-D3D1-4491-8B41-9D8A713FEE56}"/>
    <cellStyle name="Normal 6 5 2 2 2 3 4" xfId="1621" xr:uid="{F284A4AF-E848-49F3-9316-EEF086FB11F1}"/>
    <cellStyle name="Normal 6 5 2 2 2 4" xfId="1622" xr:uid="{6AC3EBE5-305A-43B5-960C-D50C10B9F2D5}"/>
    <cellStyle name="Normal 6 5 2 2 2 5" xfId="1623" xr:uid="{5A3D4B8E-C4A0-467A-9457-58753853A6FC}"/>
    <cellStyle name="Normal 6 5 2 2 2 6" xfId="1624" xr:uid="{34FA44F9-1D65-4A8D-8D46-863175891335}"/>
    <cellStyle name="Normal 6 5 2 2 3" xfId="1625" xr:uid="{324CA6FA-783B-4D37-A85A-C109BE724E9C}"/>
    <cellStyle name="Normal 6 5 2 2 3 2" xfId="1626" xr:uid="{8FA5B478-ADFE-4000-94E1-093DDA1839E1}"/>
    <cellStyle name="Normal 6 5 2 2 3 2 2" xfId="1627" xr:uid="{F50B59CB-2572-4E2D-B0E5-FC1E4F82112A}"/>
    <cellStyle name="Normal 6 5 2 2 3 2 3" xfId="1628" xr:uid="{0F09B88D-297F-44E6-8355-EA48E45CA0E5}"/>
    <cellStyle name="Normal 6 5 2 2 3 2 4" xfId="1629" xr:uid="{919148A1-5E09-45D0-A911-ADB2BF52EB60}"/>
    <cellStyle name="Normal 6 5 2 2 3 3" xfId="1630" xr:uid="{844FE0F6-B96D-4879-B9BF-67BE28BE1C1E}"/>
    <cellStyle name="Normal 6 5 2 2 3 4" xfId="1631" xr:uid="{02D227A7-A64D-4F71-91D6-9FEB404651C0}"/>
    <cellStyle name="Normal 6 5 2 2 3 5" xfId="1632" xr:uid="{EC88A4E7-B43D-49F9-BC27-4AF04DA3215F}"/>
    <cellStyle name="Normal 6 5 2 2 4" xfId="1633" xr:uid="{6CE4626A-BFA9-4663-B6E1-242C8B257B95}"/>
    <cellStyle name="Normal 6 5 2 2 4 2" xfId="1634" xr:uid="{4ECFDE17-1C47-4CD9-84B3-078D1E2DB5E4}"/>
    <cellStyle name="Normal 6 5 2 2 4 3" xfId="1635" xr:uid="{886223EB-D2C9-424F-AD2E-FDE481A87AE7}"/>
    <cellStyle name="Normal 6 5 2 2 4 4" xfId="1636" xr:uid="{DC8291BE-249B-4350-BE83-6E745D997C32}"/>
    <cellStyle name="Normal 6 5 2 2 5" xfId="1637" xr:uid="{EED07957-FED4-42E8-889F-CB523D1159C7}"/>
    <cellStyle name="Normal 6 5 2 2 5 2" xfId="1638" xr:uid="{D726ABA6-DCCC-4E56-A0AC-28F0CA4AE373}"/>
    <cellStyle name="Normal 6 5 2 2 5 3" xfId="1639" xr:uid="{1E206783-380E-4C8B-B8D5-9735DF2C317C}"/>
    <cellStyle name="Normal 6 5 2 2 5 4" xfId="1640" xr:uid="{C6570365-8A4B-4164-8CE9-CE76E34395B9}"/>
    <cellStyle name="Normal 6 5 2 2 6" xfId="1641" xr:uid="{E4DA031D-EE96-4A9C-89F4-564354751335}"/>
    <cellStyle name="Normal 6 5 2 2 7" xfId="1642" xr:uid="{216C807D-89C3-4D28-A81A-F622629C0A08}"/>
    <cellStyle name="Normal 6 5 2 2 8" xfId="1643" xr:uid="{028934D3-419D-4143-A1D0-859A48CBB8E1}"/>
    <cellStyle name="Normal 6 5 2 3" xfId="1644" xr:uid="{F0713B54-DC57-4707-B590-1F71A402A437}"/>
    <cellStyle name="Normal 6 5 2 3 2" xfId="1645" xr:uid="{92F21713-18F2-4327-8596-ED2E657C7D3B}"/>
    <cellStyle name="Normal 6 5 2 3 2 2" xfId="1646" xr:uid="{78B91D59-6850-460F-8A63-08742F6DA3A4}"/>
    <cellStyle name="Normal 6 5 2 3 2 3" xfId="1647" xr:uid="{354292B5-0E5A-41E8-B465-A1B1CF8F43E5}"/>
    <cellStyle name="Normal 6 5 2 3 2 4" xfId="1648" xr:uid="{18FCC484-9E1A-442C-94BE-48A2C6D71B8E}"/>
    <cellStyle name="Normal 6 5 2 3 3" xfId="1649" xr:uid="{D66B62E1-5776-49DD-9126-B150B6D4D9AD}"/>
    <cellStyle name="Normal 6 5 2 3 3 2" xfId="1650" xr:uid="{7DAC8864-E56F-446D-9919-1B49FE184912}"/>
    <cellStyle name="Normal 6 5 2 3 3 3" xfId="1651" xr:uid="{015E4AD5-2F09-49FF-B317-7D837439255C}"/>
    <cellStyle name="Normal 6 5 2 3 3 4" xfId="1652" xr:uid="{E3F0053E-EDF9-4E75-BE88-23844EEE8042}"/>
    <cellStyle name="Normal 6 5 2 3 4" xfId="1653" xr:uid="{DB761C1E-D2DE-46F0-8F5D-54158ACCFDB6}"/>
    <cellStyle name="Normal 6 5 2 3 5" xfId="1654" xr:uid="{46FEFA1F-1E8C-4EE9-97AD-88040AD06A8B}"/>
    <cellStyle name="Normal 6 5 2 3 6" xfId="1655" xr:uid="{D636C712-38B4-4DD6-88C1-3D5886FAF8E8}"/>
    <cellStyle name="Normal 6 5 2 4" xfId="1656" xr:uid="{026836DF-22F1-458B-AFD3-9B087DD96671}"/>
    <cellStyle name="Normal 6 5 2 4 2" xfId="1657" xr:uid="{7BBE3BEF-B42B-4D76-BD59-7DED16B7BB8A}"/>
    <cellStyle name="Normal 6 5 2 4 2 2" xfId="1658" xr:uid="{798EE149-D65A-4B84-92E5-48F0102FEE00}"/>
    <cellStyle name="Normal 6 5 2 4 2 3" xfId="1659" xr:uid="{1F8AF476-63DB-4C10-AD2C-38A61432E325}"/>
    <cellStyle name="Normal 6 5 2 4 2 4" xfId="1660" xr:uid="{34EC9BE8-3FBA-4446-8403-0D7866B77663}"/>
    <cellStyle name="Normal 6 5 2 4 3" xfId="1661" xr:uid="{901DA954-94F0-4A9D-80B8-1EF020ADEFAB}"/>
    <cellStyle name="Normal 6 5 2 4 4" xfId="1662" xr:uid="{BAAE4E69-B350-4D63-AC1D-5B9C1E3F2DC1}"/>
    <cellStyle name="Normal 6 5 2 4 5" xfId="1663" xr:uid="{8278BE2F-4A31-4C1A-AF94-BBE717418591}"/>
    <cellStyle name="Normal 6 5 2 5" xfId="1664" xr:uid="{FF4CC5CE-1181-469A-A141-F13B254760A7}"/>
    <cellStyle name="Normal 6 5 2 5 2" xfId="1665" xr:uid="{C492D685-7FC6-451A-BC03-6831345A1DF4}"/>
    <cellStyle name="Normal 6 5 2 5 3" xfId="1666" xr:uid="{E4D1BFF5-4114-4A12-9C66-9E34A99B0E3F}"/>
    <cellStyle name="Normal 6 5 2 5 4" xfId="1667" xr:uid="{85F6EC2D-5B2F-4914-AA36-F1AA27B419ED}"/>
    <cellStyle name="Normal 6 5 2 6" xfId="1668" xr:uid="{0FC46541-9B95-48EC-BDA9-CA044E176C47}"/>
    <cellStyle name="Normal 6 5 2 6 2" xfId="1669" xr:uid="{301CE149-4D3C-4877-B958-969BB9AEFBFC}"/>
    <cellStyle name="Normal 6 5 2 6 3" xfId="1670" xr:uid="{B682A9D0-C71C-4712-A66D-5BA73A5416EA}"/>
    <cellStyle name="Normal 6 5 2 6 4" xfId="1671" xr:uid="{09CFC773-2040-4D96-9465-B1F5299D780C}"/>
    <cellStyle name="Normal 6 5 2 7" xfId="1672" xr:uid="{D18BEF4F-82E1-4FAB-887E-DA62832E1F4D}"/>
    <cellStyle name="Normal 6 5 2 8" xfId="1673" xr:uid="{56D06FCC-DA29-4D45-B543-96546E98A3DE}"/>
    <cellStyle name="Normal 6 5 2 9" xfId="1674" xr:uid="{72E9BE31-962A-47B2-BC2D-6287A60291EA}"/>
    <cellStyle name="Normal 6 5 3" xfId="1675" xr:uid="{886F5A04-1FE4-4A31-B6F7-7C1D4D703896}"/>
    <cellStyle name="Normal 6 5 3 2" xfId="1676" xr:uid="{1150518F-125B-499E-B360-B1FD6468ECE0}"/>
    <cellStyle name="Normal 6 5 3 2 2" xfId="1677" xr:uid="{202A6B13-6E96-4E15-80BE-05E9CBC004F9}"/>
    <cellStyle name="Normal 6 5 3 2 2 2" xfId="1678" xr:uid="{73D46B63-E846-454F-A698-1145FFD1C5B1}"/>
    <cellStyle name="Normal 6 5 3 2 2 2 2" xfId="4006" xr:uid="{DD6FA828-BB4E-40E1-B91D-06093B8704B7}"/>
    <cellStyle name="Normal 6 5 3 2 2 3" xfId="1679" xr:uid="{1B05BA57-70F6-49AD-BFCA-7829486ACCE9}"/>
    <cellStyle name="Normal 6 5 3 2 2 4" xfId="1680" xr:uid="{61776D95-1263-4332-9F52-2923D72978EE}"/>
    <cellStyle name="Normal 6 5 3 2 3" xfId="1681" xr:uid="{ABC75131-0289-4A68-8A10-BA2E7DE926C7}"/>
    <cellStyle name="Normal 6 5 3 2 3 2" xfId="1682" xr:uid="{A5B57FD3-4F9F-49C5-9FEC-75E4EF0DD4A6}"/>
    <cellStyle name="Normal 6 5 3 2 3 3" xfId="1683" xr:uid="{17D01452-C5A1-4333-88B9-A2820410F5E3}"/>
    <cellStyle name="Normal 6 5 3 2 3 4" xfId="1684" xr:uid="{3DA2EAD8-7868-45BF-9587-920B1224367E}"/>
    <cellStyle name="Normal 6 5 3 2 4" xfId="1685" xr:uid="{F1BE781B-830E-4993-9EA9-BBE5DBFA0CDE}"/>
    <cellStyle name="Normal 6 5 3 2 5" xfId="1686" xr:uid="{3C966F85-483F-4E49-AF86-C934A365F3C5}"/>
    <cellStyle name="Normal 6 5 3 2 6" xfId="1687" xr:uid="{BFBD00CB-C0B9-4DA0-AC78-C4D74F267D4D}"/>
    <cellStyle name="Normal 6 5 3 3" xfId="1688" xr:uid="{29CA5C06-3D97-4D5B-9C32-AA688682BEDC}"/>
    <cellStyle name="Normal 6 5 3 3 2" xfId="1689" xr:uid="{F20A4627-6D77-48B8-AF68-C268F2C65FA8}"/>
    <cellStyle name="Normal 6 5 3 3 2 2" xfId="1690" xr:uid="{1A6B10A1-A52F-45E4-AACB-7A3BE144E6F7}"/>
    <cellStyle name="Normal 6 5 3 3 2 3" xfId="1691" xr:uid="{2BF9DB8F-CF1E-4195-AD7D-61A6E1B86EF9}"/>
    <cellStyle name="Normal 6 5 3 3 2 4" xfId="1692" xr:uid="{D301B1E4-57F2-4DA6-9BD0-562FA4F48762}"/>
    <cellStyle name="Normal 6 5 3 3 3" xfId="1693" xr:uid="{1DD7409F-FEA1-4BA0-B05A-55F8D9662B64}"/>
    <cellStyle name="Normal 6 5 3 3 4" xfId="1694" xr:uid="{AB57ECF6-DF91-4D9C-B002-9B31AC80D53B}"/>
    <cellStyle name="Normal 6 5 3 3 5" xfId="1695" xr:uid="{E8A06FF5-1983-44E8-BE8C-94BFB5F7A7FB}"/>
    <cellStyle name="Normal 6 5 3 4" xfId="1696" xr:uid="{1AC4B51B-BE60-457E-8310-F07D64E92FBD}"/>
    <cellStyle name="Normal 6 5 3 4 2" xfId="1697" xr:uid="{2130D255-E8F4-4CD9-A598-393202AA850C}"/>
    <cellStyle name="Normal 6 5 3 4 3" xfId="1698" xr:uid="{60F86F96-A443-4844-B5F1-3AF478233C42}"/>
    <cellStyle name="Normal 6 5 3 4 4" xfId="1699" xr:uid="{40D50CD7-9B08-417C-9E6C-D546B2832701}"/>
    <cellStyle name="Normal 6 5 3 5" xfId="1700" xr:uid="{0CC30766-BF05-4089-AB70-46732971068D}"/>
    <cellStyle name="Normal 6 5 3 5 2" xfId="1701" xr:uid="{8D59AAE0-A633-441D-9477-2BB3DDC16B17}"/>
    <cellStyle name="Normal 6 5 3 5 3" xfId="1702" xr:uid="{519C9DB8-876A-4E71-A023-DDB67ACC11B0}"/>
    <cellStyle name="Normal 6 5 3 5 4" xfId="1703" xr:uid="{4C8F5D75-BB3A-40EC-9C9E-0F173C60C497}"/>
    <cellStyle name="Normal 6 5 3 6" xfId="1704" xr:uid="{41DC3CAA-35C0-4421-B55B-9C8E52FD16EA}"/>
    <cellStyle name="Normal 6 5 3 7" xfId="1705" xr:uid="{760EE9A3-31E7-4601-8EDB-B80C81F07B76}"/>
    <cellStyle name="Normal 6 5 3 8" xfId="1706" xr:uid="{D2598A7C-115D-4402-94F3-FC918693EF76}"/>
    <cellStyle name="Normal 6 5 4" xfId="1707" xr:uid="{6FA5681E-96A4-482E-AE81-D0AEAF96F4C3}"/>
    <cellStyle name="Normal 6 5 4 2" xfId="1708" xr:uid="{400E8862-4D9F-4839-982D-E1F8534B2C02}"/>
    <cellStyle name="Normal 6 5 4 2 2" xfId="1709" xr:uid="{09944DE5-7AC0-43BC-95B2-7FF3E4A8D0CB}"/>
    <cellStyle name="Normal 6 5 4 2 2 2" xfId="1710" xr:uid="{6F86F4FA-AB35-4B42-909F-4D21132621B7}"/>
    <cellStyle name="Normal 6 5 4 2 2 3" xfId="1711" xr:uid="{DCC8B219-9EAA-4B24-9D0E-4CE83BBEB39A}"/>
    <cellStyle name="Normal 6 5 4 2 2 4" xfId="1712" xr:uid="{7B95F423-A5DC-4E47-ADDC-B9B22B012821}"/>
    <cellStyle name="Normal 6 5 4 2 3" xfId="1713" xr:uid="{AADFEC42-E53D-4E66-89B3-AD4D97504EDF}"/>
    <cellStyle name="Normal 6 5 4 2 4" xfId="1714" xr:uid="{4EFB24A6-F304-4D1C-9F0C-984D29926594}"/>
    <cellStyle name="Normal 6 5 4 2 5" xfId="1715" xr:uid="{48B812FF-EDFE-4068-A73F-F6133538A9C9}"/>
    <cellStyle name="Normal 6 5 4 3" xfId="1716" xr:uid="{C62BFF54-51FA-4C97-933D-2874430E9EDC}"/>
    <cellStyle name="Normal 6 5 4 3 2" xfId="1717" xr:uid="{3936C588-82DA-4FD9-BBE2-08C5A68A26ED}"/>
    <cellStyle name="Normal 6 5 4 3 3" xfId="1718" xr:uid="{84C81354-1D70-4590-941B-9051D11FE7A9}"/>
    <cellStyle name="Normal 6 5 4 3 4" xfId="1719" xr:uid="{6A753BB2-EF83-47DD-85DB-4F628C6401AB}"/>
    <cellStyle name="Normal 6 5 4 4" xfId="1720" xr:uid="{5A379163-B335-4A98-AB1C-91136634BF95}"/>
    <cellStyle name="Normal 6 5 4 4 2" xfId="1721" xr:uid="{BE14B7C2-AC97-40CE-A0A6-5642501A4A62}"/>
    <cellStyle name="Normal 6 5 4 4 3" xfId="1722" xr:uid="{8543AC8E-2BBB-435D-AD4F-EB98A1863876}"/>
    <cellStyle name="Normal 6 5 4 4 4" xfId="1723" xr:uid="{FD586FF8-5F79-421E-B5DA-AC70F6948E9E}"/>
    <cellStyle name="Normal 6 5 4 5" xfId="1724" xr:uid="{00C32E4F-1458-4A7F-825E-97C33D71E312}"/>
    <cellStyle name="Normal 6 5 4 6" xfId="1725" xr:uid="{5B75AC7C-D6EB-4AC0-9206-E3B998AEB4A4}"/>
    <cellStyle name="Normal 6 5 4 7" xfId="1726" xr:uid="{5021A8F7-95D6-4D34-BE07-DB2BD2EF7125}"/>
    <cellStyle name="Normal 6 5 5" xfId="1727" xr:uid="{5A11AAAF-6926-492B-A450-4289C183A9D2}"/>
    <cellStyle name="Normal 6 5 5 2" xfId="1728" xr:uid="{4F43F4AB-C66F-4E17-9671-1C5EBA18539E}"/>
    <cellStyle name="Normal 6 5 5 2 2" xfId="1729" xr:uid="{C724CA5B-5591-46A9-9F49-6E28DDDA1623}"/>
    <cellStyle name="Normal 6 5 5 2 3" xfId="1730" xr:uid="{27343BAE-D512-4F73-B5B0-D42C859C61FB}"/>
    <cellStyle name="Normal 6 5 5 2 4" xfId="1731" xr:uid="{6E4BD69D-621C-40C1-A209-8B3263260BB6}"/>
    <cellStyle name="Normal 6 5 5 3" xfId="1732" xr:uid="{9A4E3C74-883A-4B33-AE29-8ABB9CBD6EA2}"/>
    <cellStyle name="Normal 6 5 5 3 2" xfId="1733" xr:uid="{875E4F9A-7FF3-42E0-B9CE-492079A77228}"/>
    <cellStyle name="Normal 6 5 5 3 3" xfId="1734" xr:uid="{B0E2CC20-BC30-4C69-95B8-F9B5DCFD5AF7}"/>
    <cellStyle name="Normal 6 5 5 3 4" xfId="1735" xr:uid="{D56F7F06-0EBF-48AB-8737-96FFA2712D89}"/>
    <cellStyle name="Normal 6 5 5 4" xfId="1736" xr:uid="{6D34486F-3823-4A11-B0A3-E36C56BB36A2}"/>
    <cellStyle name="Normal 6 5 5 5" xfId="1737" xr:uid="{173B85DF-97EC-4469-8438-6FBAAADE5E04}"/>
    <cellStyle name="Normal 6 5 5 6" xfId="1738" xr:uid="{0050164A-E440-496F-A398-7D832E67598A}"/>
    <cellStyle name="Normal 6 5 6" xfId="1739" xr:uid="{8AD921EE-C1AB-4485-A189-133CCFE4BA56}"/>
    <cellStyle name="Normal 6 5 6 2" xfId="1740" xr:uid="{F4B95AE2-85BD-4EEE-8A1F-1441AA7F8E27}"/>
    <cellStyle name="Normal 6 5 6 2 2" xfId="1741" xr:uid="{CF6BC380-4F17-4998-BB78-43837ADAA32F}"/>
    <cellStyle name="Normal 6 5 6 2 3" xfId="1742" xr:uid="{E83E8A68-7BA7-42C0-864A-E92C547BD7A6}"/>
    <cellStyle name="Normal 6 5 6 2 4" xfId="1743" xr:uid="{7878F556-DF5C-4A91-9FAD-3825C87ED9CF}"/>
    <cellStyle name="Normal 6 5 6 3" xfId="1744" xr:uid="{CF42E00A-E193-4F09-BB5E-42C2F96ABD72}"/>
    <cellStyle name="Normal 6 5 6 4" xfId="1745" xr:uid="{DDFB71FD-0FE8-4E7C-A493-AD753909E973}"/>
    <cellStyle name="Normal 6 5 6 5" xfId="1746" xr:uid="{F806C82C-4DAB-4B15-8FB3-8B5658714B4D}"/>
    <cellStyle name="Normal 6 5 7" xfId="1747" xr:uid="{58F287EA-C467-4B70-BDE3-88C2B351DD2A}"/>
    <cellStyle name="Normal 6 5 7 2" xfId="1748" xr:uid="{875BF737-72DD-45D5-987D-A0DD4C727826}"/>
    <cellStyle name="Normal 6 5 7 3" xfId="1749" xr:uid="{424ACF43-350C-40B7-BFBF-11FB37C286FC}"/>
    <cellStyle name="Normal 6 5 7 4" xfId="1750" xr:uid="{8A9A6EB2-258A-4367-BA2A-7500B8737FEF}"/>
    <cellStyle name="Normal 6 5 8" xfId="1751" xr:uid="{117E72FA-32D2-426E-A2E5-846EDC744C87}"/>
    <cellStyle name="Normal 6 5 8 2" xfId="1752" xr:uid="{A04D0C5A-9F01-4923-98A0-29ADC33FA427}"/>
    <cellStyle name="Normal 6 5 8 3" xfId="1753" xr:uid="{A0DEFD5A-7D9D-42F7-BBB7-DD8C05CAB7A0}"/>
    <cellStyle name="Normal 6 5 8 4" xfId="1754" xr:uid="{56E15F84-8571-48F0-8A84-5870A11088A5}"/>
    <cellStyle name="Normal 6 5 9" xfId="1755" xr:uid="{120BAA73-F55E-4AB4-92F5-3E576D6CFE05}"/>
    <cellStyle name="Normal 6 6" xfId="1756" xr:uid="{67E4B0D2-8125-4C4B-9F2B-51A07815A227}"/>
    <cellStyle name="Normal 6 6 2" xfId="1757" xr:uid="{DE3F28B4-8B7C-4D21-A499-3CC31BF0ABE1}"/>
    <cellStyle name="Normal 6 6 2 2" xfId="1758" xr:uid="{74B6D36F-1969-42AF-981D-270017659F6C}"/>
    <cellStyle name="Normal 6 6 2 2 2" xfId="1759" xr:uid="{3D43D51E-0900-4447-B9BB-0A05E26B7522}"/>
    <cellStyle name="Normal 6 6 2 2 2 2" xfId="1760" xr:uid="{CED0B055-0312-47CD-A319-55BC347BB6B6}"/>
    <cellStyle name="Normal 6 6 2 2 2 3" xfId="1761" xr:uid="{F44B81E2-148F-49F9-9CB9-A3C59A98A3A1}"/>
    <cellStyle name="Normal 6 6 2 2 2 4" xfId="1762" xr:uid="{C2CA6DDD-9474-4F6B-BDFE-13717CE0E15D}"/>
    <cellStyle name="Normal 6 6 2 2 3" xfId="1763" xr:uid="{033B466F-A3D6-48A6-9BFF-D163F4D44D5E}"/>
    <cellStyle name="Normal 6 6 2 2 3 2" xfId="1764" xr:uid="{C8A26C68-53B8-4CC8-B13E-2E6262E4B9E7}"/>
    <cellStyle name="Normal 6 6 2 2 3 3" xfId="1765" xr:uid="{47CFA76B-76DE-4025-A310-A25B7B6E4871}"/>
    <cellStyle name="Normal 6 6 2 2 3 4" xfId="1766" xr:uid="{5B26AD0B-052F-406C-810B-921D87FEA637}"/>
    <cellStyle name="Normal 6 6 2 2 4" xfId="1767" xr:uid="{A1CE3D15-98AF-4565-84D8-57CA6EA1FD6D}"/>
    <cellStyle name="Normal 6 6 2 2 5" xfId="1768" xr:uid="{328356F7-EA5A-4948-B2F4-3947EFB9F15F}"/>
    <cellStyle name="Normal 6 6 2 2 6" xfId="1769" xr:uid="{A6998D24-DE1F-4DA8-BF01-FB24514326FB}"/>
    <cellStyle name="Normal 6 6 2 3" xfId="1770" xr:uid="{E61296F2-203E-4B1C-BFDC-66051817461A}"/>
    <cellStyle name="Normal 6 6 2 3 2" xfId="1771" xr:uid="{08DE5B3D-F3EB-4F86-9F86-517EB6F4E67B}"/>
    <cellStyle name="Normal 6 6 2 3 2 2" xfId="1772" xr:uid="{7529CF74-5FF2-4A28-A8FC-DDE70D9C972D}"/>
    <cellStyle name="Normal 6 6 2 3 2 3" xfId="1773" xr:uid="{FD8A4036-7302-4FA7-88E7-1EC124D2B9D0}"/>
    <cellStyle name="Normal 6 6 2 3 2 4" xfId="1774" xr:uid="{B82BCA08-95F7-4875-916F-8815C02CC227}"/>
    <cellStyle name="Normal 6 6 2 3 3" xfId="1775" xr:uid="{6512A44D-634C-431F-9560-C93ABC41C268}"/>
    <cellStyle name="Normal 6 6 2 3 4" xfId="1776" xr:uid="{1B3770D9-EDA3-42FA-85E8-052DB910AC97}"/>
    <cellStyle name="Normal 6 6 2 3 5" xfId="1777" xr:uid="{0F7B481B-FE92-4E1F-95E5-493A04076A4B}"/>
    <cellStyle name="Normal 6 6 2 4" xfId="1778" xr:uid="{AD140B0F-1C84-443A-9D50-8E500A543743}"/>
    <cellStyle name="Normal 6 6 2 4 2" xfId="1779" xr:uid="{1829859A-E62F-4F11-959C-6A5BFB1D8003}"/>
    <cellStyle name="Normal 6 6 2 4 3" xfId="1780" xr:uid="{BFA8671E-2C46-43EF-AB7B-36540E2CAABE}"/>
    <cellStyle name="Normal 6 6 2 4 4" xfId="1781" xr:uid="{0D159173-32A5-4FF7-B367-868AB9B2AF5B}"/>
    <cellStyle name="Normal 6 6 2 5" xfId="1782" xr:uid="{EE75E528-F93D-4779-9016-67F936DA8F0A}"/>
    <cellStyle name="Normal 6 6 2 5 2" xfId="1783" xr:uid="{A8661671-8A3B-42CE-952B-BECF75F626C2}"/>
    <cellStyle name="Normal 6 6 2 5 3" xfId="1784" xr:uid="{50D1DBFF-B318-4567-A05D-6961A945EF2E}"/>
    <cellStyle name="Normal 6 6 2 5 4" xfId="1785" xr:uid="{F9C32C63-45ED-4233-9541-ECB13C3373BC}"/>
    <cellStyle name="Normal 6 6 2 6" xfId="1786" xr:uid="{63457583-5505-45AF-8DE0-766349BFE9C6}"/>
    <cellStyle name="Normal 6 6 2 7" xfId="1787" xr:uid="{D9E58558-E3B0-40CB-BC8D-3AFE995BDA00}"/>
    <cellStyle name="Normal 6 6 2 8" xfId="1788" xr:uid="{EE472DC0-154B-4103-A62C-608966AC40A4}"/>
    <cellStyle name="Normal 6 6 3" xfId="1789" xr:uid="{BF08261F-CA62-425B-8FEE-039AB5AB6B2D}"/>
    <cellStyle name="Normal 6 6 3 2" xfId="1790" xr:uid="{30D0C7CC-61D5-4F64-A3E3-52156CF21E70}"/>
    <cellStyle name="Normal 6 6 3 2 2" xfId="1791" xr:uid="{95FA5605-336E-4469-99F1-7C4978C93177}"/>
    <cellStyle name="Normal 6 6 3 2 3" xfId="1792" xr:uid="{B4EDC30C-08D5-4CC6-B0F5-DCB2C4814F97}"/>
    <cellStyle name="Normal 6 6 3 2 4" xfId="1793" xr:uid="{6086D495-45F6-467E-A9A4-5A7B28BFB37F}"/>
    <cellStyle name="Normal 6 6 3 3" xfId="1794" xr:uid="{5A652AA5-C8CD-4636-9412-A30BA06C41E2}"/>
    <cellStyle name="Normal 6 6 3 3 2" xfId="1795" xr:uid="{0C6FF83E-0046-4E44-9241-FE745690177C}"/>
    <cellStyle name="Normal 6 6 3 3 3" xfId="1796" xr:uid="{748A7707-B20C-481A-BCD7-24C9E69FC5C8}"/>
    <cellStyle name="Normal 6 6 3 3 4" xfId="1797" xr:uid="{34C14DCC-A94E-46F1-9E29-8B054EA9A7AB}"/>
    <cellStyle name="Normal 6 6 3 4" xfId="1798" xr:uid="{91C7429E-9725-4B73-97CF-63F36BCEFA6A}"/>
    <cellStyle name="Normal 6 6 3 5" xfId="1799" xr:uid="{C3C13A91-793D-4B80-AD13-EB4CAA1DE993}"/>
    <cellStyle name="Normal 6 6 3 6" xfId="1800" xr:uid="{8155992D-DA80-44C2-870F-7159C6ADBCC7}"/>
    <cellStyle name="Normal 6 6 4" xfId="1801" xr:uid="{A63B736B-F6B3-4364-BC7C-8A94BDF2B555}"/>
    <cellStyle name="Normal 6 6 4 2" xfId="1802" xr:uid="{E7E25A24-61D4-48F0-BE7C-49DF49EA8A6E}"/>
    <cellStyle name="Normal 6 6 4 2 2" xfId="1803" xr:uid="{0C170C80-AA91-46E4-AC11-DDCD524AB012}"/>
    <cellStyle name="Normal 6 6 4 2 3" xfId="1804" xr:uid="{8556B911-F27E-4F32-9FE1-8FF9B857688B}"/>
    <cellStyle name="Normal 6 6 4 2 4" xfId="1805" xr:uid="{F729E84D-9855-40D2-893D-CE63FC1A0A5C}"/>
    <cellStyle name="Normal 6 6 4 3" xfId="1806" xr:uid="{92457244-888A-442D-B5F3-A68482D8C7BC}"/>
    <cellStyle name="Normal 6 6 4 4" xfId="1807" xr:uid="{73191511-E488-43C0-95AF-AA666CCAD593}"/>
    <cellStyle name="Normal 6 6 4 5" xfId="1808" xr:uid="{C90ADCEA-02ED-47DC-BC77-B126490B0E57}"/>
    <cellStyle name="Normal 6 6 5" xfId="1809" xr:uid="{7CDBD713-763F-4566-8453-3C65D4D001B9}"/>
    <cellStyle name="Normal 6 6 5 2" xfId="1810" xr:uid="{238092F7-187E-4225-A38C-4F6C0269ED6D}"/>
    <cellStyle name="Normal 6 6 5 3" xfId="1811" xr:uid="{57C4A293-9A9E-444E-8861-B59D2C211E6E}"/>
    <cellStyle name="Normal 6 6 5 4" xfId="1812" xr:uid="{6269D063-8B7A-4297-903C-5FE0F5194990}"/>
    <cellStyle name="Normal 6 6 6" xfId="1813" xr:uid="{76C76449-0FB7-4DCD-8F4A-9063CD65715E}"/>
    <cellStyle name="Normal 6 6 6 2" xfId="1814" xr:uid="{D1F6EDB5-DC7E-4701-952A-335CBC8CE512}"/>
    <cellStyle name="Normal 6 6 6 3" xfId="1815" xr:uid="{B5133121-2D46-424C-BB20-88C62DA74209}"/>
    <cellStyle name="Normal 6 6 6 4" xfId="1816" xr:uid="{F058A846-C6F8-4BB9-865B-4604AC05456E}"/>
    <cellStyle name="Normal 6 6 7" xfId="1817" xr:uid="{D83CA794-B5BF-4C7A-92FF-3E0D0F6C1B47}"/>
    <cellStyle name="Normal 6 6 8" xfId="1818" xr:uid="{3E9001C3-DC4C-412E-B8E9-AF35A9B81B52}"/>
    <cellStyle name="Normal 6 6 9" xfId="1819" xr:uid="{C01A5658-9E46-4F38-AC42-8DB24759F40F}"/>
    <cellStyle name="Normal 6 7" xfId="1820" xr:uid="{32969F8A-BF98-4AB8-9456-91B589692151}"/>
    <cellStyle name="Normal 6 7 2" xfId="1821" xr:uid="{782F13D2-84BE-46E1-A895-6883E9FFC1D9}"/>
    <cellStyle name="Normal 6 7 2 2" xfId="1822" xr:uid="{4E7D855E-BE6A-427B-9D1F-DDA0FF0F1524}"/>
    <cellStyle name="Normal 6 7 2 2 2" xfId="1823" xr:uid="{0FC47A68-66F4-468B-8B37-FF2B8169F9D6}"/>
    <cellStyle name="Normal 6 7 2 2 2 2" xfId="4007" xr:uid="{423BD98C-8B7F-49E9-B512-ED60D980DD9C}"/>
    <cellStyle name="Normal 6 7 2 2 3" xfId="1824" xr:uid="{2DEE8445-2D70-4D17-9935-F890B140DD43}"/>
    <cellStyle name="Normal 6 7 2 2 4" xfId="1825" xr:uid="{E4954C4D-233C-4310-84B2-64A018457B64}"/>
    <cellStyle name="Normal 6 7 2 3" xfId="1826" xr:uid="{EA0A1129-427D-454A-A686-693FF5DFDD8D}"/>
    <cellStyle name="Normal 6 7 2 3 2" xfId="1827" xr:uid="{D2EF950A-AD1B-4D60-9586-D3E376EA1A9A}"/>
    <cellStyle name="Normal 6 7 2 3 3" xfId="1828" xr:uid="{021CE039-B6C3-4F59-AEFB-4153C1C45152}"/>
    <cellStyle name="Normal 6 7 2 3 4" xfId="1829" xr:uid="{2592CA15-36F6-4BC9-B437-5309C85A4A7F}"/>
    <cellStyle name="Normal 6 7 2 4" xfId="1830" xr:uid="{C6F59D23-B145-485C-85FB-802047636BE3}"/>
    <cellStyle name="Normal 6 7 2 5" xfId="1831" xr:uid="{23DE7052-1D03-480A-9829-8B470034F615}"/>
    <cellStyle name="Normal 6 7 2 6" xfId="1832" xr:uid="{FA62CE90-C2C8-4D91-9B42-75DE3756F291}"/>
    <cellStyle name="Normal 6 7 3" xfId="1833" xr:uid="{E0063385-756A-4924-BF53-FBFC93617A73}"/>
    <cellStyle name="Normal 6 7 3 2" xfId="1834" xr:uid="{12D8ECED-119E-4176-AAA1-300060A72EE4}"/>
    <cellStyle name="Normal 6 7 3 2 2" xfId="1835" xr:uid="{28CB6336-8137-4BEA-84E5-AA1D8B8061C7}"/>
    <cellStyle name="Normal 6 7 3 2 3" xfId="1836" xr:uid="{C1F1B5C2-1186-434D-B110-62495BFAB726}"/>
    <cellStyle name="Normal 6 7 3 2 4" xfId="1837" xr:uid="{ACDB67CC-B34C-4F79-8B8A-80A9A21ECF73}"/>
    <cellStyle name="Normal 6 7 3 3" xfId="1838" xr:uid="{646BAF13-8A7B-4F87-8FEB-CDFEF53E47B8}"/>
    <cellStyle name="Normal 6 7 3 4" xfId="1839" xr:uid="{A7964786-D826-492D-804A-27A09467D58E}"/>
    <cellStyle name="Normal 6 7 3 5" xfId="1840" xr:uid="{A43256CE-C059-446A-877D-0F58FBE8FE04}"/>
    <cellStyle name="Normal 6 7 4" xfId="1841" xr:uid="{394C2DEE-ACA2-4A61-B7A5-6B2DC023F1CD}"/>
    <cellStyle name="Normal 6 7 4 2" xfId="1842" xr:uid="{491ED6D6-CFE2-48E5-84BF-E1407980A9A5}"/>
    <cellStyle name="Normal 6 7 4 3" xfId="1843" xr:uid="{39B1AE31-ED8A-4914-86AC-63C1A60E1B2F}"/>
    <cellStyle name="Normal 6 7 4 4" xfId="1844" xr:uid="{59059AB5-7799-461F-8BC8-93695DBCB073}"/>
    <cellStyle name="Normal 6 7 5" xfId="1845" xr:uid="{4FEA1F48-C04F-4FE3-A87F-6D6D0D604EAC}"/>
    <cellStyle name="Normal 6 7 5 2" xfId="1846" xr:uid="{6B7F534C-0332-4AAB-9664-869F50ADC36B}"/>
    <cellStyle name="Normal 6 7 5 3" xfId="1847" xr:uid="{F0FABF9E-9FD8-48C9-932C-A754FA0F262F}"/>
    <cellStyle name="Normal 6 7 5 4" xfId="1848" xr:uid="{930B2162-5377-43AB-BB33-D188E2024ED2}"/>
    <cellStyle name="Normal 6 7 6" xfId="1849" xr:uid="{E50F10A1-FC7D-4E29-BAEA-B05517809938}"/>
    <cellStyle name="Normal 6 7 7" xfId="1850" xr:uid="{017EC328-8E4F-41BB-94B8-F2E00DF731E2}"/>
    <cellStyle name="Normal 6 7 8" xfId="1851" xr:uid="{5DBBA175-91E0-440A-8864-59A18D83D333}"/>
    <cellStyle name="Normal 6 8" xfId="1852" xr:uid="{66ADB8D5-B363-4EAE-895C-96225153DF12}"/>
    <cellStyle name="Normal 6 8 2" xfId="1853" xr:uid="{51DC70E6-6928-42C5-AA1E-FFE2E31E1D1F}"/>
    <cellStyle name="Normal 6 8 2 2" xfId="1854" xr:uid="{507DA26F-F093-4FB7-9F24-D3EE65397A17}"/>
    <cellStyle name="Normal 6 8 2 2 2" xfId="1855" xr:uid="{FDB40CFF-53F5-430B-A55A-C79F3D471C99}"/>
    <cellStyle name="Normal 6 8 2 2 3" xfId="1856" xr:uid="{B15A855B-EB24-4CBD-8B70-9CDB5AAEF04D}"/>
    <cellStyle name="Normal 6 8 2 2 4" xfId="1857" xr:uid="{CDE25C24-2DCF-4C88-8BE9-AF404F910AF5}"/>
    <cellStyle name="Normal 6 8 2 3" xfId="1858" xr:uid="{6540D701-A41E-47E6-95A4-647827A967A8}"/>
    <cellStyle name="Normal 6 8 2 4" xfId="1859" xr:uid="{11EDEC8B-2E7E-4314-BE6C-69CE18765B75}"/>
    <cellStyle name="Normal 6 8 2 5" xfId="1860" xr:uid="{EE47F968-E91E-4917-A6BE-11F3276530ED}"/>
    <cellStyle name="Normal 6 8 3" xfId="1861" xr:uid="{CB91EE18-4250-4F08-B74B-DD87C1F4AB30}"/>
    <cellStyle name="Normal 6 8 3 2" xfId="1862" xr:uid="{AC61D2EB-844B-4175-97CF-8D4BAFA004F5}"/>
    <cellStyle name="Normal 6 8 3 3" xfId="1863" xr:uid="{851DC086-3DFF-47AD-8C27-0C77872D9320}"/>
    <cellStyle name="Normal 6 8 3 4" xfId="1864" xr:uid="{03589BF0-253A-48CD-A538-EE106D75C512}"/>
    <cellStyle name="Normal 6 8 4" xfId="1865" xr:uid="{8F8F0FD3-06CA-4C5F-9411-5FFD6A1F4D76}"/>
    <cellStyle name="Normal 6 8 4 2" xfId="1866" xr:uid="{066F6AE6-2DEA-4D8C-A57A-F74453F4B896}"/>
    <cellStyle name="Normal 6 8 4 3" xfId="1867" xr:uid="{6341544C-1F42-4E9A-801C-639D4C880E54}"/>
    <cellStyle name="Normal 6 8 4 4" xfId="1868" xr:uid="{047590D6-B9DB-4A62-8084-4F6FF5E1293E}"/>
    <cellStyle name="Normal 6 8 5" xfId="1869" xr:uid="{9A841496-C428-48BC-91AF-941449414773}"/>
    <cellStyle name="Normal 6 8 6" xfId="1870" xr:uid="{A8773AFC-1A70-4AD1-87CF-C57EA602B994}"/>
    <cellStyle name="Normal 6 8 7" xfId="1871" xr:uid="{F07A4D26-B1F2-4516-90FD-35C76D8ADC23}"/>
    <cellStyle name="Normal 6 9" xfId="1872" xr:uid="{94EAA190-3DA9-4D60-BAFE-D9EE8D816E41}"/>
    <cellStyle name="Normal 6 9 2" xfId="1873" xr:uid="{D9768487-E3C7-4136-9F35-7ECEFDA7F256}"/>
    <cellStyle name="Normal 6 9 2 2" xfId="1874" xr:uid="{88892BFA-9ADC-4162-A315-D95322BB7E64}"/>
    <cellStyle name="Normal 6 9 2 3" xfId="1875" xr:uid="{91836F32-0E91-4DFA-99F3-2726E1B89D8F}"/>
    <cellStyle name="Normal 6 9 2 4" xfId="1876" xr:uid="{A11519B6-521C-4FA6-A023-1ABB504B655A}"/>
    <cellStyle name="Normal 6 9 3" xfId="1877" xr:uid="{EFB2C3B3-CBDA-44FA-8841-08091373287A}"/>
    <cellStyle name="Normal 6 9 3 2" xfId="1878" xr:uid="{42AD9AAB-161A-4B4B-8A53-46190A95DACC}"/>
    <cellStyle name="Normal 6 9 3 3" xfId="1879" xr:uid="{209B4729-44F3-4AF5-9A1A-427C54388D41}"/>
    <cellStyle name="Normal 6 9 3 4" xfId="1880" xr:uid="{2DB7159B-046C-4DEC-B012-B644CB872289}"/>
    <cellStyle name="Normal 6 9 4" xfId="1881" xr:uid="{D09C41AA-4E88-4C7F-BCA9-DECC2458C365}"/>
    <cellStyle name="Normal 6 9 5" xfId="1882" xr:uid="{058EAFD6-68CE-462C-86E9-ED29AF568214}"/>
    <cellStyle name="Normal 6 9 6" xfId="1883" xr:uid="{6B08A6F9-0592-40B9-8A1E-1D6A87FD655F}"/>
    <cellStyle name="Normal 7" xfId="85" xr:uid="{FBC8EE31-8641-4CCD-BE32-A850D123F38A}"/>
    <cellStyle name="Normal 7 10" xfId="1884" xr:uid="{B1233C85-C039-43BF-8C94-C5AE5C5D1C64}"/>
    <cellStyle name="Normal 7 10 2" xfId="1885" xr:uid="{A8114C4A-5DC5-4EA6-B74C-417373307F51}"/>
    <cellStyle name="Normal 7 10 3" xfId="1886" xr:uid="{3B91E401-923C-43D8-A5C8-D8515A3967F6}"/>
    <cellStyle name="Normal 7 10 4" xfId="1887" xr:uid="{3B4BB51D-EB33-48FD-90B4-83AC898DB69D}"/>
    <cellStyle name="Normal 7 11" xfId="1888" xr:uid="{CB72AFE8-F9B8-4EDE-BAB6-2D50A1D52D52}"/>
    <cellStyle name="Normal 7 11 2" xfId="1889" xr:uid="{7C09C322-0658-4A99-963F-5ECFEDB2F23B}"/>
    <cellStyle name="Normal 7 11 3" xfId="1890" xr:uid="{FC2D5217-1CEF-4D5A-AC5B-C734A0B2A713}"/>
    <cellStyle name="Normal 7 11 4" xfId="1891" xr:uid="{0E531FB1-3BF4-40DA-854E-22B86BA7E881}"/>
    <cellStyle name="Normal 7 12" xfId="1892" xr:uid="{EFA66B5F-DA84-468C-8110-B8D245F1456D}"/>
    <cellStyle name="Normal 7 12 2" xfId="1893" xr:uid="{D656BB3C-E79B-4F55-8DEC-2A037A266B67}"/>
    <cellStyle name="Normal 7 13" xfId="1894" xr:uid="{B74DC059-DE8E-4E57-87ED-B7BEB6F14A26}"/>
    <cellStyle name="Normal 7 14" xfId="1895" xr:uid="{33F801B9-6141-4338-8229-E0A220C3CCD8}"/>
    <cellStyle name="Normal 7 15" xfId="1896" xr:uid="{A624C52A-39DC-440D-A257-833AB0BEB5B4}"/>
    <cellStyle name="Normal 7 2" xfId="86" xr:uid="{C7728B75-125F-4457-8F6E-E41CF9CC19F8}"/>
    <cellStyle name="Normal 7 2 10" xfId="1897" xr:uid="{70A0833B-D38D-4AE1-9490-3B25AE3417D5}"/>
    <cellStyle name="Normal 7 2 11" xfId="1898" xr:uid="{A11BDDDB-17DF-4B14-9FB3-5E4D4717EAAC}"/>
    <cellStyle name="Normal 7 2 2" xfId="1899" xr:uid="{5C61CFC7-584D-40B4-83E7-A9F9C71C48FF}"/>
    <cellStyle name="Normal 7 2 2 2" xfId="1900" xr:uid="{5A26F108-4BBB-4614-B30F-28802AB1A16C}"/>
    <cellStyle name="Normal 7 2 2 2 2" xfId="1901" xr:uid="{8411C18A-9EB4-499A-9DA1-BACBA28CA25C}"/>
    <cellStyle name="Normal 7 2 2 2 2 2" xfId="1902" xr:uid="{16E8D8D5-94AF-428F-8FDF-EEAA02747EC1}"/>
    <cellStyle name="Normal 7 2 2 2 2 2 2" xfId="1903" xr:uid="{69F54643-FD9F-42A3-8718-D74307F23CA3}"/>
    <cellStyle name="Normal 7 2 2 2 2 2 2 2" xfId="4008" xr:uid="{9B1075D9-B70E-4254-A293-3C1DD7A4ACD4}"/>
    <cellStyle name="Normal 7 2 2 2 2 2 2 2 2" xfId="4009" xr:uid="{DC16094A-D009-4B61-B69E-4FC5DE0AC476}"/>
    <cellStyle name="Normal 7 2 2 2 2 2 2 3" xfId="4010" xr:uid="{BA81D96A-60BA-4DDE-A1C9-7DDA9A6CFE93}"/>
    <cellStyle name="Normal 7 2 2 2 2 2 3" xfId="1904" xr:uid="{4EBD1BA4-5A0F-4EA9-A451-3859700FD326}"/>
    <cellStyle name="Normal 7 2 2 2 2 2 3 2" xfId="4011" xr:uid="{1B568E69-3EFC-4051-A993-16E12B105E34}"/>
    <cellStyle name="Normal 7 2 2 2 2 2 4" xfId="1905" xr:uid="{FE497195-3972-4CA8-A4A4-AAC877624319}"/>
    <cellStyle name="Normal 7 2 2 2 2 3" xfId="1906" xr:uid="{12424238-D633-4A37-BD47-76D54D00B486}"/>
    <cellStyle name="Normal 7 2 2 2 2 3 2" xfId="1907" xr:uid="{5E9348DE-7E9F-41A3-90E8-C279DAE0FAEF}"/>
    <cellStyle name="Normal 7 2 2 2 2 3 2 2" xfId="4012" xr:uid="{FEA69D44-8FC8-446E-83A7-F3EFEDF07C9D}"/>
    <cellStyle name="Normal 7 2 2 2 2 3 3" xfId="1908" xr:uid="{9B3F9167-5F73-4731-B53E-E55DB074DE44}"/>
    <cellStyle name="Normal 7 2 2 2 2 3 4" xfId="1909" xr:uid="{981EC393-453A-4740-8BC5-7BAA5969090E}"/>
    <cellStyle name="Normal 7 2 2 2 2 4" xfId="1910" xr:uid="{EB7A24F4-CE43-429B-BA33-00988F535754}"/>
    <cellStyle name="Normal 7 2 2 2 2 4 2" xfId="4013" xr:uid="{42EDF77E-B30F-4134-8119-CDBEAC368C11}"/>
    <cellStyle name="Normal 7 2 2 2 2 5" xfId="1911" xr:uid="{6696E23C-6283-4AB1-83E3-B610A8D2F7FC}"/>
    <cellStyle name="Normal 7 2 2 2 2 6" xfId="1912" xr:uid="{1E35F42F-2D9D-4F5E-85F3-AF1ED6021C9E}"/>
    <cellStyle name="Normal 7 2 2 2 3" xfId="1913" xr:uid="{D0159001-D8A8-4381-9FF8-AE9D70AA86DD}"/>
    <cellStyle name="Normal 7 2 2 2 3 2" xfId="1914" xr:uid="{26938CE4-FA92-4D43-A2CC-0419D8793C06}"/>
    <cellStyle name="Normal 7 2 2 2 3 2 2" xfId="1915" xr:uid="{5851EA09-263C-4DC3-830E-4A539F7316FB}"/>
    <cellStyle name="Normal 7 2 2 2 3 2 2 2" xfId="4014" xr:uid="{06DCF781-29C8-4FBD-8612-78F01356B4D3}"/>
    <cellStyle name="Normal 7 2 2 2 3 2 2 2 2" xfId="4015" xr:uid="{410B5883-FFDB-429B-B80A-9C43739157B7}"/>
    <cellStyle name="Normal 7 2 2 2 3 2 2 3" xfId="4016" xr:uid="{76F56050-CC63-42A1-BDFD-B27CB879651D}"/>
    <cellStyle name="Normal 7 2 2 2 3 2 3" xfId="1916" xr:uid="{03797FFB-577D-4DE6-8AC9-7010ABDE36E2}"/>
    <cellStyle name="Normal 7 2 2 2 3 2 3 2" xfId="4017" xr:uid="{BBF13BB3-98CD-450F-B2CE-4AA86364777F}"/>
    <cellStyle name="Normal 7 2 2 2 3 2 4" xfId="1917" xr:uid="{5E972020-4C69-4999-A3CA-9EC7D597A6CA}"/>
    <cellStyle name="Normal 7 2 2 2 3 3" xfId="1918" xr:uid="{41A45BF5-5A4C-47B6-B66F-8D3BA1960789}"/>
    <cellStyle name="Normal 7 2 2 2 3 3 2" xfId="4018" xr:uid="{92517296-766E-4BAC-8947-C2A4297D1340}"/>
    <cellStyle name="Normal 7 2 2 2 3 3 2 2" xfId="4019" xr:uid="{2E784924-C9F4-4F6D-8724-0E6DC532CE5E}"/>
    <cellStyle name="Normal 7 2 2 2 3 3 3" xfId="4020" xr:uid="{A38F52A2-E3E7-4D7A-B91F-3BF3A09B16A6}"/>
    <cellStyle name="Normal 7 2 2 2 3 4" xfId="1919" xr:uid="{77341D32-69DA-4463-BF43-0B640220AA2D}"/>
    <cellStyle name="Normal 7 2 2 2 3 4 2" xfId="4021" xr:uid="{A2D5721C-8ACA-4B6D-B16A-BA4EC4A56A12}"/>
    <cellStyle name="Normal 7 2 2 2 3 5" xfId="1920" xr:uid="{2EB4F79F-8E1C-461D-AFBC-502F959020A8}"/>
    <cellStyle name="Normal 7 2 2 2 4" xfId="1921" xr:uid="{7BEEDD65-7CD1-4AE9-B829-CAA358386389}"/>
    <cellStyle name="Normal 7 2 2 2 4 2" xfId="1922" xr:uid="{2C1965BE-5C67-4E3B-931E-CEADA1DE815C}"/>
    <cellStyle name="Normal 7 2 2 2 4 2 2" xfId="4022" xr:uid="{85D2104F-8BB1-4A0D-B022-899DB1050807}"/>
    <cellStyle name="Normal 7 2 2 2 4 2 2 2" xfId="4023" xr:uid="{BB9E6982-AA6F-4C8A-A854-82B7F398EA4B}"/>
    <cellStyle name="Normal 7 2 2 2 4 2 3" xfId="4024" xr:uid="{4A9BBCE0-5F6E-4946-9DF9-A793D58D6E9E}"/>
    <cellStyle name="Normal 7 2 2 2 4 3" xfId="1923" xr:uid="{41806AE7-1818-49A2-8352-A2BB570A76DE}"/>
    <cellStyle name="Normal 7 2 2 2 4 3 2" xfId="4025" xr:uid="{80285D3E-F6FE-4699-AE1E-D53290D1B2A4}"/>
    <cellStyle name="Normal 7 2 2 2 4 4" xfId="1924" xr:uid="{F3DB060B-12C9-4281-B99E-890C8CCFE672}"/>
    <cellStyle name="Normal 7 2 2 2 5" xfId="1925" xr:uid="{D94BB5BF-F3A2-4BDA-A634-43945583F454}"/>
    <cellStyle name="Normal 7 2 2 2 5 2" xfId="1926" xr:uid="{763D61EC-B519-402A-B93C-6AE37874F3D0}"/>
    <cellStyle name="Normal 7 2 2 2 5 2 2" xfId="4026" xr:uid="{2EFE3138-667F-4D58-B2D8-D8D2AF0E783C}"/>
    <cellStyle name="Normal 7 2 2 2 5 3" xfId="1927" xr:uid="{FE3576A7-50EE-4C07-B68B-F40A11D15D35}"/>
    <cellStyle name="Normal 7 2 2 2 5 4" xfId="1928" xr:uid="{96E135CC-8230-4FAA-B9D9-127E599FEFD7}"/>
    <cellStyle name="Normal 7 2 2 2 6" xfId="1929" xr:uid="{35164F7B-3A21-435A-AD05-E8648D296FE4}"/>
    <cellStyle name="Normal 7 2 2 2 6 2" xfId="4027" xr:uid="{849D8CE6-C0BF-4194-AD87-243B46539B61}"/>
    <cellStyle name="Normal 7 2 2 2 7" xfId="1930" xr:uid="{33D8E1E5-5656-4208-B26E-93BABCEBC72B}"/>
    <cellStyle name="Normal 7 2 2 2 8" xfId="1931" xr:uid="{E5799C21-3509-45E2-83BE-115B225BDDFB}"/>
    <cellStyle name="Normal 7 2 2 3" xfId="1932" xr:uid="{382D7B08-B544-44C4-8767-DC89A5833643}"/>
    <cellStyle name="Normal 7 2 2 3 2" xfId="1933" xr:uid="{8E8891CE-205A-4F28-8EDB-34A052D91394}"/>
    <cellStyle name="Normal 7 2 2 3 2 2" xfId="1934" xr:uid="{7D375A54-C1CD-4458-BACC-57086782E670}"/>
    <cellStyle name="Normal 7 2 2 3 2 2 2" xfId="4028" xr:uid="{E9C84FC7-BB4A-46F8-9F6B-94E5EFB0C94E}"/>
    <cellStyle name="Normal 7 2 2 3 2 2 2 2" xfId="4029" xr:uid="{A224B195-164B-4176-BCB3-F9A44403CB52}"/>
    <cellStyle name="Normal 7 2 2 3 2 2 3" xfId="4030" xr:uid="{AA5F87DA-4799-45EB-8C86-9AAD918BDB69}"/>
    <cellStyle name="Normal 7 2 2 3 2 3" xfId="1935" xr:uid="{4698F9D8-8D36-4A14-B071-8F2F0D963F1C}"/>
    <cellStyle name="Normal 7 2 2 3 2 3 2" xfId="4031" xr:uid="{63159E34-CD28-47E4-A108-BAEDFC0195AD}"/>
    <cellStyle name="Normal 7 2 2 3 2 4" xfId="1936" xr:uid="{CB9D2CEE-9D82-4F9A-9D42-00FBEF890757}"/>
    <cellStyle name="Normal 7 2 2 3 3" xfId="1937" xr:uid="{E2682399-BA17-4278-9339-321C27E2862A}"/>
    <cellStyle name="Normal 7 2 2 3 3 2" xfId="1938" xr:uid="{EAF71518-0C99-4DBA-B1B8-4AE679C773ED}"/>
    <cellStyle name="Normal 7 2 2 3 3 2 2" xfId="4032" xr:uid="{4A9DD583-AF0D-450A-8860-0E6C8305B3BC}"/>
    <cellStyle name="Normal 7 2 2 3 3 3" xfId="1939" xr:uid="{964B83D1-7800-468E-A720-18F34477B8C9}"/>
    <cellStyle name="Normal 7 2 2 3 3 4" xfId="1940" xr:uid="{585A1F32-00C9-4169-8A06-30AADA8DE9F5}"/>
    <cellStyle name="Normal 7 2 2 3 4" xfId="1941" xr:uid="{B05ED068-C44D-4D4E-B7BB-AB64BD539971}"/>
    <cellStyle name="Normal 7 2 2 3 4 2" xfId="4033" xr:uid="{B9B288AA-5B88-4848-ABAC-7B4B291EEEAF}"/>
    <cellStyle name="Normal 7 2 2 3 5" xfId="1942" xr:uid="{91788559-6159-4526-9416-CD33806E3A2F}"/>
    <cellStyle name="Normal 7 2 2 3 6" xfId="1943" xr:uid="{D8A7517A-F4DA-4C77-B558-DBA4901991E6}"/>
    <cellStyle name="Normal 7 2 2 4" xfId="1944" xr:uid="{F63475C5-6683-4B27-80B4-5D29773F1F68}"/>
    <cellStyle name="Normal 7 2 2 4 2" xfId="1945" xr:uid="{47292461-77E9-4A1E-849B-0254BD30A95E}"/>
    <cellStyle name="Normal 7 2 2 4 2 2" xfId="1946" xr:uid="{5A35D9C7-D493-4E81-A839-17081258A3A0}"/>
    <cellStyle name="Normal 7 2 2 4 2 2 2" xfId="4034" xr:uid="{DFBAA04D-A191-4A5D-B741-3DD91D4AD7CB}"/>
    <cellStyle name="Normal 7 2 2 4 2 2 2 2" xfId="4035" xr:uid="{4CFE5BDF-57DB-41BB-A860-D3468E76C945}"/>
    <cellStyle name="Normal 7 2 2 4 2 2 3" xfId="4036" xr:uid="{AFCCEFF9-AA3C-45EF-B163-449D677F6DFD}"/>
    <cellStyle name="Normal 7 2 2 4 2 3" xfId="1947" xr:uid="{72A3A353-FB1C-46D8-9B16-AAC502C19096}"/>
    <cellStyle name="Normal 7 2 2 4 2 3 2" xfId="4037" xr:uid="{D76DAE09-4898-4558-8715-D7F5EAD3AF95}"/>
    <cellStyle name="Normal 7 2 2 4 2 4" xfId="1948" xr:uid="{22D16CEE-A3A9-4DBB-92AF-28B8ADC83012}"/>
    <cellStyle name="Normal 7 2 2 4 3" xfId="1949" xr:uid="{A80E4052-3FBA-48B0-AA0C-28D1FEE68EF8}"/>
    <cellStyle name="Normal 7 2 2 4 3 2" xfId="4038" xr:uid="{0C9FC5CF-931E-4CB6-8A97-232339120B73}"/>
    <cellStyle name="Normal 7 2 2 4 3 2 2" xfId="4039" xr:uid="{27B65AB4-4878-47D5-9E88-A95550B6CBA7}"/>
    <cellStyle name="Normal 7 2 2 4 3 3" xfId="4040" xr:uid="{AE072BF0-9306-4879-8CAD-AF6A1D9C431B}"/>
    <cellStyle name="Normal 7 2 2 4 4" xfId="1950" xr:uid="{EAE4CC7D-0902-42D2-814A-0CF88D8464AA}"/>
    <cellStyle name="Normal 7 2 2 4 4 2" xfId="4041" xr:uid="{339066F6-BF8E-4D89-A322-6A7E7DA91582}"/>
    <cellStyle name="Normal 7 2 2 4 5" xfId="1951" xr:uid="{0122AA44-1CE4-40DB-860B-06E675B31014}"/>
    <cellStyle name="Normal 7 2 2 5" xfId="1952" xr:uid="{5ED8895B-635F-4587-8075-CF0EE7C6B334}"/>
    <cellStyle name="Normal 7 2 2 5 2" xfId="1953" xr:uid="{330ADBC9-3B33-4B5E-A05A-D3BE560E4D28}"/>
    <cellStyle name="Normal 7 2 2 5 2 2" xfId="4042" xr:uid="{7B81EF55-DDA3-485B-92A2-0EDEE837CFCE}"/>
    <cellStyle name="Normal 7 2 2 5 2 2 2" xfId="4043" xr:uid="{9CFEAE30-6815-4C0C-84CD-66451635CB01}"/>
    <cellStyle name="Normal 7 2 2 5 2 3" xfId="4044" xr:uid="{61FFEF26-755E-4C54-9957-11FEB4AE99EA}"/>
    <cellStyle name="Normal 7 2 2 5 3" xfId="1954" xr:uid="{49DA6991-1047-4C70-AE7A-3E9E4A1EC2E4}"/>
    <cellStyle name="Normal 7 2 2 5 3 2" xfId="4045" xr:uid="{FC0A3CAE-C8E1-4FFD-AC24-783513B62396}"/>
    <cellStyle name="Normal 7 2 2 5 4" xfId="1955" xr:uid="{DB9836FD-BB80-4682-9FE6-8BAD05C4BC73}"/>
    <cellStyle name="Normal 7 2 2 6" xfId="1956" xr:uid="{6580057E-1406-4813-8E5E-B169088D9290}"/>
    <cellStyle name="Normal 7 2 2 6 2" xfId="1957" xr:uid="{E99EDE5C-2128-4E91-9C07-2E08BB0059A0}"/>
    <cellStyle name="Normal 7 2 2 6 2 2" xfId="4046" xr:uid="{58259D8E-8151-4973-B625-9B4FEA4CC589}"/>
    <cellStyle name="Normal 7 2 2 6 3" xfId="1958" xr:uid="{041799EB-02B7-4A9D-9C4F-6200093057BB}"/>
    <cellStyle name="Normal 7 2 2 6 4" xfId="1959" xr:uid="{01A20193-925A-4167-9D6C-580779FC3C69}"/>
    <cellStyle name="Normal 7 2 2 7" xfId="1960" xr:uid="{97B9B1E0-F790-4ABD-8101-D136EDAC6CEF}"/>
    <cellStyle name="Normal 7 2 2 7 2" xfId="4047" xr:uid="{029D6D2C-8031-4BD6-9007-6A74913560E1}"/>
    <cellStyle name="Normal 7 2 2 8" xfId="1961" xr:uid="{9C267771-E182-4936-9A5C-60807A2B6106}"/>
    <cellStyle name="Normal 7 2 2 9" xfId="1962" xr:uid="{BA5F3C0D-C311-4EFC-861F-8D679B693856}"/>
    <cellStyle name="Normal 7 2 3" xfId="1963" xr:uid="{51C2F216-84F1-4CC2-A163-68ED2C2774F8}"/>
    <cellStyle name="Normal 7 2 3 2" xfId="1964" xr:uid="{801BD3C4-7BDF-413A-AEC8-11690E952C43}"/>
    <cellStyle name="Normal 7 2 3 2 2" xfId="1965" xr:uid="{B38CE3AB-DDE4-42DE-9564-32EF714A8FEC}"/>
    <cellStyle name="Normal 7 2 3 2 2 2" xfId="1966" xr:uid="{F0A11303-579E-4CA5-B03B-45BD9CE343CD}"/>
    <cellStyle name="Normal 7 2 3 2 2 2 2" xfId="4048" xr:uid="{90B2232B-BAE9-471D-85B0-FA0261E90849}"/>
    <cellStyle name="Normal 7 2 3 2 2 2 2 2" xfId="4049" xr:uid="{B40B7BCA-7CC2-42E8-ABEE-B5192AFD6A30}"/>
    <cellStyle name="Normal 7 2 3 2 2 2 3" xfId="4050" xr:uid="{F713CDA7-3699-42F1-B4E1-65C8694B5B20}"/>
    <cellStyle name="Normal 7 2 3 2 2 3" xfId="1967" xr:uid="{D1590871-EC8A-44DC-AEF5-EEC210F097CD}"/>
    <cellStyle name="Normal 7 2 3 2 2 3 2" xfId="4051" xr:uid="{31E3D144-7075-4838-B9CE-3FC451355608}"/>
    <cellStyle name="Normal 7 2 3 2 2 4" xfId="1968" xr:uid="{A4F83EFC-16D4-494E-8140-D3B89475129D}"/>
    <cellStyle name="Normal 7 2 3 2 3" xfId="1969" xr:uid="{643FEE24-DCA4-4406-90B2-4FEAD2B17F00}"/>
    <cellStyle name="Normal 7 2 3 2 3 2" xfId="1970" xr:uid="{5E6B7B1C-B712-4382-B391-1296051D1782}"/>
    <cellStyle name="Normal 7 2 3 2 3 2 2" xfId="4052" xr:uid="{37C30F74-4EC8-4951-AE97-1050D08CCFEA}"/>
    <cellStyle name="Normal 7 2 3 2 3 3" xfId="1971" xr:uid="{DB0691D5-29C0-4064-9555-0FA20DFCAB33}"/>
    <cellStyle name="Normal 7 2 3 2 3 4" xfId="1972" xr:uid="{82B4513C-093E-4453-84ED-4E7B0B673A88}"/>
    <cellStyle name="Normal 7 2 3 2 4" xfId="1973" xr:uid="{F243A1DF-390E-42E0-8223-641617B4EF66}"/>
    <cellStyle name="Normal 7 2 3 2 4 2" xfId="4053" xr:uid="{5F02EA10-330D-4CE4-AD69-D8EDA15CAF75}"/>
    <cellStyle name="Normal 7 2 3 2 5" xfId="1974" xr:uid="{BF5B018B-BB63-4B3B-B64A-F2A8CC9D8447}"/>
    <cellStyle name="Normal 7 2 3 2 6" xfId="1975" xr:uid="{EB03D9D7-6D2F-45A7-9FBF-276BDDB4526D}"/>
    <cellStyle name="Normal 7 2 3 3" xfId="1976" xr:uid="{976E3058-8A14-4E67-B95E-00E4EC587763}"/>
    <cellStyle name="Normal 7 2 3 3 2" xfId="1977" xr:uid="{6EB2DF94-C6F6-48CE-AB9F-CC2E5912954D}"/>
    <cellStyle name="Normal 7 2 3 3 2 2" xfId="1978" xr:uid="{7899C3F3-C380-4463-84FC-234BA317CC1F}"/>
    <cellStyle name="Normal 7 2 3 3 2 2 2" xfId="4054" xr:uid="{BD9CCC57-E4B5-44B9-990F-E712D6F5D58B}"/>
    <cellStyle name="Normal 7 2 3 3 2 2 2 2" xfId="4055" xr:uid="{74ABE4DE-F359-4E07-BCD4-FE9A73934406}"/>
    <cellStyle name="Normal 7 2 3 3 2 2 3" xfId="4056" xr:uid="{2DD1218D-CA6F-4C1D-A366-D896B77CCBB2}"/>
    <cellStyle name="Normal 7 2 3 3 2 3" xfId="1979" xr:uid="{EF2B5E61-2358-4FFC-8AD0-E796F49BF54E}"/>
    <cellStyle name="Normal 7 2 3 3 2 3 2" xfId="4057" xr:uid="{6093EE50-F582-47AA-B81C-71A6E6841E2A}"/>
    <cellStyle name="Normal 7 2 3 3 2 4" xfId="1980" xr:uid="{32B105B1-3B80-4887-97A8-223778B6087E}"/>
    <cellStyle name="Normal 7 2 3 3 3" xfId="1981" xr:uid="{29D17C19-C2A0-4F76-9F0B-AAF6D913645E}"/>
    <cellStyle name="Normal 7 2 3 3 3 2" xfId="4058" xr:uid="{EB6405A2-BEE2-41D1-A1DB-9D54F2BA0699}"/>
    <cellStyle name="Normal 7 2 3 3 3 2 2" xfId="4059" xr:uid="{C7681C09-9086-4954-88A9-6F0580E640BE}"/>
    <cellStyle name="Normal 7 2 3 3 3 3" xfId="4060" xr:uid="{D2F2FE5F-6A34-4DA5-97A2-30ED01B2007C}"/>
    <cellStyle name="Normal 7 2 3 3 4" xfId="1982" xr:uid="{3CA2DA61-16F2-40E2-9F60-3E08C4FC4890}"/>
    <cellStyle name="Normal 7 2 3 3 4 2" xfId="4061" xr:uid="{EEF9AE2D-9FD0-4CE7-8D69-AD7E8452AF24}"/>
    <cellStyle name="Normal 7 2 3 3 5" xfId="1983" xr:uid="{CAEB0F3D-224A-48F4-9858-E90D8E31763D}"/>
    <cellStyle name="Normal 7 2 3 4" xfId="1984" xr:uid="{0464405C-AC01-4D04-BC2A-A8A4935B5234}"/>
    <cellStyle name="Normal 7 2 3 4 2" xfId="1985" xr:uid="{0A17B7CE-9121-4878-A66F-9DC49A257E75}"/>
    <cellStyle name="Normal 7 2 3 4 2 2" xfId="4062" xr:uid="{293618B0-9176-49AA-BACA-C265D5579175}"/>
    <cellStyle name="Normal 7 2 3 4 2 2 2" xfId="4063" xr:uid="{5E8BB356-1D1B-41C7-8713-6D74AB5A5ABF}"/>
    <cellStyle name="Normal 7 2 3 4 2 3" xfId="4064" xr:uid="{CA399A4D-8195-424F-AA53-566175F861DC}"/>
    <cellStyle name="Normal 7 2 3 4 3" xfId="1986" xr:uid="{BFC1D01D-CCD9-4112-AB10-D5C00129C5BA}"/>
    <cellStyle name="Normal 7 2 3 4 3 2" xfId="4065" xr:uid="{CAB2A7D7-C964-47D7-8290-CED03F7EB2C8}"/>
    <cellStyle name="Normal 7 2 3 4 4" xfId="1987" xr:uid="{5A2A1D79-9F00-424F-B66F-4AE1913B6136}"/>
    <cellStyle name="Normal 7 2 3 5" xfId="1988" xr:uid="{F4896773-668A-4E95-8B11-FDDF5E41E3DF}"/>
    <cellStyle name="Normal 7 2 3 5 2" xfId="1989" xr:uid="{90C36C9F-F311-417D-902C-4BF07D17F687}"/>
    <cellStyle name="Normal 7 2 3 5 2 2" xfId="4066" xr:uid="{17834F27-44F3-4C44-8266-E240197E2E4F}"/>
    <cellStyle name="Normal 7 2 3 5 3" xfId="1990" xr:uid="{ECBFD5F6-34A4-4497-9524-B93D456DDA2A}"/>
    <cellStyle name="Normal 7 2 3 5 4" xfId="1991" xr:uid="{AADD79D4-E3B2-4162-A480-EEF60BF4748D}"/>
    <cellStyle name="Normal 7 2 3 6" xfId="1992" xr:uid="{19B413F0-366A-4B86-9F4A-8FE7F42C4D89}"/>
    <cellStyle name="Normal 7 2 3 6 2" xfId="4067" xr:uid="{5E098D84-9409-488E-9C10-B5D39F47623E}"/>
    <cellStyle name="Normal 7 2 3 7" xfId="1993" xr:uid="{3695D297-BB78-4D95-B81D-81343B60976B}"/>
    <cellStyle name="Normal 7 2 3 8" xfId="1994" xr:uid="{77BD079C-B80C-4371-A8F0-4C9E0728FAB4}"/>
    <cellStyle name="Normal 7 2 4" xfId="1995" xr:uid="{E866D184-B6A9-49C3-9F47-5D0E756F735C}"/>
    <cellStyle name="Normal 7 2 4 2" xfId="1996" xr:uid="{90243F97-9779-43EB-AE4E-8B6FCC82E00F}"/>
    <cellStyle name="Normal 7 2 4 2 2" xfId="1997" xr:uid="{C4C30DD1-C097-442D-8889-8CAE7FECCCC4}"/>
    <cellStyle name="Normal 7 2 4 2 2 2" xfId="1998" xr:uid="{859D267E-784B-43E5-8E8C-9AC2CA33567C}"/>
    <cellStyle name="Normal 7 2 4 2 2 2 2" xfId="4068" xr:uid="{A0AD5641-9310-49B3-BD09-D1BA53E45CB3}"/>
    <cellStyle name="Normal 7 2 4 2 2 3" xfId="1999" xr:uid="{BE573720-9D31-4670-8D79-539FDEDC109C}"/>
    <cellStyle name="Normal 7 2 4 2 2 4" xfId="2000" xr:uid="{F8A03418-C338-4868-A8EC-8F6F3A73B4F4}"/>
    <cellStyle name="Normal 7 2 4 2 3" xfId="2001" xr:uid="{93CC64FF-EB7A-4713-87E9-79514722F64B}"/>
    <cellStyle name="Normal 7 2 4 2 3 2" xfId="4069" xr:uid="{CCA2E26D-5DBA-4B11-BDED-86E595DCE0A6}"/>
    <cellStyle name="Normal 7 2 4 2 4" xfId="2002" xr:uid="{A7774911-E645-4351-A592-592CE0417685}"/>
    <cellStyle name="Normal 7 2 4 2 5" xfId="2003" xr:uid="{144B788E-5492-4C06-A59F-B6340086057B}"/>
    <cellStyle name="Normal 7 2 4 3" xfId="2004" xr:uid="{C7AB3B92-7744-4F56-A375-F27962C2D02B}"/>
    <cellStyle name="Normal 7 2 4 3 2" xfId="2005" xr:uid="{5A4CC138-5350-47EF-B9F7-70EF5322D7CE}"/>
    <cellStyle name="Normal 7 2 4 3 2 2" xfId="4070" xr:uid="{37694989-CBFA-4BAA-B307-A3D58C08AE2A}"/>
    <cellStyle name="Normal 7 2 4 3 3" xfId="2006" xr:uid="{D583BC20-170D-4F65-A387-53F7A7E655BF}"/>
    <cellStyle name="Normal 7 2 4 3 4" xfId="2007" xr:uid="{715F3431-EF9A-4E66-9995-6639772AC293}"/>
    <cellStyle name="Normal 7 2 4 4" xfId="2008" xr:uid="{EFB2D68D-4602-4DF9-A8A2-C24278C03789}"/>
    <cellStyle name="Normal 7 2 4 4 2" xfId="2009" xr:uid="{53F892B3-062F-4A26-96BC-C607D8BA997C}"/>
    <cellStyle name="Normal 7 2 4 4 3" xfId="2010" xr:uid="{3CAB80EF-A7DF-46E9-8636-356C93B3C272}"/>
    <cellStyle name="Normal 7 2 4 4 4" xfId="2011" xr:uid="{8C3A363D-8CCC-485B-8493-32B217CCD395}"/>
    <cellStyle name="Normal 7 2 4 5" xfId="2012" xr:uid="{6AB06345-BC53-4561-9746-3E6234F29AA6}"/>
    <cellStyle name="Normal 7 2 4 6" xfId="2013" xr:uid="{80768F6F-5D2E-4B73-9EAD-1E1E73A035EB}"/>
    <cellStyle name="Normal 7 2 4 7" xfId="2014" xr:uid="{0770C513-D4EE-4B73-BBAA-2DA20ED9330B}"/>
    <cellStyle name="Normal 7 2 5" xfId="2015" xr:uid="{A4B4F511-A502-4365-9F45-7E3D7C8AEA1A}"/>
    <cellStyle name="Normal 7 2 5 2" xfId="2016" xr:uid="{1350591C-0D4B-475D-8440-92EEBEAD1752}"/>
    <cellStyle name="Normal 7 2 5 2 2" xfId="2017" xr:uid="{42E7CEEA-6312-4F39-967A-DD572C666341}"/>
    <cellStyle name="Normal 7 2 5 2 2 2" xfId="4071" xr:uid="{0330727A-0D0E-4761-AAB9-817BF7CAA801}"/>
    <cellStyle name="Normal 7 2 5 2 2 2 2" xfId="4072" xr:uid="{F1BB9A3A-EA37-4649-8964-F691B1B72D65}"/>
    <cellStyle name="Normal 7 2 5 2 2 3" xfId="4073" xr:uid="{47D509CD-7A3E-47CE-B549-192E1256192E}"/>
    <cellStyle name="Normal 7 2 5 2 3" xfId="2018" xr:uid="{A80481A8-3FFE-4586-B435-A75F569662B5}"/>
    <cellStyle name="Normal 7 2 5 2 3 2" xfId="4074" xr:uid="{94A8A834-819C-4F0E-811D-88EAF08EB43D}"/>
    <cellStyle name="Normal 7 2 5 2 4" xfId="2019" xr:uid="{3B9CAF95-66F3-4C68-9128-E9337BF1DD3A}"/>
    <cellStyle name="Normal 7 2 5 3" xfId="2020" xr:uid="{47568FDF-AF98-4D1B-8115-874C8A098995}"/>
    <cellStyle name="Normal 7 2 5 3 2" xfId="2021" xr:uid="{DF923D55-FE4F-4F54-B2F8-537BE3549B4A}"/>
    <cellStyle name="Normal 7 2 5 3 2 2" xfId="4075" xr:uid="{22140D9F-922C-4196-B25F-9CE2E053584A}"/>
    <cellStyle name="Normal 7 2 5 3 3" xfId="2022" xr:uid="{53F92083-AA69-477F-81AA-C199C7738AB6}"/>
    <cellStyle name="Normal 7 2 5 3 4" xfId="2023" xr:uid="{827A4E14-A834-4A4B-B911-076EEAB92775}"/>
    <cellStyle name="Normal 7 2 5 4" xfId="2024" xr:uid="{19D26668-2DC6-45EA-8FCD-E17859728DCA}"/>
    <cellStyle name="Normal 7 2 5 4 2" xfId="4076" xr:uid="{360BBED6-090F-41E6-B11F-C3BEF90F20BC}"/>
    <cellStyle name="Normal 7 2 5 5" xfId="2025" xr:uid="{859A6CC0-2C53-49E8-A140-0FCA64E0BD7D}"/>
    <cellStyle name="Normal 7 2 5 6" xfId="2026" xr:uid="{5655FA56-CCD7-4EF9-B1D3-45781BA14CD3}"/>
    <cellStyle name="Normal 7 2 6" xfId="2027" xr:uid="{D552785E-0A08-4C7E-9D0C-60B70CF3F287}"/>
    <cellStyle name="Normal 7 2 6 2" xfId="2028" xr:uid="{5330DA00-8791-4192-875F-C67A127D6925}"/>
    <cellStyle name="Normal 7 2 6 2 2" xfId="2029" xr:uid="{4DACC39A-BCF3-4CB7-8905-D3C891E56312}"/>
    <cellStyle name="Normal 7 2 6 2 2 2" xfId="4077" xr:uid="{0CAD811D-89AF-43B0-84DE-82617D6E8C25}"/>
    <cellStyle name="Normal 7 2 6 2 3" xfId="2030" xr:uid="{C343BCC2-1A82-4B5F-B465-B2298E84F516}"/>
    <cellStyle name="Normal 7 2 6 2 4" xfId="2031" xr:uid="{255D6772-C240-4F5A-85BF-357133FA4AB2}"/>
    <cellStyle name="Normal 7 2 6 3" xfId="2032" xr:uid="{2E5F5467-92DA-4FC9-902E-E4918F8BD37B}"/>
    <cellStyle name="Normal 7 2 6 3 2" xfId="4078" xr:uid="{E73DA991-96CD-49C8-9F23-C7C6849C945E}"/>
    <cellStyle name="Normal 7 2 6 4" xfId="2033" xr:uid="{4B59AA17-2D49-4932-B87F-45C2F851BF7E}"/>
    <cellStyle name="Normal 7 2 6 5" xfId="2034" xr:uid="{690DF8E3-8C14-49E0-B738-C602F78A8F75}"/>
    <cellStyle name="Normal 7 2 7" xfId="2035" xr:uid="{7AE2F9D5-B99E-4CFE-B216-D326EBA81253}"/>
    <cellStyle name="Normal 7 2 7 2" xfId="2036" xr:uid="{34B3A4B6-8C5C-4612-AAB6-5F5C3A64E423}"/>
    <cellStyle name="Normal 7 2 7 2 2" xfId="4079" xr:uid="{224E6DBF-D37F-42AF-A1E9-347758522031}"/>
    <cellStyle name="Normal 7 2 7 2 3" xfId="4380" xr:uid="{8576CD37-B2C4-45D5-BDA7-E062A3A9D426}"/>
    <cellStyle name="Normal 7 2 7 3" xfId="2037" xr:uid="{9AF0EA78-7ADA-4ABA-8849-938320AF7625}"/>
    <cellStyle name="Normal 7 2 7 4" xfId="2038" xr:uid="{380EB3DD-E198-4544-9B28-8D27A907EFBF}"/>
    <cellStyle name="Normal 7 2 7 4 2" xfId="4746" xr:uid="{4D49CC25-0D91-46ED-8149-678AED0AF280}"/>
    <cellStyle name="Normal 7 2 7 4 3" xfId="4610" xr:uid="{B8A7126B-E711-4D9F-ACD9-EBAD69372B9A}"/>
    <cellStyle name="Normal 7 2 7 4 4" xfId="4465" xr:uid="{1E426CB6-35D8-4F2D-A69E-908A691A175F}"/>
    <cellStyle name="Normal 7 2 8" xfId="2039" xr:uid="{44061E81-73A1-4DE7-8825-EFB9BEEC5DF7}"/>
    <cellStyle name="Normal 7 2 8 2" xfId="2040" xr:uid="{B36C82A5-258E-453C-98FA-BCD631715D1D}"/>
    <cellStyle name="Normal 7 2 8 3" xfId="2041" xr:uid="{AC29EC15-0479-4E2A-B5D9-B786C508D23D}"/>
    <cellStyle name="Normal 7 2 8 4" xfId="2042" xr:uid="{B3EFA0B5-A894-4793-8A93-3B10FB830548}"/>
    <cellStyle name="Normal 7 2 9" xfId="2043" xr:uid="{7365C4AC-98B0-467C-833F-062A5E3ABA98}"/>
    <cellStyle name="Normal 7 3" xfId="2044" xr:uid="{580E3448-B6E8-4D5A-9367-0A99141136A3}"/>
    <cellStyle name="Normal 7 3 10" xfId="2045" xr:uid="{D19B8B6B-20CC-418B-9409-4223ED039A55}"/>
    <cellStyle name="Normal 7 3 11" xfId="2046" xr:uid="{82A1C6D4-FE0A-4786-89A7-C2D6C2292081}"/>
    <cellStyle name="Normal 7 3 2" xfId="2047" xr:uid="{9CF9FB96-BFA3-46D0-B76B-9C4F13634A8D}"/>
    <cellStyle name="Normal 7 3 2 2" xfId="2048" xr:uid="{C982AE03-0A98-4318-9D38-A4383925E51C}"/>
    <cellStyle name="Normal 7 3 2 2 2" xfId="2049" xr:uid="{7B7D4D74-6C00-4F91-AE1C-2FF8854A803B}"/>
    <cellStyle name="Normal 7 3 2 2 2 2" xfId="2050" xr:uid="{37AF14CB-A2AD-4E78-8D4F-4EDC78A3CE62}"/>
    <cellStyle name="Normal 7 3 2 2 2 2 2" xfId="2051" xr:uid="{5124F4A3-108C-467A-B0FB-FCA1D8A6BB89}"/>
    <cellStyle name="Normal 7 3 2 2 2 2 2 2" xfId="4080" xr:uid="{5DA09880-CCC9-4EB0-8189-708925E282C8}"/>
    <cellStyle name="Normal 7 3 2 2 2 2 3" xfId="2052" xr:uid="{29788646-9D7C-45C2-8BE0-AA2E80C226FC}"/>
    <cellStyle name="Normal 7 3 2 2 2 2 4" xfId="2053" xr:uid="{DF033DC9-A1C8-42DC-88E9-60B00AA89AD6}"/>
    <cellStyle name="Normal 7 3 2 2 2 3" xfId="2054" xr:uid="{3FEF05D9-A6F6-4312-8AB0-1FC1A305FFEA}"/>
    <cellStyle name="Normal 7 3 2 2 2 3 2" xfId="2055" xr:uid="{20AABCA3-9CD5-4670-A4D8-1E82E469C94E}"/>
    <cellStyle name="Normal 7 3 2 2 2 3 3" xfId="2056" xr:uid="{F749C905-0B55-4C87-B052-472EA6A1CD93}"/>
    <cellStyle name="Normal 7 3 2 2 2 3 4" xfId="2057" xr:uid="{44FD3174-F068-4057-BF17-E008B5300476}"/>
    <cellStyle name="Normal 7 3 2 2 2 4" xfId="2058" xr:uid="{86C9729B-7DE5-42A7-80BB-2762EACE53CB}"/>
    <cellStyle name="Normal 7 3 2 2 2 5" xfId="2059" xr:uid="{EB49C092-CB28-454B-9EDD-3CEA08884393}"/>
    <cellStyle name="Normal 7 3 2 2 2 6" xfId="2060" xr:uid="{BFF7EBD9-85B3-4801-98A2-0AB50CDF43D3}"/>
    <cellStyle name="Normal 7 3 2 2 3" xfId="2061" xr:uid="{39F9FB3E-14B0-44C1-AB55-1D739302A2D6}"/>
    <cellStyle name="Normal 7 3 2 2 3 2" xfId="2062" xr:uid="{C77FA1FE-B1E0-4204-BF2A-E27F3C403B05}"/>
    <cellStyle name="Normal 7 3 2 2 3 2 2" xfId="2063" xr:uid="{FE220198-9D86-46D7-A887-63724CED0E0F}"/>
    <cellStyle name="Normal 7 3 2 2 3 2 3" xfId="2064" xr:uid="{A41EADD7-6F63-459C-A08F-5283420C2087}"/>
    <cellStyle name="Normal 7 3 2 2 3 2 4" xfId="2065" xr:uid="{9DD4B35F-3E54-4A5C-9F19-69FC706B5FE5}"/>
    <cellStyle name="Normal 7 3 2 2 3 3" xfId="2066" xr:uid="{17338920-F661-4162-8287-56562C949EAE}"/>
    <cellStyle name="Normal 7 3 2 2 3 4" xfId="2067" xr:uid="{92B08604-016A-496B-AFCF-1A300A37CF5A}"/>
    <cellStyle name="Normal 7 3 2 2 3 5" xfId="2068" xr:uid="{4E967A7B-BC21-4B0E-A1D7-B0DDB37DA952}"/>
    <cellStyle name="Normal 7 3 2 2 4" xfId="2069" xr:uid="{1035C8BE-8BC7-4DCB-9F66-9B861E9B18AB}"/>
    <cellStyle name="Normal 7 3 2 2 4 2" xfId="2070" xr:uid="{B5D37A3E-41C6-4AE3-9A59-319EE0CBD721}"/>
    <cellStyle name="Normal 7 3 2 2 4 3" xfId="2071" xr:uid="{40C8932D-4352-41DE-970C-03E1AD5A7DF0}"/>
    <cellStyle name="Normal 7 3 2 2 4 4" xfId="2072" xr:uid="{F96609F3-DA14-4453-B823-C23617823B9D}"/>
    <cellStyle name="Normal 7 3 2 2 5" xfId="2073" xr:uid="{5F97B316-E036-4F91-AC87-D7162F5C3E55}"/>
    <cellStyle name="Normal 7 3 2 2 5 2" xfId="2074" xr:uid="{D601A3A8-4015-4968-A32D-7BBB07C23BFD}"/>
    <cellStyle name="Normal 7 3 2 2 5 3" xfId="2075" xr:uid="{46794E1A-4AC0-4768-9018-A544C4BCBEFC}"/>
    <cellStyle name="Normal 7 3 2 2 5 4" xfId="2076" xr:uid="{23CE2422-47D2-4274-89EB-79CB909BFE4C}"/>
    <cellStyle name="Normal 7 3 2 2 6" xfId="2077" xr:uid="{66FE8C09-DF7D-4295-B861-A73F44B60DD9}"/>
    <cellStyle name="Normal 7 3 2 2 7" xfId="2078" xr:uid="{2F929FF8-E150-4B9C-B239-9B1879638A29}"/>
    <cellStyle name="Normal 7 3 2 2 8" xfId="2079" xr:uid="{41647854-D171-495B-A8B1-1AF126D3666A}"/>
    <cellStyle name="Normal 7 3 2 3" xfId="2080" xr:uid="{A095D1AC-2DF7-419E-9EDB-6F7D2EF92FF5}"/>
    <cellStyle name="Normal 7 3 2 3 2" xfId="2081" xr:uid="{7A5CA61B-E375-47DE-96CD-8AEE45CBD5FE}"/>
    <cellStyle name="Normal 7 3 2 3 2 2" xfId="2082" xr:uid="{A0A449C6-594D-49D8-A207-BA677976895E}"/>
    <cellStyle name="Normal 7 3 2 3 2 2 2" xfId="4081" xr:uid="{17AEE460-208D-48BD-9CC9-7AADD45CE58B}"/>
    <cellStyle name="Normal 7 3 2 3 2 2 2 2" xfId="4082" xr:uid="{D1ECB72C-1F45-400E-8E64-C6CD16ABDA59}"/>
    <cellStyle name="Normal 7 3 2 3 2 2 3" xfId="4083" xr:uid="{01829072-6523-4749-A1CD-AB2135351234}"/>
    <cellStyle name="Normal 7 3 2 3 2 3" xfId="2083" xr:uid="{CA0CAE6E-C902-4F50-A505-88CAA09CC825}"/>
    <cellStyle name="Normal 7 3 2 3 2 3 2" xfId="4084" xr:uid="{4C2FDCBD-929F-4FEB-B225-CD884D17BA93}"/>
    <cellStyle name="Normal 7 3 2 3 2 4" xfId="2084" xr:uid="{F8A4146E-CCD7-4176-B873-EB0E077E2C36}"/>
    <cellStyle name="Normal 7 3 2 3 3" xfId="2085" xr:uid="{A1DA5163-2728-4074-BF0B-61753D5A2B34}"/>
    <cellStyle name="Normal 7 3 2 3 3 2" xfId="2086" xr:uid="{7B5CE269-557F-4FC1-AECB-62EEFA3EC1B0}"/>
    <cellStyle name="Normal 7 3 2 3 3 2 2" xfId="4085" xr:uid="{5EFD8CD8-59AF-4509-9CED-3C72B4C49873}"/>
    <cellStyle name="Normal 7 3 2 3 3 3" xfId="2087" xr:uid="{399BFC34-2A75-42D1-B043-255A1593A5A0}"/>
    <cellStyle name="Normal 7 3 2 3 3 4" xfId="2088" xr:uid="{E4113F08-51B3-4A17-97D7-E548F0BF9245}"/>
    <cellStyle name="Normal 7 3 2 3 4" xfId="2089" xr:uid="{7EF43315-EBBF-4FD2-A5A8-5E3D8681021E}"/>
    <cellStyle name="Normal 7 3 2 3 4 2" xfId="4086" xr:uid="{A54B29AE-8D02-4683-B3FE-3139BDF1DA4B}"/>
    <cellStyle name="Normal 7 3 2 3 5" xfId="2090" xr:uid="{1F647C54-A210-4D46-9B1D-5FF5B6BBB795}"/>
    <cellStyle name="Normal 7 3 2 3 6" xfId="2091" xr:uid="{8C94146A-F0CD-44DD-AD23-B798AF7C6B7E}"/>
    <cellStyle name="Normal 7 3 2 4" xfId="2092" xr:uid="{543BA0B0-2058-4A54-9C8F-1A9EC058FA52}"/>
    <cellStyle name="Normal 7 3 2 4 2" xfId="2093" xr:uid="{70C097C0-A61A-475C-BD72-9A783E44ED46}"/>
    <cellStyle name="Normal 7 3 2 4 2 2" xfId="2094" xr:uid="{087035D1-F771-4D09-AB67-E48AE15866B4}"/>
    <cellStyle name="Normal 7 3 2 4 2 2 2" xfId="4087" xr:uid="{EA75B7EF-BCB6-4505-8053-5D767F6A5E3A}"/>
    <cellStyle name="Normal 7 3 2 4 2 3" xfId="2095" xr:uid="{27D860AA-E941-4F32-8E4D-AFE0D6C242E5}"/>
    <cellStyle name="Normal 7 3 2 4 2 4" xfId="2096" xr:uid="{B8B0EB21-910A-4C39-B160-EA2930A81BE9}"/>
    <cellStyle name="Normal 7 3 2 4 3" xfId="2097" xr:uid="{B3581011-2D70-48B8-9AF2-6321318F3A03}"/>
    <cellStyle name="Normal 7 3 2 4 3 2" xfId="4088" xr:uid="{0999DDF6-AAD1-4705-8769-BD2C11820BB5}"/>
    <cellStyle name="Normal 7 3 2 4 4" xfId="2098" xr:uid="{B22DD11A-8628-4FD2-AE23-BE89DD9126C4}"/>
    <cellStyle name="Normal 7 3 2 4 5" xfId="2099" xr:uid="{1E42AF2D-D098-4657-8A89-669D7D83E85F}"/>
    <cellStyle name="Normal 7 3 2 5" xfId="2100" xr:uid="{C794191E-2055-4032-B63A-4F2BF7608786}"/>
    <cellStyle name="Normal 7 3 2 5 2" xfId="2101" xr:uid="{511F851E-A1F9-47A3-9307-121AE5E04653}"/>
    <cellStyle name="Normal 7 3 2 5 2 2" xfId="4089" xr:uid="{F7B39666-252F-423D-9476-92F3DE2F319A}"/>
    <cellStyle name="Normal 7 3 2 5 3" xfId="2102" xr:uid="{9A2464AE-B5D5-4537-814B-20EB9CB5CBD1}"/>
    <cellStyle name="Normal 7 3 2 5 4" xfId="2103" xr:uid="{9AE6DFE8-B2F4-480F-A797-7D833FDA1F29}"/>
    <cellStyle name="Normal 7 3 2 6" xfId="2104" xr:uid="{96CC41D0-6941-417A-A1DA-943A6F7F526B}"/>
    <cellStyle name="Normal 7 3 2 6 2" xfId="2105" xr:uid="{65B6C85A-1628-4DC7-A591-D3C3333008DC}"/>
    <cellStyle name="Normal 7 3 2 6 3" xfId="2106" xr:uid="{F861B021-EDB6-41D5-9C90-4470C412F8A5}"/>
    <cellStyle name="Normal 7 3 2 6 4" xfId="2107" xr:uid="{F05D9E65-3049-4BFC-8CBE-8C762C1EE134}"/>
    <cellStyle name="Normal 7 3 2 7" xfId="2108" xr:uid="{FA01F4FF-4406-4B71-84C5-B81204BD57C3}"/>
    <cellStyle name="Normal 7 3 2 8" xfId="2109" xr:uid="{DA659024-5178-4F95-A82C-D792FC8C1F79}"/>
    <cellStyle name="Normal 7 3 2 9" xfId="2110" xr:uid="{1ED01A37-7CB2-4FA4-A6FF-875FBB7F5142}"/>
    <cellStyle name="Normal 7 3 3" xfId="2111" xr:uid="{9526C2F9-4A32-478F-B4AF-E749F5C547C6}"/>
    <cellStyle name="Normal 7 3 3 2" xfId="2112" xr:uid="{537F4FAE-A95D-4ADA-990F-7CD313EDBF4F}"/>
    <cellStyle name="Normal 7 3 3 2 2" xfId="2113" xr:uid="{E02EBA11-9916-4FE1-8EDA-660F8017949C}"/>
    <cellStyle name="Normal 7 3 3 2 2 2" xfId="2114" xr:uid="{56E80C0B-9622-459A-9789-1AA5D56A4CBB}"/>
    <cellStyle name="Normal 7 3 3 2 2 2 2" xfId="4090" xr:uid="{D0C7D1BB-9B0A-48ED-BF1C-6E5BA99473D9}"/>
    <cellStyle name="Normal 7 3 3 2 2 2 2 2" xfId="4655" xr:uid="{96ECE18D-4D42-48B6-927F-EFB41DB89BAC}"/>
    <cellStyle name="Normal 7 3 3 2 2 2 3" xfId="4656" xr:uid="{C549D52C-1643-49E3-A37C-A724710B69B2}"/>
    <cellStyle name="Normal 7 3 3 2 2 3" xfId="2115" xr:uid="{C001BE95-259F-4A87-A21D-EEBE199E9ADA}"/>
    <cellStyle name="Normal 7 3 3 2 2 3 2" xfId="4657" xr:uid="{95A3770B-F86E-46BD-A2FE-7B8C04325608}"/>
    <cellStyle name="Normal 7 3 3 2 2 4" xfId="2116" xr:uid="{B16C5389-7047-47D1-BE4E-ED2644095172}"/>
    <cellStyle name="Normal 7 3 3 2 3" xfId="2117" xr:uid="{A277AD2D-AF4B-49EC-AAF7-F708D397EE3A}"/>
    <cellStyle name="Normal 7 3 3 2 3 2" xfId="2118" xr:uid="{BC539936-74DF-4E2E-BD4C-0B7FD9AA9A3C}"/>
    <cellStyle name="Normal 7 3 3 2 3 2 2" xfId="4658" xr:uid="{7E3D5098-F123-49CF-85D6-7A8106634710}"/>
    <cellStyle name="Normal 7 3 3 2 3 3" xfId="2119" xr:uid="{38984ABD-64FC-4030-BEA6-A1F0CAF7F418}"/>
    <cellStyle name="Normal 7 3 3 2 3 4" xfId="2120" xr:uid="{7083A9E0-80FC-4BD2-A3D2-B7FB7A3BAE1C}"/>
    <cellStyle name="Normal 7 3 3 2 4" xfId="2121" xr:uid="{E296217A-5E6D-4348-ACF1-6103DD83094E}"/>
    <cellStyle name="Normal 7 3 3 2 4 2" xfId="4659" xr:uid="{352BEA8B-E834-4411-8567-869A9C0E2584}"/>
    <cellStyle name="Normal 7 3 3 2 5" xfId="2122" xr:uid="{5325BA90-4652-496B-9D38-1D508CB524B1}"/>
    <cellStyle name="Normal 7 3 3 2 6" xfId="2123" xr:uid="{15B65DF2-A24D-4BEB-9122-4ED626B76474}"/>
    <cellStyle name="Normal 7 3 3 3" xfId="2124" xr:uid="{496929BC-3052-4328-A0A5-E66015EDAB3E}"/>
    <cellStyle name="Normal 7 3 3 3 2" xfId="2125" xr:uid="{5B95C63C-5AD4-4A07-AECE-C597DBBAF4AD}"/>
    <cellStyle name="Normal 7 3 3 3 2 2" xfId="2126" xr:uid="{401481AD-8249-49E8-A1C3-7C13E0496840}"/>
    <cellStyle name="Normal 7 3 3 3 2 2 2" xfId="4660" xr:uid="{46A0BE51-7218-4572-8DCF-67464599AD22}"/>
    <cellStyle name="Normal 7 3 3 3 2 3" xfId="2127" xr:uid="{C5295303-780A-4501-B4A2-F4FB50AEB7CA}"/>
    <cellStyle name="Normal 7 3 3 3 2 4" xfId="2128" xr:uid="{BF9E99F6-D688-4D96-9AAE-1847B3F5150D}"/>
    <cellStyle name="Normal 7 3 3 3 3" xfId="2129" xr:uid="{21E34E2C-8A3E-4C61-A881-B88C8707AAD6}"/>
    <cellStyle name="Normal 7 3 3 3 3 2" xfId="4661" xr:uid="{BB8D0C45-162B-43A7-9CD2-173F354AD5BB}"/>
    <cellStyle name="Normal 7 3 3 3 4" xfId="2130" xr:uid="{1FE1C5AB-46B0-45D9-822D-194BA1C6B612}"/>
    <cellStyle name="Normal 7 3 3 3 5" xfId="2131" xr:uid="{37B1770A-DBB2-4AE3-B0AC-45163E9359E9}"/>
    <cellStyle name="Normal 7 3 3 4" xfId="2132" xr:uid="{0F75C450-62DF-40A8-8720-63562747EF26}"/>
    <cellStyle name="Normal 7 3 3 4 2" xfId="2133" xr:uid="{9208112B-CA0A-4154-B62B-EFAEC4A845FF}"/>
    <cellStyle name="Normal 7 3 3 4 2 2" xfId="4662" xr:uid="{047275E3-11EA-47C1-A4E3-70622CEBC12A}"/>
    <cellStyle name="Normal 7 3 3 4 3" xfId="2134" xr:uid="{FD500A9F-A52D-47D2-9E12-FC8EEFD36DEF}"/>
    <cellStyle name="Normal 7 3 3 4 4" xfId="2135" xr:uid="{3834AE4D-B8CC-4CF0-8106-14DB2E679FEC}"/>
    <cellStyle name="Normal 7 3 3 5" xfId="2136" xr:uid="{E95027A2-E03A-4F58-A3A5-F3271862BC1C}"/>
    <cellStyle name="Normal 7 3 3 5 2" xfId="2137" xr:uid="{4D5DFA28-2723-487F-BCE7-BC6EF73F322F}"/>
    <cellStyle name="Normal 7 3 3 5 3" xfId="2138" xr:uid="{A9501EF3-58ED-4BAA-A6E0-5354028A6405}"/>
    <cellStyle name="Normal 7 3 3 5 4" xfId="2139" xr:uid="{C4095630-69F8-4783-AB5E-827FD790E269}"/>
    <cellStyle name="Normal 7 3 3 6" xfId="2140" xr:uid="{3F98A0AC-437F-4CCE-9975-A6CC2CE2B74F}"/>
    <cellStyle name="Normal 7 3 3 7" xfId="2141" xr:uid="{79B1CBEA-CB16-4531-8B18-FEB4BDD05AFE}"/>
    <cellStyle name="Normal 7 3 3 8" xfId="2142" xr:uid="{814047F0-C098-4A19-9E13-F254D70FD561}"/>
    <cellStyle name="Normal 7 3 4" xfId="2143" xr:uid="{D1BB6D64-2E24-42E2-9383-7A5609C68B88}"/>
    <cellStyle name="Normal 7 3 4 2" xfId="2144" xr:uid="{7FBFF206-7962-4FB9-AE24-9E7B8DCEB0ED}"/>
    <cellStyle name="Normal 7 3 4 2 2" xfId="2145" xr:uid="{BDF75E9E-81EF-40D0-9F1B-61FCF0211E04}"/>
    <cellStyle name="Normal 7 3 4 2 2 2" xfId="2146" xr:uid="{80052BC5-6A51-4B47-847F-B25CACEB0BDB}"/>
    <cellStyle name="Normal 7 3 4 2 2 2 2" xfId="4091" xr:uid="{844B5820-BA16-403C-AE46-584C19DBBE8C}"/>
    <cellStyle name="Normal 7 3 4 2 2 3" xfId="2147" xr:uid="{00B96F8C-B4E4-49EA-A544-02654CF276D2}"/>
    <cellStyle name="Normal 7 3 4 2 2 4" xfId="2148" xr:uid="{82A554A5-9463-42AC-92DE-3E59699B672E}"/>
    <cellStyle name="Normal 7 3 4 2 3" xfId="2149" xr:uid="{6B9F8D8D-03D1-4226-810E-9D1DD5E51A4D}"/>
    <cellStyle name="Normal 7 3 4 2 3 2" xfId="4092" xr:uid="{62301369-E2D1-40DC-8CE0-2364352A187E}"/>
    <cellStyle name="Normal 7 3 4 2 4" xfId="2150" xr:uid="{A6BF4981-756E-4519-9824-F96DC0ED9D0C}"/>
    <cellStyle name="Normal 7 3 4 2 5" xfId="2151" xr:uid="{12615C6C-6B71-429B-898A-A7C0FE59BEF2}"/>
    <cellStyle name="Normal 7 3 4 3" xfId="2152" xr:uid="{3CF90A11-DB7D-4CA4-8897-2246CAD3573B}"/>
    <cellStyle name="Normal 7 3 4 3 2" xfId="2153" xr:uid="{8756B896-49C3-4EF8-9212-E8A882FDBB13}"/>
    <cellStyle name="Normal 7 3 4 3 2 2" xfId="4093" xr:uid="{E132BFE6-C1BF-4C22-A098-638644351D55}"/>
    <cellStyle name="Normal 7 3 4 3 3" xfId="2154" xr:uid="{0FBF07E8-2A91-4E5E-8B64-5C711E547AC0}"/>
    <cellStyle name="Normal 7 3 4 3 4" xfId="2155" xr:uid="{E245DC6E-875D-40BD-8AB4-CB4B331B3254}"/>
    <cellStyle name="Normal 7 3 4 4" xfId="2156" xr:uid="{F449F5AB-D474-4DBC-98CA-3DAC981E8D0F}"/>
    <cellStyle name="Normal 7 3 4 4 2" xfId="2157" xr:uid="{2155E60D-5355-4409-BF0D-454C17CCEB43}"/>
    <cellStyle name="Normal 7 3 4 4 3" xfId="2158" xr:uid="{6B654C48-BBF3-49AB-8514-96C87397C048}"/>
    <cellStyle name="Normal 7 3 4 4 4" xfId="2159" xr:uid="{F1F4AE9E-43E2-4758-9B2C-73A1F42427D2}"/>
    <cellStyle name="Normal 7 3 4 5" xfId="2160" xr:uid="{748010F8-97AC-40F8-AE29-508840691B80}"/>
    <cellStyle name="Normal 7 3 4 6" xfId="2161" xr:uid="{927B9EAB-7D06-48CB-AA84-516979E8F7D4}"/>
    <cellStyle name="Normal 7 3 4 7" xfId="2162" xr:uid="{E494091A-DC6B-436A-A98F-DCA1EBDF3527}"/>
    <cellStyle name="Normal 7 3 5" xfId="2163" xr:uid="{F2072871-685A-4163-ABD7-AD3041B61F1D}"/>
    <cellStyle name="Normal 7 3 5 2" xfId="2164" xr:uid="{76343F7D-2145-4312-9C0F-FB458DF065E1}"/>
    <cellStyle name="Normal 7 3 5 2 2" xfId="2165" xr:uid="{198E8A39-89E1-432F-94E4-B6F12F0444A8}"/>
    <cellStyle name="Normal 7 3 5 2 2 2" xfId="4094" xr:uid="{824E45B2-55D2-48CD-8E09-3341F04E04D4}"/>
    <cellStyle name="Normal 7 3 5 2 3" xfId="2166" xr:uid="{F87D87F0-8104-4D68-A77C-BF4FF43607DB}"/>
    <cellStyle name="Normal 7 3 5 2 4" xfId="2167" xr:uid="{3DFFCCFA-D6C9-45CF-A8B5-5814BDBC480D}"/>
    <cellStyle name="Normal 7 3 5 3" xfId="2168" xr:uid="{47D5EC57-7F29-42B0-8BE9-93C0C3B5747A}"/>
    <cellStyle name="Normal 7 3 5 3 2" xfId="2169" xr:uid="{F03120D9-F301-41A0-9E13-090084A8BF4C}"/>
    <cellStyle name="Normal 7 3 5 3 3" xfId="2170" xr:uid="{9AC913E6-28F9-4CD1-8E37-89AACF102324}"/>
    <cellStyle name="Normal 7 3 5 3 4" xfId="2171" xr:uid="{ECE12DDC-2F46-4232-8EE6-C4060D7A828B}"/>
    <cellStyle name="Normal 7 3 5 4" xfId="2172" xr:uid="{BB04DD98-942D-4568-A193-517DC86A5EA0}"/>
    <cellStyle name="Normal 7 3 5 5" xfId="2173" xr:uid="{EA16A7C7-DF9E-4C1D-B95E-45B687E92062}"/>
    <cellStyle name="Normal 7 3 5 6" xfId="2174" xr:uid="{D346AAA4-1B01-4D5A-9EB4-F163DC17E63A}"/>
    <cellStyle name="Normal 7 3 6" xfId="2175" xr:uid="{174A3EEC-B101-4BCF-B98C-2E95E3DD8866}"/>
    <cellStyle name="Normal 7 3 6 2" xfId="2176" xr:uid="{C90E0583-2F7F-4DA0-A8EF-E11BB9A2D63F}"/>
    <cellStyle name="Normal 7 3 6 2 2" xfId="2177" xr:uid="{386906BD-8EA0-46CC-9967-17B11E5164C4}"/>
    <cellStyle name="Normal 7 3 6 2 3" xfId="2178" xr:uid="{B0746701-202B-4828-A81A-8CC4226113B7}"/>
    <cellStyle name="Normal 7 3 6 2 4" xfId="2179" xr:uid="{189E9A47-3C3F-4BF3-BD48-53D538C07682}"/>
    <cellStyle name="Normal 7 3 6 3" xfId="2180" xr:uid="{00AAF508-A504-4FB5-A65E-A050EE9BB19C}"/>
    <cellStyle name="Normal 7 3 6 4" xfId="2181" xr:uid="{84ED1F35-5AB4-46B8-860D-36C1894F214D}"/>
    <cellStyle name="Normal 7 3 6 5" xfId="2182" xr:uid="{633F42D9-4435-455A-A33C-DFA26206E7BD}"/>
    <cellStyle name="Normal 7 3 7" xfId="2183" xr:uid="{41D4E086-178B-4BD6-9293-75F70CF68F37}"/>
    <cellStyle name="Normal 7 3 7 2" xfId="2184" xr:uid="{A37C9F86-C079-4200-8789-CDA84BD944A5}"/>
    <cellStyle name="Normal 7 3 7 3" xfId="2185" xr:uid="{BB70F62B-FE24-4D85-8AB6-F52D8423AD99}"/>
    <cellStyle name="Normal 7 3 7 4" xfId="2186" xr:uid="{4C199657-2617-4781-96DF-F123B02D989D}"/>
    <cellStyle name="Normal 7 3 8" xfId="2187" xr:uid="{A6880ED2-57BB-4535-8076-18009F4245C4}"/>
    <cellStyle name="Normal 7 3 8 2" xfId="2188" xr:uid="{AC089ABC-565C-426B-AB41-AD331F2008D3}"/>
    <cellStyle name="Normal 7 3 8 3" xfId="2189" xr:uid="{B0D69679-F597-4338-AB04-438B6FD72B3B}"/>
    <cellStyle name="Normal 7 3 8 4" xfId="2190" xr:uid="{98DC576E-2C14-4848-8EF3-E20E48951628}"/>
    <cellStyle name="Normal 7 3 9" xfId="2191" xr:uid="{A6994F56-2323-43B1-8988-2EE4F4E77DBF}"/>
    <cellStyle name="Normal 7 4" xfId="2192" xr:uid="{C0041505-4677-49D7-BF96-847AD3829381}"/>
    <cellStyle name="Normal 7 4 10" xfId="2193" xr:uid="{850DAAB0-3E22-45A6-B11F-9AD0D89187CA}"/>
    <cellStyle name="Normal 7 4 11" xfId="2194" xr:uid="{A7805D3E-7E12-4A0A-BCDC-04DB681463B6}"/>
    <cellStyle name="Normal 7 4 2" xfId="2195" xr:uid="{F3BC7B72-D77B-4B89-8234-795CB37C4CB2}"/>
    <cellStyle name="Normal 7 4 2 2" xfId="2196" xr:uid="{391466E6-8C85-4058-8A44-1074C7C069CF}"/>
    <cellStyle name="Normal 7 4 2 2 2" xfId="2197" xr:uid="{A4979E18-1636-4E13-863E-90C4C998D059}"/>
    <cellStyle name="Normal 7 4 2 2 2 2" xfId="2198" xr:uid="{2D1DD98F-FE61-4CCD-9F8A-E6FF3EE6FECD}"/>
    <cellStyle name="Normal 7 4 2 2 2 2 2" xfId="2199" xr:uid="{936186DC-14F5-49F9-982C-109E305142A4}"/>
    <cellStyle name="Normal 7 4 2 2 2 2 3" xfId="2200" xr:uid="{45EF233D-2CB4-4A3A-BA5F-D6BFEB2953BA}"/>
    <cellStyle name="Normal 7 4 2 2 2 2 4" xfId="2201" xr:uid="{A852C427-3A3A-4041-AF9F-F400AA220DFD}"/>
    <cellStyle name="Normal 7 4 2 2 2 3" xfId="2202" xr:uid="{C9FA1A23-F34B-415F-AE05-FD61EEF03648}"/>
    <cellStyle name="Normal 7 4 2 2 2 3 2" xfId="2203" xr:uid="{FC6B12BE-3E9B-4008-8A62-04F456E31355}"/>
    <cellStyle name="Normal 7 4 2 2 2 3 3" xfId="2204" xr:uid="{75E2175B-216C-477E-BE87-AF4B740F587B}"/>
    <cellStyle name="Normal 7 4 2 2 2 3 4" xfId="2205" xr:uid="{BE9A61ED-B959-434D-906A-EED0C28BA8E4}"/>
    <cellStyle name="Normal 7 4 2 2 2 4" xfId="2206" xr:uid="{E4A7675E-1D89-4A39-9058-D219B74C6A6A}"/>
    <cellStyle name="Normal 7 4 2 2 2 5" xfId="2207" xr:uid="{4BB8B79D-3C76-4EA0-A7B7-6607E76E96CA}"/>
    <cellStyle name="Normal 7 4 2 2 2 6" xfId="2208" xr:uid="{C18223C9-D672-465C-92E9-20E6D12E72ED}"/>
    <cellStyle name="Normal 7 4 2 2 3" xfId="2209" xr:uid="{8136E102-4F7C-48A4-B864-94B693518F8C}"/>
    <cellStyle name="Normal 7 4 2 2 3 2" xfId="2210" xr:uid="{DB7FAA75-34E0-4BDE-BDEC-B23201A03D70}"/>
    <cellStyle name="Normal 7 4 2 2 3 2 2" xfId="2211" xr:uid="{B2A1A8C2-DFF6-42DD-8124-1FC9375F6C9C}"/>
    <cellStyle name="Normal 7 4 2 2 3 2 3" xfId="2212" xr:uid="{C3A07131-C764-4DB9-B77E-2EB5C788AED0}"/>
    <cellStyle name="Normal 7 4 2 2 3 2 4" xfId="2213" xr:uid="{4E750E0D-00F3-42DF-B322-387D1DB7B23D}"/>
    <cellStyle name="Normal 7 4 2 2 3 3" xfId="2214" xr:uid="{C3A4A260-9D80-4707-ACCB-648A7CF4463A}"/>
    <cellStyle name="Normal 7 4 2 2 3 4" xfId="2215" xr:uid="{28D906FD-9809-4A19-96BD-79F4C759EDA9}"/>
    <cellStyle name="Normal 7 4 2 2 3 5" xfId="2216" xr:uid="{B05ABF3B-7DD0-4753-9FAB-74DF06C9FC65}"/>
    <cellStyle name="Normal 7 4 2 2 4" xfId="2217" xr:uid="{AA3F0E66-B168-414F-85CB-5008439C1350}"/>
    <cellStyle name="Normal 7 4 2 2 4 2" xfId="2218" xr:uid="{55A9B8FD-BDBA-4224-A9C6-14AB2F7EE1CC}"/>
    <cellStyle name="Normal 7 4 2 2 4 3" xfId="2219" xr:uid="{4C9AF0D4-4340-454E-848B-7F4A133C6DF2}"/>
    <cellStyle name="Normal 7 4 2 2 4 4" xfId="2220" xr:uid="{CF87D6EA-C923-4E04-B281-8312A9BDEDC9}"/>
    <cellStyle name="Normal 7 4 2 2 5" xfId="2221" xr:uid="{2C931BB3-334F-47CA-9B87-80A891266AF6}"/>
    <cellStyle name="Normal 7 4 2 2 5 2" xfId="2222" xr:uid="{342FC8DA-B337-4070-AC7F-23F0829A2E6B}"/>
    <cellStyle name="Normal 7 4 2 2 5 3" xfId="2223" xr:uid="{321B476C-EC18-4866-9C96-B668CB143D21}"/>
    <cellStyle name="Normal 7 4 2 2 5 4" xfId="2224" xr:uid="{F0E804A9-42EB-4F2A-8C86-F2B649E0F7DD}"/>
    <cellStyle name="Normal 7 4 2 2 6" xfId="2225" xr:uid="{EF247741-B51C-414E-A5CC-A1AD3BD7C4C4}"/>
    <cellStyle name="Normal 7 4 2 2 7" xfId="2226" xr:uid="{AD9B84AA-B201-4E49-ABD5-7997C1050E09}"/>
    <cellStyle name="Normal 7 4 2 2 8" xfId="2227" xr:uid="{189AF2FA-1049-404B-B808-C0C4F47C07D6}"/>
    <cellStyle name="Normal 7 4 2 3" xfId="2228" xr:uid="{23E2C228-DA31-4901-AED5-D73E27C6354D}"/>
    <cellStyle name="Normal 7 4 2 3 2" xfId="2229" xr:uid="{A6DAECE5-CE8D-496A-A6E0-D916B6AD1838}"/>
    <cellStyle name="Normal 7 4 2 3 2 2" xfId="2230" xr:uid="{4E87478A-1835-4A25-AFCF-D2B8396C6D36}"/>
    <cellStyle name="Normal 7 4 2 3 2 3" xfId="2231" xr:uid="{DBCEEC8B-8ED5-4572-8136-9C64E78E05A0}"/>
    <cellStyle name="Normal 7 4 2 3 2 4" xfId="2232" xr:uid="{2AEFE969-9C23-43AC-BAE9-268D8BD5EE8D}"/>
    <cellStyle name="Normal 7 4 2 3 3" xfId="2233" xr:uid="{283AB986-3569-4AE1-B56A-181A1FDC414B}"/>
    <cellStyle name="Normal 7 4 2 3 3 2" xfId="2234" xr:uid="{CC8B704F-D1CA-479E-8CC1-EF54BD68E10A}"/>
    <cellStyle name="Normal 7 4 2 3 3 3" xfId="2235" xr:uid="{32C652F7-EB1B-40D3-856C-AFA1B7480CA2}"/>
    <cellStyle name="Normal 7 4 2 3 3 4" xfId="2236" xr:uid="{E6FD4862-7E36-4C39-B64A-6627B74FFAA5}"/>
    <cellStyle name="Normal 7 4 2 3 4" xfId="2237" xr:uid="{95C8C335-D16F-4B9F-AD36-10FAE16491EC}"/>
    <cellStyle name="Normal 7 4 2 3 5" xfId="2238" xr:uid="{19BA2773-03E9-4948-A914-C95560C155D4}"/>
    <cellStyle name="Normal 7 4 2 3 6" xfId="2239" xr:uid="{0B82C21E-CFA1-416B-ACCE-07FC743303C2}"/>
    <cellStyle name="Normal 7 4 2 4" xfId="2240" xr:uid="{25B9CB7A-97A2-48F1-B46C-9C9A2452BEA7}"/>
    <cellStyle name="Normal 7 4 2 4 2" xfId="2241" xr:uid="{29655F85-C27E-408B-826B-D7F6D6920DD5}"/>
    <cellStyle name="Normal 7 4 2 4 2 2" xfId="2242" xr:uid="{E86E7462-0F6A-41F9-A021-4ED71BBF2803}"/>
    <cellStyle name="Normal 7 4 2 4 2 3" xfId="2243" xr:uid="{0D8A1349-7EB1-4A8E-A1F5-2CEB8FCF0ECD}"/>
    <cellStyle name="Normal 7 4 2 4 2 4" xfId="2244" xr:uid="{7E89F6B6-42EE-4F65-AA3B-483A0EB92FDD}"/>
    <cellStyle name="Normal 7 4 2 4 3" xfId="2245" xr:uid="{D90B2DF3-CCFE-4AF4-80A4-77012BD11450}"/>
    <cellStyle name="Normal 7 4 2 4 4" xfId="2246" xr:uid="{E4F64574-3DFC-4958-9F6F-D4A1A6A61F6B}"/>
    <cellStyle name="Normal 7 4 2 4 5" xfId="2247" xr:uid="{DD7EE2C2-9208-4CA4-A979-43C212517042}"/>
    <cellStyle name="Normal 7 4 2 5" xfId="2248" xr:uid="{6320B6EA-D502-4963-83C5-A8632B5B0078}"/>
    <cellStyle name="Normal 7 4 2 5 2" xfId="2249" xr:uid="{A7205F38-3F73-4E4C-854A-B6C7104F63B3}"/>
    <cellStyle name="Normal 7 4 2 5 3" xfId="2250" xr:uid="{3F5605A3-2128-40B0-A020-0E85AA3C8F73}"/>
    <cellStyle name="Normal 7 4 2 5 4" xfId="2251" xr:uid="{D4A51880-3FCB-4073-A96B-FA9462C1E2A5}"/>
    <cellStyle name="Normal 7 4 2 6" xfId="2252" xr:uid="{D564D264-EBC4-4F45-B0CD-0F934A9B925A}"/>
    <cellStyle name="Normal 7 4 2 6 2" xfId="2253" xr:uid="{48C141E1-85EA-42F1-A99A-DB799B79D4BD}"/>
    <cellStyle name="Normal 7 4 2 6 3" xfId="2254" xr:uid="{D42B21CA-7309-4E5A-8C7F-5E9956616168}"/>
    <cellStyle name="Normal 7 4 2 6 4" xfId="2255" xr:uid="{E71A19E7-CA0A-487C-8BFD-1EE73EE5D100}"/>
    <cellStyle name="Normal 7 4 2 7" xfId="2256" xr:uid="{6DE3D32D-940F-40E4-A296-D4BB0EF7416C}"/>
    <cellStyle name="Normal 7 4 2 8" xfId="2257" xr:uid="{C3BA6880-866D-498C-B5CF-ABFC38C07415}"/>
    <cellStyle name="Normal 7 4 2 9" xfId="2258" xr:uid="{13B0A5D2-7335-40C2-BA12-01477593780D}"/>
    <cellStyle name="Normal 7 4 3" xfId="2259" xr:uid="{0F149E09-8061-418D-86EC-78F48F8092A3}"/>
    <cellStyle name="Normal 7 4 3 2" xfId="2260" xr:uid="{6272D14A-15CD-45BE-A4F2-891B1E1076E5}"/>
    <cellStyle name="Normal 7 4 3 2 2" xfId="2261" xr:uid="{4CAF5B38-4E00-4A1F-B650-02EE50442148}"/>
    <cellStyle name="Normal 7 4 3 2 2 2" xfId="2262" xr:uid="{C66BC971-12CF-427F-A053-84BB0080FB0F}"/>
    <cellStyle name="Normal 7 4 3 2 2 2 2" xfId="4095" xr:uid="{D9C5D92B-9F6C-4419-8326-51EEAF9EC84E}"/>
    <cellStyle name="Normal 7 4 3 2 2 3" xfId="2263" xr:uid="{DB8FA62F-6DC4-416E-8733-B6EA06818994}"/>
    <cellStyle name="Normal 7 4 3 2 2 4" xfId="2264" xr:uid="{976DBDC4-9DD1-43D1-9A93-BCEB6763DBB9}"/>
    <cellStyle name="Normal 7 4 3 2 3" xfId="2265" xr:uid="{02285E3D-7F29-4977-8CDD-D8DA00781AFE}"/>
    <cellStyle name="Normal 7 4 3 2 3 2" xfId="2266" xr:uid="{56E8D68A-ADC2-42EF-B823-3C346DF47F75}"/>
    <cellStyle name="Normal 7 4 3 2 3 3" xfId="2267" xr:uid="{530C4770-11B3-4AF8-AC91-F6D7F6B399D2}"/>
    <cellStyle name="Normal 7 4 3 2 3 4" xfId="2268" xr:uid="{82691527-C58F-4945-966F-C796A37013FD}"/>
    <cellStyle name="Normal 7 4 3 2 4" xfId="2269" xr:uid="{36F69930-337B-42E3-A4E5-B3478B62F741}"/>
    <cellStyle name="Normal 7 4 3 2 5" xfId="2270" xr:uid="{2D43DAFB-0AC8-4E60-BBF6-C18E7EFBD600}"/>
    <cellStyle name="Normal 7 4 3 2 6" xfId="2271" xr:uid="{2003DE76-88AA-453A-B97F-AEBC6C7E989E}"/>
    <cellStyle name="Normal 7 4 3 3" xfId="2272" xr:uid="{E67ACA0D-1F54-4258-B13C-6C416B9E23D5}"/>
    <cellStyle name="Normal 7 4 3 3 2" xfId="2273" xr:uid="{551659B2-239D-4D81-BEDC-7DF37D3F13AA}"/>
    <cellStyle name="Normal 7 4 3 3 2 2" xfId="2274" xr:uid="{E95ADC5C-BEBF-4ED9-9E25-A09E5CDB5C99}"/>
    <cellStyle name="Normal 7 4 3 3 2 3" xfId="2275" xr:uid="{C17A4A22-F4A9-4E10-A5F2-5276E8379665}"/>
    <cellStyle name="Normal 7 4 3 3 2 4" xfId="2276" xr:uid="{49B3AA6D-76C4-494B-BA62-5BB2804E4A18}"/>
    <cellStyle name="Normal 7 4 3 3 3" xfId="2277" xr:uid="{C72A1203-9F48-40D3-843C-411E950F4B1C}"/>
    <cellStyle name="Normal 7 4 3 3 4" xfId="2278" xr:uid="{2C5DE646-1F43-4C07-B148-E76125FF3D92}"/>
    <cellStyle name="Normal 7 4 3 3 5" xfId="2279" xr:uid="{EC95C47B-9575-4C51-9734-5BD691751DCC}"/>
    <cellStyle name="Normal 7 4 3 4" xfId="2280" xr:uid="{FDC67F0C-AE18-4974-A693-A1BDC2B0439D}"/>
    <cellStyle name="Normal 7 4 3 4 2" xfId="2281" xr:uid="{57EB49FB-9035-4103-A246-5DD158E66A18}"/>
    <cellStyle name="Normal 7 4 3 4 3" xfId="2282" xr:uid="{B30E6D2E-6A35-4DF5-99A2-7708CAD06EEB}"/>
    <cellStyle name="Normal 7 4 3 4 4" xfId="2283" xr:uid="{A5292F9A-1FE9-4047-A5EB-B4944ED71ED6}"/>
    <cellStyle name="Normal 7 4 3 5" xfId="2284" xr:uid="{B745C6F7-C85B-412F-A452-1BCFD649D9CA}"/>
    <cellStyle name="Normal 7 4 3 5 2" xfId="2285" xr:uid="{95664814-C92F-4252-B22C-0BEA009CD39B}"/>
    <cellStyle name="Normal 7 4 3 5 3" xfId="2286" xr:uid="{9353B093-2870-4979-AFF1-DFE537F45861}"/>
    <cellStyle name="Normal 7 4 3 5 4" xfId="2287" xr:uid="{34BD00DC-33B8-449A-ADA1-E4729CB0ACF2}"/>
    <cellStyle name="Normal 7 4 3 6" xfId="2288" xr:uid="{3C25F6EC-2BC1-4874-BE84-86194219A8F6}"/>
    <cellStyle name="Normal 7 4 3 7" xfId="2289" xr:uid="{93804779-21CF-48FB-A765-BDAD0E76742C}"/>
    <cellStyle name="Normal 7 4 3 8" xfId="2290" xr:uid="{32B9BFA6-7F22-4A8C-99D5-E5F97A9D9789}"/>
    <cellStyle name="Normal 7 4 4" xfId="2291" xr:uid="{9BDA5C4A-CB83-4F92-8951-1A0C04DADA77}"/>
    <cellStyle name="Normal 7 4 4 2" xfId="2292" xr:uid="{75CC0D79-D6DF-4401-B10F-DC2DF4EF60A7}"/>
    <cellStyle name="Normal 7 4 4 2 2" xfId="2293" xr:uid="{22B61202-8B0A-4913-B501-41E780DCDD31}"/>
    <cellStyle name="Normal 7 4 4 2 2 2" xfId="2294" xr:uid="{EAC07AB3-DC0F-4838-9829-CB5A73BE363C}"/>
    <cellStyle name="Normal 7 4 4 2 2 3" xfId="2295" xr:uid="{B2ED05C8-6F1D-43D5-B267-ECDCE336134E}"/>
    <cellStyle name="Normal 7 4 4 2 2 4" xfId="2296" xr:uid="{0A04F4F8-477F-4370-9761-D3588CE8279F}"/>
    <cellStyle name="Normal 7 4 4 2 3" xfId="2297" xr:uid="{F77895F5-0E0C-486B-BD41-CAF085259E35}"/>
    <cellStyle name="Normal 7 4 4 2 4" xfId="2298" xr:uid="{6929BB10-89A6-4E1E-B03D-C4F35F736430}"/>
    <cellStyle name="Normal 7 4 4 2 5" xfId="2299" xr:uid="{F08E3907-FE63-4D7B-B66B-CFA4CBE756F7}"/>
    <cellStyle name="Normal 7 4 4 3" xfId="2300" xr:uid="{A1FCBA30-097B-47FF-9020-168EA93EFDED}"/>
    <cellStyle name="Normal 7 4 4 3 2" xfId="2301" xr:uid="{F3109B96-3D03-4C97-9C45-CDAA666174EA}"/>
    <cellStyle name="Normal 7 4 4 3 3" xfId="2302" xr:uid="{E2F06BDA-CAA0-4694-A8D4-28088C037444}"/>
    <cellStyle name="Normal 7 4 4 3 4" xfId="2303" xr:uid="{2B9A92A2-DC4A-4C80-9655-EC6232DC6092}"/>
    <cellStyle name="Normal 7 4 4 4" xfId="2304" xr:uid="{E7BE4864-DFC3-4BE4-B2E3-1F84ABE41303}"/>
    <cellStyle name="Normal 7 4 4 4 2" xfId="2305" xr:uid="{E4494506-4767-4A54-AE45-F0AD83E1E461}"/>
    <cellStyle name="Normal 7 4 4 4 3" xfId="2306" xr:uid="{651CF155-407C-44CD-AC34-45624E79CBB6}"/>
    <cellStyle name="Normal 7 4 4 4 4" xfId="2307" xr:uid="{A2691A0B-E591-4FD9-B135-4C61ACBDD203}"/>
    <cellStyle name="Normal 7 4 4 5" xfId="2308" xr:uid="{787C2DE4-DD61-4242-8DE5-ED5F24D49D31}"/>
    <cellStyle name="Normal 7 4 4 6" xfId="2309" xr:uid="{100420B6-C7ED-4D4D-962B-14F6B6FCC6AB}"/>
    <cellStyle name="Normal 7 4 4 7" xfId="2310" xr:uid="{D4A40227-3CED-4B37-804E-A2963DEB7148}"/>
    <cellStyle name="Normal 7 4 5" xfId="2311" xr:uid="{5162AB7A-220A-4DE1-811A-7AC42A33AD66}"/>
    <cellStyle name="Normal 7 4 5 2" xfId="2312" xr:uid="{49AAF580-BB58-4419-9B9F-92B6E51091F5}"/>
    <cellStyle name="Normal 7 4 5 2 2" xfId="2313" xr:uid="{FCDA2219-F2CD-4050-BA78-FC0EA611E906}"/>
    <cellStyle name="Normal 7 4 5 2 3" xfId="2314" xr:uid="{FB4A115D-C615-4311-933D-A783366680F4}"/>
    <cellStyle name="Normal 7 4 5 2 4" xfId="2315" xr:uid="{4D04FA59-01BC-405C-9FE1-22F173DE8E7E}"/>
    <cellStyle name="Normal 7 4 5 3" xfId="2316" xr:uid="{1E1F4551-FC27-4BEC-892B-EDB235E49685}"/>
    <cellStyle name="Normal 7 4 5 3 2" xfId="2317" xr:uid="{9A8CD180-CABD-4B55-9AB5-7B4EDDDABBB7}"/>
    <cellStyle name="Normal 7 4 5 3 3" xfId="2318" xr:uid="{97A4F4F8-F2D2-46AA-B178-C29F89C6F740}"/>
    <cellStyle name="Normal 7 4 5 3 4" xfId="2319" xr:uid="{4F9962E6-496D-4397-B8BE-F6727549DD45}"/>
    <cellStyle name="Normal 7 4 5 4" xfId="2320" xr:uid="{C0889670-352C-47D4-9779-966980437EED}"/>
    <cellStyle name="Normal 7 4 5 5" xfId="2321" xr:uid="{BB5AC434-DCFE-4775-94B3-5EFB446250BD}"/>
    <cellStyle name="Normal 7 4 5 6" xfId="2322" xr:uid="{DB5E47D9-06EB-4D8D-9BC2-5D28D64E9F49}"/>
    <cellStyle name="Normal 7 4 6" xfId="2323" xr:uid="{97254AE1-8E2E-400C-87D0-959D64D1EAC9}"/>
    <cellStyle name="Normal 7 4 6 2" xfId="2324" xr:uid="{7B395731-51F8-4E82-835E-D27E2DD928A9}"/>
    <cellStyle name="Normal 7 4 6 2 2" xfId="2325" xr:uid="{AF4A1419-A5AA-4D50-90A5-CCCF26532FF5}"/>
    <cellStyle name="Normal 7 4 6 2 3" xfId="2326" xr:uid="{CD6391C0-76D7-4B9D-92FC-851365F85871}"/>
    <cellStyle name="Normal 7 4 6 2 4" xfId="2327" xr:uid="{1A47F7A4-F65A-4F72-B897-CBB6FBE5F6FD}"/>
    <cellStyle name="Normal 7 4 6 3" xfId="2328" xr:uid="{C2221500-E1A7-4222-8E21-8D589E5F9D11}"/>
    <cellStyle name="Normal 7 4 6 4" xfId="2329" xr:uid="{73530A0C-BEA5-4527-A136-B6FA3F4C87AF}"/>
    <cellStyle name="Normal 7 4 6 5" xfId="2330" xr:uid="{A7CE5CB3-39B7-4FF7-95EA-7A870FB7A492}"/>
    <cellStyle name="Normal 7 4 7" xfId="2331" xr:uid="{F75ABCC4-5A49-49CB-98C7-F5A5D9647CDD}"/>
    <cellStyle name="Normal 7 4 7 2" xfId="2332" xr:uid="{A4238AF0-6F30-4B1B-B56D-BE52CD75A2B3}"/>
    <cellStyle name="Normal 7 4 7 3" xfId="2333" xr:uid="{994B3556-6D6E-4B63-B251-65381B24A27F}"/>
    <cellStyle name="Normal 7 4 7 4" xfId="2334" xr:uid="{9293E16A-9BCE-41BA-847B-4040E8AF8807}"/>
    <cellStyle name="Normal 7 4 8" xfId="2335" xr:uid="{3D1804D7-E92B-4E4B-AFE4-959296718245}"/>
    <cellStyle name="Normal 7 4 8 2" xfId="2336" xr:uid="{352D6F68-93D3-48E8-8DDB-A125CA92106D}"/>
    <cellStyle name="Normal 7 4 8 3" xfId="2337" xr:uid="{52F5B7D3-F8BA-492A-AEAC-5363CF813419}"/>
    <cellStyle name="Normal 7 4 8 4" xfId="2338" xr:uid="{39A69BBB-E17C-4E1F-A9B1-00E57151EF23}"/>
    <cellStyle name="Normal 7 4 9" xfId="2339" xr:uid="{4A8875A6-725F-4D13-BABC-30A0DB11C697}"/>
    <cellStyle name="Normal 7 5" xfId="2340" xr:uid="{9E70B0FE-0EDA-4193-9A5F-D5BFD7ED1B8C}"/>
    <cellStyle name="Normal 7 5 2" xfId="2341" xr:uid="{F4A6C7C3-369F-462D-8B28-E665E40A2870}"/>
    <cellStyle name="Normal 7 5 2 2" xfId="2342" xr:uid="{556E6357-26FE-43A3-83A5-9C2F20E8D2F8}"/>
    <cellStyle name="Normal 7 5 2 2 2" xfId="2343" xr:uid="{27EAB9DB-772D-44D1-9A42-B4C2C0FF1FA0}"/>
    <cellStyle name="Normal 7 5 2 2 2 2" xfId="2344" xr:uid="{C23CA179-2A3E-4A9D-B72E-E45EC47BC12B}"/>
    <cellStyle name="Normal 7 5 2 2 2 3" xfId="2345" xr:uid="{5C24513D-76C9-497D-B19C-8A0B9D404920}"/>
    <cellStyle name="Normal 7 5 2 2 2 4" xfId="2346" xr:uid="{DABAED39-D449-44C0-9ACE-2001BA10EBA6}"/>
    <cellStyle name="Normal 7 5 2 2 3" xfId="2347" xr:uid="{A9E14EEF-04FE-49EF-9A8B-5CF4FC7511E3}"/>
    <cellStyle name="Normal 7 5 2 2 3 2" xfId="2348" xr:uid="{3353BC14-DEB4-40A6-9CF7-5DFD96832C5C}"/>
    <cellStyle name="Normal 7 5 2 2 3 3" xfId="2349" xr:uid="{0D62493C-8CE4-46DD-84A9-B2499364A904}"/>
    <cellStyle name="Normal 7 5 2 2 3 4" xfId="2350" xr:uid="{2A4EB2E0-B183-409C-9730-7377438F57F4}"/>
    <cellStyle name="Normal 7 5 2 2 4" xfId="2351" xr:uid="{7A2E7982-F5D5-43DE-B546-B8EA545F0580}"/>
    <cellStyle name="Normal 7 5 2 2 5" xfId="2352" xr:uid="{42D489A4-C987-499E-B48E-D3964F922CC4}"/>
    <cellStyle name="Normal 7 5 2 2 6" xfId="2353" xr:uid="{3FD945C1-6FC9-4567-A471-B7E1E6A8EB1F}"/>
    <cellStyle name="Normal 7 5 2 3" xfId="2354" xr:uid="{358AB856-B48F-43EF-AE4F-B0D7A00ECD2D}"/>
    <cellStyle name="Normal 7 5 2 3 2" xfId="2355" xr:uid="{CC3063FF-639D-4AF6-9ED0-1E4728D7DEB0}"/>
    <cellStyle name="Normal 7 5 2 3 2 2" xfId="2356" xr:uid="{A5E623CB-0355-47C0-961D-3EA28F0B6DCC}"/>
    <cellStyle name="Normal 7 5 2 3 2 3" xfId="2357" xr:uid="{E4F51D5A-4122-42B3-B096-DE44D404D4C2}"/>
    <cellStyle name="Normal 7 5 2 3 2 4" xfId="2358" xr:uid="{3A22B8CC-0B50-4E1D-B3A6-9D934D5FD0B9}"/>
    <cellStyle name="Normal 7 5 2 3 3" xfId="2359" xr:uid="{D3E6A240-8F28-42FF-AA26-04DE11B4FC79}"/>
    <cellStyle name="Normal 7 5 2 3 4" xfId="2360" xr:uid="{AFCA0357-BDD9-4355-8D19-123D1E709568}"/>
    <cellStyle name="Normal 7 5 2 3 5" xfId="2361" xr:uid="{895691B4-783E-43CD-A94A-CBB9B5BF15F5}"/>
    <cellStyle name="Normal 7 5 2 4" xfId="2362" xr:uid="{2BB1124B-8693-4574-A216-B498EA9D0134}"/>
    <cellStyle name="Normal 7 5 2 4 2" xfId="2363" xr:uid="{11AE270E-3992-42FE-B540-B255475E83CD}"/>
    <cellStyle name="Normal 7 5 2 4 3" xfId="2364" xr:uid="{9B84E9DE-99A0-48CA-9ECE-0EAD27D27B9E}"/>
    <cellStyle name="Normal 7 5 2 4 4" xfId="2365" xr:uid="{76A34D5B-0D29-4353-A384-3C395ABC6293}"/>
    <cellStyle name="Normal 7 5 2 5" xfId="2366" xr:uid="{CD3A4EEF-3FA4-4CE5-A257-CD5289842485}"/>
    <cellStyle name="Normal 7 5 2 5 2" xfId="2367" xr:uid="{FD781DFC-9287-48B0-B839-C1FA5379168C}"/>
    <cellStyle name="Normal 7 5 2 5 3" xfId="2368" xr:uid="{5B172396-7D5F-4AEA-92D4-4CBD766FE994}"/>
    <cellStyle name="Normal 7 5 2 5 4" xfId="2369" xr:uid="{91EA4C99-0647-4072-97A7-7EE721FAE98E}"/>
    <cellStyle name="Normal 7 5 2 6" xfId="2370" xr:uid="{B8D5AD4F-2E6A-4280-9FFA-E85AB62A6E86}"/>
    <cellStyle name="Normal 7 5 2 7" xfId="2371" xr:uid="{4EAF97A3-EA58-4391-8397-680598278838}"/>
    <cellStyle name="Normal 7 5 2 8" xfId="2372" xr:uid="{9FC12EA8-4BCB-452B-B361-4AF9B1B8490D}"/>
    <cellStyle name="Normal 7 5 3" xfId="2373" xr:uid="{B49EA301-D7EB-4E97-9AA4-A6520658D182}"/>
    <cellStyle name="Normal 7 5 3 2" xfId="2374" xr:uid="{C3F04709-B211-4145-8880-85848220253C}"/>
    <cellStyle name="Normal 7 5 3 2 2" xfId="2375" xr:uid="{87AAD531-E1AB-43CF-B503-DD924CE8D0F8}"/>
    <cellStyle name="Normal 7 5 3 2 3" xfId="2376" xr:uid="{AA7246A4-54DE-4783-AE5E-1E6B4C6E4173}"/>
    <cellStyle name="Normal 7 5 3 2 4" xfId="2377" xr:uid="{C0E62687-17F8-4E56-BFE7-6F28011550E4}"/>
    <cellStyle name="Normal 7 5 3 3" xfId="2378" xr:uid="{539F8E9E-7FB8-48EF-B9B6-5031CFF2380C}"/>
    <cellStyle name="Normal 7 5 3 3 2" xfId="2379" xr:uid="{80FE5FEF-5AE8-4D0D-BFB0-E05FBA4D2ABB}"/>
    <cellStyle name="Normal 7 5 3 3 3" xfId="2380" xr:uid="{09E6F69F-C977-405F-B530-96CB476DA1B7}"/>
    <cellStyle name="Normal 7 5 3 3 4" xfId="2381" xr:uid="{AB1C752B-5109-49F1-99A2-E57CE29EC227}"/>
    <cellStyle name="Normal 7 5 3 4" xfId="2382" xr:uid="{69078AAC-1E6E-481C-ABF0-E4887279ED76}"/>
    <cellStyle name="Normal 7 5 3 5" xfId="2383" xr:uid="{340B9CE0-A3CA-4ECC-B9E1-C16F447CAF7D}"/>
    <cellStyle name="Normal 7 5 3 6" xfId="2384" xr:uid="{F84BA43E-1FE9-4229-BAAF-FC3A2C9466E0}"/>
    <cellStyle name="Normal 7 5 4" xfId="2385" xr:uid="{A7665807-91F2-49AD-B157-A7C1D501E832}"/>
    <cellStyle name="Normal 7 5 4 2" xfId="2386" xr:uid="{8B3A67DB-CD96-4824-8E29-F38E58A4EF3C}"/>
    <cellStyle name="Normal 7 5 4 2 2" xfId="2387" xr:uid="{8EDDB6D0-0340-47DA-BB07-A6950D86E0EE}"/>
    <cellStyle name="Normal 7 5 4 2 3" xfId="2388" xr:uid="{E5076D3E-11A3-4663-9419-BC5A664EA5A9}"/>
    <cellStyle name="Normal 7 5 4 2 4" xfId="2389" xr:uid="{27D7AB50-BED6-43C5-A849-7AE36F419169}"/>
    <cellStyle name="Normal 7 5 4 3" xfId="2390" xr:uid="{90581050-52C8-456D-B05D-9520F1CECD26}"/>
    <cellStyle name="Normal 7 5 4 4" xfId="2391" xr:uid="{37264685-5F0C-40EC-9E40-4C117BD02AA8}"/>
    <cellStyle name="Normal 7 5 4 5" xfId="2392" xr:uid="{C1C8D7D6-709F-4F10-822D-245E63930034}"/>
    <cellStyle name="Normal 7 5 5" xfId="2393" xr:uid="{F4C237E4-A527-4088-A71F-3ABBB1A0BB98}"/>
    <cellStyle name="Normal 7 5 5 2" xfId="2394" xr:uid="{CE397F63-84C9-42AE-9019-80CD81FA8C90}"/>
    <cellStyle name="Normal 7 5 5 3" xfId="2395" xr:uid="{44509844-BD0E-4661-975B-BDC8905310E0}"/>
    <cellStyle name="Normal 7 5 5 4" xfId="2396" xr:uid="{82F53FCE-99A2-49CB-956C-69131E50C294}"/>
    <cellStyle name="Normal 7 5 6" xfId="2397" xr:uid="{6AA73B9C-A424-4E24-81A3-D12BFB511F52}"/>
    <cellStyle name="Normal 7 5 6 2" xfId="2398" xr:uid="{4AF44B64-2C8C-4D31-A114-BF7E014F70BF}"/>
    <cellStyle name="Normal 7 5 6 3" xfId="2399" xr:uid="{03B91309-FB9A-49ED-877C-FCC468389FF8}"/>
    <cellStyle name="Normal 7 5 6 4" xfId="2400" xr:uid="{9ED5A3D3-2AED-4812-A32B-C3AE851A2C7F}"/>
    <cellStyle name="Normal 7 5 7" xfId="2401" xr:uid="{535CD4E0-00A1-4E40-BF75-6498378F6AF9}"/>
    <cellStyle name="Normal 7 5 8" xfId="2402" xr:uid="{B9A0F1C8-75ED-4843-A0AE-1BA4D6255D85}"/>
    <cellStyle name="Normal 7 5 9" xfId="2403" xr:uid="{0E6A9B6A-1C93-40CE-95F0-7A8AF0CE418D}"/>
    <cellStyle name="Normal 7 6" xfId="2404" xr:uid="{1D6F57A9-6747-4977-A37D-4A44BFB91B6B}"/>
    <cellStyle name="Normal 7 6 2" xfId="2405" xr:uid="{4BC2D786-B71D-45CD-9421-1C05BA6A76F8}"/>
    <cellStyle name="Normal 7 6 2 2" xfId="2406" xr:uid="{C0C8FAD0-2B78-49EA-87C9-1EE4DEC1A0A9}"/>
    <cellStyle name="Normal 7 6 2 2 2" xfId="2407" xr:uid="{813D697C-7CE2-4424-8386-BF067CD8BD17}"/>
    <cellStyle name="Normal 7 6 2 2 2 2" xfId="4096" xr:uid="{9D3CD856-2FFB-4CD6-808D-D5DBA08162EC}"/>
    <cellStyle name="Normal 7 6 2 2 3" xfId="2408" xr:uid="{AA0518E7-F418-4611-8DF0-6825B280815A}"/>
    <cellStyle name="Normal 7 6 2 2 4" xfId="2409" xr:uid="{FDDD90FE-D5D4-40A6-87AF-DA55FA111494}"/>
    <cellStyle name="Normal 7 6 2 3" xfId="2410" xr:uid="{85F720E0-EB12-435A-B548-8DC6A285EA34}"/>
    <cellStyle name="Normal 7 6 2 3 2" xfId="2411" xr:uid="{3355D6AD-3FA1-46DA-BCCC-8A6446D4E00E}"/>
    <cellStyle name="Normal 7 6 2 3 3" xfId="2412" xr:uid="{69CD3D1D-E716-420A-8AF0-834100EB667B}"/>
    <cellStyle name="Normal 7 6 2 3 4" xfId="2413" xr:uid="{B0E3E8DF-8D27-4BE1-AB9B-48F01E0D8A4A}"/>
    <cellStyle name="Normal 7 6 2 4" xfId="2414" xr:uid="{B4739171-02C5-4F16-9194-784C94EC8D55}"/>
    <cellStyle name="Normal 7 6 2 5" xfId="2415" xr:uid="{CADFFC1C-2E0B-410D-A789-E77AC1E067D8}"/>
    <cellStyle name="Normal 7 6 2 6" xfId="2416" xr:uid="{3D668CA0-AAD5-4262-8F64-3E96EED56364}"/>
    <cellStyle name="Normal 7 6 3" xfId="2417" xr:uid="{CB273D9C-1875-4C59-B316-A76FE1CB9DDD}"/>
    <cellStyle name="Normal 7 6 3 2" xfId="2418" xr:uid="{2B68EAEA-9EAA-47A8-B355-F14737CEC3A7}"/>
    <cellStyle name="Normal 7 6 3 2 2" xfId="2419" xr:uid="{A7769258-BD4B-4C4E-8A8E-F4B881BCCBFF}"/>
    <cellStyle name="Normal 7 6 3 2 3" xfId="2420" xr:uid="{32B59508-CC7C-4E64-B171-052744C923C2}"/>
    <cellStyle name="Normal 7 6 3 2 4" xfId="2421" xr:uid="{E90B20AE-26BA-4F3A-8D4E-458F9FECD1AB}"/>
    <cellStyle name="Normal 7 6 3 3" xfId="2422" xr:uid="{6AAB768F-823A-4804-91CC-E5945495F3D4}"/>
    <cellStyle name="Normal 7 6 3 4" xfId="2423" xr:uid="{7B49D700-C909-4F11-A89A-440F847050B5}"/>
    <cellStyle name="Normal 7 6 3 5" xfId="2424" xr:uid="{38504EB8-500B-4CC9-BB92-0D38422039BF}"/>
    <cellStyle name="Normal 7 6 4" xfId="2425" xr:uid="{327C1FB8-D609-4453-BE1A-E40C1F685962}"/>
    <cellStyle name="Normal 7 6 4 2" xfId="2426" xr:uid="{9444071E-ABD3-4BEF-A7B8-05BB08337061}"/>
    <cellStyle name="Normal 7 6 4 3" xfId="2427" xr:uid="{4CC09B6D-F637-4E34-920D-520F09DCC71F}"/>
    <cellStyle name="Normal 7 6 4 4" xfId="2428" xr:uid="{E18CF735-27E1-48FF-8B1D-5468EF25BE69}"/>
    <cellStyle name="Normal 7 6 5" xfId="2429" xr:uid="{567C061A-0944-4BF4-8808-638D99AC3C44}"/>
    <cellStyle name="Normal 7 6 5 2" xfId="2430" xr:uid="{5A82443D-7EE5-45ED-BF45-58494F23AAA6}"/>
    <cellStyle name="Normal 7 6 5 3" xfId="2431" xr:uid="{E5A0FC47-D93E-4D19-BF1B-9CBB501ABD58}"/>
    <cellStyle name="Normal 7 6 5 4" xfId="2432" xr:uid="{691DC3B8-7786-43FA-97A1-9BF097C224CF}"/>
    <cellStyle name="Normal 7 6 6" xfId="2433" xr:uid="{EB3038AD-533A-4979-A28C-2B1DFDE89335}"/>
    <cellStyle name="Normal 7 6 7" xfId="2434" xr:uid="{21C95397-9162-4838-88D3-15FA93831FBD}"/>
    <cellStyle name="Normal 7 6 8" xfId="2435" xr:uid="{487FAB15-FC9B-4C7C-B5F0-2276EF615F39}"/>
    <cellStyle name="Normal 7 7" xfId="2436" xr:uid="{87261029-7F30-4C24-A7E7-197A0B37B021}"/>
    <cellStyle name="Normal 7 7 2" xfId="2437" xr:uid="{2DD039E8-6B32-42AA-8E4D-37BC6965239C}"/>
    <cellStyle name="Normal 7 7 2 2" xfId="2438" xr:uid="{4E4F1C68-B98D-4B9F-9FBD-7D914C18BA8F}"/>
    <cellStyle name="Normal 7 7 2 2 2" xfId="2439" xr:uid="{15F316CE-A986-4CD1-855C-1C43FAF65945}"/>
    <cellStyle name="Normal 7 7 2 2 3" xfId="2440" xr:uid="{8EDF0881-D9AC-452D-9C89-8AE463C9DE26}"/>
    <cellStyle name="Normal 7 7 2 2 4" xfId="2441" xr:uid="{B85B0FD7-40B9-4373-AA1B-8C90B4139433}"/>
    <cellStyle name="Normal 7 7 2 3" xfId="2442" xr:uid="{8634ED8E-6561-421C-99F3-D160C2B558E2}"/>
    <cellStyle name="Normal 7 7 2 4" xfId="2443" xr:uid="{ADA814CE-1524-440B-B912-FC3072B04FD5}"/>
    <cellStyle name="Normal 7 7 2 5" xfId="2444" xr:uid="{882F7193-4E96-405E-AEBE-FADB90331273}"/>
    <cellStyle name="Normal 7 7 3" xfId="2445" xr:uid="{54B74A59-152E-453D-93A5-D6A9427C2897}"/>
    <cellStyle name="Normal 7 7 3 2" xfId="2446" xr:uid="{BC6D27E8-77DE-44FB-9ECC-EA84556A558A}"/>
    <cellStyle name="Normal 7 7 3 3" xfId="2447" xr:uid="{905E1A8A-C59E-4D42-B59E-1324C76D24D0}"/>
    <cellStyle name="Normal 7 7 3 4" xfId="2448" xr:uid="{58824E7F-B1A9-4A43-812D-FCFF98218D7F}"/>
    <cellStyle name="Normal 7 7 4" xfId="2449" xr:uid="{38E1E4A3-7258-4E11-A312-EB6571323D0F}"/>
    <cellStyle name="Normal 7 7 4 2" xfId="2450" xr:uid="{2A70CE12-ACAA-46CA-B162-839A97458BA2}"/>
    <cellStyle name="Normal 7 7 4 3" xfId="2451" xr:uid="{82047B8C-DAC7-4954-8812-10C012B4F68E}"/>
    <cellStyle name="Normal 7 7 4 4" xfId="2452" xr:uid="{5A143E3D-CA2B-4BC5-A211-7F9EC5AF18FA}"/>
    <cellStyle name="Normal 7 7 5" xfId="2453" xr:uid="{0272C097-3B89-4A51-8809-C3260368DAB2}"/>
    <cellStyle name="Normal 7 7 6" xfId="2454" xr:uid="{01A98871-F940-414D-B14A-278502A479C2}"/>
    <cellStyle name="Normal 7 7 7" xfId="2455" xr:uid="{E555F7BA-D456-40ED-9937-96E941E2DC4B}"/>
    <cellStyle name="Normal 7 8" xfId="2456" xr:uid="{7D0109E5-388B-4EE2-A0A1-39A9DF3F094D}"/>
    <cellStyle name="Normal 7 8 2" xfId="2457" xr:uid="{D6535CCB-FE28-487F-97F6-8098727EA4C5}"/>
    <cellStyle name="Normal 7 8 2 2" xfId="2458" xr:uid="{0E393393-7E6E-478D-AEA6-EEE75177DDF5}"/>
    <cellStyle name="Normal 7 8 2 3" xfId="2459" xr:uid="{FE714631-7CE5-404A-BFE8-286F1FF6824B}"/>
    <cellStyle name="Normal 7 8 2 4" xfId="2460" xr:uid="{FF4D54B9-F20F-4DEF-B609-B37BFEF20AB9}"/>
    <cellStyle name="Normal 7 8 3" xfId="2461" xr:uid="{2A0DC6EF-1218-4BB9-A39E-C4D9B9D01A15}"/>
    <cellStyle name="Normal 7 8 3 2" xfId="2462" xr:uid="{749DF13D-49E6-4F1B-9BA1-C38DCB919DFF}"/>
    <cellStyle name="Normal 7 8 3 3" xfId="2463" xr:uid="{231DA26B-50DE-42A5-9DFD-E360E5B0610C}"/>
    <cellStyle name="Normal 7 8 3 4" xfId="2464" xr:uid="{23CD9B02-F6AB-4562-A103-A09AD2182DB2}"/>
    <cellStyle name="Normal 7 8 4" xfId="2465" xr:uid="{2F3387F6-E149-49D1-8B6B-A071F91059FC}"/>
    <cellStyle name="Normal 7 8 5" xfId="2466" xr:uid="{94D7551E-6D01-4487-B2A6-D8C5EF14DB8C}"/>
    <cellStyle name="Normal 7 8 6" xfId="2467" xr:uid="{3F74B482-D1AC-40CB-86F5-52F928F63588}"/>
    <cellStyle name="Normal 7 9" xfId="2468" xr:uid="{67BC677D-6567-46DC-B87F-E2FA1B0163D9}"/>
    <cellStyle name="Normal 7 9 2" xfId="2469" xr:uid="{F4CFD227-9FD0-4929-8C3B-0463E00ACECD}"/>
    <cellStyle name="Normal 7 9 2 2" xfId="2470" xr:uid="{E51A6938-786A-4AAE-A0D6-BB9351ED0914}"/>
    <cellStyle name="Normal 7 9 2 2 2" xfId="4379" xr:uid="{CE83DA4F-E9D0-44A6-9A00-D0AECFC5DA43}"/>
    <cellStyle name="Normal 7 9 2 2 3" xfId="4611" xr:uid="{7C4D1F98-731E-45C8-9E5F-D46FDB04E875}"/>
    <cellStyle name="Normal 7 9 2 3" xfId="2471" xr:uid="{A39C70B1-398A-471C-AFA4-CDE1B2AA98D2}"/>
    <cellStyle name="Normal 7 9 2 4" xfId="2472" xr:uid="{3A8F6005-53FB-47BA-9878-92561C35470B}"/>
    <cellStyle name="Normal 7 9 3" xfId="2473" xr:uid="{6A87C915-B96F-40F4-A99A-CBAA1CC93858}"/>
    <cellStyle name="Normal 7 9 4" xfId="2474" xr:uid="{117BC053-4394-42B5-AADF-ADCD0C1F3D11}"/>
    <cellStyle name="Normal 7 9 4 2" xfId="4745" xr:uid="{28C5A5DE-2122-4FE7-BEA5-6D276371AEE5}"/>
    <cellStyle name="Normal 7 9 4 3" xfId="4612" xr:uid="{85ED7836-2008-4396-8E63-CB7A361932EC}"/>
    <cellStyle name="Normal 7 9 4 4" xfId="4464" xr:uid="{3804312D-EDC8-4D90-8F7B-C611E7177529}"/>
    <cellStyle name="Normal 7 9 5" xfId="2475" xr:uid="{317627B1-430F-4A6F-920A-395DE1CF3094}"/>
    <cellStyle name="Normal 8" xfId="87" xr:uid="{93CBEBB9-18E5-49BD-A73A-3E0A88267919}"/>
    <cellStyle name="Normal 8 10" xfId="2476" xr:uid="{D31A759D-E7FA-4F05-9511-A9087D3E09BA}"/>
    <cellStyle name="Normal 8 10 2" xfId="2477" xr:uid="{32092C04-9C62-4ED0-A7EE-5E776E7D79F4}"/>
    <cellStyle name="Normal 8 10 3" xfId="2478" xr:uid="{12D0DFF4-BAB1-4578-B1D6-D56A35AEC76C}"/>
    <cellStyle name="Normal 8 10 4" xfId="2479" xr:uid="{1FBA41B4-F60D-40E3-87A8-743D176FF311}"/>
    <cellStyle name="Normal 8 11" xfId="2480" xr:uid="{820B49B6-9859-4EC0-8508-24D50627E8FF}"/>
    <cellStyle name="Normal 8 11 2" xfId="2481" xr:uid="{373BD42D-3B04-4997-87D7-2CB6E9B3EF51}"/>
    <cellStyle name="Normal 8 11 3" xfId="2482" xr:uid="{98959724-FF39-40F9-AED6-43FFB31D2502}"/>
    <cellStyle name="Normal 8 11 4" xfId="2483" xr:uid="{932B1165-E233-4383-927B-513741C70A4F}"/>
    <cellStyle name="Normal 8 12" xfId="2484" xr:uid="{C33664A1-DDA1-4C7B-9459-7B033A84A45F}"/>
    <cellStyle name="Normal 8 12 2" xfId="2485" xr:uid="{436909F3-31E9-41E6-9FF9-2AFE5A458F11}"/>
    <cellStyle name="Normal 8 13" xfId="2486" xr:uid="{F0B8B3E5-6EF9-414C-AEBE-7F955AE0DD1B}"/>
    <cellStyle name="Normal 8 14" xfId="2487" xr:uid="{D721B16F-29CB-4BB1-96B2-16B1F2C7139D}"/>
    <cellStyle name="Normal 8 15" xfId="2488" xr:uid="{34D76253-B95B-4F26-86BE-D2D44FE62FAE}"/>
    <cellStyle name="Normal 8 2" xfId="88" xr:uid="{582FB712-5A07-4747-AA66-9AAC7F80AE58}"/>
    <cellStyle name="Normal 8 2 10" xfId="2489" xr:uid="{56FBC4CC-A390-4F14-BD34-599703E37768}"/>
    <cellStyle name="Normal 8 2 11" xfId="2490" xr:uid="{D6C47F99-101F-4983-9F91-950A56CC1EFB}"/>
    <cellStyle name="Normal 8 2 2" xfId="2491" xr:uid="{5FFD6A6F-1E57-4AF6-BECE-3FF1BB9A7C8B}"/>
    <cellStyle name="Normal 8 2 2 2" xfId="2492" xr:uid="{0B5193C2-7BA3-4C6A-9D92-7F0BE8783DBF}"/>
    <cellStyle name="Normal 8 2 2 2 2" xfId="2493" xr:uid="{3A077042-F2A9-42E2-AE81-661EDF5BAA89}"/>
    <cellStyle name="Normal 8 2 2 2 2 2" xfId="2494" xr:uid="{2BF15F71-3F32-441D-B711-1A403B317CB2}"/>
    <cellStyle name="Normal 8 2 2 2 2 2 2" xfId="2495" xr:uid="{7363394F-6F48-402E-ABC4-0B98CAB7327D}"/>
    <cellStyle name="Normal 8 2 2 2 2 2 2 2" xfId="4097" xr:uid="{2EBD1BBC-2B17-4E59-AE8B-3BF806E2B99D}"/>
    <cellStyle name="Normal 8 2 2 2 2 2 2 2 2" xfId="4098" xr:uid="{F7D6EAB6-FDC0-4E00-BD56-BDD29B6AE41F}"/>
    <cellStyle name="Normal 8 2 2 2 2 2 2 3" xfId="4099" xr:uid="{640BC442-43E7-45BE-BEBD-93ABC5228D19}"/>
    <cellStyle name="Normal 8 2 2 2 2 2 3" xfId="2496" xr:uid="{B9C9FB49-6666-466E-839E-F583260F2710}"/>
    <cellStyle name="Normal 8 2 2 2 2 2 3 2" xfId="4100" xr:uid="{FE1151DF-9E1F-4740-99A3-259A3C99C534}"/>
    <cellStyle name="Normal 8 2 2 2 2 2 4" xfId="2497" xr:uid="{344B16AA-F240-41F1-A06D-43BEFEF7C174}"/>
    <cellStyle name="Normal 8 2 2 2 2 3" xfId="2498" xr:uid="{5114B3A4-D07B-48F5-9D64-1F747FB0F878}"/>
    <cellStyle name="Normal 8 2 2 2 2 3 2" xfId="2499" xr:uid="{E56A4463-3DC8-4B4B-A0E7-29B28E306B92}"/>
    <cellStyle name="Normal 8 2 2 2 2 3 2 2" xfId="4101" xr:uid="{638B82D5-C770-4BD5-B0E6-F759E35C3880}"/>
    <cellStyle name="Normal 8 2 2 2 2 3 3" xfId="2500" xr:uid="{A89B9B03-A93D-4097-8DC3-C2AB59D93104}"/>
    <cellStyle name="Normal 8 2 2 2 2 3 4" xfId="2501" xr:uid="{C1ECF93F-3CFE-472A-BC24-464F0F3EC1C4}"/>
    <cellStyle name="Normal 8 2 2 2 2 4" xfId="2502" xr:uid="{2BF84332-DF36-436C-A539-A8BEBE7EEBEA}"/>
    <cellStyle name="Normal 8 2 2 2 2 4 2" xfId="4102" xr:uid="{8479E594-BCD1-44CC-B4DD-8E8FF3C1AA90}"/>
    <cellStyle name="Normal 8 2 2 2 2 5" xfId="2503" xr:uid="{70538842-52CA-44DC-82D5-CC21898448F9}"/>
    <cellStyle name="Normal 8 2 2 2 2 6" xfId="2504" xr:uid="{2C86A1BE-098C-418C-83C3-049BAEA2820D}"/>
    <cellStyle name="Normal 8 2 2 2 3" xfId="2505" xr:uid="{A8318A27-6CC7-4494-9779-7B15127BD1C2}"/>
    <cellStyle name="Normal 8 2 2 2 3 2" xfId="2506" xr:uid="{5E3D6DFC-1470-498C-B5D0-2684BD82895C}"/>
    <cellStyle name="Normal 8 2 2 2 3 2 2" xfId="2507" xr:uid="{CAE435DE-8615-4BA7-98A8-E7D7ED887800}"/>
    <cellStyle name="Normal 8 2 2 2 3 2 2 2" xfId="4103" xr:uid="{45531AE8-1D81-4A73-B00B-C8A9810991AB}"/>
    <cellStyle name="Normal 8 2 2 2 3 2 2 2 2" xfId="4104" xr:uid="{8C705791-7D05-4FBF-A34D-28F4BCEFADCE}"/>
    <cellStyle name="Normal 8 2 2 2 3 2 2 3" xfId="4105" xr:uid="{8200FE13-8593-4BBB-AD0C-8367B291697C}"/>
    <cellStyle name="Normal 8 2 2 2 3 2 3" xfId="2508" xr:uid="{5EE8B205-452C-4B77-887E-A1A7430D7545}"/>
    <cellStyle name="Normal 8 2 2 2 3 2 3 2" xfId="4106" xr:uid="{0D8DAD9E-5D22-45F6-968C-9ADEDD91B061}"/>
    <cellStyle name="Normal 8 2 2 2 3 2 4" xfId="2509" xr:uid="{EE556C28-C938-4005-9E0C-07B2E3E35562}"/>
    <cellStyle name="Normal 8 2 2 2 3 3" xfId="2510" xr:uid="{81E63918-97A0-4249-B4B2-B82182BF3807}"/>
    <cellStyle name="Normal 8 2 2 2 3 3 2" xfId="4107" xr:uid="{1415FB3D-4F9D-4B5C-A12A-B0329CD05EE3}"/>
    <cellStyle name="Normal 8 2 2 2 3 3 2 2" xfId="4108" xr:uid="{377C1D97-E34B-4F23-AA6F-EFF8F15921F1}"/>
    <cellStyle name="Normal 8 2 2 2 3 3 3" xfId="4109" xr:uid="{D3F2AB1C-3542-4273-94A0-103F9FE207DA}"/>
    <cellStyle name="Normal 8 2 2 2 3 4" xfId="2511" xr:uid="{B7870F1C-F772-4290-B093-AFBFD2B86F05}"/>
    <cellStyle name="Normal 8 2 2 2 3 4 2" xfId="4110" xr:uid="{C1AEDFE1-8DA2-4F42-B197-E6570C753CAF}"/>
    <cellStyle name="Normal 8 2 2 2 3 5" xfId="2512" xr:uid="{F9D5DB27-41D5-41C2-A6C1-B4E8025ED755}"/>
    <cellStyle name="Normal 8 2 2 2 4" xfId="2513" xr:uid="{7309C213-47C4-4D82-B94B-B8AD14B771DE}"/>
    <cellStyle name="Normal 8 2 2 2 4 2" xfId="2514" xr:uid="{37FC2F0F-9CC9-4429-8FEE-52D8719E0849}"/>
    <cellStyle name="Normal 8 2 2 2 4 2 2" xfId="4111" xr:uid="{A19BBE16-2772-4A66-87A0-CF45A79F4E12}"/>
    <cellStyle name="Normal 8 2 2 2 4 2 2 2" xfId="4112" xr:uid="{CF4A2C02-86A5-42C4-9633-4511F1757AD5}"/>
    <cellStyle name="Normal 8 2 2 2 4 2 3" xfId="4113" xr:uid="{3483537D-576D-4ABF-AF0E-436F9B6CA441}"/>
    <cellStyle name="Normal 8 2 2 2 4 3" xfId="2515" xr:uid="{7641C9C3-4C0D-4142-A915-B55DD04AA5D5}"/>
    <cellStyle name="Normal 8 2 2 2 4 3 2" xfId="4114" xr:uid="{AF55A033-FD91-425A-886D-466E7EB34D51}"/>
    <cellStyle name="Normal 8 2 2 2 4 4" xfId="2516" xr:uid="{0A5060E9-8BB4-4D9C-B29B-BB31C2C3ECB4}"/>
    <cellStyle name="Normal 8 2 2 2 5" xfId="2517" xr:uid="{B63AE09B-7459-4284-AC59-90A2D8DD714A}"/>
    <cellStyle name="Normal 8 2 2 2 5 2" xfId="2518" xr:uid="{556CA9BF-A97D-43F8-8F4D-C886C0EE753D}"/>
    <cellStyle name="Normal 8 2 2 2 5 2 2" xfId="4115" xr:uid="{4B35AAEC-779B-4294-8B85-8FCE7CE17B96}"/>
    <cellStyle name="Normal 8 2 2 2 5 3" xfId="2519" xr:uid="{ECED08DA-B075-47EE-9A9A-CBE79CC8E221}"/>
    <cellStyle name="Normal 8 2 2 2 5 4" xfId="2520" xr:uid="{BFAEA811-5393-461A-A9CB-600C7AF7C026}"/>
    <cellStyle name="Normal 8 2 2 2 6" xfId="2521" xr:uid="{D988B164-5AAB-4ED6-A6CA-5F7E0A55B6F9}"/>
    <cellStyle name="Normal 8 2 2 2 6 2" xfId="4116" xr:uid="{DFEACA06-EEC7-4E66-98F3-D955185D2CE0}"/>
    <cellStyle name="Normal 8 2 2 2 7" xfId="2522" xr:uid="{5FA04290-C231-44B9-89F6-9E865EF96932}"/>
    <cellStyle name="Normal 8 2 2 2 8" xfId="2523" xr:uid="{31F0EB85-BDE5-46A5-94CE-8D76A7AE215B}"/>
    <cellStyle name="Normal 8 2 2 3" xfId="2524" xr:uid="{E215DB1E-49E0-499D-89CA-8712A7E3458B}"/>
    <cellStyle name="Normal 8 2 2 3 2" xfId="2525" xr:uid="{B0C31CD6-82D7-4750-9A02-0E835CB7A839}"/>
    <cellStyle name="Normal 8 2 2 3 2 2" xfId="2526" xr:uid="{5AF2861E-3729-41DB-8B56-B7A5E969B7B9}"/>
    <cellStyle name="Normal 8 2 2 3 2 2 2" xfId="4117" xr:uid="{2A91E5E6-7AE2-4E5D-9252-4529883D0329}"/>
    <cellStyle name="Normal 8 2 2 3 2 2 2 2" xfId="4118" xr:uid="{D5560203-16E4-4D4B-AE1B-DA47DDDBC63A}"/>
    <cellStyle name="Normal 8 2 2 3 2 2 3" xfId="4119" xr:uid="{D4054969-E009-4B2A-AC0D-36694A66AA6F}"/>
    <cellStyle name="Normal 8 2 2 3 2 3" xfId="2527" xr:uid="{D57AB9AD-AB8F-4E35-AEE3-4D77F0F45A4E}"/>
    <cellStyle name="Normal 8 2 2 3 2 3 2" xfId="4120" xr:uid="{C36A0F2F-4C6B-47EB-AEE4-DD5998BCAA5C}"/>
    <cellStyle name="Normal 8 2 2 3 2 4" xfId="2528" xr:uid="{6985A2AF-3788-4366-9453-BCABD22189C4}"/>
    <cellStyle name="Normal 8 2 2 3 3" xfId="2529" xr:uid="{CAF57FB1-8B03-4CC5-B66F-25CA5053E0C4}"/>
    <cellStyle name="Normal 8 2 2 3 3 2" xfId="2530" xr:uid="{AF5D551C-3EE7-4C31-BA78-2E2405BE42B7}"/>
    <cellStyle name="Normal 8 2 2 3 3 2 2" xfId="4121" xr:uid="{045FBB94-3089-4E68-8B81-1479C1C6A57A}"/>
    <cellStyle name="Normal 8 2 2 3 3 3" xfId="2531" xr:uid="{67B53CD5-506A-4F84-BF76-93DBD960AE5D}"/>
    <cellStyle name="Normal 8 2 2 3 3 4" xfId="2532" xr:uid="{A7356113-F19E-4A09-9445-112F5B0FF5F5}"/>
    <cellStyle name="Normal 8 2 2 3 4" xfId="2533" xr:uid="{44FC044B-6C6E-4DD7-B651-6448554CB71D}"/>
    <cellStyle name="Normal 8 2 2 3 4 2" xfId="4122" xr:uid="{9B75C516-3CF2-49C7-AA9A-306EFE55D5C2}"/>
    <cellStyle name="Normal 8 2 2 3 5" xfId="2534" xr:uid="{0BAD5B52-8EB3-41A6-8450-162299F6B7C2}"/>
    <cellStyle name="Normal 8 2 2 3 6" xfId="2535" xr:uid="{685870FF-0373-49BC-9B10-E476B8E843B2}"/>
    <cellStyle name="Normal 8 2 2 4" xfId="2536" xr:uid="{A7D7986E-235C-4BC4-BC4F-CD6315F3F38B}"/>
    <cellStyle name="Normal 8 2 2 4 2" xfId="2537" xr:uid="{A458678A-09AD-4416-8C9F-62870FAD2217}"/>
    <cellStyle name="Normal 8 2 2 4 2 2" xfId="2538" xr:uid="{2EB26D76-49EF-4335-AA30-1C8EBA985052}"/>
    <cellStyle name="Normal 8 2 2 4 2 2 2" xfId="4123" xr:uid="{1F6A2022-69E0-47C5-B9BB-305FCEA951CC}"/>
    <cellStyle name="Normal 8 2 2 4 2 2 2 2" xfId="4124" xr:uid="{942EAEAD-90C6-48A8-968E-CC1F615F0B93}"/>
    <cellStyle name="Normal 8 2 2 4 2 2 3" xfId="4125" xr:uid="{2E82370E-72B5-4AF0-BD09-3722686692E6}"/>
    <cellStyle name="Normal 8 2 2 4 2 3" xfId="2539" xr:uid="{89D6B3FE-4288-4EA9-A68F-EC31EB15097F}"/>
    <cellStyle name="Normal 8 2 2 4 2 3 2" xfId="4126" xr:uid="{9D320FA2-005D-43ED-9D90-E4F4EC65BC6F}"/>
    <cellStyle name="Normal 8 2 2 4 2 4" xfId="2540" xr:uid="{18108EF4-3046-40F9-913C-3098ACA3C900}"/>
    <cellStyle name="Normal 8 2 2 4 3" xfId="2541" xr:uid="{A8A594F2-AAF7-42CD-AE00-213EEE22D364}"/>
    <cellStyle name="Normal 8 2 2 4 3 2" xfId="4127" xr:uid="{E1C17AFE-BFEC-488C-9C05-CF8392CE30D8}"/>
    <cellStyle name="Normal 8 2 2 4 3 2 2" xfId="4128" xr:uid="{6016CFB7-7F6B-4451-9C5F-FEA6BD2E8ABF}"/>
    <cellStyle name="Normal 8 2 2 4 3 3" xfId="4129" xr:uid="{C02A2C59-6339-4AAF-A8FD-339AA746A526}"/>
    <cellStyle name="Normal 8 2 2 4 4" xfId="2542" xr:uid="{CF58C2D4-C6C4-4632-B10D-E4341907047A}"/>
    <cellStyle name="Normal 8 2 2 4 4 2" xfId="4130" xr:uid="{86E51DF7-DCB6-48D2-BD71-FB647367C241}"/>
    <cellStyle name="Normal 8 2 2 4 5" xfId="2543" xr:uid="{E3FCAA8D-D734-4172-A8A8-018AFBADD96D}"/>
    <cellStyle name="Normal 8 2 2 5" xfId="2544" xr:uid="{1F83E0B9-8889-41CE-A786-FE32579CCC4B}"/>
    <cellStyle name="Normal 8 2 2 5 2" xfId="2545" xr:uid="{29E30D70-8F71-4772-8E3D-239824961345}"/>
    <cellStyle name="Normal 8 2 2 5 2 2" xfId="4131" xr:uid="{F0342D48-AB06-465F-90B7-F8AF5E5B4E60}"/>
    <cellStyle name="Normal 8 2 2 5 2 2 2" xfId="4132" xr:uid="{1F447BA2-738F-49E9-BD8D-19B2D88B4CDB}"/>
    <cellStyle name="Normal 8 2 2 5 2 3" xfId="4133" xr:uid="{A8EA504A-562C-4B87-9FCC-C8B8DA16A4B1}"/>
    <cellStyle name="Normal 8 2 2 5 3" xfId="2546" xr:uid="{46DA296B-9DD5-46FD-A99E-831790305BF7}"/>
    <cellStyle name="Normal 8 2 2 5 3 2" xfId="4134" xr:uid="{406680D8-2250-4B30-9D58-222265D29705}"/>
    <cellStyle name="Normal 8 2 2 5 4" xfId="2547" xr:uid="{C84F47BB-C477-4444-A732-DCFF45D39296}"/>
    <cellStyle name="Normal 8 2 2 6" xfId="2548" xr:uid="{BC2D0178-7156-4702-8780-93514BBBF39D}"/>
    <cellStyle name="Normal 8 2 2 6 2" xfId="2549" xr:uid="{F0B13BC3-961C-4906-8A31-9236EB8928FD}"/>
    <cellStyle name="Normal 8 2 2 6 2 2" xfId="4135" xr:uid="{6C10523F-9AD0-4D0B-A1F5-037E76DB2D03}"/>
    <cellStyle name="Normal 8 2 2 6 3" xfId="2550" xr:uid="{6F6E3FA1-FCB3-4232-81ED-7922FCEC88A6}"/>
    <cellStyle name="Normal 8 2 2 6 4" xfId="2551" xr:uid="{A56848A4-2AD4-44DB-AA2F-D2461CBCF9DD}"/>
    <cellStyle name="Normal 8 2 2 7" xfId="2552" xr:uid="{541259F2-AE29-4C80-BD30-20169898485E}"/>
    <cellStyle name="Normal 8 2 2 7 2" xfId="4136" xr:uid="{338AB935-FAC3-4159-8818-79384A405A76}"/>
    <cellStyle name="Normal 8 2 2 8" xfId="2553" xr:uid="{4933FC6B-C9BA-4459-BA1F-978EAB95CABE}"/>
    <cellStyle name="Normal 8 2 2 9" xfId="2554" xr:uid="{BD3C856F-B5B6-4224-88FB-714D87148902}"/>
    <cellStyle name="Normal 8 2 3" xfId="2555" xr:uid="{72902758-FF4F-4B84-B803-D777640AF456}"/>
    <cellStyle name="Normal 8 2 3 2" xfId="2556" xr:uid="{7D4B60BE-1B39-4550-B5AC-7F21BCB23867}"/>
    <cellStyle name="Normal 8 2 3 2 2" xfId="2557" xr:uid="{DB0B5CF3-6B6D-4519-8B9B-59DCE14A946E}"/>
    <cellStyle name="Normal 8 2 3 2 2 2" xfId="2558" xr:uid="{B1737A6A-0E1D-415F-9702-081BA3B3D3D0}"/>
    <cellStyle name="Normal 8 2 3 2 2 2 2" xfId="4137" xr:uid="{A7AF0CEA-B9FF-429D-8273-59DF4D8AF1FE}"/>
    <cellStyle name="Normal 8 2 3 2 2 2 2 2" xfId="4138" xr:uid="{99933DCB-69D1-4C01-B6AC-D1538C75CF83}"/>
    <cellStyle name="Normal 8 2 3 2 2 2 3" xfId="4139" xr:uid="{B98B4B12-5C80-4091-830A-BCA642613968}"/>
    <cellStyle name="Normal 8 2 3 2 2 3" xfId="2559" xr:uid="{9EA66454-18F1-4F6E-9247-EA77FC8803AC}"/>
    <cellStyle name="Normal 8 2 3 2 2 3 2" xfId="4140" xr:uid="{51E31C9E-D5D1-4224-8441-51B1F5A67AE4}"/>
    <cellStyle name="Normal 8 2 3 2 2 4" xfId="2560" xr:uid="{E358C01C-BA0F-43F5-A5FE-4B3F48A43846}"/>
    <cellStyle name="Normal 8 2 3 2 3" xfId="2561" xr:uid="{3031FD04-FDE8-448C-B6CC-933BC5755AF9}"/>
    <cellStyle name="Normal 8 2 3 2 3 2" xfId="2562" xr:uid="{82A3B097-D037-4C4B-AA60-07199310826E}"/>
    <cellStyle name="Normal 8 2 3 2 3 2 2" xfId="4141" xr:uid="{37C1E2BA-78FA-46F0-8FAA-B128940BC256}"/>
    <cellStyle name="Normal 8 2 3 2 3 3" xfId="2563" xr:uid="{8A27A689-60F0-41BF-8345-0018101828B0}"/>
    <cellStyle name="Normal 8 2 3 2 3 4" xfId="2564" xr:uid="{3CA61ECB-69BE-4DC7-A3AD-8C3732A6ECAD}"/>
    <cellStyle name="Normal 8 2 3 2 4" xfId="2565" xr:uid="{D2966FFF-2E66-4101-B379-3D28A4988CDF}"/>
    <cellStyle name="Normal 8 2 3 2 4 2" xfId="4142" xr:uid="{5AB57E84-BE9F-4843-AA20-05A443A28CE5}"/>
    <cellStyle name="Normal 8 2 3 2 5" xfId="2566" xr:uid="{84FE839C-7904-4789-9C59-134C0D7F0070}"/>
    <cellStyle name="Normal 8 2 3 2 6" xfId="2567" xr:uid="{492951D2-4F25-4123-88DA-4274300BDAE7}"/>
    <cellStyle name="Normal 8 2 3 3" xfId="2568" xr:uid="{D65A8A05-FA32-40B2-AE07-A2336B71EDF2}"/>
    <cellStyle name="Normal 8 2 3 3 2" xfId="2569" xr:uid="{5F69C11C-AB6F-4BE4-9825-1B000128A9F0}"/>
    <cellStyle name="Normal 8 2 3 3 2 2" xfId="2570" xr:uid="{583B0086-4770-4245-930B-72CED99034CC}"/>
    <cellStyle name="Normal 8 2 3 3 2 2 2" xfId="4143" xr:uid="{033E9EF4-EA10-41F9-BB75-D04C101A2AE8}"/>
    <cellStyle name="Normal 8 2 3 3 2 2 2 2" xfId="4144" xr:uid="{4DA463D7-E137-4408-BD1C-7CAFC4BC1D04}"/>
    <cellStyle name="Normal 8 2 3 3 2 2 3" xfId="4145" xr:uid="{7E336A90-E761-4848-A315-0BC401548889}"/>
    <cellStyle name="Normal 8 2 3 3 2 3" xfId="2571" xr:uid="{BB48C87A-9F3B-49DC-B356-178E75C0E5D4}"/>
    <cellStyle name="Normal 8 2 3 3 2 3 2" xfId="4146" xr:uid="{04432312-D543-4CF7-AF50-2DEDAA204288}"/>
    <cellStyle name="Normal 8 2 3 3 2 4" xfId="2572" xr:uid="{8F1E42AD-1BC1-4E16-8553-2037DCFA520F}"/>
    <cellStyle name="Normal 8 2 3 3 3" xfId="2573" xr:uid="{335BB13A-7C69-48FF-8BAE-EC461D91DC01}"/>
    <cellStyle name="Normal 8 2 3 3 3 2" xfId="4147" xr:uid="{245F30DE-2D0B-4B24-B85B-EBB5387D86EF}"/>
    <cellStyle name="Normal 8 2 3 3 3 2 2" xfId="4148" xr:uid="{0750DBF8-2849-4DC6-B133-3010BC5AE3E8}"/>
    <cellStyle name="Normal 8 2 3 3 3 3" xfId="4149" xr:uid="{7D572DD8-48EF-41E6-BD9B-AD320B87712E}"/>
    <cellStyle name="Normal 8 2 3 3 4" xfId="2574" xr:uid="{EF5B567F-4FF0-47F1-992E-64B12816D5A0}"/>
    <cellStyle name="Normal 8 2 3 3 4 2" xfId="4150" xr:uid="{58176A08-B319-4565-834C-03B3D4BE3C65}"/>
    <cellStyle name="Normal 8 2 3 3 5" xfId="2575" xr:uid="{9691441D-67D1-4858-8A37-745F1F8B7EC8}"/>
    <cellStyle name="Normal 8 2 3 4" xfId="2576" xr:uid="{C514A1EC-44C8-4CFE-88A2-DAABDFB0AF5D}"/>
    <cellStyle name="Normal 8 2 3 4 2" xfId="2577" xr:uid="{E873051B-C13A-4EA7-92B1-7847DCAE232D}"/>
    <cellStyle name="Normal 8 2 3 4 2 2" xfId="4151" xr:uid="{BAC662FD-061E-482E-A0A9-D06D3A5E6A75}"/>
    <cellStyle name="Normal 8 2 3 4 2 2 2" xfId="4152" xr:uid="{DAC2A9BB-FA3B-440D-9454-6E23A90B5AF2}"/>
    <cellStyle name="Normal 8 2 3 4 2 3" xfId="4153" xr:uid="{A88B889E-50CE-41FF-8F78-54CCD51FDBBE}"/>
    <cellStyle name="Normal 8 2 3 4 3" xfId="2578" xr:uid="{0F5A4CCC-A20C-457E-9757-441A6588AFAC}"/>
    <cellStyle name="Normal 8 2 3 4 3 2" xfId="4154" xr:uid="{BA8DBE97-371D-4AEE-828F-140DF98705A0}"/>
    <cellStyle name="Normal 8 2 3 4 4" xfId="2579" xr:uid="{7FDDFD77-FF64-4103-9A49-08F2F6F1E67F}"/>
    <cellStyle name="Normal 8 2 3 5" xfId="2580" xr:uid="{116881EA-C66A-4FDA-BE61-C60E6317F10B}"/>
    <cellStyle name="Normal 8 2 3 5 2" xfId="2581" xr:uid="{5CFB53FB-E8C4-4D3C-B54F-F575CED93CF7}"/>
    <cellStyle name="Normal 8 2 3 5 2 2" xfId="4155" xr:uid="{E9507096-5106-4173-B0AD-442D51F3AB0C}"/>
    <cellStyle name="Normal 8 2 3 5 3" xfId="2582" xr:uid="{6E8C95BF-DC50-4431-A034-D93405A0F244}"/>
    <cellStyle name="Normal 8 2 3 5 4" xfId="2583" xr:uid="{E81FA041-8B4F-4085-9406-1155F4BB8BC2}"/>
    <cellStyle name="Normal 8 2 3 6" xfId="2584" xr:uid="{2385D9E8-EE1E-46FD-A1B5-89476E6208F4}"/>
    <cellStyle name="Normal 8 2 3 6 2" xfId="4156" xr:uid="{05365327-C7F0-4794-8211-5BE21A99300E}"/>
    <cellStyle name="Normal 8 2 3 7" xfId="2585" xr:uid="{E2207220-F3D4-4922-A6D0-7113E520A688}"/>
    <cellStyle name="Normal 8 2 3 8" xfId="2586" xr:uid="{C69229FD-A195-49C6-88A5-3629E84071AE}"/>
    <cellStyle name="Normal 8 2 4" xfId="2587" xr:uid="{2E550C08-6AE9-4CDA-A42A-4E8152C08763}"/>
    <cellStyle name="Normal 8 2 4 2" xfId="2588" xr:uid="{3DF124E4-556B-413E-87BE-AF45B4D76D16}"/>
    <cellStyle name="Normal 8 2 4 2 2" xfId="2589" xr:uid="{2CB79AFF-F5E7-4887-8F4B-BDA30DC97623}"/>
    <cellStyle name="Normal 8 2 4 2 2 2" xfId="2590" xr:uid="{55510B42-B1EF-4F1C-AA6B-CE1EEE4E0B67}"/>
    <cellStyle name="Normal 8 2 4 2 2 2 2" xfId="4157" xr:uid="{483B6ACD-04BC-4F9F-AF96-B2C791EB1600}"/>
    <cellStyle name="Normal 8 2 4 2 2 3" xfId="2591" xr:uid="{79B8394A-2312-4AA0-A999-8B4B33EC7791}"/>
    <cellStyle name="Normal 8 2 4 2 2 4" xfId="2592" xr:uid="{4E298563-E87B-4B66-BFC7-98497275D608}"/>
    <cellStyle name="Normal 8 2 4 2 3" xfId="2593" xr:uid="{891229F4-8E97-4913-8889-E99846C0C155}"/>
    <cellStyle name="Normal 8 2 4 2 3 2" xfId="4158" xr:uid="{47B93239-F638-487E-A9C9-DF6843CD3FC8}"/>
    <cellStyle name="Normal 8 2 4 2 4" xfId="2594" xr:uid="{563A3DB1-0A4E-4FB7-839C-4BD603431685}"/>
    <cellStyle name="Normal 8 2 4 2 5" xfId="2595" xr:uid="{4992F8A7-5337-4D08-A385-E5D05978CFA9}"/>
    <cellStyle name="Normal 8 2 4 3" xfId="2596" xr:uid="{E6151E66-7816-4778-8BB6-335D87D9BD41}"/>
    <cellStyle name="Normal 8 2 4 3 2" xfId="2597" xr:uid="{D78BA60F-7B6E-4C96-8B65-C6A2732C1A78}"/>
    <cellStyle name="Normal 8 2 4 3 2 2" xfId="4159" xr:uid="{CAE3BA76-F7BD-42B9-8A61-3F5B337C59FC}"/>
    <cellStyle name="Normal 8 2 4 3 3" xfId="2598" xr:uid="{92409DF3-FB2A-41C0-AB36-6B2558C811B0}"/>
    <cellStyle name="Normal 8 2 4 3 4" xfId="2599" xr:uid="{18608E20-F7DF-4E81-AEAA-6A6D0D3A4A81}"/>
    <cellStyle name="Normal 8 2 4 4" xfId="2600" xr:uid="{F4AC40DA-DDBA-4F48-A6DF-F8F7A37A821E}"/>
    <cellStyle name="Normal 8 2 4 4 2" xfId="2601" xr:uid="{90C225D1-8394-488A-821C-C1ADA8363D8A}"/>
    <cellStyle name="Normal 8 2 4 4 3" xfId="2602" xr:uid="{662A16D9-6DBC-41C6-BB3A-6FE4AB0503BD}"/>
    <cellStyle name="Normal 8 2 4 4 4" xfId="2603" xr:uid="{02103E2C-DE40-4CE2-B8FB-F87ED6F1AC29}"/>
    <cellStyle name="Normal 8 2 4 5" xfId="2604" xr:uid="{055E7234-A3A0-4661-A805-8B575C7D4020}"/>
    <cellStyle name="Normal 8 2 4 6" xfId="2605" xr:uid="{B79DD46D-C036-4B4C-A408-F4DCED4EFEF2}"/>
    <cellStyle name="Normal 8 2 4 7" xfId="2606" xr:uid="{5AD6F9CF-BF70-400D-BABD-4EE4DBA570BC}"/>
    <cellStyle name="Normal 8 2 5" xfId="2607" xr:uid="{33A406CF-4D4B-48B9-82C5-AE5F42670965}"/>
    <cellStyle name="Normal 8 2 5 2" xfId="2608" xr:uid="{830079DC-4C1F-497F-8EDC-D3C60E640678}"/>
    <cellStyle name="Normal 8 2 5 2 2" xfId="2609" xr:uid="{7B108B36-5EB7-4378-BC2A-50ADED8DD7AE}"/>
    <cellStyle name="Normal 8 2 5 2 2 2" xfId="4160" xr:uid="{AE1FD7D5-2EA0-477B-817B-7A0F2C79ECF3}"/>
    <cellStyle name="Normal 8 2 5 2 2 2 2" xfId="4161" xr:uid="{A1E672AD-B768-49C0-BAC0-BABB0BBF332A}"/>
    <cellStyle name="Normal 8 2 5 2 2 3" xfId="4162" xr:uid="{64EBB1CC-87FA-4668-A815-ED07E4974E7C}"/>
    <cellStyle name="Normal 8 2 5 2 3" xfId="2610" xr:uid="{FDC9BC61-716E-426E-8149-2CC8C6E32485}"/>
    <cellStyle name="Normal 8 2 5 2 3 2" xfId="4163" xr:uid="{4FB65662-DA52-41AC-B618-0380DA5DDD1E}"/>
    <cellStyle name="Normal 8 2 5 2 4" xfId="2611" xr:uid="{0A907BD6-D9F1-429C-9323-09E9DAC4BBA6}"/>
    <cellStyle name="Normal 8 2 5 3" xfId="2612" xr:uid="{E489A70D-9427-4D33-A69E-562CF61DC2F8}"/>
    <cellStyle name="Normal 8 2 5 3 2" xfId="2613" xr:uid="{1AA80748-4791-43D0-97A4-94E7DFD6BD18}"/>
    <cellStyle name="Normal 8 2 5 3 2 2" xfId="4164" xr:uid="{CF3ABF47-434C-4459-8798-290BE3ABD474}"/>
    <cellStyle name="Normal 8 2 5 3 3" xfId="2614" xr:uid="{111FD856-1160-4095-9C00-4AFB418B86D8}"/>
    <cellStyle name="Normal 8 2 5 3 4" xfId="2615" xr:uid="{4906D704-F854-4D04-BBD1-E80D3AB290B3}"/>
    <cellStyle name="Normal 8 2 5 4" xfId="2616" xr:uid="{5693954B-9DF8-4227-88E5-477D9A692B94}"/>
    <cellStyle name="Normal 8 2 5 4 2" xfId="4165" xr:uid="{89963C0A-6C77-46CC-B28E-9B7F02BABC26}"/>
    <cellStyle name="Normal 8 2 5 5" xfId="2617" xr:uid="{A0D469FD-0E2F-4534-8B6D-F3929E3950A8}"/>
    <cellStyle name="Normal 8 2 5 6" xfId="2618" xr:uid="{CFE7BD8C-8D03-4E3E-8A37-E933EE90BF3B}"/>
    <cellStyle name="Normal 8 2 6" xfId="2619" xr:uid="{F7CADEE0-931A-49B1-8284-002A0F1DD9D2}"/>
    <cellStyle name="Normal 8 2 6 2" xfId="2620" xr:uid="{C7DEA42E-3C46-4FC8-B8FD-E82AB6624F3A}"/>
    <cellStyle name="Normal 8 2 6 2 2" xfId="2621" xr:uid="{B06E88C4-2024-4800-80C8-AF8077E102CE}"/>
    <cellStyle name="Normal 8 2 6 2 2 2" xfId="4166" xr:uid="{9F137D49-6F3F-4464-BCDB-15FD98D14112}"/>
    <cellStyle name="Normal 8 2 6 2 3" xfId="2622" xr:uid="{320ACFB1-DA54-4A50-9124-67BCF763E6F4}"/>
    <cellStyle name="Normal 8 2 6 2 4" xfId="2623" xr:uid="{BB2A190E-0676-4988-BA31-D5602E14FD39}"/>
    <cellStyle name="Normal 8 2 6 3" xfId="2624" xr:uid="{EC6EBFC1-4FA9-4A51-BAFC-D3E9990A03EF}"/>
    <cellStyle name="Normal 8 2 6 3 2" xfId="4167" xr:uid="{848E3E1B-A4CE-46E1-9C16-154AA5419E1D}"/>
    <cellStyle name="Normal 8 2 6 4" xfId="2625" xr:uid="{169825C9-9B83-456F-BF2C-C24C4204C310}"/>
    <cellStyle name="Normal 8 2 6 5" xfId="2626" xr:uid="{38D97AB8-B2E2-48D7-A48F-308DB2BEB272}"/>
    <cellStyle name="Normal 8 2 7" xfId="2627" xr:uid="{C3DD8F79-7858-498E-9491-20A0C945AF1C}"/>
    <cellStyle name="Normal 8 2 7 2" xfId="2628" xr:uid="{6B76AA53-B885-466F-808C-818DD7CC3C8F}"/>
    <cellStyle name="Normal 8 2 7 2 2" xfId="4168" xr:uid="{325067C1-3C95-4C3B-B999-E32C84407BA2}"/>
    <cellStyle name="Normal 8 2 7 3" xfId="2629" xr:uid="{8AD8FE76-035D-4098-859D-4BFD70BA51D4}"/>
    <cellStyle name="Normal 8 2 7 4" xfId="2630" xr:uid="{7071A125-B044-4D23-9947-E3BFDD05FD3C}"/>
    <cellStyle name="Normal 8 2 8" xfId="2631" xr:uid="{17DA815A-9A30-4A23-A72B-C872E418375D}"/>
    <cellStyle name="Normal 8 2 8 2" xfId="2632" xr:uid="{45601E98-0800-4FC2-A9C4-81F10458CF2D}"/>
    <cellStyle name="Normal 8 2 8 3" xfId="2633" xr:uid="{73167F07-4901-46B3-87FC-983690E5C649}"/>
    <cellStyle name="Normal 8 2 8 4" xfId="2634" xr:uid="{28058820-0339-471B-A624-636495717FE8}"/>
    <cellStyle name="Normal 8 2 9" xfId="2635" xr:uid="{D4D3BEF7-FC96-4B62-A4C5-88DDDDDB9A9B}"/>
    <cellStyle name="Normal 8 3" xfId="2636" xr:uid="{3F2B3DDE-112C-4714-AB40-F4DE5E61F0D0}"/>
    <cellStyle name="Normal 8 3 10" xfId="2637" xr:uid="{9CC06CF7-8622-4D5C-9AD0-EFD761D7A541}"/>
    <cellStyle name="Normal 8 3 11" xfId="2638" xr:uid="{9C02235A-8DCF-4499-9B7B-3CF4387A0139}"/>
    <cellStyle name="Normal 8 3 2" xfId="2639" xr:uid="{11BED66D-7CD3-478A-A8A5-E114553C253A}"/>
    <cellStyle name="Normal 8 3 2 2" xfId="2640" xr:uid="{F286B3DC-3E50-4122-A6FB-716332B1037C}"/>
    <cellStyle name="Normal 8 3 2 2 2" xfId="2641" xr:uid="{71D871ED-598C-4D8D-8828-EAC99873F6D5}"/>
    <cellStyle name="Normal 8 3 2 2 2 2" xfId="2642" xr:uid="{FD3CBE9E-9F89-4F33-95F9-DD6E9858382D}"/>
    <cellStyle name="Normal 8 3 2 2 2 2 2" xfId="2643" xr:uid="{D46B02AF-F29B-429A-8382-FD03CE65E94C}"/>
    <cellStyle name="Normal 8 3 2 2 2 2 2 2" xfId="4169" xr:uid="{06C51309-E245-4FD3-AF37-4BFDD1454A5D}"/>
    <cellStyle name="Normal 8 3 2 2 2 2 3" xfId="2644" xr:uid="{017D8359-7F34-49CF-AA15-BB2FD97B4F68}"/>
    <cellStyle name="Normal 8 3 2 2 2 2 4" xfId="2645" xr:uid="{4DDE0A70-3797-44AA-9969-82BF30F68916}"/>
    <cellStyle name="Normal 8 3 2 2 2 3" xfId="2646" xr:uid="{ACF8F574-0EBC-445D-8CD6-024BA09CC811}"/>
    <cellStyle name="Normal 8 3 2 2 2 3 2" xfId="2647" xr:uid="{7CD19A33-B03D-4E17-B020-A869DA513250}"/>
    <cellStyle name="Normal 8 3 2 2 2 3 3" xfId="2648" xr:uid="{E63F8B99-1645-46A2-B874-359B2F6A3101}"/>
    <cellStyle name="Normal 8 3 2 2 2 3 4" xfId="2649" xr:uid="{F2EA701F-5DE1-47A5-8874-2FEE0AAC762D}"/>
    <cellStyle name="Normal 8 3 2 2 2 4" xfId="2650" xr:uid="{190D0821-DB26-4AE6-B5B0-75C13EA03307}"/>
    <cellStyle name="Normal 8 3 2 2 2 5" xfId="2651" xr:uid="{5070B29B-3FE6-4444-A037-E6E816673F2A}"/>
    <cellStyle name="Normal 8 3 2 2 2 6" xfId="2652" xr:uid="{B4560E93-C278-4AF1-A9E6-F17890CC9E1A}"/>
    <cellStyle name="Normal 8 3 2 2 3" xfId="2653" xr:uid="{C8192A57-FCF8-4492-97FE-A70F40B9339C}"/>
    <cellStyle name="Normal 8 3 2 2 3 2" xfId="2654" xr:uid="{CC0F2ABD-5619-4B19-B42C-6E3CF9FED30B}"/>
    <cellStyle name="Normal 8 3 2 2 3 2 2" xfId="2655" xr:uid="{4AF0F826-A5F4-4CB7-BAE3-C0A98B30AD60}"/>
    <cellStyle name="Normal 8 3 2 2 3 2 3" xfId="2656" xr:uid="{CFE36363-409C-463C-9954-ED1E3268E026}"/>
    <cellStyle name="Normal 8 3 2 2 3 2 4" xfId="2657" xr:uid="{179F99D6-8132-41DE-B91F-8A3F5E1C17AF}"/>
    <cellStyle name="Normal 8 3 2 2 3 3" xfId="2658" xr:uid="{BF6276E3-0EFB-4C9C-A29F-9EFB4723BA42}"/>
    <cellStyle name="Normal 8 3 2 2 3 4" xfId="2659" xr:uid="{2898FA01-0249-41DC-A90C-4075A8551C39}"/>
    <cellStyle name="Normal 8 3 2 2 3 5" xfId="2660" xr:uid="{362C8690-27C8-4526-89A0-4D420332A5F9}"/>
    <cellStyle name="Normal 8 3 2 2 4" xfId="2661" xr:uid="{AD5F0BA2-EAEB-4B83-A391-01C12A87DE3E}"/>
    <cellStyle name="Normal 8 3 2 2 4 2" xfId="2662" xr:uid="{2AE93D92-1362-4831-9F6F-1BF68E376634}"/>
    <cellStyle name="Normal 8 3 2 2 4 3" xfId="2663" xr:uid="{562610B8-914A-45F8-B697-B47E5C9E8422}"/>
    <cellStyle name="Normal 8 3 2 2 4 4" xfId="2664" xr:uid="{A173E056-7603-4EEC-9CA0-3AB896B1780D}"/>
    <cellStyle name="Normal 8 3 2 2 5" xfId="2665" xr:uid="{C1C39635-9C26-4868-B87A-05281D9FF2CA}"/>
    <cellStyle name="Normal 8 3 2 2 5 2" xfId="2666" xr:uid="{310B3B9F-5D77-4B0A-93C5-4F414AC117FD}"/>
    <cellStyle name="Normal 8 3 2 2 5 3" xfId="2667" xr:uid="{E8EA0F07-1ECD-44CA-A54B-8DD804A14F30}"/>
    <cellStyle name="Normal 8 3 2 2 5 4" xfId="2668" xr:uid="{59AFACE7-E124-4FE0-AFB9-CA49627B7516}"/>
    <cellStyle name="Normal 8 3 2 2 6" xfId="2669" xr:uid="{E0E1D239-42FC-4AF3-A9A4-3ED46CAE3D01}"/>
    <cellStyle name="Normal 8 3 2 2 7" xfId="2670" xr:uid="{09F95ED7-67B3-419A-9C93-6BD8A70D226F}"/>
    <cellStyle name="Normal 8 3 2 2 8" xfId="2671" xr:uid="{D57A2A55-F9F5-4823-980D-5DAAD303F1D8}"/>
    <cellStyle name="Normal 8 3 2 3" xfId="2672" xr:uid="{A0DC9939-BDB2-49C6-8044-E64A395D8CAB}"/>
    <cellStyle name="Normal 8 3 2 3 2" xfId="2673" xr:uid="{5DB95506-128E-4522-ADF6-CDF770CD71BE}"/>
    <cellStyle name="Normal 8 3 2 3 2 2" xfId="2674" xr:uid="{CC48ACE3-2AD8-4A01-8CE3-1993EEC3FA70}"/>
    <cellStyle name="Normal 8 3 2 3 2 2 2" xfId="4170" xr:uid="{DAFBB35C-794B-48C6-AC16-2950B818BDF7}"/>
    <cellStyle name="Normal 8 3 2 3 2 2 2 2" xfId="4171" xr:uid="{5BF9B802-47C2-46E4-B74F-4A74D240C12D}"/>
    <cellStyle name="Normal 8 3 2 3 2 2 3" xfId="4172" xr:uid="{EA59D501-C8E4-46CC-926B-D8832182C547}"/>
    <cellStyle name="Normal 8 3 2 3 2 3" xfId="2675" xr:uid="{34C1226E-76C6-40B3-B030-5E95D24B86A9}"/>
    <cellStyle name="Normal 8 3 2 3 2 3 2" xfId="4173" xr:uid="{07D971E4-1862-4DF8-B191-ED02281AE56F}"/>
    <cellStyle name="Normal 8 3 2 3 2 4" xfId="2676" xr:uid="{40FE2BFE-25E7-414C-9781-79E4B97AEB56}"/>
    <cellStyle name="Normal 8 3 2 3 3" xfId="2677" xr:uid="{4968D70F-C6E8-424D-80F2-B2D328794BB4}"/>
    <cellStyle name="Normal 8 3 2 3 3 2" xfId="2678" xr:uid="{0DF97343-7D8F-40E7-B720-C03E8B0C7AEF}"/>
    <cellStyle name="Normal 8 3 2 3 3 2 2" xfId="4174" xr:uid="{0AF35770-5A47-427E-8B68-BFB2A8718D40}"/>
    <cellStyle name="Normal 8 3 2 3 3 3" xfId="2679" xr:uid="{9FDFC347-C6B4-4822-B9BF-853BB256EB97}"/>
    <cellStyle name="Normal 8 3 2 3 3 4" xfId="2680" xr:uid="{635D8405-498E-4214-9599-802DC2ECBE82}"/>
    <cellStyle name="Normal 8 3 2 3 4" xfId="2681" xr:uid="{0E1440C9-41CD-4FB2-BEC9-C7FA1109CB44}"/>
    <cellStyle name="Normal 8 3 2 3 4 2" xfId="4175" xr:uid="{BEA517B9-77C1-41D2-A7E9-557CDDF01C01}"/>
    <cellStyle name="Normal 8 3 2 3 5" xfId="2682" xr:uid="{6F7A1430-FC61-4444-AD79-3147C48F9C88}"/>
    <cellStyle name="Normal 8 3 2 3 6" xfId="2683" xr:uid="{D819927D-3798-422C-B515-771929AC1B28}"/>
    <cellStyle name="Normal 8 3 2 4" xfId="2684" xr:uid="{C967E1F2-2FB4-4AC6-A301-89B46EB3271D}"/>
    <cellStyle name="Normal 8 3 2 4 2" xfId="2685" xr:uid="{D152DF14-E4DC-4D9B-BE92-75DC93CF48E1}"/>
    <cellStyle name="Normal 8 3 2 4 2 2" xfId="2686" xr:uid="{DC16A79B-0812-459D-B107-37C887EDE8CE}"/>
    <cellStyle name="Normal 8 3 2 4 2 2 2" xfId="4176" xr:uid="{8204F662-AF89-4C16-9B7A-83E15BD937B1}"/>
    <cellStyle name="Normal 8 3 2 4 2 3" xfId="2687" xr:uid="{E679A9B9-4164-4E02-94CC-E0F977EEE435}"/>
    <cellStyle name="Normal 8 3 2 4 2 4" xfId="2688" xr:uid="{31133A02-04B2-477E-AAE4-5668BE7618E7}"/>
    <cellStyle name="Normal 8 3 2 4 3" xfId="2689" xr:uid="{5449EAB5-C0F9-4CA1-959F-4DB5D2621876}"/>
    <cellStyle name="Normal 8 3 2 4 3 2" xfId="4177" xr:uid="{2DC2AF9C-BD04-41AF-8E77-197BF932C639}"/>
    <cellStyle name="Normal 8 3 2 4 4" xfId="2690" xr:uid="{B3F79F78-1229-442C-B232-856421E10223}"/>
    <cellStyle name="Normal 8 3 2 4 5" xfId="2691" xr:uid="{6AD16889-EB79-4DA9-8889-CF403BCA5255}"/>
    <cellStyle name="Normal 8 3 2 5" xfId="2692" xr:uid="{8BA01326-C39B-4483-834B-EA06C30599EC}"/>
    <cellStyle name="Normal 8 3 2 5 2" xfId="2693" xr:uid="{801B0FC1-8B20-4A50-8401-BAF6DD4C29C7}"/>
    <cellStyle name="Normal 8 3 2 5 2 2" xfId="4178" xr:uid="{0C72E9D1-D99E-4E4B-81E8-CD6F5713A0D4}"/>
    <cellStyle name="Normal 8 3 2 5 3" xfId="2694" xr:uid="{83725129-664B-4575-A2B3-6B309C1F7060}"/>
    <cellStyle name="Normal 8 3 2 5 4" xfId="2695" xr:uid="{EA8C0119-36E5-4064-B24E-1550FC53596D}"/>
    <cellStyle name="Normal 8 3 2 6" xfId="2696" xr:uid="{85B7C544-330F-4BF5-B209-1AA8F286179A}"/>
    <cellStyle name="Normal 8 3 2 6 2" xfId="2697" xr:uid="{86E1EC1C-88B2-4935-9286-7E2DEBF5AF96}"/>
    <cellStyle name="Normal 8 3 2 6 3" xfId="2698" xr:uid="{801DF24D-984B-466A-98FB-D3A3D3A5AAAA}"/>
    <cellStyle name="Normal 8 3 2 6 4" xfId="2699" xr:uid="{711E496D-2790-4D6A-B900-71171BD611AA}"/>
    <cellStyle name="Normal 8 3 2 7" xfId="2700" xr:uid="{5DEFCBFE-DA80-4A7B-ACA9-EA06BEDC8730}"/>
    <cellStyle name="Normal 8 3 2 8" xfId="2701" xr:uid="{B72384BC-2735-4E30-8823-214F8B631A3D}"/>
    <cellStyle name="Normal 8 3 2 9" xfId="2702" xr:uid="{0E8E1326-1DF6-4DF1-BEA3-C51C50D9F79E}"/>
    <cellStyle name="Normal 8 3 3" xfId="2703" xr:uid="{3586D34D-0009-4274-8A3D-BBEAA54597CF}"/>
    <cellStyle name="Normal 8 3 3 2" xfId="2704" xr:uid="{3FDB0E84-32DE-488D-A948-369A59E0D879}"/>
    <cellStyle name="Normal 8 3 3 2 2" xfId="2705" xr:uid="{0D9AF389-726C-49AE-AA17-DF9381890C6C}"/>
    <cellStyle name="Normal 8 3 3 2 2 2" xfId="2706" xr:uid="{3A80C00F-13E6-4825-BDD0-8AD2F5B61DBA}"/>
    <cellStyle name="Normal 8 3 3 2 2 2 2" xfId="4179" xr:uid="{A20D0716-E405-4F56-8062-0CD021E29CA6}"/>
    <cellStyle name="Normal 8 3 3 2 2 2 2 2" xfId="4663" xr:uid="{7946B511-03B8-4919-B198-E9C5C1C31FDD}"/>
    <cellStyle name="Normal 8 3 3 2 2 2 3" xfId="4664" xr:uid="{BAAA7FF1-541D-4076-8718-B7A84860A7A0}"/>
    <cellStyle name="Normal 8 3 3 2 2 3" xfId="2707" xr:uid="{D68D76C9-E37E-4162-82A1-455901C445CE}"/>
    <cellStyle name="Normal 8 3 3 2 2 3 2" xfId="4665" xr:uid="{7502E57E-4297-42A9-8CA0-C8468BBF8CE5}"/>
    <cellStyle name="Normal 8 3 3 2 2 4" xfId="2708" xr:uid="{CCE3D9C3-47BC-43C5-96EE-EE08644E71B0}"/>
    <cellStyle name="Normal 8 3 3 2 3" xfId="2709" xr:uid="{DA14DD77-0009-4FC2-B474-A5C01D3C9EC3}"/>
    <cellStyle name="Normal 8 3 3 2 3 2" xfId="2710" xr:uid="{F686A5DF-91B6-435F-8DA8-7B75F902FC69}"/>
    <cellStyle name="Normal 8 3 3 2 3 2 2" xfId="4666" xr:uid="{8E22070A-D06C-4DE8-9511-A6F121C364B3}"/>
    <cellStyle name="Normal 8 3 3 2 3 3" xfId="2711" xr:uid="{C4E82A68-A623-4236-9F35-F076021547D0}"/>
    <cellStyle name="Normal 8 3 3 2 3 4" xfId="2712" xr:uid="{5D009EC1-44C5-4CDB-9655-0DFD44B21505}"/>
    <cellStyle name="Normal 8 3 3 2 4" xfId="2713" xr:uid="{52062044-5B1C-41F3-9885-02E6B5ED93A7}"/>
    <cellStyle name="Normal 8 3 3 2 4 2" xfId="4667" xr:uid="{41BEA46A-BD24-4E3A-A286-9151E8875983}"/>
    <cellStyle name="Normal 8 3 3 2 5" xfId="2714" xr:uid="{67B2385D-CF3F-48B6-92B2-FBCAB2350EE7}"/>
    <cellStyle name="Normal 8 3 3 2 6" xfId="2715" xr:uid="{A2B2F37F-8FD8-46D0-9109-0D28B575CDBF}"/>
    <cellStyle name="Normal 8 3 3 3" xfId="2716" xr:uid="{E3304B93-F26E-42C0-B77C-806BB874F40D}"/>
    <cellStyle name="Normal 8 3 3 3 2" xfId="2717" xr:uid="{E978B1E0-060F-4CC0-B884-E1CB707C85FC}"/>
    <cellStyle name="Normal 8 3 3 3 2 2" xfId="2718" xr:uid="{0FE3B7AE-CF01-45F2-AE1D-B91FA479058A}"/>
    <cellStyle name="Normal 8 3 3 3 2 2 2" xfId="4668" xr:uid="{4ADA96DD-6154-474E-B449-D5328E75DDDA}"/>
    <cellStyle name="Normal 8 3 3 3 2 3" xfId="2719" xr:uid="{EF039F33-9403-4C51-81AF-42AEC33F90BC}"/>
    <cellStyle name="Normal 8 3 3 3 2 4" xfId="2720" xr:uid="{837BD010-8BA4-4B9D-907C-C93195C0DDFC}"/>
    <cellStyle name="Normal 8 3 3 3 3" xfId="2721" xr:uid="{DDB6C963-45DF-4F1F-92E3-A87525E63A82}"/>
    <cellStyle name="Normal 8 3 3 3 3 2" xfId="4669" xr:uid="{3B42F17B-FA89-4F4B-B4CB-E934224E0B3C}"/>
    <cellStyle name="Normal 8 3 3 3 4" xfId="2722" xr:uid="{F1A1AC15-093C-4A11-B153-E0E9B49CEF3A}"/>
    <cellStyle name="Normal 8 3 3 3 5" xfId="2723" xr:uid="{DCED65B7-99DB-437B-93E6-22D10F5A6775}"/>
    <cellStyle name="Normal 8 3 3 4" xfId="2724" xr:uid="{FCFE83C6-BB0A-4CFC-852E-6DCE296A7079}"/>
    <cellStyle name="Normal 8 3 3 4 2" xfId="2725" xr:uid="{D14B0438-AF54-4FCF-905E-5B5ABB21606C}"/>
    <cellStyle name="Normal 8 3 3 4 2 2" xfId="4670" xr:uid="{58ACD24A-5085-468B-AC08-260E759BACA3}"/>
    <cellStyle name="Normal 8 3 3 4 3" xfId="2726" xr:uid="{B7E6B0D1-C5FB-4985-A787-B4E4800E6B87}"/>
    <cellStyle name="Normal 8 3 3 4 4" xfId="2727" xr:uid="{F5884DC5-4C02-4890-B760-4A28F82E6D28}"/>
    <cellStyle name="Normal 8 3 3 5" xfId="2728" xr:uid="{84118EF8-C7B3-4B22-891A-75C936B5B9E5}"/>
    <cellStyle name="Normal 8 3 3 5 2" xfId="2729" xr:uid="{7B8A2CD2-4760-42CA-B80E-0E0C20606DF4}"/>
    <cellStyle name="Normal 8 3 3 5 3" xfId="2730" xr:uid="{E876FE1A-2557-4E74-8141-68A72D821171}"/>
    <cellStyle name="Normal 8 3 3 5 4" xfId="2731" xr:uid="{D2E97651-7FFD-4AB9-8755-3C1B14D1BE20}"/>
    <cellStyle name="Normal 8 3 3 6" xfId="2732" xr:uid="{AC5D4D05-00D5-4975-96AB-1F1B559B01F9}"/>
    <cellStyle name="Normal 8 3 3 7" xfId="2733" xr:uid="{1D799DEA-8534-49B2-9C3C-34D7862153D8}"/>
    <cellStyle name="Normal 8 3 3 8" xfId="2734" xr:uid="{62257A3B-C953-4981-862F-105E51DA5BCC}"/>
    <cellStyle name="Normal 8 3 4" xfId="2735" xr:uid="{B434790B-9681-4C16-8E12-01D3BA264679}"/>
    <cellStyle name="Normal 8 3 4 2" xfId="2736" xr:uid="{AD897EB7-5CD7-40BE-AA41-DEBE3BB55D06}"/>
    <cellStyle name="Normal 8 3 4 2 2" xfId="2737" xr:uid="{33A68460-97B5-40A7-99B9-AED69A764AC1}"/>
    <cellStyle name="Normal 8 3 4 2 2 2" xfId="2738" xr:uid="{BB596B52-1A52-44FE-96FC-B0A0D63A2A98}"/>
    <cellStyle name="Normal 8 3 4 2 2 2 2" xfId="4180" xr:uid="{19CD7DCF-8437-42EA-8309-F07025E5A58D}"/>
    <cellStyle name="Normal 8 3 4 2 2 3" xfId="2739" xr:uid="{CD2BD7D9-4A28-496F-8EC8-84160EC86367}"/>
    <cellStyle name="Normal 8 3 4 2 2 4" xfId="2740" xr:uid="{039A1008-E6C3-45F2-ACED-CBB1C49FA758}"/>
    <cellStyle name="Normal 8 3 4 2 3" xfId="2741" xr:uid="{8DBDD7F8-2F65-48A8-8406-261D534ADBFA}"/>
    <cellStyle name="Normal 8 3 4 2 3 2" xfId="4181" xr:uid="{C4FCB6C3-D989-4D4E-AA22-565402E8B700}"/>
    <cellStyle name="Normal 8 3 4 2 4" xfId="2742" xr:uid="{A9115FCE-20AB-4C51-B2B8-46493FCC7298}"/>
    <cellStyle name="Normal 8 3 4 2 5" xfId="2743" xr:uid="{A1CEBDFD-0AF0-4D86-85AE-CAF64718ED95}"/>
    <cellStyle name="Normal 8 3 4 3" xfId="2744" xr:uid="{C4545895-C901-4C74-B832-D35ECE26300F}"/>
    <cellStyle name="Normal 8 3 4 3 2" xfId="2745" xr:uid="{B67EB587-54E4-468B-96BA-5B906A455ACE}"/>
    <cellStyle name="Normal 8 3 4 3 2 2" xfId="4182" xr:uid="{F9B6A0A5-CCE8-4F08-8B25-96B7CDCA917A}"/>
    <cellStyle name="Normal 8 3 4 3 3" xfId="2746" xr:uid="{923BA053-D897-4C43-90D4-C568FA0C3091}"/>
    <cellStyle name="Normal 8 3 4 3 4" xfId="2747" xr:uid="{66D946F6-3E5B-4D90-99E4-BDC0AFD6B2C4}"/>
    <cellStyle name="Normal 8 3 4 4" xfId="2748" xr:uid="{96DD2E34-5198-42C0-9872-4C9DDF83BF92}"/>
    <cellStyle name="Normal 8 3 4 4 2" xfId="2749" xr:uid="{BB8083CB-84E4-470A-80C5-018EBF80CA0B}"/>
    <cellStyle name="Normal 8 3 4 4 3" xfId="2750" xr:uid="{89389165-4B25-4B18-A2F2-AE170B0A748A}"/>
    <cellStyle name="Normal 8 3 4 4 4" xfId="2751" xr:uid="{B910258F-7AC4-49D3-91E3-E00966A47B1A}"/>
    <cellStyle name="Normal 8 3 4 5" xfId="2752" xr:uid="{51D16848-BC95-41A9-BD56-43E9F3909957}"/>
    <cellStyle name="Normal 8 3 4 6" xfId="2753" xr:uid="{AD2F3590-3174-42F3-8561-C3DDB8D531AB}"/>
    <cellStyle name="Normal 8 3 4 7" xfId="2754" xr:uid="{738CE75D-8986-4879-8BDB-E76EFA6BD7BD}"/>
    <cellStyle name="Normal 8 3 5" xfId="2755" xr:uid="{62B9479C-EDBE-4235-A840-ED2014EE509F}"/>
    <cellStyle name="Normal 8 3 5 2" xfId="2756" xr:uid="{00768628-021B-48F0-AD8A-BB593A991ADA}"/>
    <cellStyle name="Normal 8 3 5 2 2" xfId="2757" xr:uid="{842304BA-6DFE-456C-9AFD-5E11F553DEA5}"/>
    <cellStyle name="Normal 8 3 5 2 2 2" xfId="4183" xr:uid="{D08D5FA6-9FB8-46D0-A4A8-E6D1EE6EFCB0}"/>
    <cellStyle name="Normal 8 3 5 2 3" xfId="2758" xr:uid="{E2E2260F-691B-4C79-A27A-57FF42FA3B6A}"/>
    <cellStyle name="Normal 8 3 5 2 4" xfId="2759" xr:uid="{76A122BB-DF02-4BB6-96AE-CA1D3D391F91}"/>
    <cellStyle name="Normal 8 3 5 3" xfId="2760" xr:uid="{B4F1AFC0-CD22-46BD-9C84-A1FD8CABC790}"/>
    <cellStyle name="Normal 8 3 5 3 2" xfId="2761" xr:uid="{77B9DCA3-1E9B-4983-94D8-ADD0A78E095D}"/>
    <cellStyle name="Normal 8 3 5 3 3" xfId="2762" xr:uid="{09B9B694-151B-4B60-87D3-E5D6DD39A36E}"/>
    <cellStyle name="Normal 8 3 5 3 4" xfId="2763" xr:uid="{157A5BEC-EC41-4C0C-9124-C1C21F4D3AB8}"/>
    <cellStyle name="Normal 8 3 5 4" xfId="2764" xr:uid="{29AA3A4D-E174-487B-846A-669C6E557F0E}"/>
    <cellStyle name="Normal 8 3 5 5" xfId="2765" xr:uid="{3CFBEE96-0701-4981-BD63-824AE6B0B7F0}"/>
    <cellStyle name="Normal 8 3 5 6" xfId="2766" xr:uid="{7B320015-71ED-4A4F-927E-34DDD4C87895}"/>
    <cellStyle name="Normal 8 3 6" xfId="2767" xr:uid="{785D3917-150C-4EA2-98AA-28BBBB223F23}"/>
    <cellStyle name="Normal 8 3 6 2" xfId="2768" xr:uid="{7D00099C-7D58-4531-8CA9-C355B4BEF18F}"/>
    <cellStyle name="Normal 8 3 6 2 2" xfId="2769" xr:uid="{00095EEB-887E-404D-8D56-AB8DBE9FEB19}"/>
    <cellStyle name="Normal 8 3 6 2 3" xfId="2770" xr:uid="{9F44FD7E-83DF-4EAC-98BD-EDBF34E3DC7D}"/>
    <cellStyle name="Normal 8 3 6 2 4" xfId="2771" xr:uid="{C89F91E7-F364-451B-9DFB-95D841DA0531}"/>
    <cellStyle name="Normal 8 3 6 3" xfId="2772" xr:uid="{C3C90E6E-4070-4DB2-9A1C-9E936694BDFB}"/>
    <cellStyle name="Normal 8 3 6 4" xfId="2773" xr:uid="{D3EDB6DF-E0F0-410F-915E-42E03BD6843A}"/>
    <cellStyle name="Normal 8 3 6 5" xfId="2774" xr:uid="{CF168882-6A35-4331-AF2C-0349937C31C8}"/>
    <cellStyle name="Normal 8 3 7" xfId="2775" xr:uid="{006602BE-5B39-4EA4-9838-6F3E837ADD1A}"/>
    <cellStyle name="Normal 8 3 7 2" xfId="2776" xr:uid="{2E49CE6B-5EE8-413C-AC41-EDDB2983F9CB}"/>
    <cellStyle name="Normal 8 3 7 3" xfId="2777" xr:uid="{C1912ACE-FF0F-4F98-B2D6-21FBA21D569F}"/>
    <cellStyle name="Normal 8 3 7 4" xfId="2778" xr:uid="{1EA9E086-E220-41C6-9BE5-91D88F04BB80}"/>
    <cellStyle name="Normal 8 3 8" xfId="2779" xr:uid="{C34D013F-F562-4FD7-994D-06DA8891541A}"/>
    <cellStyle name="Normal 8 3 8 2" xfId="2780" xr:uid="{CBF9406B-5E11-4356-98C9-D24A09FC8B34}"/>
    <cellStyle name="Normal 8 3 8 3" xfId="2781" xr:uid="{4AA6840C-DEAD-43A5-AF7E-FA885374134D}"/>
    <cellStyle name="Normal 8 3 8 4" xfId="2782" xr:uid="{13F281E6-8FB1-48F4-8624-F97C41807210}"/>
    <cellStyle name="Normal 8 3 9" xfId="2783" xr:uid="{5A7E1A9D-7D30-4A21-B8A6-995D2BCE306F}"/>
    <cellStyle name="Normal 8 4" xfId="2784" xr:uid="{71BD9DA8-0A0B-4550-8F23-7CA831DB7F86}"/>
    <cellStyle name="Normal 8 4 10" xfId="2785" xr:uid="{117DDB80-A5B1-4CD3-836B-87610CC5579A}"/>
    <cellStyle name="Normal 8 4 11" xfId="2786" xr:uid="{CBF7837B-C6E2-4DB7-9D0C-5D643038585F}"/>
    <cellStyle name="Normal 8 4 2" xfId="2787" xr:uid="{A1BF3A5F-1003-4C53-9A21-A3C157AC9DE4}"/>
    <cellStyle name="Normal 8 4 2 2" xfId="2788" xr:uid="{F7C594A0-A4A8-434E-90F1-D5CA04389481}"/>
    <cellStyle name="Normal 8 4 2 2 2" xfId="2789" xr:uid="{FFE88401-7F97-469C-B941-CFEDAE5BCAC5}"/>
    <cellStyle name="Normal 8 4 2 2 2 2" xfId="2790" xr:uid="{DE5CA17D-C869-4CAD-A926-A1B8367B07DF}"/>
    <cellStyle name="Normal 8 4 2 2 2 2 2" xfId="2791" xr:uid="{B9DC2D3C-FBF9-445A-8000-FB89DA36E183}"/>
    <cellStyle name="Normal 8 4 2 2 2 2 3" xfId="2792" xr:uid="{89E0D58D-BDDB-4049-ACB8-2EB1A1347178}"/>
    <cellStyle name="Normal 8 4 2 2 2 2 4" xfId="2793" xr:uid="{2146A29C-DE5B-47AD-96D6-D8178011EB42}"/>
    <cellStyle name="Normal 8 4 2 2 2 3" xfId="2794" xr:uid="{B8169809-4F0B-48E2-B473-AD6D37295307}"/>
    <cellStyle name="Normal 8 4 2 2 2 3 2" xfId="2795" xr:uid="{51099ABE-2792-4072-BD0B-B7C9B36F4B4C}"/>
    <cellStyle name="Normal 8 4 2 2 2 3 3" xfId="2796" xr:uid="{0E3934EB-B338-4162-AF5C-0ED60E2F9F93}"/>
    <cellStyle name="Normal 8 4 2 2 2 3 4" xfId="2797" xr:uid="{C8F8DBCD-EA24-4844-A673-42B0CB6FE341}"/>
    <cellStyle name="Normal 8 4 2 2 2 4" xfId="2798" xr:uid="{093E4FD0-687B-4329-A328-392D65E9C030}"/>
    <cellStyle name="Normal 8 4 2 2 2 5" xfId="2799" xr:uid="{51F8A956-6969-4B15-BCE3-A3B82806CDCC}"/>
    <cellStyle name="Normal 8 4 2 2 2 6" xfId="2800" xr:uid="{3849FFAF-AED8-496B-AD26-060696A3296B}"/>
    <cellStyle name="Normal 8 4 2 2 3" xfId="2801" xr:uid="{7F939CD0-DC41-4B3C-A393-514C1FF9724E}"/>
    <cellStyle name="Normal 8 4 2 2 3 2" xfId="2802" xr:uid="{62A3C32D-8D72-4804-A34B-ACAEEC5A368F}"/>
    <cellStyle name="Normal 8 4 2 2 3 2 2" xfId="2803" xr:uid="{97E0D9FA-267F-456A-94EA-5F32A81A4649}"/>
    <cellStyle name="Normal 8 4 2 2 3 2 3" xfId="2804" xr:uid="{90E4306A-262D-465E-9C99-029A4403079A}"/>
    <cellStyle name="Normal 8 4 2 2 3 2 4" xfId="2805" xr:uid="{0B1C3289-32E4-4487-BF75-838FDBC27A6D}"/>
    <cellStyle name="Normal 8 4 2 2 3 3" xfId="2806" xr:uid="{82A24016-752B-4932-A1F3-E79F000065D8}"/>
    <cellStyle name="Normal 8 4 2 2 3 4" xfId="2807" xr:uid="{8CB18601-9526-40A6-9DC8-FF2FE94D7072}"/>
    <cellStyle name="Normal 8 4 2 2 3 5" xfId="2808" xr:uid="{91E25611-AF38-4F06-9B43-5620A1D019A4}"/>
    <cellStyle name="Normal 8 4 2 2 4" xfId="2809" xr:uid="{ADFA9D87-A9B9-4DE4-8278-8DC0CDFFB2CE}"/>
    <cellStyle name="Normal 8 4 2 2 4 2" xfId="2810" xr:uid="{443B84C5-B5A4-47CC-AE05-1972261390DA}"/>
    <cellStyle name="Normal 8 4 2 2 4 3" xfId="2811" xr:uid="{4746D3EF-3124-477E-BBD6-DBF2D25936B0}"/>
    <cellStyle name="Normal 8 4 2 2 4 4" xfId="2812" xr:uid="{8AF9D36E-FC8B-4CC4-A295-0C077AD29CBB}"/>
    <cellStyle name="Normal 8 4 2 2 5" xfId="2813" xr:uid="{C5DB2454-5E51-446B-88B1-10D0AE64E416}"/>
    <cellStyle name="Normal 8 4 2 2 5 2" xfId="2814" xr:uid="{4C4D82E5-A128-4EEE-BD1D-1B958655FD77}"/>
    <cellStyle name="Normal 8 4 2 2 5 3" xfId="2815" xr:uid="{FE2A019B-60B7-4CDF-985C-B970950E25E1}"/>
    <cellStyle name="Normal 8 4 2 2 5 4" xfId="2816" xr:uid="{E2D2A5FC-46DA-467E-95F2-3FA428380B4E}"/>
    <cellStyle name="Normal 8 4 2 2 6" xfId="2817" xr:uid="{9B1C626C-C2CA-4804-8946-4FDF6D3C0C0A}"/>
    <cellStyle name="Normal 8 4 2 2 7" xfId="2818" xr:uid="{5CD24AC4-9213-4C47-828E-47DD3E9463EE}"/>
    <cellStyle name="Normal 8 4 2 2 8" xfId="2819" xr:uid="{DD24026C-AD5A-448F-9FC7-2852EEFA8978}"/>
    <cellStyle name="Normal 8 4 2 3" xfId="2820" xr:uid="{0CB5C8E5-D141-4DAA-A9E3-3E27596A1CA7}"/>
    <cellStyle name="Normal 8 4 2 3 2" xfId="2821" xr:uid="{3D60AA8C-4F37-4530-9DFA-1CD9793506B5}"/>
    <cellStyle name="Normal 8 4 2 3 2 2" xfId="2822" xr:uid="{916F7458-87AC-47AA-93D8-6B84D63555E4}"/>
    <cellStyle name="Normal 8 4 2 3 2 3" xfId="2823" xr:uid="{634418C3-FFBE-4C48-BDE4-82FC0256CEE8}"/>
    <cellStyle name="Normal 8 4 2 3 2 4" xfId="2824" xr:uid="{28B2457D-409A-4079-912E-685126F34D41}"/>
    <cellStyle name="Normal 8 4 2 3 3" xfId="2825" xr:uid="{D39B2423-5CE0-4F49-8C98-2A1B33ACD30E}"/>
    <cellStyle name="Normal 8 4 2 3 3 2" xfId="2826" xr:uid="{42EB8AA3-0025-4D97-B2FD-904808EC963F}"/>
    <cellStyle name="Normal 8 4 2 3 3 3" xfId="2827" xr:uid="{259FDEAC-8416-46A8-A680-CF500E9A51E6}"/>
    <cellStyle name="Normal 8 4 2 3 3 4" xfId="2828" xr:uid="{6E47DA80-65DB-4713-BAAA-A550246CADE1}"/>
    <cellStyle name="Normal 8 4 2 3 4" xfId="2829" xr:uid="{45D8F6AE-F939-4DE9-93D8-D766E9BAF3EB}"/>
    <cellStyle name="Normal 8 4 2 3 5" xfId="2830" xr:uid="{13AD24AB-39C6-478B-8DDB-0D2EA28FB2F9}"/>
    <cellStyle name="Normal 8 4 2 3 6" xfId="2831" xr:uid="{40AE5D02-49AA-44B6-9D27-7F01DEC9918B}"/>
    <cellStyle name="Normal 8 4 2 4" xfId="2832" xr:uid="{929BBD4C-5D9A-470B-BB11-FECCD0B2537A}"/>
    <cellStyle name="Normal 8 4 2 4 2" xfId="2833" xr:uid="{5B3C0A58-4C3C-4972-8D23-FF0538402579}"/>
    <cellStyle name="Normal 8 4 2 4 2 2" xfId="2834" xr:uid="{2A413507-1EB3-4DB8-A4D7-11621CF5775F}"/>
    <cellStyle name="Normal 8 4 2 4 2 3" xfId="2835" xr:uid="{91267BA1-2B5B-4D4E-BE63-88B34954140E}"/>
    <cellStyle name="Normal 8 4 2 4 2 4" xfId="2836" xr:uid="{F5E4CCCD-AF02-46D8-8165-93AE70F9C62C}"/>
    <cellStyle name="Normal 8 4 2 4 3" xfId="2837" xr:uid="{514521A6-A6B2-4871-90B8-0AA167DE59ED}"/>
    <cellStyle name="Normal 8 4 2 4 4" xfId="2838" xr:uid="{4A9961A6-12DF-46C3-892A-6C3AADC13023}"/>
    <cellStyle name="Normal 8 4 2 4 5" xfId="2839" xr:uid="{18D57F41-1A96-4D75-A7D1-78F16BE42482}"/>
    <cellStyle name="Normal 8 4 2 5" xfId="2840" xr:uid="{8C33B125-1C36-461E-9FB9-2E6D4B629350}"/>
    <cellStyle name="Normal 8 4 2 5 2" xfId="2841" xr:uid="{E5019922-F60F-4999-B675-77B3C25A5F0D}"/>
    <cellStyle name="Normal 8 4 2 5 3" xfId="2842" xr:uid="{D35FD1B6-AEB9-4162-8DD0-9865EBCDEAFA}"/>
    <cellStyle name="Normal 8 4 2 5 4" xfId="2843" xr:uid="{4492B263-63B3-4FE1-8912-CA412EC9447C}"/>
    <cellStyle name="Normal 8 4 2 6" xfId="2844" xr:uid="{6A3FE92F-3531-4412-A597-8AB6E9FD84D9}"/>
    <cellStyle name="Normal 8 4 2 6 2" xfId="2845" xr:uid="{E7243B2A-660C-4068-88F4-9935526C8C36}"/>
    <cellStyle name="Normal 8 4 2 6 3" xfId="2846" xr:uid="{DB2BD172-2532-4A60-A841-A249BB862034}"/>
    <cellStyle name="Normal 8 4 2 6 4" xfId="2847" xr:uid="{F9ABBDE9-9BE3-4E02-BB7D-B054B9F42216}"/>
    <cellStyle name="Normal 8 4 2 7" xfId="2848" xr:uid="{8683BDC9-85D2-466D-9F36-A6FDFD1F57C5}"/>
    <cellStyle name="Normal 8 4 2 8" xfId="2849" xr:uid="{533AB246-34D6-4F08-B71C-1363EF49F77A}"/>
    <cellStyle name="Normal 8 4 2 9" xfId="2850" xr:uid="{1D22AD9A-D153-4249-A3C4-BFF2072ABAC1}"/>
    <cellStyle name="Normal 8 4 3" xfId="2851" xr:uid="{65066962-1539-4248-B9D6-4A0E27A3274A}"/>
    <cellStyle name="Normal 8 4 3 2" xfId="2852" xr:uid="{7510737E-D003-4F0B-B87A-B4709EAA403F}"/>
    <cellStyle name="Normal 8 4 3 2 2" xfId="2853" xr:uid="{65282000-1E2D-43B5-82B8-8CC30DB96E62}"/>
    <cellStyle name="Normal 8 4 3 2 2 2" xfId="2854" xr:uid="{B55C636F-59A6-4605-8322-E85A221DEEF1}"/>
    <cellStyle name="Normal 8 4 3 2 2 2 2" xfId="4184" xr:uid="{B383DE94-95CB-4755-A9B9-F1FD56C57D92}"/>
    <cellStyle name="Normal 8 4 3 2 2 3" xfId="2855" xr:uid="{9C2D8E86-46B2-4743-B16D-4B08EC025117}"/>
    <cellStyle name="Normal 8 4 3 2 2 4" xfId="2856" xr:uid="{70625AB1-1016-46EC-893E-BD7F7C546E92}"/>
    <cellStyle name="Normal 8 4 3 2 3" xfId="2857" xr:uid="{661EC4CE-01A6-4493-A04E-AF88E35479E1}"/>
    <cellStyle name="Normal 8 4 3 2 3 2" xfId="2858" xr:uid="{199121D9-3090-4FAD-B092-B051BB7E6E3A}"/>
    <cellStyle name="Normal 8 4 3 2 3 3" xfId="2859" xr:uid="{D0F52E04-3EDF-477F-A7DB-883A27F299B9}"/>
    <cellStyle name="Normal 8 4 3 2 3 4" xfId="2860" xr:uid="{71BF5424-21F1-4831-9843-D18D105EAF7A}"/>
    <cellStyle name="Normal 8 4 3 2 4" xfId="2861" xr:uid="{A230EEF8-ADBC-46D5-B632-4821A1774108}"/>
    <cellStyle name="Normal 8 4 3 2 5" xfId="2862" xr:uid="{9B833CC5-FE3B-4276-A83E-B676BF8D9FC5}"/>
    <cellStyle name="Normal 8 4 3 2 6" xfId="2863" xr:uid="{EC62248C-7116-429C-AE9C-75B9E8BF37AA}"/>
    <cellStyle name="Normal 8 4 3 3" xfId="2864" xr:uid="{5E153EEA-E06D-4FC5-9085-93A2172B6CA5}"/>
    <cellStyle name="Normal 8 4 3 3 2" xfId="2865" xr:uid="{BF1E4290-5617-4396-852C-540F56AF6BCD}"/>
    <cellStyle name="Normal 8 4 3 3 2 2" xfId="2866" xr:uid="{03FF08BA-B1CA-4617-ACED-DF06F0E28CD5}"/>
    <cellStyle name="Normal 8 4 3 3 2 3" xfId="2867" xr:uid="{581BCD10-2FF6-46AB-8F81-AF248447442C}"/>
    <cellStyle name="Normal 8 4 3 3 2 4" xfId="2868" xr:uid="{D5BC3B1D-C982-45E4-BAD1-A49D8489EB06}"/>
    <cellStyle name="Normal 8 4 3 3 3" xfId="2869" xr:uid="{64F84E56-6950-47F4-AE6B-3F55D994B53B}"/>
    <cellStyle name="Normal 8 4 3 3 4" xfId="2870" xr:uid="{88F30384-C165-4DD3-9A5D-DBBA0AE059F0}"/>
    <cellStyle name="Normal 8 4 3 3 5" xfId="2871" xr:uid="{0BC3DDEA-1C9E-4F93-9CD7-A85527A39E12}"/>
    <cellStyle name="Normal 8 4 3 4" xfId="2872" xr:uid="{7E98A546-18E5-42D6-9A81-DBAE52A09FF4}"/>
    <cellStyle name="Normal 8 4 3 4 2" xfId="2873" xr:uid="{9655D497-F8B8-406B-AD23-8226BEAC61FB}"/>
    <cellStyle name="Normal 8 4 3 4 3" xfId="2874" xr:uid="{E388677D-35A4-41E6-97C5-082740EF4828}"/>
    <cellStyle name="Normal 8 4 3 4 4" xfId="2875" xr:uid="{D18FD822-8071-4B4E-AD8D-189DDA5E8B6C}"/>
    <cellStyle name="Normal 8 4 3 5" xfId="2876" xr:uid="{180A6DC5-EBB4-4D70-9EF3-EF4FDD04CC9E}"/>
    <cellStyle name="Normal 8 4 3 5 2" xfId="2877" xr:uid="{14D67452-B05D-47AC-8539-7FBA32AC983B}"/>
    <cellStyle name="Normal 8 4 3 5 3" xfId="2878" xr:uid="{E08F74C0-CACB-4794-AF0F-83AF373AD02F}"/>
    <cellStyle name="Normal 8 4 3 5 4" xfId="2879" xr:uid="{5409DADD-7A05-4302-A728-2CC6B140F7A7}"/>
    <cellStyle name="Normal 8 4 3 6" xfId="2880" xr:uid="{84D64AC3-5C4E-425A-AFDA-E85220226E92}"/>
    <cellStyle name="Normal 8 4 3 7" xfId="2881" xr:uid="{2B9DD3C2-EAF8-4842-AB10-B47AB5F6F1E0}"/>
    <cellStyle name="Normal 8 4 3 8" xfId="2882" xr:uid="{796C7AD8-3597-44D3-836E-D82969701E3F}"/>
    <cellStyle name="Normal 8 4 4" xfId="2883" xr:uid="{C59207F8-4CFC-450F-847B-3405156E055A}"/>
    <cellStyle name="Normal 8 4 4 2" xfId="2884" xr:uid="{6C0CCF64-BEA2-42BC-97B4-B6078F355079}"/>
    <cellStyle name="Normal 8 4 4 2 2" xfId="2885" xr:uid="{D280513F-2CF3-4143-8FBD-37F7D4958AAB}"/>
    <cellStyle name="Normal 8 4 4 2 2 2" xfId="2886" xr:uid="{8181529B-6812-469D-A644-86A33A4421D3}"/>
    <cellStyle name="Normal 8 4 4 2 2 3" xfId="2887" xr:uid="{0805B111-34F7-401A-A83B-FFAD9B2B3796}"/>
    <cellStyle name="Normal 8 4 4 2 2 4" xfId="2888" xr:uid="{BC614E31-C89F-480D-ADBD-DCE7123B98EA}"/>
    <cellStyle name="Normal 8 4 4 2 3" xfId="2889" xr:uid="{31EA8211-2C9F-4D61-BF9A-F40D8707EC72}"/>
    <cellStyle name="Normal 8 4 4 2 4" xfId="2890" xr:uid="{0BB2ADFE-14D9-49AB-93D3-17D607029670}"/>
    <cellStyle name="Normal 8 4 4 2 5" xfId="2891" xr:uid="{A799BA8A-043E-4C52-96B4-D11B27893B56}"/>
    <cellStyle name="Normal 8 4 4 3" xfId="2892" xr:uid="{3942B24F-3E98-4A91-987F-89F1C07B519A}"/>
    <cellStyle name="Normal 8 4 4 3 2" xfId="2893" xr:uid="{894F0748-54B9-49BD-A6E0-BD3DFC0BD62A}"/>
    <cellStyle name="Normal 8 4 4 3 3" xfId="2894" xr:uid="{25ACB4A1-79FD-4F61-8873-7CB647BC40B5}"/>
    <cellStyle name="Normal 8 4 4 3 4" xfId="2895" xr:uid="{831A5ADD-8BB0-4405-BAA3-4981214545B8}"/>
    <cellStyle name="Normal 8 4 4 4" xfId="2896" xr:uid="{208027BA-3D65-4C88-8CA1-2C2175DAB25F}"/>
    <cellStyle name="Normal 8 4 4 4 2" xfId="2897" xr:uid="{563209C7-5A10-43EC-9B89-9A8C8A146EA3}"/>
    <cellStyle name="Normal 8 4 4 4 3" xfId="2898" xr:uid="{4DE0A133-2FE2-472F-B928-B20F4CD0DDDC}"/>
    <cellStyle name="Normal 8 4 4 4 4" xfId="2899" xr:uid="{E2AEE008-08F3-4DDB-B682-362CD3D3C0E3}"/>
    <cellStyle name="Normal 8 4 4 5" xfId="2900" xr:uid="{26D485A5-E8BE-4ADF-83EC-ED393ADD534D}"/>
    <cellStyle name="Normal 8 4 4 6" xfId="2901" xr:uid="{1147D343-5C1E-4A39-A900-7C80E1E2D4BA}"/>
    <cellStyle name="Normal 8 4 4 7" xfId="2902" xr:uid="{A63FEB6C-18E9-4474-B417-32FD9EABC170}"/>
    <cellStyle name="Normal 8 4 5" xfId="2903" xr:uid="{66359DF6-8382-41A7-8EDA-320C4F6C4FAA}"/>
    <cellStyle name="Normal 8 4 5 2" xfId="2904" xr:uid="{77CB5B26-1AA7-4FFA-B9BF-582BD1495ACA}"/>
    <cellStyle name="Normal 8 4 5 2 2" xfId="2905" xr:uid="{FA298487-9C81-44E4-B3B6-BEFA29BC8D57}"/>
    <cellStyle name="Normal 8 4 5 2 3" xfId="2906" xr:uid="{2AFC2B3B-7D4A-48A5-B101-051A13D4CEE3}"/>
    <cellStyle name="Normal 8 4 5 2 4" xfId="2907" xr:uid="{5A3061B4-8E92-41FF-BC31-016006EBE106}"/>
    <cellStyle name="Normal 8 4 5 3" xfId="2908" xr:uid="{5DDC7BCD-AC04-4C1D-B252-39CD8B135E54}"/>
    <cellStyle name="Normal 8 4 5 3 2" xfId="2909" xr:uid="{91F67738-97BA-4E68-8F4D-EEED6820ABA7}"/>
    <cellStyle name="Normal 8 4 5 3 3" xfId="2910" xr:uid="{670703E8-BCEF-4A94-AFBE-BF14AA58DE80}"/>
    <cellStyle name="Normal 8 4 5 3 4" xfId="2911" xr:uid="{D2F28F75-8BB6-434E-A4C5-09E696B5FD49}"/>
    <cellStyle name="Normal 8 4 5 4" xfId="2912" xr:uid="{256BFC46-CCDB-4C19-AE8E-08585E6DE22F}"/>
    <cellStyle name="Normal 8 4 5 5" xfId="2913" xr:uid="{C7900574-C866-4EB0-9A9E-E5DEB67B33E6}"/>
    <cellStyle name="Normal 8 4 5 6" xfId="2914" xr:uid="{CD93DCCB-E9D1-4C0C-8275-75A7BE846AB3}"/>
    <cellStyle name="Normal 8 4 6" xfId="2915" xr:uid="{A29A06B3-15F8-416A-8D27-9BFB6F6C5E4C}"/>
    <cellStyle name="Normal 8 4 6 2" xfId="2916" xr:uid="{E536E4E8-05DA-463E-A32C-DBB69D2E12F0}"/>
    <cellStyle name="Normal 8 4 6 2 2" xfId="2917" xr:uid="{ECDF7AA1-3795-40C4-8D60-E151747A1D02}"/>
    <cellStyle name="Normal 8 4 6 2 3" xfId="2918" xr:uid="{CA43B88A-A8ED-43D4-A154-D08119E82DF0}"/>
    <cellStyle name="Normal 8 4 6 2 4" xfId="2919" xr:uid="{AD405871-7B87-4201-9CB9-BFEA5BD2E29C}"/>
    <cellStyle name="Normal 8 4 6 3" xfId="2920" xr:uid="{1CC7ED0E-89D7-46FE-B0AE-69CB10C989D6}"/>
    <cellStyle name="Normal 8 4 6 4" xfId="2921" xr:uid="{B564291B-C4CB-4D71-9A41-C923CAB86209}"/>
    <cellStyle name="Normal 8 4 6 5" xfId="2922" xr:uid="{1787C15F-E739-45E0-A4DA-191B202DE3F7}"/>
    <cellStyle name="Normal 8 4 7" xfId="2923" xr:uid="{8176CD87-87BC-4A79-9101-EC21D7474DA8}"/>
    <cellStyle name="Normal 8 4 7 2" xfId="2924" xr:uid="{42C764BE-14BC-4CB7-8AC5-36247B1EA417}"/>
    <cellStyle name="Normal 8 4 7 3" xfId="2925" xr:uid="{E6DF28C3-6426-440A-A553-4B0BC04D161D}"/>
    <cellStyle name="Normal 8 4 7 4" xfId="2926" xr:uid="{AD498FC1-C998-45C0-B682-CF4362911615}"/>
    <cellStyle name="Normal 8 4 8" xfId="2927" xr:uid="{075BEA1D-B306-49E7-832B-F8765B729931}"/>
    <cellStyle name="Normal 8 4 8 2" xfId="2928" xr:uid="{F516C0ED-7027-4EA0-AD3B-8235C299BD69}"/>
    <cellStyle name="Normal 8 4 8 3" xfId="2929" xr:uid="{DBF12A33-6C03-48DA-A8AA-33D9DAF82BA9}"/>
    <cellStyle name="Normal 8 4 8 4" xfId="2930" xr:uid="{0521EF69-D386-4919-8FBF-B1796BBD47E5}"/>
    <cellStyle name="Normal 8 4 9" xfId="2931" xr:uid="{2C35E124-F02D-40D5-95F1-79C210ECB4DF}"/>
    <cellStyle name="Normal 8 5" xfId="2932" xr:uid="{D5DE6B8F-51BC-4A81-B189-F1F2ECD07B5C}"/>
    <cellStyle name="Normal 8 5 2" xfId="2933" xr:uid="{2D3DB8E8-D1AE-4F78-BB05-E5685052BA5C}"/>
    <cellStyle name="Normal 8 5 2 2" xfId="2934" xr:uid="{713EBF08-B573-4DF7-9ECC-A2A52F9B73FB}"/>
    <cellStyle name="Normal 8 5 2 2 2" xfId="2935" xr:uid="{52EC059A-1B1B-432B-90E9-07AD0AF9F6A1}"/>
    <cellStyle name="Normal 8 5 2 2 2 2" xfId="2936" xr:uid="{8FFBDAB6-535D-412B-AD4B-D54E845AA89D}"/>
    <cellStyle name="Normal 8 5 2 2 2 3" xfId="2937" xr:uid="{243094B1-D0F4-4DF0-BAAB-A63D9F028CE9}"/>
    <cellStyle name="Normal 8 5 2 2 2 4" xfId="2938" xr:uid="{2FC89D71-E1AE-4325-96BD-A1AB6D7B1D55}"/>
    <cellStyle name="Normal 8 5 2 2 3" xfId="2939" xr:uid="{109FCF19-5BE8-4084-9312-D6BFCC67F9FD}"/>
    <cellStyle name="Normal 8 5 2 2 3 2" xfId="2940" xr:uid="{BE1B309F-DED5-44D9-B1C3-4C0516CC834C}"/>
    <cellStyle name="Normal 8 5 2 2 3 3" xfId="2941" xr:uid="{1606A4C0-3FB9-44E6-922E-7332B7A4F3C9}"/>
    <cellStyle name="Normal 8 5 2 2 3 4" xfId="2942" xr:uid="{2FD0B11D-66EF-4471-A52A-7160299E54B1}"/>
    <cellStyle name="Normal 8 5 2 2 4" xfId="2943" xr:uid="{7000C832-15D7-4EEC-8B15-5772D24641B5}"/>
    <cellStyle name="Normal 8 5 2 2 5" xfId="2944" xr:uid="{80582E63-23B6-4E07-A5BA-352539FE54D9}"/>
    <cellStyle name="Normal 8 5 2 2 6" xfId="2945" xr:uid="{D4306067-24C3-4109-9657-08EF909B21D3}"/>
    <cellStyle name="Normal 8 5 2 3" xfId="2946" xr:uid="{85610835-39E6-4871-A594-ED2AA1F81CF4}"/>
    <cellStyle name="Normal 8 5 2 3 2" xfId="2947" xr:uid="{38A0D182-3614-4532-AE63-D171DF69F83D}"/>
    <cellStyle name="Normal 8 5 2 3 2 2" xfId="2948" xr:uid="{681AFE2A-9F5B-4C88-8C4D-D9656A1F3161}"/>
    <cellStyle name="Normal 8 5 2 3 2 3" xfId="2949" xr:uid="{EC6B1DE0-0214-470C-BCE6-F5A7AED7C6A5}"/>
    <cellStyle name="Normal 8 5 2 3 2 4" xfId="2950" xr:uid="{41DBD77D-F8BD-43E4-9509-40DDCB0805BC}"/>
    <cellStyle name="Normal 8 5 2 3 3" xfId="2951" xr:uid="{0FFDEE1A-0113-4254-A323-74B0CDE65B65}"/>
    <cellStyle name="Normal 8 5 2 3 4" xfId="2952" xr:uid="{5B364789-43B9-4E7C-836A-7BB718714A48}"/>
    <cellStyle name="Normal 8 5 2 3 5" xfId="2953" xr:uid="{E173BC90-A8F5-4718-BFAC-9348C14D4D43}"/>
    <cellStyle name="Normal 8 5 2 4" xfId="2954" xr:uid="{1F5726EB-1935-498F-98B0-88D763669932}"/>
    <cellStyle name="Normal 8 5 2 4 2" xfId="2955" xr:uid="{0C860788-D6BF-4226-84ED-87EE59F5198C}"/>
    <cellStyle name="Normal 8 5 2 4 3" xfId="2956" xr:uid="{06E26944-D131-4FE0-9508-51B8B05FE5A1}"/>
    <cellStyle name="Normal 8 5 2 4 4" xfId="2957" xr:uid="{574CD9D4-E4D7-459F-BABA-23C3AF2928BA}"/>
    <cellStyle name="Normal 8 5 2 5" xfId="2958" xr:uid="{048CA617-1150-4E7E-9C3B-8F85BB45C5EE}"/>
    <cellStyle name="Normal 8 5 2 5 2" xfId="2959" xr:uid="{B74EA2C6-5210-41D1-819C-B7CFF0F7ADD1}"/>
    <cellStyle name="Normal 8 5 2 5 3" xfId="2960" xr:uid="{E06D1550-9C85-4A28-87D5-2613FF4AD7E9}"/>
    <cellStyle name="Normal 8 5 2 5 4" xfId="2961" xr:uid="{D6D1F038-6190-4D5E-B2DB-B8C550DF565E}"/>
    <cellStyle name="Normal 8 5 2 6" xfId="2962" xr:uid="{8395DFA6-17C5-47B5-A747-6832BBDDFB17}"/>
    <cellStyle name="Normal 8 5 2 7" xfId="2963" xr:uid="{62BBAF35-FAA7-4302-B051-35767527E9CA}"/>
    <cellStyle name="Normal 8 5 2 8" xfId="2964" xr:uid="{CF7C4103-C202-4F17-BEDA-ACF98BCFC858}"/>
    <cellStyle name="Normal 8 5 3" xfId="2965" xr:uid="{73E5ABF6-F35C-49B9-B9E3-F84732371F58}"/>
    <cellStyle name="Normal 8 5 3 2" xfId="2966" xr:uid="{E058EB57-4737-40AB-BE25-DF15C1ADB6F0}"/>
    <cellStyle name="Normal 8 5 3 2 2" xfId="2967" xr:uid="{0726FB40-E9F4-4562-8B50-C9B923160D7A}"/>
    <cellStyle name="Normal 8 5 3 2 3" xfId="2968" xr:uid="{B90648D5-F8E3-44AF-AF34-DFA93E5DAA60}"/>
    <cellStyle name="Normal 8 5 3 2 4" xfId="2969" xr:uid="{937C9D91-AAAC-4BAC-A2B0-FDC842102970}"/>
    <cellStyle name="Normal 8 5 3 3" xfId="2970" xr:uid="{71BB813A-E9C9-47B6-B9D9-D6A3F2919ACB}"/>
    <cellStyle name="Normal 8 5 3 3 2" xfId="2971" xr:uid="{F9DFCE68-5EC0-4AEE-89DC-5D676FD440A7}"/>
    <cellStyle name="Normal 8 5 3 3 3" xfId="2972" xr:uid="{65F97F24-2051-4294-B29F-9C1C5367B4A7}"/>
    <cellStyle name="Normal 8 5 3 3 4" xfId="2973" xr:uid="{17EB2157-617F-41D8-8C03-A7B7CE876518}"/>
    <cellStyle name="Normal 8 5 3 4" xfId="2974" xr:uid="{258BBC3C-BEC1-4778-B0CC-97B7C8CDAE10}"/>
    <cellStyle name="Normal 8 5 3 5" xfId="2975" xr:uid="{216F8AAA-1D36-4037-9670-CF7E1A4FA595}"/>
    <cellStyle name="Normal 8 5 3 6" xfId="2976" xr:uid="{1AA7B9DB-5301-4E7E-809D-923F7A93884F}"/>
    <cellStyle name="Normal 8 5 4" xfId="2977" xr:uid="{5697C1B7-20E2-4B31-87A8-1BDDC79958A9}"/>
    <cellStyle name="Normal 8 5 4 2" xfId="2978" xr:uid="{03BE49DE-F698-42DF-9EE2-C0BF6F6AA990}"/>
    <cellStyle name="Normal 8 5 4 2 2" xfId="2979" xr:uid="{D227E24A-AAAB-40D0-8BE9-EC2EC8DB1AAA}"/>
    <cellStyle name="Normal 8 5 4 2 3" xfId="2980" xr:uid="{40EA42BB-32FD-4FEE-B34C-E4940F575A82}"/>
    <cellStyle name="Normal 8 5 4 2 4" xfId="2981" xr:uid="{E335FB1F-0E29-4030-8FC7-A0C08CE4C104}"/>
    <cellStyle name="Normal 8 5 4 3" xfId="2982" xr:uid="{5C37E993-A107-4C11-8A76-E466DDE06B1B}"/>
    <cellStyle name="Normal 8 5 4 4" xfId="2983" xr:uid="{F7482A37-9721-446D-8446-18FA4793032C}"/>
    <cellStyle name="Normal 8 5 4 5" xfId="2984" xr:uid="{6368B490-6CCF-45BD-906B-057C0A7A3A42}"/>
    <cellStyle name="Normal 8 5 5" xfId="2985" xr:uid="{E1D057C3-5B28-44CD-9BC0-D38350806A5D}"/>
    <cellStyle name="Normal 8 5 5 2" xfId="2986" xr:uid="{B74F0E68-8931-443E-A7E8-9ED68187B89B}"/>
    <cellStyle name="Normal 8 5 5 3" xfId="2987" xr:uid="{AF95ED66-98EC-482B-B263-CF96EAF6978A}"/>
    <cellStyle name="Normal 8 5 5 4" xfId="2988" xr:uid="{2579231C-18AB-4D55-A76E-62734F867B65}"/>
    <cellStyle name="Normal 8 5 6" xfId="2989" xr:uid="{6455D1BB-B10B-4ECE-9559-31750DF6BA9C}"/>
    <cellStyle name="Normal 8 5 6 2" xfId="2990" xr:uid="{F27A531D-2A92-43D2-B2D6-9D66CB9CCB00}"/>
    <cellStyle name="Normal 8 5 6 3" xfId="2991" xr:uid="{BF107ED0-6FE4-43A0-9082-C3583E48A63F}"/>
    <cellStyle name="Normal 8 5 6 4" xfId="2992" xr:uid="{DF207643-B026-48AB-A044-AD636AD386C0}"/>
    <cellStyle name="Normal 8 5 7" xfId="2993" xr:uid="{E6B12550-C79F-42FD-B44C-4727AA81C510}"/>
    <cellStyle name="Normal 8 5 8" xfId="2994" xr:uid="{B491086A-02E0-4CAC-BEDB-E48107FCB441}"/>
    <cellStyle name="Normal 8 5 9" xfId="2995" xr:uid="{7D55F707-574B-4367-A7D6-38B1676F7C04}"/>
    <cellStyle name="Normal 8 6" xfId="2996" xr:uid="{5E78A5E8-8022-4C7C-A029-73494EE65F9F}"/>
    <cellStyle name="Normal 8 6 2" xfId="2997" xr:uid="{07D3AD66-C1F9-4D5E-BAD2-BDE72878104A}"/>
    <cellStyle name="Normal 8 6 2 2" xfId="2998" xr:uid="{1CCE7D71-96EF-4B09-979D-5767A214A3D9}"/>
    <cellStyle name="Normal 8 6 2 2 2" xfId="2999" xr:uid="{0ECAC0E7-47EF-4815-91E5-5E7E64182082}"/>
    <cellStyle name="Normal 8 6 2 2 2 2" xfId="4185" xr:uid="{0D7EE7F9-AFEC-44CA-AE5B-C2DB874D443D}"/>
    <cellStyle name="Normal 8 6 2 2 3" xfId="3000" xr:uid="{5C26C7F8-23F4-487F-BA9C-8775ECCDD185}"/>
    <cellStyle name="Normal 8 6 2 2 4" xfId="3001" xr:uid="{2844C15A-5ADE-408D-B61F-B50F917F8529}"/>
    <cellStyle name="Normal 8 6 2 3" xfId="3002" xr:uid="{B9F5AE6D-F49B-416E-8E22-1686D995B5BC}"/>
    <cellStyle name="Normal 8 6 2 3 2" xfId="3003" xr:uid="{978DFDFD-3003-4DA2-98D5-2486FD8098A0}"/>
    <cellStyle name="Normal 8 6 2 3 3" xfId="3004" xr:uid="{6EB97A40-663C-4BCF-9635-07EFC3E6A925}"/>
    <cellStyle name="Normal 8 6 2 3 4" xfId="3005" xr:uid="{78254B4A-B5D6-48C3-A914-2D27DCBBC094}"/>
    <cellStyle name="Normal 8 6 2 4" xfId="3006" xr:uid="{F661D4B2-8EBF-4C99-859E-A6CC72802599}"/>
    <cellStyle name="Normal 8 6 2 5" xfId="3007" xr:uid="{C31439E0-0091-49D5-AFE5-59BEF112FCD5}"/>
    <cellStyle name="Normal 8 6 2 6" xfId="3008" xr:uid="{DF731AE6-AAC1-45AE-9DC6-739D817F0E6B}"/>
    <cellStyle name="Normal 8 6 3" xfId="3009" xr:uid="{A19D51E4-5866-47F8-8E54-B78D6C8465A8}"/>
    <cellStyle name="Normal 8 6 3 2" xfId="3010" xr:uid="{18714A37-B21D-43CD-B65B-427A2F844D1F}"/>
    <cellStyle name="Normal 8 6 3 2 2" xfId="3011" xr:uid="{0F7D31F0-4772-4A33-8A02-EF525EA71D95}"/>
    <cellStyle name="Normal 8 6 3 2 3" xfId="3012" xr:uid="{01B3893B-EB91-49DE-9E21-79C397BBBA2E}"/>
    <cellStyle name="Normal 8 6 3 2 4" xfId="3013" xr:uid="{DAA8F67C-6E76-4C83-A38C-8400515F023F}"/>
    <cellStyle name="Normal 8 6 3 3" xfId="3014" xr:uid="{515830DB-4795-4BA2-B168-14AFE2331958}"/>
    <cellStyle name="Normal 8 6 3 4" xfId="3015" xr:uid="{5F4641FD-0C1F-4297-B461-B19BB6BB65D1}"/>
    <cellStyle name="Normal 8 6 3 5" xfId="3016" xr:uid="{D3D4F4DE-0A4A-4BC2-9CE2-BAF674174314}"/>
    <cellStyle name="Normal 8 6 4" xfId="3017" xr:uid="{0F575B5F-E422-43D4-866A-2E572C3A5E39}"/>
    <cellStyle name="Normal 8 6 4 2" xfId="3018" xr:uid="{2009014C-B3E6-426B-8511-60C035D335EF}"/>
    <cellStyle name="Normal 8 6 4 3" xfId="3019" xr:uid="{916157B0-F780-4EF6-AB07-7055316C4D2D}"/>
    <cellStyle name="Normal 8 6 4 4" xfId="3020" xr:uid="{158AC95E-4917-403D-9BEF-8FB96ACA5182}"/>
    <cellStyle name="Normal 8 6 5" xfId="3021" xr:uid="{1CEC7E48-B2B6-4CBA-B783-D3533207EAEE}"/>
    <cellStyle name="Normal 8 6 5 2" xfId="3022" xr:uid="{1E7CDEF4-FEA2-491C-A448-08625E358FB6}"/>
    <cellStyle name="Normal 8 6 5 3" xfId="3023" xr:uid="{10F65176-F21E-485C-8D3C-388ADAE5D4C0}"/>
    <cellStyle name="Normal 8 6 5 4" xfId="3024" xr:uid="{364BB773-AEC1-4EA2-A6B2-18E8301ACC09}"/>
    <cellStyle name="Normal 8 6 6" xfId="3025" xr:uid="{5E3FF9E1-2488-49AA-B4F5-E3561A70B4A8}"/>
    <cellStyle name="Normal 8 6 7" xfId="3026" xr:uid="{93C72F2E-9BB3-4499-9A4C-6BF6B9D84FBB}"/>
    <cellStyle name="Normal 8 6 8" xfId="3027" xr:uid="{F3DBD680-4599-4809-9867-5F477EE02160}"/>
    <cellStyle name="Normal 8 7" xfId="3028" xr:uid="{9157ABF2-0F78-4D4D-8EC6-B337BAC6DFF7}"/>
    <cellStyle name="Normal 8 7 2" xfId="3029" xr:uid="{C7D7D144-A7D3-4E81-BA77-960D80FB276F}"/>
    <cellStyle name="Normal 8 7 2 2" xfId="3030" xr:uid="{CADDD2A3-1113-4DFD-900A-3DC7DCA22D03}"/>
    <cellStyle name="Normal 8 7 2 2 2" xfId="3031" xr:uid="{AB444130-50B8-43CD-A897-376D63108A0E}"/>
    <cellStyle name="Normal 8 7 2 2 3" xfId="3032" xr:uid="{48BCEF1D-721B-4858-820E-933D649440D9}"/>
    <cellStyle name="Normal 8 7 2 2 4" xfId="3033" xr:uid="{22C9FB97-AB98-4EAC-80BB-F9D83ADFFEBF}"/>
    <cellStyle name="Normal 8 7 2 3" xfId="3034" xr:uid="{2C870F87-6CF4-467D-81ED-C5C0BFDBB779}"/>
    <cellStyle name="Normal 8 7 2 4" xfId="3035" xr:uid="{640EB088-D625-46AD-9D02-AD5CC574E967}"/>
    <cellStyle name="Normal 8 7 2 5" xfId="3036" xr:uid="{2DF2C7C5-DA37-43F9-B610-57BC8F720B7D}"/>
    <cellStyle name="Normal 8 7 3" xfId="3037" xr:uid="{86E2D550-5EB5-4B92-8232-F27A019F2E74}"/>
    <cellStyle name="Normal 8 7 3 2" xfId="3038" xr:uid="{1DC815D0-59A3-437D-AE66-B35FBDFA0A1E}"/>
    <cellStyle name="Normal 8 7 3 3" xfId="3039" xr:uid="{2D776FBE-8BB9-48A1-A2A6-2D8D755D4494}"/>
    <cellStyle name="Normal 8 7 3 4" xfId="3040" xr:uid="{0143E147-DD70-4312-AFD6-8A6611F4D2B6}"/>
    <cellStyle name="Normal 8 7 4" xfId="3041" xr:uid="{90F18822-EF25-466F-A962-FE6C7821B8DE}"/>
    <cellStyle name="Normal 8 7 4 2" xfId="3042" xr:uid="{9EC5E0A2-5C1F-4701-AD58-16A432849162}"/>
    <cellStyle name="Normal 8 7 4 3" xfId="3043" xr:uid="{7197BFD1-1E67-4C22-B21D-39E63F1A75B8}"/>
    <cellStyle name="Normal 8 7 4 4" xfId="3044" xr:uid="{08E8CDFD-1DBA-4C26-9950-86875944D792}"/>
    <cellStyle name="Normal 8 7 5" xfId="3045" xr:uid="{6665A9DA-D0F0-4CB9-9169-4845D0386793}"/>
    <cellStyle name="Normal 8 7 6" xfId="3046" xr:uid="{83EABF9A-CEDD-446F-93C0-F12C4CEA7DC6}"/>
    <cellStyle name="Normal 8 7 7" xfId="3047" xr:uid="{FE95122B-33D9-4291-AAB1-C57734D0D12C}"/>
    <cellStyle name="Normal 8 8" xfId="3048" xr:uid="{7DA32E36-C2A7-4F0E-9C78-CEDB6E5BB80E}"/>
    <cellStyle name="Normal 8 8 2" xfId="3049" xr:uid="{4B5ED858-8253-4774-ACAD-709445F8EC6C}"/>
    <cellStyle name="Normal 8 8 2 2" xfId="3050" xr:uid="{E98FB232-390B-49CC-8767-F3EC38C84DAF}"/>
    <cellStyle name="Normal 8 8 2 3" xfId="3051" xr:uid="{3904BB2F-A222-44C1-992E-D77F294D46F2}"/>
    <cellStyle name="Normal 8 8 2 4" xfId="3052" xr:uid="{2A6C8616-81D3-4EB0-BA1C-4E4CB16FB178}"/>
    <cellStyle name="Normal 8 8 3" xfId="3053" xr:uid="{F43063C7-1AA2-423E-AB9B-1A62770B5197}"/>
    <cellStyle name="Normal 8 8 3 2" xfId="3054" xr:uid="{D26345B5-457C-4761-B37F-C14A88013C1D}"/>
    <cellStyle name="Normal 8 8 3 3" xfId="3055" xr:uid="{5C2E96CE-6EE8-4F45-A874-5136C6608495}"/>
    <cellStyle name="Normal 8 8 3 4" xfId="3056" xr:uid="{D67ECA8E-928C-4C69-B295-8E1A3480D30E}"/>
    <cellStyle name="Normal 8 8 4" xfId="3057" xr:uid="{D7445EA7-5EFB-45F4-BA51-C24B3A71307C}"/>
    <cellStyle name="Normal 8 8 5" xfId="3058" xr:uid="{DF347E4F-EFF1-4C6E-9074-2026BF2E7041}"/>
    <cellStyle name="Normal 8 8 6" xfId="3059" xr:uid="{11273578-DB30-4815-A906-1318893168CE}"/>
    <cellStyle name="Normal 8 9" xfId="3060" xr:uid="{370EE41A-CE4A-4C97-B934-CA00EDEBC260}"/>
    <cellStyle name="Normal 8 9 2" xfId="3061" xr:uid="{1EDE09E0-B46D-4F1E-ABC7-CFF3B5B3D1F1}"/>
    <cellStyle name="Normal 8 9 2 2" xfId="3062" xr:uid="{3CBA85EB-35BA-475B-9B47-F0FFA84C03C2}"/>
    <cellStyle name="Normal 8 9 2 2 2" xfId="4381" xr:uid="{EEDA39AE-0FE3-44D4-A078-0CCDCBBF71B5}"/>
    <cellStyle name="Normal 8 9 2 2 3" xfId="4613" xr:uid="{D083073D-6D79-4965-904A-626E93609494}"/>
    <cellStyle name="Normal 8 9 2 3" xfId="3063" xr:uid="{CDC08618-4083-4528-82AA-0CBA735A1693}"/>
    <cellStyle name="Normal 8 9 2 4" xfId="3064" xr:uid="{60BEA04D-2B94-449F-8463-94B77FBE109E}"/>
    <cellStyle name="Normal 8 9 3" xfId="3065" xr:uid="{3EEA3C8D-634A-4A43-AF1C-D8FCB29BD172}"/>
    <cellStyle name="Normal 8 9 4" xfId="3066" xr:uid="{BB696E46-D417-4887-9F07-5D68826D377E}"/>
    <cellStyle name="Normal 8 9 4 2" xfId="4747" xr:uid="{36B00581-D5E5-486E-9F67-23AE3E30B9EF}"/>
    <cellStyle name="Normal 8 9 4 3" xfId="4614" xr:uid="{25911B2A-5A1C-4659-9ADF-F5F124AC38CF}"/>
    <cellStyle name="Normal 8 9 4 4" xfId="4466" xr:uid="{B043DAD4-DCCF-4DF3-B161-032A40845061}"/>
    <cellStyle name="Normal 8 9 5" xfId="3067" xr:uid="{82D52066-5A8E-4066-B21C-4D6FE9753B85}"/>
    <cellStyle name="Normal 9" xfId="89" xr:uid="{71EBD942-F4EA-4753-AF12-6B1CAB869413}"/>
    <cellStyle name="Normal 9 10" xfId="3068" xr:uid="{571E18DB-F5F8-456E-8653-E47083BBF2FE}"/>
    <cellStyle name="Normal 9 10 2" xfId="3069" xr:uid="{D2D34D59-C555-4344-B8BE-25FD24D6CF6E}"/>
    <cellStyle name="Normal 9 10 2 2" xfId="3070" xr:uid="{75120EC6-BAEB-4EBF-834B-0A8C0B9C79BF}"/>
    <cellStyle name="Normal 9 10 2 3" xfId="3071" xr:uid="{D741E159-FCBA-4628-9945-08EF1BCC54EE}"/>
    <cellStyle name="Normal 9 10 2 4" xfId="3072" xr:uid="{7C6BCFFA-F85A-4A34-B36D-E66BAE5AA832}"/>
    <cellStyle name="Normal 9 10 3" xfId="3073" xr:uid="{A69B858D-9E82-4807-9643-1A51439F12D0}"/>
    <cellStyle name="Normal 9 10 4" xfId="3074" xr:uid="{B869280D-BA32-4BB4-AAE2-132D8CFA5B71}"/>
    <cellStyle name="Normal 9 10 5" xfId="3075" xr:uid="{B886CAAB-D15D-4569-899D-8423A77E5C33}"/>
    <cellStyle name="Normal 9 11" xfId="3076" xr:uid="{BE109DFD-A936-4BB0-B452-6B5226F59B4D}"/>
    <cellStyle name="Normal 9 11 2" xfId="3077" xr:uid="{D7CC0409-0827-422F-BD19-2B9DFC8EC7B9}"/>
    <cellStyle name="Normal 9 11 3" xfId="3078" xr:uid="{F59CA945-3B90-4ADE-9178-6B661041BF45}"/>
    <cellStyle name="Normal 9 11 4" xfId="3079" xr:uid="{3BD5168A-AA6B-4381-8265-5E9D7FD5AB54}"/>
    <cellStyle name="Normal 9 12" xfId="3080" xr:uid="{FCFFFFAC-3ABF-4661-913F-C124EF311153}"/>
    <cellStyle name="Normal 9 12 2" xfId="3081" xr:uid="{9E12BBE8-B8ED-4C0E-9CEB-6E023D16738E}"/>
    <cellStyle name="Normal 9 12 3" xfId="3082" xr:uid="{58B46563-FEAD-4F23-BEDB-D5D0A6E02E67}"/>
    <cellStyle name="Normal 9 12 4" xfId="3083" xr:uid="{B7C85F6E-BFB2-441C-B25D-B34F7B29730A}"/>
    <cellStyle name="Normal 9 13" xfId="3084" xr:uid="{8F93C2C4-0B6D-4708-A2E0-96A3D78BB949}"/>
    <cellStyle name="Normal 9 13 2" xfId="3085" xr:uid="{B43E3BFF-8F15-40F6-9A11-DC2B29E5723A}"/>
    <cellStyle name="Normal 9 14" xfId="3086" xr:uid="{2CCD0B16-C426-44B6-89BC-B529E6DEED07}"/>
    <cellStyle name="Normal 9 15" xfId="3087" xr:uid="{B5047547-1DB2-4CC5-8163-DF1B401AC9EA}"/>
    <cellStyle name="Normal 9 16" xfId="3088" xr:uid="{364FABA6-A118-4953-A1D3-484657347495}"/>
    <cellStyle name="Normal 9 2" xfId="90" xr:uid="{9A93AFEF-0330-4ABA-A8A9-3F6C48CD11AA}"/>
    <cellStyle name="Normal 9 2 2" xfId="3729" xr:uid="{C35BB1CC-FB89-4D7C-AF35-B6AC5A0753A0}"/>
    <cellStyle name="Normal 9 2 2 2" xfId="4593" xr:uid="{27A7DE2C-BB55-4702-907A-1214344C60B7}"/>
    <cellStyle name="Normal 9 2 3" xfId="4594" xr:uid="{6090AE78-64B5-4180-93A4-AC73645F55D1}"/>
    <cellStyle name="Normal 9 3" xfId="91" xr:uid="{EEF9B4B2-7D5F-4F88-926D-0B841E183441}"/>
    <cellStyle name="Normal 9 3 10" xfId="3089" xr:uid="{B6D276E7-B46B-4E94-9F8C-22AC409557DF}"/>
    <cellStyle name="Normal 9 3 11" xfId="3090" xr:uid="{927E556A-D996-422D-816B-F3F70BF7E4F7}"/>
    <cellStyle name="Normal 9 3 2" xfId="3091" xr:uid="{3BB1DFC3-4FDD-4829-992A-2B3851CC7867}"/>
    <cellStyle name="Normal 9 3 2 2" xfId="3092" xr:uid="{489C8049-9CA2-4CCA-972C-C4E356ECC781}"/>
    <cellStyle name="Normal 9 3 2 2 2" xfId="3093" xr:uid="{3596FA06-9B88-48DA-88F7-EF03624E90D1}"/>
    <cellStyle name="Normal 9 3 2 2 2 2" xfId="3094" xr:uid="{AE6CAB3E-E4B2-49B2-8CC1-8D31FB25D4C4}"/>
    <cellStyle name="Normal 9 3 2 2 2 2 2" xfId="3095" xr:uid="{B304D8F0-08F7-4472-83A0-2E57CBBB5DF2}"/>
    <cellStyle name="Normal 9 3 2 2 2 2 2 2" xfId="4186" xr:uid="{94BF53EB-746E-485B-B86A-2E86E7FD4F0F}"/>
    <cellStyle name="Normal 9 3 2 2 2 2 2 2 2" xfId="4187" xr:uid="{4FC26B25-B9A8-4E1B-97D1-DEEC5A267B06}"/>
    <cellStyle name="Normal 9 3 2 2 2 2 2 3" xfId="4188" xr:uid="{825AC212-0B87-4410-80D6-F46F4EBB102F}"/>
    <cellStyle name="Normal 9 3 2 2 2 2 3" xfId="3096" xr:uid="{4EB64689-174F-4247-B79A-95CAEBFF3414}"/>
    <cellStyle name="Normal 9 3 2 2 2 2 3 2" xfId="4189" xr:uid="{9430200D-17D7-412D-8375-CAA9FE2F413A}"/>
    <cellStyle name="Normal 9 3 2 2 2 2 4" xfId="3097" xr:uid="{0D9DA2B0-C530-4F84-A075-619A518BDADF}"/>
    <cellStyle name="Normal 9 3 2 2 2 3" xfId="3098" xr:uid="{9D8A75B9-CD74-48B7-911D-111AF2ECE8A7}"/>
    <cellStyle name="Normal 9 3 2 2 2 3 2" xfId="3099" xr:uid="{9BDEB1F9-45DB-4A0D-AF1E-3A12D7DC8CFC}"/>
    <cellStyle name="Normal 9 3 2 2 2 3 2 2" xfId="4190" xr:uid="{F2465F7F-E8AF-41FF-A9A5-B110CDE7FDC5}"/>
    <cellStyle name="Normal 9 3 2 2 2 3 3" xfId="3100" xr:uid="{E099987F-6D91-4FE2-9755-0839D0639251}"/>
    <cellStyle name="Normal 9 3 2 2 2 3 4" xfId="3101" xr:uid="{FC0C50A2-0718-4822-83AA-43C0FFE751C4}"/>
    <cellStyle name="Normal 9 3 2 2 2 4" xfId="3102" xr:uid="{E5BA6A99-A574-46A7-BC75-8BBBB31CB6D1}"/>
    <cellStyle name="Normal 9 3 2 2 2 4 2" xfId="4191" xr:uid="{229D0A33-A6BD-43D9-9385-C17413855535}"/>
    <cellStyle name="Normal 9 3 2 2 2 5" xfId="3103" xr:uid="{49FF0C45-861C-4118-A13C-8A292B840E69}"/>
    <cellStyle name="Normal 9 3 2 2 2 6" xfId="3104" xr:uid="{E92C2285-DFE9-4F74-9BFE-DB07EBDF736F}"/>
    <cellStyle name="Normal 9 3 2 2 3" xfId="3105" xr:uid="{83ADCBE1-FBAC-489D-841A-B2AC6E759CBF}"/>
    <cellStyle name="Normal 9 3 2 2 3 2" xfId="3106" xr:uid="{7E57341D-7F07-42A4-AE2B-8EB50D0B6E31}"/>
    <cellStyle name="Normal 9 3 2 2 3 2 2" xfId="3107" xr:uid="{201534A0-0324-49FE-8DDF-BF40915336A2}"/>
    <cellStyle name="Normal 9 3 2 2 3 2 2 2" xfId="4192" xr:uid="{F87801AD-A902-4E6D-A2F3-FA997F4B54D8}"/>
    <cellStyle name="Normal 9 3 2 2 3 2 2 2 2" xfId="4193" xr:uid="{BFCB69F6-DF14-498C-914B-9E649CAFA4B9}"/>
    <cellStyle name="Normal 9 3 2 2 3 2 2 3" xfId="4194" xr:uid="{6B43E339-C26D-4FA8-B40F-EC96E20A3E3F}"/>
    <cellStyle name="Normal 9 3 2 2 3 2 3" xfId="3108" xr:uid="{B5F73C70-AB82-4F44-910D-9D32650991B4}"/>
    <cellStyle name="Normal 9 3 2 2 3 2 3 2" xfId="4195" xr:uid="{C3CC62B2-3C6D-4471-BA21-0B56CC7DE1D2}"/>
    <cellStyle name="Normal 9 3 2 2 3 2 4" xfId="3109" xr:uid="{AB5EEFE8-5C2A-4811-A414-C9980E361D39}"/>
    <cellStyle name="Normal 9 3 2 2 3 3" xfId="3110" xr:uid="{0EBE09F1-E0A8-431E-BACC-03C4FA521AAB}"/>
    <cellStyle name="Normal 9 3 2 2 3 3 2" xfId="4196" xr:uid="{27DCEBAF-C381-49D0-B61A-86397785928A}"/>
    <cellStyle name="Normal 9 3 2 2 3 3 2 2" xfId="4197" xr:uid="{49A8BCD3-2558-4180-A77B-1A2C0A1DD3F3}"/>
    <cellStyle name="Normal 9 3 2 2 3 3 3" xfId="4198" xr:uid="{ECF1038F-B10E-4A53-83EC-12C7FC18CD56}"/>
    <cellStyle name="Normal 9 3 2 2 3 4" xfId="3111" xr:uid="{02B70FFA-28CB-400E-BCCC-17AB9F9F1D98}"/>
    <cellStyle name="Normal 9 3 2 2 3 4 2" xfId="4199" xr:uid="{72E16F69-5277-47DD-A934-AEF2F860ED9B}"/>
    <cellStyle name="Normal 9 3 2 2 3 5" xfId="3112" xr:uid="{2BAE696A-7930-4ABB-87D5-99D1546B1CD2}"/>
    <cellStyle name="Normal 9 3 2 2 4" xfId="3113" xr:uid="{4592D405-B03C-46B7-8F39-5C79B31DF67B}"/>
    <cellStyle name="Normal 9 3 2 2 4 2" xfId="3114" xr:uid="{09E3E72A-2883-4E52-BFBF-39F220907650}"/>
    <cellStyle name="Normal 9 3 2 2 4 2 2" xfId="4200" xr:uid="{8A272C7D-7D6D-4DCD-AEC9-4D6CA7D1DE14}"/>
    <cellStyle name="Normal 9 3 2 2 4 2 2 2" xfId="4201" xr:uid="{13722093-BB72-4EB8-9022-9EB4522C939D}"/>
    <cellStyle name="Normal 9 3 2 2 4 2 3" xfId="4202" xr:uid="{F893F561-1151-4AFA-9A22-EF881C8FE1D5}"/>
    <cellStyle name="Normal 9 3 2 2 4 3" xfId="3115" xr:uid="{2466A345-D18B-42E3-BA32-B8255BB30314}"/>
    <cellStyle name="Normal 9 3 2 2 4 3 2" xfId="4203" xr:uid="{5B0AC79D-B101-4CD4-8530-6F6DD5EEB4B3}"/>
    <cellStyle name="Normal 9 3 2 2 4 4" xfId="3116" xr:uid="{6911F7C7-6DD8-4C66-857C-807AFF973685}"/>
    <cellStyle name="Normal 9 3 2 2 5" xfId="3117" xr:uid="{603CED3A-0786-4EEB-80F0-514BC82D55C7}"/>
    <cellStyle name="Normal 9 3 2 2 5 2" xfId="3118" xr:uid="{69FD489A-AE05-4709-A4F5-35D7D421A1A2}"/>
    <cellStyle name="Normal 9 3 2 2 5 2 2" xfId="4204" xr:uid="{6346E9E5-75DF-4293-BB50-5B8898985FAB}"/>
    <cellStyle name="Normal 9 3 2 2 5 3" xfId="3119" xr:uid="{18373CFA-9A07-4B94-8714-0E53BE8285FF}"/>
    <cellStyle name="Normal 9 3 2 2 5 4" xfId="3120" xr:uid="{D8F5F2FE-A452-4E14-B0E1-0E8977AF7894}"/>
    <cellStyle name="Normal 9 3 2 2 6" xfId="3121" xr:uid="{FB870DEC-F09F-466B-8962-BB98E7C71348}"/>
    <cellStyle name="Normal 9 3 2 2 6 2" xfId="4205" xr:uid="{05951F1C-6081-47C5-83F9-BBE388552188}"/>
    <cellStyle name="Normal 9 3 2 2 7" xfId="3122" xr:uid="{05CF9C2B-808B-49CD-81F6-B411F93FA545}"/>
    <cellStyle name="Normal 9 3 2 2 8" xfId="3123" xr:uid="{E8F33BA2-44DD-4D39-A126-5E6FBC63452B}"/>
    <cellStyle name="Normal 9 3 2 3" xfId="3124" xr:uid="{978E6CC4-C14B-4302-BD3C-32C075326420}"/>
    <cellStyle name="Normal 9 3 2 3 2" xfId="3125" xr:uid="{D5FB92B1-CA60-407C-BED8-10BE75B4DAE2}"/>
    <cellStyle name="Normal 9 3 2 3 2 2" xfId="3126" xr:uid="{50D2BD9C-1239-465E-81B0-D16C4D6C7177}"/>
    <cellStyle name="Normal 9 3 2 3 2 2 2" xfId="4206" xr:uid="{A465347F-7C84-4414-B0A8-D6DCF0815C62}"/>
    <cellStyle name="Normal 9 3 2 3 2 2 2 2" xfId="4207" xr:uid="{001965D0-B49F-4587-95B2-2B4315778462}"/>
    <cellStyle name="Normal 9 3 2 3 2 2 3" xfId="4208" xr:uid="{208A14FC-81F8-430E-8E45-23AFF6EC888E}"/>
    <cellStyle name="Normal 9 3 2 3 2 3" xfId="3127" xr:uid="{12F5C317-5EE0-4066-84E6-7C7A9B8242D6}"/>
    <cellStyle name="Normal 9 3 2 3 2 3 2" xfId="4209" xr:uid="{571701C5-C51F-4810-B5B5-DEF47B1E4D62}"/>
    <cellStyle name="Normal 9 3 2 3 2 4" xfId="3128" xr:uid="{EB3B64CD-DB51-4FD2-88D2-FFFC3E7ADA14}"/>
    <cellStyle name="Normal 9 3 2 3 3" xfId="3129" xr:uid="{5F371D20-6511-48D3-A441-262DD5743A81}"/>
    <cellStyle name="Normal 9 3 2 3 3 2" xfId="3130" xr:uid="{5540D3EC-441A-4281-BC5E-CD7336A1847E}"/>
    <cellStyle name="Normal 9 3 2 3 3 2 2" xfId="4210" xr:uid="{DE79949E-711E-44E7-B28B-6EC26603CAC0}"/>
    <cellStyle name="Normal 9 3 2 3 3 3" xfId="3131" xr:uid="{4606F8D0-158E-4F6F-A4F2-61521A2D1447}"/>
    <cellStyle name="Normal 9 3 2 3 3 4" xfId="3132" xr:uid="{008FE10B-F269-45F2-B86E-F0947783DCCF}"/>
    <cellStyle name="Normal 9 3 2 3 4" xfId="3133" xr:uid="{06EEDD0D-7E49-4353-81FE-29D6F8D4D946}"/>
    <cellStyle name="Normal 9 3 2 3 4 2" xfId="4211" xr:uid="{3B1D1141-5D56-4295-970F-8E73B1BC2D8E}"/>
    <cellStyle name="Normal 9 3 2 3 5" xfId="3134" xr:uid="{9A3B895B-FC5C-489F-AB33-16A5DE143E0B}"/>
    <cellStyle name="Normal 9 3 2 3 6" xfId="3135" xr:uid="{8E70AA1F-EE4A-4913-B06E-788A258D4814}"/>
    <cellStyle name="Normal 9 3 2 4" xfId="3136" xr:uid="{CF1B0F31-C2B0-4EE5-A38C-120B59233D81}"/>
    <cellStyle name="Normal 9 3 2 4 2" xfId="3137" xr:uid="{F7169639-C859-4C0C-9E7B-D663D0008975}"/>
    <cellStyle name="Normal 9 3 2 4 2 2" xfId="3138" xr:uid="{64737F28-FE1B-4191-BD06-6705F37474F4}"/>
    <cellStyle name="Normal 9 3 2 4 2 2 2" xfId="4212" xr:uid="{26AA5106-1FBC-4C94-B39D-7E318B547FD4}"/>
    <cellStyle name="Normal 9 3 2 4 2 2 2 2" xfId="4213" xr:uid="{A33F7BAC-8039-4393-9665-D7D6684DDF28}"/>
    <cellStyle name="Normal 9 3 2 4 2 2 3" xfId="4214" xr:uid="{6BE608A8-23A9-4D93-9555-084FEB6CC95F}"/>
    <cellStyle name="Normal 9 3 2 4 2 3" xfId="3139" xr:uid="{B4FBBA95-561D-4D65-9D45-FB9597AC7DC5}"/>
    <cellStyle name="Normal 9 3 2 4 2 3 2" xfId="4215" xr:uid="{E3234AFC-CBAA-4FEF-9574-096BB2DEB127}"/>
    <cellStyle name="Normal 9 3 2 4 2 4" xfId="3140" xr:uid="{4F2D94C7-1C54-41BD-9A59-9F8E2569DBA2}"/>
    <cellStyle name="Normal 9 3 2 4 3" xfId="3141" xr:uid="{BBC66C95-B2A6-4687-8FE5-011B28A3CCBB}"/>
    <cellStyle name="Normal 9 3 2 4 3 2" xfId="4216" xr:uid="{2EA62554-CBC4-42A4-853F-107717498CA2}"/>
    <cellStyle name="Normal 9 3 2 4 3 2 2" xfId="4217" xr:uid="{27EE26BA-3BAC-4C95-8584-46EB58CC46AE}"/>
    <cellStyle name="Normal 9 3 2 4 3 3" xfId="4218" xr:uid="{9F78764A-6370-4B34-93F4-412DA9B1B48B}"/>
    <cellStyle name="Normal 9 3 2 4 4" xfId="3142" xr:uid="{50F870A8-BC44-4116-8540-820ED659A2AB}"/>
    <cellStyle name="Normal 9 3 2 4 4 2" xfId="4219" xr:uid="{3AA25AE3-25D9-44D2-9597-39C3D5B04C7F}"/>
    <cellStyle name="Normal 9 3 2 4 5" xfId="3143" xr:uid="{369801CE-9D8E-4D1E-9826-5847928D3642}"/>
    <cellStyle name="Normal 9 3 2 5" xfId="3144" xr:uid="{070DD780-653E-49E6-97E2-09D3E053513E}"/>
    <cellStyle name="Normal 9 3 2 5 2" xfId="3145" xr:uid="{8A08B2F5-30E8-43C3-AF01-69A6D3D1DFDB}"/>
    <cellStyle name="Normal 9 3 2 5 2 2" xfId="4220" xr:uid="{7F74C7E8-B2BE-48BF-A83F-1E55B1797CD3}"/>
    <cellStyle name="Normal 9 3 2 5 2 2 2" xfId="4221" xr:uid="{785852C8-8F51-47AD-B99D-A0520DCDF05D}"/>
    <cellStyle name="Normal 9 3 2 5 2 3" xfId="4222" xr:uid="{B5CB9EF4-1A47-401C-9637-AA366CD11E98}"/>
    <cellStyle name="Normal 9 3 2 5 3" xfId="3146" xr:uid="{EBD8A902-E2B7-4FE2-823E-5FC1806105C5}"/>
    <cellStyle name="Normal 9 3 2 5 3 2" xfId="4223" xr:uid="{46AC3F3F-B4F8-4D7E-BDA8-B0023E63B178}"/>
    <cellStyle name="Normal 9 3 2 5 4" xfId="3147" xr:uid="{A2CFD64D-2169-4729-9824-FD5EC7D2FA5B}"/>
    <cellStyle name="Normal 9 3 2 6" xfId="3148" xr:uid="{FA3EC340-0336-4B8D-AC7F-438DDE45F847}"/>
    <cellStyle name="Normal 9 3 2 6 2" xfId="3149" xr:uid="{338E22DB-FF0D-4940-96C5-8BBE1C97CE94}"/>
    <cellStyle name="Normal 9 3 2 6 2 2" xfId="4224" xr:uid="{BE396CBF-44A5-4043-AF82-361342E6F631}"/>
    <cellStyle name="Normal 9 3 2 6 3" xfId="3150" xr:uid="{6FE95C55-B14C-4AE5-BC7F-57EC1D4B138A}"/>
    <cellStyle name="Normal 9 3 2 6 4" xfId="3151" xr:uid="{99187EAC-C30E-423E-BBB5-20EC44590ED2}"/>
    <cellStyle name="Normal 9 3 2 7" xfId="3152" xr:uid="{FEC9192B-41BD-44B4-943F-45BFF8122803}"/>
    <cellStyle name="Normal 9 3 2 7 2" xfId="4225" xr:uid="{C9D1CCB7-31AF-4E2E-BFBA-892FB8ABEE8B}"/>
    <cellStyle name="Normal 9 3 2 8" xfId="3153" xr:uid="{31745B01-C06E-46D2-A6F2-9EFCF77F78CB}"/>
    <cellStyle name="Normal 9 3 2 9" xfId="3154" xr:uid="{764F2E3C-5D1E-48D1-97A8-BAA32796E486}"/>
    <cellStyle name="Normal 9 3 3" xfId="3155" xr:uid="{108451AE-9105-4616-BC87-FC8D2953A9EF}"/>
    <cellStyle name="Normal 9 3 3 2" xfId="3156" xr:uid="{8BAAEBB6-2F47-4837-B9D5-82EBD8AAC7EB}"/>
    <cellStyle name="Normal 9 3 3 2 2" xfId="3157" xr:uid="{4343546E-9B6E-4B78-8DD3-0DAE3DC77111}"/>
    <cellStyle name="Normal 9 3 3 2 2 2" xfId="3158" xr:uid="{DD8BCC31-1014-4FB3-820F-5C95B94E9A00}"/>
    <cellStyle name="Normal 9 3 3 2 2 2 2" xfId="4226" xr:uid="{B6ECCF62-F1C2-44D4-931A-BA8F8F97B51D}"/>
    <cellStyle name="Normal 9 3 3 2 2 2 2 2" xfId="4227" xr:uid="{E2FCF0CB-9964-4E3B-95CF-91ADB7DC622C}"/>
    <cellStyle name="Normal 9 3 3 2 2 2 3" xfId="4228" xr:uid="{B535DD7D-CDBB-46E5-BC8E-DF6B7D7B6547}"/>
    <cellStyle name="Normal 9 3 3 2 2 3" xfId="3159" xr:uid="{188BCF1F-D0AB-4431-8190-D3D4341E7A2D}"/>
    <cellStyle name="Normal 9 3 3 2 2 3 2" xfId="4229" xr:uid="{659D78AC-919F-4EA8-A04B-D9118DD6CE37}"/>
    <cellStyle name="Normal 9 3 3 2 2 4" xfId="3160" xr:uid="{B53ED712-B4AB-406F-9671-48236468D83B}"/>
    <cellStyle name="Normal 9 3 3 2 3" xfId="3161" xr:uid="{5E304995-C388-4233-8B8E-0F1AE40E0CFE}"/>
    <cellStyle name="Normal 9 3 3 2 3 2" xfId="3162" xr:uid="{5EC79C1F-0ED8-4626-9999-DF560AE02570}"/>
    <cellStyle name="Normal 9 3 3 2 3 2 2" xfId="4230" xr:uid="{C516B466-055F-4146-990A-D03209EA7AC2}"/>
    <cellStyle name="Normal 9 3 3 2 3 3" xfId="3163" xr:uid="{2AFBEF35-AF49-4581-9C23-204FA4CCA0DD}"/>
    <cellStyle name="Normal 9 3 3 2 3 4" xfId="3164" xr:uid="{7406FF77-7D64-46E1-ABD7-DE548619565B}"/>
    <cellStyle name="Normal 9 3 3 2 4" xfId="3165" xr:uid="{DB3DF312-9DCF-4F04-AC6F-ABEA39BBBFB4}"/>
    <cellStyle name="Normal 9 3 3 2 4 2" xfId="4231" xr:uid="{2746C119-C157-4182-8DB4-C6BE85320271}"/>
    <cellStyle name="Normal 9 3 3 2 5" xfId="3166" xr:uid="{9A6FDB1C-FEAE-4B40-BEF4-DABCAD558F83}"/>
    <cellStyle name="Normal 9 3 3 2 6" xfId="3167" xr:uid="{93EC1120-3B07-44CA-92A8-935940A734AE}"/>
    <cellStyle name="Normal 9 3 3 3" xfId="3168" xr:uid="{F7360169-F0CA-472D-A445-66D228880F97}"/>
    <cellStyle name="Normal 9 3 3 3 2" xfId="3169" xr:uid="{EE4E8FA4-3418-423B-8874-FCD880E4F788}"/>
    <cellStyle name="Normal 9 3 3 3 2 2" xfId="3170" xr:uid="{9B9F9D31-9DAE-457F-B65F-2980B61690EA}"/>
    <cellStyle name="Normal 9 3 3 3 2 2 2" xfId="4232" xr:uid="{B7C9209F-C187-4304-87B2-09E691DE6A7C}"/>
    <cellStyle name="Normal 9 3 3 3 2 2 2 2" xfId="4233" xr:uid="{F72C5359-F52E-412A-852A-A83D6CDBFD06}"/>
    <cellStyle name="Normal 9 3 3 3 2 2 2 2 2" xfId="4766" xr:uid="{11A5A77F-621B-40E6-B2E8-90993E6F0A59}"/>
    <cellStyle name="Normal 9 3 3 3 2 2 3" xfId="4234" xr:uid="{0028631A-D86A-47DF-8453-B80397573F06}"/>
    <cellStyle name="Normal 9 3 3 3 2 2 3 2" xfId="4767" xr:uid="{E498D91C-5F73-40F3-A4C3-45D4D8FD879A}"/>
    <cellStyle name="Normal 9 3 3 3 2 3" xfId="3171" xr:uid="{45A82F69-F6CE-4F0B-AF0E-E3C50A72A082}"/>
    <cellStyle name="Normal 9 3 3 3 2 3 2" xfId="4235" xr:uid="{48A5A128-74D8-474C-92D1-E9B2295DF45A}"/>
    <cellStyle name="Normal 9 3 3 3 2 3 2 2" xfId="4769" xr:uid="{68AB9DED-ACE6-4903-AAA6-4A51C58FC8C6}"/>
    <cellStyle name="Normal 9 3 3 3 2 3 3" xfId="4768" xr:uid="{86B2DE90-EDC6-4927-98D0-D7F6B5E744BB}"/>
    <cellStyle name="Normal 9 3 3 3 2 4" xfId="3172" xr:uid="{6BA2A13B-DC18-4E87-99DF-8DBE9E1326E7}"/>
    <cellStyle name="Normal 9 3 3 3 2 4 2" xfId="4770" xr:uid="{BE3CD3E2-AC1C-461A-8E5E-F44764CA88D0}"/>
    <cellStyle name="Normal 9 3 3 3 3" xfId="3173" xr:uid="{89F6B7B0-4840-4473-A1E4-0F11EE0668A7}"/>
    <cellStyle name="Normal 9 3 3 3 3 2" xfId="4236" xr:uid="{F6F5256C-927B-418B-BD59-E2AB7C54B015}"/>
    <cellStyle name="Normal 9 3 3 3 3 2 2" xfId="4237" xr:uid="{AFE1FD6E-7C83-4CBC-9C9B-2C805740DF8E}"/>
    <cellStyle name="Normal 9 3 3 3 3 2 2 2" xfId="4773" xr:uid="{3D6F18F2-2DFE-4371-92B3-1B561C571FB4}"/>
    <cellStyle name="Normal 9 3 3 3 3 2 3" xfId="4772" xr:uid="{1CEDFB2B-D272-4242-A27C-9A9C29BC8B6F}"/>
    <cellStyle name="Normal 9 3 3 3 3 3" xfId="4238" xr:uid="{702DA264-E177-4498-9AB3-E008D77B667B}"/>
    <cellStyle name="Normal 9 3 3 3 3 3 2" xfId="4774" xr:uid="{C882E45D-B854-4663-985E-AA50CEBF485C}"/>
    <cellStyle name="Normal 9 3 3 3 3 4" xfId="4771" xr:uid="{441A47B6-ECAE-4808-99B4-958C81C2D0D3}"/>
    <cellStyle name="Normal 9 3 3 3 4" xfId="3174" xr:uid="{5330B3DC-BF05-4AED-80B5-BDC08B09C5AC}"/>
    <cellStyle name="Normal 9 3 3 3 4 2" xfId="4239" xr:uid="{CBA59437-7BC3-4FC2-96D3-15B53056D729}"/>
    <cellStyle name="Normal 9 3 3 3 4 2 2" xfId="4776" xr:uid="{B8DBE991-ADBB-4168-92B6-0491BC7CC926}"/>
    <cellStyle name="Normal 9 3 3 3 4 3" xfId="4775" xr:uid="{3AE8F835-BCCD-4255-89FD-D74DE70705B9}"/>
    <cellStyle name="Normal 9 3 3 3 5" xfId="3175" xr:uid="{B092B5A5-941A-4DBC-95E7-5EF7166A0C33}"/>
    <cellStyle name="Normal 9 3 3 3 5 2" xfId="4777" xr:uid="{9E8E4744-8902-43A2-8C5E-7FEF8AE54018}"/>
    <cellStyle name="Normal 9 3 3 4" xfId="3176" xr:uid="{273EA8D6-8BF3-4975-B768-9EA3E9959448}"/>
    <cellStyle name="Normal 9 3 3 4 2" xfId="3177" xr:uid="{70688F86-8A50-49C9-A829-7BE42651D2F3}"/>
    <cellStyle name="Normal 9 3 3 4 2 2" xfId="4240" xr:uid="{1A3E52A2-E5EE-42DF-BEDB-98DE6D427066}"/>
    <cellStyle name="Normal 9 3 3 4 2 2 2" xfId="4241" xr:uid="{CE7F82DC-BFC9-4F45-9359-894A9F4F83FF}"/>
    <cellStyle name="Normal 9 3 3 4 2 2 2 2" xfId="4781" xr:uid="{10F84F6B-E7BE-4283-B19F-29AC26C726AF}"/>
    <cellStyle name="Normal 9 3 3 4 2 2 3" xfId="4780" xr:uid="{3906B589-A841-46E2-80B0-87B94CFD4A48}"/>
    <cellStyle name="Normal 9 3 3 4 2 3" xfId="4242" xr:uid="{85B456D8-026A-4C3E-90D3-9877B70B71CF}"/>
    <cellStyle name="Normal 9 3 3 4 2 3 2" xfId="4782" xr:uid="{7CC0387D-2AF6-446E-A42D-BCB90DDF1486}"/>
    <cellStyle name="Normal 9 3 3 4 2 4" xfId="4779" xr:uid="{348E55A2-45C1-4528-B983-6832F854952B}"/>
    <cellStyle name="Normal 9 3 3 4 3" xfId="3178" xr:uid="{0C78022B-9C56-491F-BA3A-F0D5CEEA9293}"/>
    <cellStyle name="Normal 9 3 3 4 3 2" xfId="4243" xr:uid="{EFDE23EF-3ABB-4BB4-93E9-C49996599261}"/>
    <cellStyle name="Normal 9 3 3 4 3 2 2" xfId="4784" xr:uid="{2D34FE41-DEB1-406D-93F3-D60C33778EE3}"/>
    <cellStyle name="Normal 9 3 3 4 3 3" xfId="4783" xr:uid="{FE253CD3-1E28-4DF1-9F50-EA9B4BC8F1A6}"/>
    <cellStyle name="Normal 9 3 3 4 4" xfId="3179" xr:uid="{AFA55663-0C2C-487A-8B96-6BA60E9C4696}"/>
    <cellStyle name="Normal 9 3 3 4 4 2" xfId="4785" xr:uid="{80C6FF48-4D1A-45AD-AC9C-32B31D1610C0}"/>
    <cellStyle name="Normal 9 3 3 4 5" xfId="4778" xr:uid="{7D7090A4-3FD7-498E-BEFD-18369E29DE35}"/>
    <cellStyle name="Normal 9 3 3 5" xfId="3180" xr:uid="{9C9E7B1E-6251-4DB2-99DC-3C2892CE550A}"/>
    <cellStyle name="Normal 9 3 3 5 2" xfId="3181" xr:uid="{C7BF8691-2E33-43CA-9C36-1E26A1AF6900}"/>
    <cellStyle name="Normal 9 3 3 5 2 2" xfId="4244" xr:uid="{ECC8B59C-B639-4B5F-852F-94ABAF1B25F8}"/>
    <cellStyle name="Normal 9 3 3 5 2 2 2" xfId="4788" xr:uid="{0B924189-A66A-4113-AB82-1A622AA2F941}"/>
    <cellStyle name="Normal 9 3 3 5 2 3" xfId="4787" xr:uid="{44683EE6-9347-4207-B12C-0C4695BF128E}"/>
    <cellStyle name="Normal 9 3 3 5 3" xfId="3182" xr:uid="{30CA92A1-6515-435C-9195-860550E869F6}"/>
    <cellStyle name="Normal 9 3 3 5 3 2" xfId="4789" xr:uid="{E6F7D480-BC2D-4C42-9379-FC3F7FC5097F}"/>
    <cellStyle name="Normal 9 3 3 5 4" xfId="3183" xr:uid="{2FD1FE43-BB9D-47AD-849D-CED899324F78}"/>
    <cellStyle name="Normal 9 3 3 5 4 2" xfId="4790" xr:uid="{82B5B583-1CAF-4586-B3FB-2E2B191561DA}"/>
    <cellStyle name="Normal 9 3 3 5 5" xfId="4786" xr:uid="{588E42CE-68B5-45BF-AF07-B156AEAF0AC6}"/>
    <cellStyle name="Normal 9 3 3 6" xfId="3184" xr:uid="{72D9FEF1-628E-458D-87E9-EE415A6ED63F}"/>
    <cellStyle name="Normal 9 3 3 6 2" xfId="4245" xr:uid="{337DB90F-3FE1-4FAC-8A8C-7BF23020A5A3}"/>
    <cellStyle name="Normal 9 3 3 6 2 2" xfId="4792" xr:uid="{B16CC180-37CA-4A01-9F2A-D9C0B95D2E6E}"/>
    <cellStyle name="Normal 9 3 3 6 3" xfId="4791" xr:uid="{0F63AFF0-AA78-41AF-8E3A-BA6C78A518CD}"/>
    <cellStyle name="Normal 9 3 3 7" xfId="3185" xr:uid="{71ECC42D-9A30-4025-8569-DCE695FE2D35}"/>
    <cellStyle name="Normal 9 3 3 7 2" xfId="4793" xr:uid="{96FFFE82-441B-4720-8F2F-69C0ACBF8D53}"/>
    <cellStyle name="Normal 9 3 3 8" xfId="3186" xr:uid="{5D91F605-C65B-415B-B2D4-3F64BCCB6FD1}"/>
    <cellStyle name="Normal 9 3 3 8 2" xfId="4794" xr:uid="{CFD717FB-CC71-42A9-985A-A8B792FE96FC}"/>
    <cellStyle name="Normal 9 3 4" xfId="3187" xr:uid="{192F6283-2062-4516-91B9-2FBEC8C0822C}"/>
    <cellStyle name="Normal 9 3 4 2" xfId="3188" xr:uid="{FF7DF098-4E10-4359-BA3C-DD1E8994A3C8}"/>
    <cellStyle name="Normal 9 3 4 2 2" xfId="3189" xr:uid="{E1B9E960-5E9B-4355-878B-BCE4D2EAB0F6}"/>
    <cellStyle name="Normal 9 3 4 2 2 2" xfId="3190" xr:uid="{C1E02235-E618-4990-ADA7-B0745EB657BB}"/>
    <cellStyle name="Normal 9 3 4 2 2 2 2" xfId="4246" xr:uid="{004E0EAF-230A-4BCE-8386-9851FD75999A}"/>
    <cellStyle name="Normal 9 3 4 2 2 2 2 2" xfId="4799" xr:uid="{73DEA291-88B4-440B-977B-9CDF67939DAA}"/>
    <cellStyle name="Normal 9 3 4 2 2 2 3" xfId="4798" xr:uid="{47634A8C-0967-4A4B-B5C9-656BE8A19910}"/>
    <cellStyle name="Normal 9 3 4 2 2 3" xfId="3191" xr:uid="{AA0CC548-9154-4C7D-A361-E5CFEA04B9F1}"/>
    <cellStyle name="Normal 9 3 4 2 2 3 2" xfId="4800" xr:uid="{125226CD-EBC2-4402-A8AF-4B3BEB45E78B}"/>
    <cellStyle name="Normal 9 3 4 2 2 4" xfId="3192" xr:uid="{7E0C7044-D412-42F7-A0DD-12001035E4AD}"/>
    <cellStyle name="Normal 9 3 4 2 2 4 2" xfId="4801" xr:uid="{34A4DFB5-95E5-48E4-850A-14744C33B1F0}"/>
    <cellStyle name="Normal 9 3 4 2 2 5" xfId="4797" xr:uid="{1A1B5FF2-5171-46AF-9D05-3E5B33B39E0F}"/>
    <cellStyle name="Normal 9 3 4 2 3" xfId="3193" xr:uid="{F6CA5683-E2F4-4F59-88FC-F3FAE0090888}"/>
    <cellStyle name="Normal 9 3 4 2 3 2" xfId="4247" xr:uid="{F5C6071C-A704-4D57-B36A-4D3B0406807F}"/>
    <cellStyle name="Normal 9 3 4 2 3 2 2" xfId="4803" xr:uid="{C0DB3085-C0FB-4876-9A7E-E0D1027DFED2}"/>
    <cellStyle name="Normal 9 3 4 2 3 3" xfId="4802" xr:uid="{8B579372-DDC8-4C76-BE3B-E887D4DB6809}"/>
    <cellStyle name="Normal 9 3 4 2 4" xfId="3194" xr:uid="{F4E84154-F77A-4543-9550-052FD97B916C}"/>
    <cellStyle name="Normal 9 3 4 2 4 2" xfId="4804" xr:uid="{B7B1170A-8003-4B35-8F23-ABD1B14771B2}"/>
    <cellStyle name="Normal 9 3 4 2 5" xfId="3195" xr:uid="{AC817ECC-45B8-4DF2-B3C1-D69B5B9AFCE4}"/>
    <cellStyle name="Normal 9 3 4 2 5 2" xfId="4805" xr:uid="{0BE42E1C-CC12-4005-BB85-F53327555042}"/>
    <cellStyle name="Normal 9 3 4 2 6" xfId="4796" xr:uid="{22F51761-E72A-4513-A3A1-06426FBEE5A8}"/>
    <cellStyle name="Normal 9 3 4 3" xfId="3196" xr:uid="{561FABBE-4499-49BF-B5CC-02C47733DC90}"/>
    <cellStyle name="Normal 9 3 4 3 2" xfId="3197" xr:uid="{EF3BB0C3-1BA4-4243-949A-6F65AFCEADF3}"/>
    <cellStyle name="Normal 9 3 4 3 2 2" xfId="4248" xr:uid="{27F12F32-F486-4452-A338-DBDE2B228F0B}"/>
    <cellStyle name="Normal 9 3 4 3 2 2 2" xfId="4808" xr:uid="{90CFCD07-9523-4749-B28B-24F1FF03CC1E}"/>
    <cellStyle name="Normal 9 3 4 3 2 3" xfId="4807" xr:uid="{688B4F7A-B01C-40B8-B852-8E282408CB4C}"/>
    <cellStyle name="Normal 9 3 4 3 3" xfId="3198" xr:uid="{06CA1C10-C001-46B9-89A6-443B376C95E7}"/>
    <cellStyle name="Normal 9 3 4 3 3 2" xfId="4809" xr:uid="{D4D03CC6-37F9-40EF-8596-361DA0E80E94}"/>
    <cellStyle name="Normal 9 3 4 3 4" xfId="3199" xr:uid="{39EEC1D6-5BBF-4B1D-8439-EC37FF50F582}"/>
    <cellStyle name="Normal 9 3 4 3 4 2" xfId="4810" xr:uid="{359AC46D-E519-4C58-B800-E5B5D694868E}"/>
    <cellStyle name="Normal 9 3 4 3 5" xfId="4806" xr:uid="{89481CD9-A93A-473D-838F-D4690F9695EE}"/>
    <cellStyle name="Normal 9 3 4 4" xfId="3200" xr:uid="{CE60056C-2EC7-4423-8BE9-395FFE70B8F8}"/>
    <cellStyle name="Normal 9 3 4 4 2" xfId="3201" xr:uid="{BCC11C4D-C87A-4364-ACDC-A1132E66EF74}"/>
    <cellStyle name="Normal 9 3 4 4 2 2" xfId="4812" xr:uid="{99175AFD-27BD-4AF6-9280-410AF3CC8775}"/>
    <cellStyle name="Normal 9 3 4 4 3" xfId="3202" xr:uid="{3A7CFBAF-F64C-4C92-A0A4-F404486C0D1C}"/>
    <cellStyle name="Normal 9 3 4 4 3 2" xfId="4813" xr:uid="{1326E696-9725-4185-8E0B-11BCC1A09DA6}"/>
    <cellStyle name="Normal 9 3 4 4 4" xfId="3203" xr:uid="{890182B5-5FF5-47EF-B31E-AEDDE99D635C}"/>
    <cellStyle name="Normal 9 3 4 4 4 2" xfId="4814" xr:uid="{48050D5A-B2DB-458A-B97E-BB50897B21E2}"/>
    <cellStyle name="Normal 9 3 4 4 5" xfId="4811" xr:uid="{67C2E8CE-E3E4-449D-9D9B-1CE20630074E}"/>
    <cellStyle name="Normal 9 3 4 5" xfId="3204" xr:uid="{76E69DF9-EE02-484F-B70C-3CAABDD552CA}"/>
    <cellStyle name="Normal 9 3 4 5 2" xfId="4815" xr:uid="{A0748CF5-D388-4815-A4F9-91698D6B6C9E}"/>
    <cellStyle name="Normal 9 3 4 6" xfId="3205" xr:uid="{3E19AEE8-54FB-43BE-978C-15C09B5BC80D}"/>
    <cellStyle name="Normal 9 3 4 6 2" xfId="4816" xr:uid="{5DB27700-B564-4C38-B107-DE6B6009E7EE}"/>
    <cellStyle name="Normal 9 3 4 7" xfId="3206" xr:uid="{9297EACF-32B8-492A-8B6C-04C99D526517}"/>
    <cellStyle name="Normal 9 3 4 7 2" xfId="4817" xr:uid="{C9DAC7CC-52A9-4E76-8D39-1E67F7A5B592}"/>
    <cellStyle name="Normal 9 3 4 8" xfId="4795" xr:uid="{794F05C2-CB43-4EFE-947A-A2CD266375BA}"/>
    <cellStyle name="Normal 9 3 5" xfId="3207" xr:uid="{BC4D44D7-FD2E-46F2-8D37-4F0C2A2C87E4}"/>
    <cellStyle name="Normal 9 3 5 2" xfId="3208" xr:uid="{541FAEBA-2D6C-4B0C-BD94-3A5C609E31AA}"/>
    <cellStyle name="Normal 9 3 5 2 2" xfId="3209" xr:uid="{2B3889C0-6235-4A57-946D-8896A25AC202}"/>
    <cellStyle name="Normal 9 3 5 2 2 2" xfId="4249" xr:uid="{2E878317-D91A-4DFA-8A37-883F3D449D7A}"/>
    <cellStyle name="Normal 9 3 5 2 2 2 2" xfId="4250" xr:uid="{56A6A161-179B-4323-B07E-B61DE1BEB952}"/>
    <cellStyle name="Normal 9 3 5 2 2 2 2 2" xfId="4822" xr:uid="{D3FB10D5-2217-4649-9A56-54315225324F}"/>
    <cellStyle name="Normal 9 3 5 2 2 2 3" xfId="4821" xr:uid="{B00A918F-9D77-4831-A61D-363317235E61}"/>
    <cellStyle name="Normal 9 3 5 2 2 3" xfId="4251" xr:uid="{88A0B0DC-35C4-4677-8125-0E482A34A6B3}"/>
    <cellStyle name="Normal 9 3 5 2 2 3 2" xfId="4823" xr:uid="{A59A9AF2-DA3C-48AD-AEA4-4F7A7C06C22E}"/>
    <cellStyle name="Normal 9 3 5 2 2 4" xfId="4820" xr:uid="{02A1760F-D2B3-4F9F-8979-99C3763E3A24}"/>
    <cellStyle name="Normal 9 3 5 2 3" xfId="3210" xr:uid="{EBF27DFA-22C2-4C60-9F16-312E03D46A8F}"/>
    <cellStyle name="Normal 9 3 5 2 3 2" xfId="4252" xr:uid="{A9C390FD-9C17-45C8-A0DC-A0C5EAC29D58}"/>
    <cellStyle name="Normal 9 3 5 2 3 2 2" xfId="4825" xr:uid="{C4D2E9DD-EC4F-4FA7-BC59-A5C1A83CCFA1}"/>
    <cellStyle name="Normal 9 3 5 2 3 3" xfId="4824" xr:uid="{80888A2D-0FF2-4368-B669-F47943129C63}"/>
    <cellStyle name="Normal 9 3 5 2 4" xfId="3211" xr:uid="{391EBC53-B2A9-4EA0-97AA-480942A9924C}"/>
    <cellStyle name="Normal 9 3 5 2 4 2" xfId="4826" xr:uid="{177306E8-732C-4C85-91E1-8FCF68B155EA}"/>
    <cellStyle name="Normal 9 3 5 2 5" xfId="4819" xr:uid="{827FA093-6589-47F7-BBB4-3E2FE6F417E4}"/>
    <cellStyle name="Normal 9 3 5 3" xfId="3212" xr:uid="{B254FA61-5045-45D0-A134-6560B967350E}"/>
    <cellStyle name="Normal 9 3 5 3 2" xfId="3213" xr:uid="{87BFA886-FE2D-4169-8BB4-3709F6888A14}"/>
    <cellStyle name="Normal 9 3 5 3 2 2" xfId="4253" xr:uid="{9A11DCD9-8729-4874-858F-A51F86157B0D}"/>
    <cellStyle name="Normal 9 3 5 3 2 2 2" xfId="4829" xr:uid="{809F2764-6AF4-4AEE-A082-92510F5E0564}"/>
    <cellStyle name="Normal 9 3 5 3 2 3" xfId="4828" xr:uid="{4626A13F-F6B9-4E00-B122-783082B42612}"/>
    <cellStyle name="Normal 9 3 5 3 3" xfId="3214" xr:uid="{496EE262-E4CD-4C1F-BC50-E05E71FE9F3D}"/>
    <cellStyle name="Normal 9 3 5 3 3 2" xfId="4830" xr:uid="{00586517-CA4E-4705-AFD1-9A57E69F9B1C}"/>
    <cellStyle name="Normal 9 3 5 3 4" xfId="3215" xr:uid="{F8DE819C-70F5-45DC-B9B0-1AE59DD41982}"/>
    <cellStyle name="Normal 9 3 5 3 4 2" xfId="4831" xr:uid="{92825BCC-A77F-45A9-B01C-D4AC0C63EEA4}"/>
    <cellStyle name="Normal 9 3 5 3 5" xfId="4827" xr:uid="{B0580626-7690-4D45-80F7-1AF06EF5FF34}"/>
    <cellStyle name="Normal 9 3 5 4" xfId="3216" xr:uid="{318BE92A-E5CD-4E9E-B834-8C31B89F7153}"/>
    <cellStyle name="Normal 9 3 5 4 2" xfId="4254" xr:uid="{0C6CF010-F442-4EF1-85DB-38D16449F666}"/>
    <cellStyle name="Normal 9 3 5 4 2 2" xfId="4833" xr:uid="{3E778C2C-D335-4060-A9A2-AC904F24CE33}"/>
    <cellStyle name="Normal 9 3 5 4 3" xfId="4832" xr:uid="{19BA428F-D319-47E7-905A-7324179461C3}"/>
    <cellStyle name="Normal 9 3 5 5" xfId="3217" xr:uid="{29FEA0E2-5C24-400B-B294-25650D7C24E0}"/>
    <cellStyle name="Normal 9 3 5 5 2" xfId="4834" xr:uid="{3FD25B78-30A2-4401-82C3-A151D275854D}"/>
    <cellStyle name="Normal 9 3 5 6" xfId="3218" xr:uid="{C37E54FD-D8A5-4F38-B6F5-615C05DBB76F}"/>
    <cellStyle name="Normal 9 3 5 6 2" xfId="4835" xr:uid="{72CA2479-EA02-47AF-9D1E-D7A86118E99C}"/>
    <cellStyle name="Normal 9 3 5 7" xfId="4818" xr:uid="{1598B416-F10F-4F77-B33E-714D3651F916}"/>
    <cellStyle name="Normal 9 3 6" xfId="3219" xr:uid="{E6292BB3-A37F-45F6-8D4D-442637E0B2A8}"/>
    <cellStyle name="Normal 9 3 6 2" xfId="3220" xr:uid="{DF427998-D4B7-48AF-942E-26FD17CF5572}"/>
    <cellStyle name="Normal 9 3 6 2 2" xfId="3221" xr:uid="{386E83C3-B69F-44CA-8A13-E54B6A51049B}"/>
    <cellStyle name="Normal 9 3 6 2 2 2" xfId="4255" xr:uid="{3F34098F-9CC4-4DE8-A4FF-F6203A238E4C}"/>
    <cellStyle name="Normal 9 3 6 2 2 2 2" xfId="4839" xr:uid="{45B32351-13C9-426A-B07E-31989669B88F}"/>
    <cellStyle name="Normal 9 3 6 2 2 3" xfId="4838" xr:uid="{D54FCB61-1613-4BB0-B6E9-07CA2B568678}"/>
    <cellStyle name="Normal 9 3 6 2 3" xfId="3222" xr:uid="{DA02899A-1AAC-4642-AA25-EF54C2510136}"/>
    <cellStyle name="Normal 9 3 6 2 3 2" xfId="4840" xr:uid="{448FD0F8-1E4E-497E-8CEA-9AEF193A5895}"/>
    <cellStyle name="Normal 9 3 6 2 4" xfId="3223" xr:uid="{CF64DAD8-0639-4640-9353-C02829CD275C}"/>
    <cellStyle name="Normal 9 3 6 2 4 2" xfId="4841" xr:uid="{430302DB-D64D-4732-A406-279D403CFF04}"/>
    <cellStyle name="Normal 9 3 6 2 5" xfId="4837" xr:uid="{49452D11-CD10-489D-B408-ABB2A4951795}"/>
    <cellStyle name="Normal 9 3 6 3" xfId="3224" xr:uid="{2B8B9A4B-9B44-44A8-836C-F09EF0402A6A}"/>
    <cellStyle name="Normal 9 3 6 3 2" xfId="4256" xr:uid="{A2558297-3F5E-4C40-A1FA-61EF4489ADE1}"/>
    <cellStyle name="Normal 9 3 6 3 2 2" xfId="4843" xr:uid="{06AB4DA0-FC52-40EC-8F06-ABDCB041EEBF}"/>
    <cellStyle name="Normal 9 3 6 3 3" xfId="4842" xr:uid="{03BDA647-6FE8-464A-9080-10693F744031}"/>
    <cellStyle name="Normal 9 3 6 4" xfId="3225" xr:uid="{99D07FD5-4770-4484-ACA8-4E2B1562F6D4}"/>
    <cellStyle name="Normal 9 3 6 4 2" xfId="4844" xr:uid="{B5D971D5-6E83-42F8-8514-B60302AEE7A4}"/>
    <cellStyle name="Normal 9 3 6 5" xfId="3226" xr:uid="{74DBBE4E-87F6-4838-89AA-4440D80235B2}"/>
    <cellStyle name="Normal 9 3 6 5 2" xfId="4845" xr:uid="{46EAA9BC-9AFB-474A-8498-74D3B95B94E9}"/>
    <cellStyle name="Normal 9 3 6 6" xfId="4836" xr:uid="{B1E33A27-4DC4-4B73-8926-C1C4A31D300E}"/>
    <cellStyle name="Normal 9 3 7" xfId="3227" xr:uid="{A797EA2E-8ABD-4950-8D2B-F0D9AB1CCDB0}"/>
    <cellStyle name="Normal 9 3 7 2" xfId="3228" xr:uid="{6EB97CAE-66A0-4B3B-B882-3BCBC571DF72}"/>
    <cellStyle name="Normal 9 3 7 2 2" xfId="4257" xr:uid="{1B54A533-BB82-40A2-99AC-85FED8374064}"/>
    <cellStyle name="Normal 9 3 7 2 2 2" xfId="4848" xr:uid="{C342F270-F05A-4AFD-BE7B-F5068645AD84}"/>
    <cellStyle name="Normal 9 3 7 2 3" xfId="4847" xr:uid="{EB117A1E-0D6F-4345-BAB9-FD730987F3DF}"/>
    <cellStyle name="Normal 9 3 7 3" xfId="3229" xr:uid="{B76444E4-6175-4C07-AB39-4D8BF09F294D}"/>
    <cellStyle name="Normal 9 3 7 3 2" xfId="4849" xr:uid="{D367C734-D643-4C53-90F5-8AB24BAF30CA}"/>
    <cellStyle name="Normal 9 3 7 4" xfId="3230" xr:uid="{B1E7D4EC-7BB7-405D-8A6E-FC3E60BBB6FB}"/>
    <cellStyle name="Normal 9 3 7 4 2" xfId="4850" xr:uid="{7DCFC6E8-2F2F-46F9-A8EF-B17DFCBEE7AD}"/>
    <cellStyle name="Normal 9 3 7 5" xfId="4846" xr:uid="{550DF6E7-177B-4553-A3FB-025CD17F450D}"/>
    <cellStyle name="Normal 9 3 8" xfId="3231" xr:uid="{2B1D4A98-40C6-4C82-905A-D14C61333F79}"/>
    <cellStyle name="Normal 9 3 8 2" xfId="3232" xr:uid="{99C1AC26-B877-49EA-8BAA-D6705CEFB2F2}"/>
    <cellStyle name="Normal 9 3 8 2 2" xfId="4852" xr:uid="{F7578F28-2BDB-469C-A98B-A16B13113B38}"/>
    <cellStyle name="Normal 9 3 8 3" xfId="3233" xr:uid="{640398F9-D213-4677-8BCC-61D9C9ACDFFF}"/>
    <cellStyle name="Normal 9 3 8 3 2" xfId="4853" xr:uid="{CD0F0397-D439-46CF-A7F7-DFDA42F6376E}"/>
    <cellStyle name="Normal 9 3 8 4" xfId="3234" xr:uid="{55D5F7BD-7328-426E-8C0B-D9CAEAD6EF44}"/>
    <cellStyle name="Normal 9 3 8 4 2" xfId="4854" xr:uid="{4BA6F9F3-09B0-4AFB-A055-C28456C28A72}"/>
    <cellStyle name="Normal 9 3 8 5" xfId="4851" xr:uid="{E1B34DE9-E198-4BF0-989F-C96D7C3CDE4E}"/>
    <cellStyle name="Normal 9 3 9" xfId="3235" xr:uid="{5BDAE3B3-C6A0-4247-BACC-064AC4CC029C}"/>
    <cellStyle name="Normal 9 3 9 2" xfId="4855" xr:uid="{51B4FDD3-2845-4CD9-9221-0441ED4CAC2F}"/>
    <cellStyle name="Normal 9 4" xfId="3236" xr:uid="{11129613-56A6-4D51-B873-F97F57EBFB20}"/>
    <cellStyle name="Normal 9 4 10" xfId="3237" xr:uid="{1F31F1AD-F3FC-4FDA-9729-2DDD7A81A114}"/>
    <cellStyle name="Normal 9 4 10 2" xfId="4857" xr:uid="{CBF19EC1-5CC7-4814-99DF-71BFCCC3B5F2}"/>
    <cellStyle name="Normal 9 4 11" xfId="3238" xr:uid="{24FE1A54-7660-40D9-A3F7-9F5271668B07}"/>
    <cellStyle name="Normal 9 4 11 2" xfId="4858" xr:uid="{36212011-85CC-4AAC-B2B2-2AB6AE2578C2}"/>
    <cellStyle name="Normal 9 4 12" xfId="4856" xr:uid="{AB4C20C6-A997-462E-9806-51125069D7EF}"/>
    <cellStyle name="Normal 9 4 2" xfId="3239" xr:uid="{30F2F904-5A3C-4A81-BF0E-55C98CEA28D2}"/>
    <cellStyle name="Normal 9 4 2 10" xfId="4859" xr:uid="{10DF2FF8-3D5E-40FC-8C96-E952532C94A8}"/>
    <cellStyle name="Normal 9 4 2 2" xfId="3240" xr:uid="{D9E5FCE7-1223-4557-98AF-B5436F9BB1A6}"/>
    <cellStyle name="Normal 9 4 2 2 2" xfId="3241" xr:uid="{D81757CC-47AC-4482-994B-C744036126C0}"/>
    <cellStyle name="Normal 9 4 2 2 2 2" xfId="3242" xr:uid="{518FC9FA-9D41-4381-BE1C-BAE9A8BFB21E}"/>
    <cellStyle name="Normal 9 4 2 2 2 2 2" xfId="3243" xr:uid="{B05AE49A-ED95-4B2B-ABF2-C8F8F8B01538}"/>
    <cellStyle name="Normal 9 4 2 2 2 2 2 2" xfId="4258" xr:uid="{1F6146BC-D47A-441E-BDDD-BE00360BF977}"/>
    <cellStyle name="Normal 9 4 2 2 2 2 2 2 2" xfId="4864" xr:uid="{AB8D216F-ECF6-44B2-A32E-2E393E4365EF}"/>
    <cellStyle name="Normal 9 4 2 2 2 2 2 3" xfId="4863" xr:uid="{12F148C5-EA09-417C-826C-7DCA8C708959}"/>
    <cellStyle name="Normal 9 4 2 2 2 2 3" xfId="3244" xr:uid="{680A2926-2DE3-47D2-9A55-D2CB2BEAD4D7}"/>
    <cellStyle name="Normal 9 4 2 2 2 2 3 2" xfId="4865" xr:uid="{DBDDE5E8-ECD6-4E1E-966E-7BD5815F7FA8}"/>
    <cellStyle name="Normal 9 4 2 2 2 2 4" xfId="3245" xr:uid="{8E41D7FF-8103-4056-ACB8-58D607481808}"/>
    <cellStyle name="Normal 9 4 2 2 2 2 4 2" xfId="4866" xr:uid="{A3660E85-32BF-4D0B-86CF-F8727A9EAF67}"/>
    <cellStyle name="Normal 9 4 2 2 2 2 5" xfId="4862" xr:uid="{869F3C97-1762-49F7-8ECC-63C6FBCD964A}"/>
    <cellStyle name="Normal 9 4 2 2 2 3" xfId="3246" xr:uid="{1B8264B7-103F-42A7-9BA6-0447CED66D59}"/>
    <cellStyle name="Normal 9 4 2 2 2 3 2" xfId="3247" xr:uid="{5F0FCDA7-071C-4529-9AB4-710E25D75DBD}"/>
    <cellStyle name="Normal 9 4 2 2 2 3 2 2" xfId="4868" xr:uid="{84A1A20A-B715-4EE9-8AFA-AE7D931CD057}"/>
    <cellStyle name="Normal 9 4 2 2 2 3 3" xfId="3248" xr:uid="{1833C35A-B9D5-43B0-8C66-966C7B839F43}"/>
    <cellStyle name="Normal 9 4 2 2 2 3 3 2" xfId="4869" xr:uid="{529319BA-0065-4ACF-B04A-B4F92FBD5969}"/>
    <cellStyle name="Normal 9 4 2 2 2 3 4" xfId="3249" xr:uid="{CB51F305-DA18-4720-94D1-E76AE2FC8599}"/>
    <cellStyle name="Normal 9 4 2 2 2 3 4 2" xfId="4870" xr:uid="{3C30DFF5-76B5-4CB9-B18D-31118A645B19}"/>
    <cellStyle name="Normal 9 4 2 2 2 3 5" xfId="4867" xr:uid="{7243B006-EC66-4479-A844-7A77B7C573E8}"/>
    <cellStyle name="Normal 9 4 2 2 2 4" xfId="3250" xr:uid="{88C8556E-C492-482B-AF12-EA70172CFDAB}"/>
    <cellStyle name="Normal 9 4 2 2 2 4 2" xfId="4871" xr:uid="{11CA268D-8CF2-407D-B7B5-BC607A2471A2}"/>
    <cellStyle name="Normal 9 4 2 2 2 5" xfId="3251" xr:uid="{DD43777A-5329-48D4-BD94-8F62A3076703}"/>
    <cellStyle name="Normal 9 4 2 2 2 5 2" xfId="4872" xr:uid="{5BF3906C-E96A-4F90-AB7F-2E2AC103C135}"/>
    <cellStyle name="Normal 9 4 2 2 2 6" xfId="3252" xr:uid="{D8AFEC2F-31B9-4394-A3E4-DCEB56A78D05}"/>
    <cellStyle name="Normal 9 4 2 2 2 6 2" xfId="4873" xr:uid="{C3A9FCC0-5C3C-4AC4-BB13-3E2DE889C9C8}"/>
    <cellStyle name="Normal 9 4 2 2 2 7" xfId="4861" xr:uid="{E7EED474-434E-4405-BC69-1772C7732CF2}"/>
    <cellStyle name="Normal 9 4 2 2 3" xfId="3253" xr:uid="{3DFFF274-24FE-42CB-975F-A4FF02C04979}"/>
    <cellStyle name="Normal 9 4 2 2 3 2" xfId="3254" xr:uid="{D2DFEBC7-3B75-4F5D-BE81-E8F3E13656EE}"/>
    <cellStyle name="Normal 9 4 2 2 3 2 2" xfId="3255" xr:uid="{869063DE-2CA8-4820-A4D2-F02420AE2C22}"/>
    <cellStyle name="Normal 9 4 2 2 3 2 2 2" xfId="4876" xr:uid="{99FE12E2-E8F2-4BCB-9BDD-81C7C9A077AB}"/>
    <cellStyle name="Normal 9 4 2 2 3 2 3" xfId="3256" xr:uid="{A3BFF452-1048-44CE-86F8-CAC2D556E553}"/>
    <cellStyle name="Normal 9 4 2 2 3 2 3 2" xfId="4877" xr:uid="{B42A9662-B00E-466C-AE8A-89DC5E2CE3AF}"/>
    <cellStyle name="Normal 9 4 2 2 3 2 4" xfId="3257" xr:uid="{9761CB9D-FD46-45FA-A4AB-96257056B2D5}"/>
    <cellStyle name="Normal 9 4 2 2 3 2 4 2" xfId="4878" xr:uid="{FE46E7A6-3F3E-4DFE-8378-024AEF440F2F}"/>
    <cellStyle name="Normal 9 4 2 2 3 2 5" xfId="4875" xr:uid="{F0ED6CDA-966C-42DA-8B5E-9262C1DF0F26}"/>
    <cellStyle name="Normal 9 4 2 2 3 3" xfId="3258" xr:uid="{227B15AC-06F8-40BE-AADE-3861BF4E7A6F}"/>
    <cellStyle name="Normal 9 4 2 2 3 3 2" xfId="4879" xr:uid="{DB206170-94C7-4446-A1C1-C9B948027BB3}"/>
    <cellStyle name="Normal 9 4 2 2 3 4" xfId="3259" xr:uid="{A149B947-3B08-4126-9A32-3A257426858D}"/>
    <cellStyle name="Normal 9 4 2 2 3 4 2" xfId="4880" xr:uid="{BC7412C2-07CD-48E5-AA1B-825F6C403DA8}"/>
    <cellStyle name="Normal 9 4 2 2 3 5" xfId="3260" xr:uid="{64AD31B9-96DB-4180-BA30-3AE17326C506}"/>
    <cellStyle name="Normal 9 4 2 2 3 5 2" xfId="4881" xr:uid="{1DD665D3-2FC7-4482-8878-C9502127D07A}"/>
    <cellStyle name="Normal 9 4 2 2 3 6" xfId="4874" xr:uid="{C1E829D7-D1AD-491D-BC3D-FED847A87D32}"/>
    <cellStyle name="Normal 9 4 2 2 4" xfId="3261" xr:uid="{7BDB1B93-5BB4-43CC-871A-3A678DD27243}"/>
    <cellStyle name="Normal 9 4 2 2 4 2" xfId="3262" xr:uid="{476D4421-4F0D-4715-93BD-192859D1B0C9}"/>
    <cellStyle name="Normal 9 4 2 2 4 2 2" xfId="4883" xr:uid="{622E866F-AEBF-4600-8993-48E2457F8743}"/>
    <cellStyle name="Normal 9 4 2 2 4 3" xfId="3263" xr:uid="{B125D602-D91F-42A0-80E1-690B5070ECD6}"/>
    <cellStyle name="Normal 9 4 2 2 4 3 2" xfId="4884" xr:uid="{8BECC9C4-6354-4D48-94F4-16ABD04A0879}"/>
    <cellStyle name="Normal 9 4 2 2 4 4" xfId="3264" xr:uid="{9F53C464-6528-48F8-B86F-B2125B83BD6A}"/>
    <cellStyle name="Normal 9 4 2 2 4 4 2" xfId="4885" xr:uid="{8DE97FA4-E90F-4C54-A45A-BAEAB2DD2EA6}"/>
    <cellStyle name="Normal 9 4 2 2 4 5" xfId="4882" xr:uid="{FF31F053-6BEF-462C-90AB-DCC498FBFD6A}"/>
    <cellStyle name="Normal 9 4 2 2 5" xfId="3265" xr:uid="{B02ED72B-031F-4FB0-8CF9-5044ED4050D3}"/>
    <cellStyle name="Normal 9 4 2 2 5 2" xfId="3266" xr:uid="{365A6033-D3FE-4058-883D-487953F88B31}"/>
    <cellStyle name="Normal 9 4 2 2 5 2 2" xfId="4887" xr:uid="{1EEAD88B-DB23-4ACA-9AE7-42257E337A2F}"/>
    <cellStyle name="Normal 9 4 2 2 5 3" xfId="3267" xr:uid="{F2C3B14C-9934-4EEF-A748-04A0EC60D284}"/>
    <cellStyle name="Normal 9 4 2 2 5 3 2" xfId="4888" xr:uid="{98CE7415-0F0D-4C1D-B87E-12AC78B2DF6C}"/>
    <cellStyle name="Normal 9 4 2 2 5 4" xfId="3268" xr:uid="{BB64336B-3DD7-49BF-87FE-452E07B95F39}"/>
    <cellStyle name="Normal 9 4 2 2 5 4 2" xfId="4889" xr:uid="{626F7B9E-EA82-44C5-AE21-6F50AFE0EF5E}"/>
    <cellStyle name="Normal 9 4 2 2 5 5" xfId="4886" xr:uid="{3E121FFB-5233-4DEB-906F-AE5BABD2A8FD}"/>
    <cellStyle name="Normal 9 4 2 2 6" xfId="3269" xr:uid="{5313E74B-88A8-452C-8CC5-EE45C49D109F}"/>
    <cellStyle name="Normal 9 4 2 2 6 2" xfId="4890" xr:uid="{3F4A1328-F00B-44DE-9512-E72C064086C3}"/>
    <cellStyle name="Normal 9 4 2 2 7" xfId="3270" xr:uid="{FCDD3659-A430-42B9-A2FA-2ABB2336C842}"/>
    <cellStyle name="Normal 9 4 2 2 7 2" xfId="4891" xr:uid="{11490387-EC15-4F50-AD72-0575BAB989F1}"/>
    <cellStyle name="Normal 9 4 2 2 8" xfId="3271" xr:uid="{9BB52C86-B4A4-477F-866B-BFD4E888BE73}"/>
    <cellStyle name="Normal 9 4 2 2 8 2" xfId="4892" xr:uid="{F528E620-FBDE-4E1B-92DE-0E9AC0F33699}"/>
    <cellStyle name="Normal 9 4 2 2 9" xfId="4860" xr:uid="{CA1DB20C-886D-49EE-9C25-1BE932002E68}"/>
    <cellStyle name="Normal 9 4 2 3" xfId="3272" xr:uid="{42816472-17CB-4C2E-A101-A86981A1AE48}"/>
    <cellStyle name="Normal 9 4 2 3 2" xfId="3273" xr:uid="{49252A82-39A3-47C3-830D-3C3330A05C93}"/>
    <cellStyle name="Normal 9 4 2 3 2 2" xfId="3274" xr:uid="{D967DE05-D7B0-4ABC-8CCB-FAAD8E9AA242}"/>
    <cellStyle name="Normal 9 4 2 3 2 2 2" xfId="4259" xr:uid="{53848E8A-1265-417F-9A9C-E0357167000D}"/>
    <cellStyle name="Normal 9 4 2 3 2 2 2 2" xfId="4260" xr:uid="{DDF7E7F8-BA81-4733-A27D-FD9432A93110}"/>
    <cellStyle name="Normal 9 4 2 3 2 2 2 2 2" xfId="4897" xr:uid="{F95B5D38-0109-42BC-B39C-C1CEF5C07D10}"/>
    <cellStyle name="Normal 9 4 2 3 2 2 2 3" xfId="4896" xr:uid="{7C71C476-F499-4B53-BC8E-B4F307922A33}"/>
    <cellStyle name="Normal 9 4 2 3 2 2 3" xfId="4261" xr:uid="{48045BAB-2484-445E-BDD2-FFBBFA1405E6}"/>
    <cellStyle name="Normal 9 4 2 3 2 2 3 2" xfId="4898" xr:uid="{49CF3E60-F0B8-405D-B5CB-BCE652447E5B}"/>
    <cellStyle name="Normal 9 4 2 3 2 2 4" xfId="4895" xr:uid="{A8AFAEE9-EF6A-4B73-AD77-ACEEDC8EED50}"/>
    <cellStyle name="Normal 9 4 2 3 2 3" xfId="3275" xr:uid="{FB7AFB05-CD37-4BEF-A283-D03FA1EFF61F}"/>
    <cellStyle name="Normal 9 4 2 3 2 3 2" xfId="4262" xr:uid="{CFA19954-6240-420F-A44B-367311030A88}"/>
    <cellStyle name="Normal 9 4 2 3 2 3 2 2" xfId="4900" xr:uid="{F8A7197E-266E-41A5-A673-3B5D181E0ECA}"/>
    <cellStyle name="Normal 9 4 2 3 2 3 3" xfId="4899" xr:uid="{00D5534B-DDE4-4AB1-81D0-F56A5BF5F6E9}"/>
    <cellStyle name="Normal 9 4 2 3 2 4" xfId="3276" xr:uid="{975621E9-5694-4134-8BEC-7988C05DE74D}"/>
    <cellStyle name="Normal 9 4 2 3 2 4 2" xfId="4901" xr:uid="{1DA2A364-D45D-4387-9633-9021BA8AB47C}"/>
    <cellStyle name="Normal 9 4 2 3 2 5" xfId="4894" xr:uid="{47FAFBC9-9DF8-4972-9290-BC4E55DEEEEF}"/>
    <cellStyle name="Normal 9 4 2 3 3" xfId="3277" xr:uid="{DAEC5A5D-7A6E-4727-BEAF-28FB7964AD8D}"/>
    <cellStyle name="Normal 9 4 2 3 3 2" xfId="3278" xr:uid="{AFC41255-0A65-434E-8F71-21129F8785DD}"/>
    <cellStyle name="Normal 9 4 2 3 3 2 2" xfId="4263" xr:uid="{DBBECE92-5F13-47DA-B040-B4F895CF327E}"/>
    <cellStyle name="Normal 9 4 2 3 3 2 2 2" xfId="4904" xr:uid="{6AEB21DE-319E-4552-A060-B05FA70CA2E1}"/>
    <cellStyle name="Normal 9 4 2 3 3 2 3" xfId="4903" xr:uid="{EE51A818-8454-4DD4-AC0B-B6EA21F16188}"/>
    <cellStyle name="Normal 9 4 2 3 3 3" xfId="3279" xr:uid="{509D1A50-27B9-4623-BE8A-3983C821DAC6}"/>
    <cellStyle name="Normal 9 4 2 3 3 3 2" xfId="4905" xr:uid="{9B1D0028-B37B-46DA-9EA7-C6D63BE817B8}"/>
    <cellStyle name="Normal 9 4 2 3 3 4" xfId="3280" xr:uid="{99AE7515-795C-4329-81B6-7D84E9A836E0}"/>
    <cellStyle name="Normal 9 4 2 3 3 4 2" xfId="4906" xr:uid="{0DE09DF4-91B6-4880-8536-3215DB07B08D}"/>
    <cellStyle name="Normal 9 4 2 3 3 5" xfId="4902" xr:uid="{0667C0F1-5956-458B-BAF8-B33ACBC41F41}"/>
    <cellStyle name="Normal 9 4 2 3 4" xfId="3281" xr:uid="{31A046AC-500C-4C58-B0BD-9020CB1E0B4A}"/>
    <cellStyle name="Normal 9 4 2 3 4 2" xfId="4264" xr:uid="{8DF0111B-5AE6-404F-9BA2-D8570C764DC3}"/>
    <cellStyle name="Normal 9 4 2 3 4 2 2" xfId="4908" xr:uid="{8D31ABA4-4518-4E19-93B4-918664B54773}"/>
    <cellStyle name="Normal 9 4 2 3 4 3" xfId="4907" xr:uid="{BB40655E-C677-4918-9BD6-E9AB99D2278D}"/>
    <cellStyle name="Normal 9 4 2 3 5" xfId="3282" xr:uid="{FBAA5195-DA0E-46AA-9590-5E2C6E68EE23}"/>
    <cellStyle name="Normal 9 4 2 3 5 2" xfId="4909" xr:uid="{3D0D3238-765F-4D0A-B589-CC8E7339D1B4}"/>
    <cellStyle name="Normal 9 4 2 3 6" xfId="3283" xr:uid="{71EFC646-AA01-476C-B815-6B3ACDD4AF67}"/>
    <cellStyle name="Normal 9 4 2 3 6 2" xfId="4910" xr:uid="{48626D28-B84C-4340-9C88-B16D6A625A47}"/>
    <cellStyle name="Normal 9 4 2 3 7" xfId="4893" xr:uid="{BD32B052-F611-4168-8547-5E883EFFC4AC}"/>
    <cellStyle name="Normal 9 4 2 4" xfId="3284" xr:uid="{FAFCFA16-BBD0-4603-9D98-73B7D19891D0}"/>
    <cellStyle name="Normal 9 4 2 4 2" xfId="3285" xr:uid="{6391DDC9-CD17-468B-A7CE-5E50F7D5A0C5}"/>
    <cellStyle name="Normal 9 4 2 4 2 2" xfId="3286" xr:uid="{8677FDBD-DE0F-4EC1-9FFB-0F83CF64234E}"/>
    <cellStyle name="Normal 9 4 2 4 2 2 2" xfId="4265" xr:uid="{4DBD19C8-062C-41EF-A4B7-7D4817A67468}"/>
    <cellStyle name="Normal 9 4 2 4 2 2 2 2" xfId="4914" xr:uid="{F0D33ACC-60FD-4987-8F74-2475AFA34E69}"/>
    <cellStyle name="Normal 9 4 2 4 2 2 3" xfId="4913" xr:uid="{719340E7-0740-4347-A7F7-2ACC674E43A6}"/>
    <cellStyle name="Normal 9 4 2 4 2 3" xfId="3287" xr:uid="{D5A5D658-2D9D-4ECB-BB53-0B1CFC7F5F98}"/>
    <cellStyle name="Normal 9 4 2 4 2 3 2" xfId="4915" xr:uid="{288C42F8-5D2A-4017-8A7E-5AF1C0F1FC5C}"/>
    <cellStyle name="Normal 9 4 2 4 2 4" xfId="3288" xr:uid="{03AD16CA-3D3C-4570-B0CE-F29197B87EA6}"/>
    <cellStyle name="Normal 9 4 2 4 2 4 2" xfId="4916" xr:uid="{0B3A1621-CCCC-4CC2-8246-229FE146E83B}"/>
    <cellStyle name="Normal 9 4 2 4 2 5" xfId="4912" xr:uid="{D66CAF4B-15B4-47F3-9742-A6C11B45693D}"/>
    <cellStyle name="Normal 9 4 2 4 3" xfId="3289" xr:uid="{AF3C1198-867C-4A91-BC23-7C646DBCA33F}"/>
    <cellStyle name="Normal 9 4 2 4 3 2" xfId="4266" xr:uid="{3A78A094-D3FA-48DC-BBE0-BAD01F373DCC}"/>
    <cellStyle name="Normal 9 4 2 4 3 2 2" xfId="4918" xr:uid="{990DD5A0-7B71-41DB-9D70-8BF5975CCCFD}"/>
    <cellStyle name="Normal 9 4 2 4 3 3" xfId="4917" xr:uid="{BA52E14B-CF15-4E77-9281-F02497D8BA3D}"/>
    <cellStyle name="Normal 9 4 2 4 4" xfId="3290" xr:uid="{E5C8E502-5197-49B0-9CBE-3CEA61A7B3A0}"/>
    <cellStyle name="Normal 9 4 2 4 4 2" xfId="4919" xr:uid="{31179AE8-25D1-4683-82DE-3738C8944CD8}"/>
    <cellStyle name="Normal 9 4 2 4 5" xfId="3291" xr:uid="{7A670135-D4A1-46E7-9CA9-EB7B753B1500}"/>
    <cellStyle name="Normal 9 4 2 4 5 2" xfId="4920" xr:uid="{7203F169-123C-42E4-A4DB-8999D74B3CEF}"/>
    <cellStyle name="Normal 9 4 2 4 6" xfId="4911" xr:uid="{07C67F40-59B0-46A8-B218-9D744B2CF8EE}"/>
    <cellStyle name="Normal 9 4 2 5" xfId="3292" xr:uid="{EBB7874D-B186-4B51-8BD0-371ED7D99ACD}"/>
    <cellStyle name="Normal 9 4 2 5 2" xfId="3293" xr:uid="{3C3933CB-DA3E-4F69-826F-28E725D9967C}"/>
    <cellStyle name="Normal 9 4 2 5 2 2" xfId="4267" xr:uid="{4A57196E-684C-4C8C-B089-6DD9F64A560D}"/>
    <cellStyle name="Normal 9 4 2 5 2 2 2" xfId="4923" xr:uid="{11BEA45B-758F-427B-8473-22C54940E142}"/>
    <cellStyle name="Normal 9 4 2 5 2 3" xfId="4922" xr:uid="{16B748A9-2EB1-4D73-B08C-A1D412B61FB6}"/>
    <cellStyle name="Normal 9 4 2 5 3" xfId="3294" xr:uid="{222357A2-30AF-4877-B4FC-B4FD35BB7C28}"/>
    <cellStyle name="Normal 9 4 2 5 3 2" xfId="4924" xr:uid="{37D582F0-48E5-47BB-8D30-30F9A28C88D1}"/>
    <cellStyle name="Normal 9 4 2 5 4" xfId="3295" xr:uid="{00CBB98E-2B76-46D6-9506-27F950F6694F}"/>
    <cellStyle name="Normal 9 4 2 5 4 2" xfId="4925" xr:uid="{D44105AB-5FC0-42A2-957B-03BB23BDB727}"/>
    <cellStyle name="Normal 9 4 2 5 5" xfId="4921" xr:uid="{5C9BF8A9-82CD-4F09-AFDD-33B3F808BD71}"/>
    <cellStyle name="Normal 9 4 2 6" xfId="3296" xr:uid="{65534137-1AF9-47F2-B62A-6290E2D0C137}"/>
    <cellStyle name="Normal 9 4 2 6 2" xfId="3297" xr:uid="{888E55E9-520C-4ECE-8847-4E9CD05D9B40}"/>
    <cellStyle name="Normal 9 4 2 6 2 2" xfId="4927" xr:uid="{61A90B83-44A5-41EF-ADFC-CF5D294E1375}"/>
    <cellStyle name="Normal 9 4 2 6 3" xfId="3298" xr:uid="{C03F5947-DACE-4326-8C5F-4CF7DE2F5F17}"/>
    <cellStyle name="Normal 9 4 2 6 3 2" xfId="4928" xr:uid="{D0D3A594-0B07-407C-8787-1B735E4890D7}"/>
    <cellStyle name="Normal 9 4 2 6 4" xfId="3299" xr:uid="{4DF4D00C-836A-4241-9119-E34A4801E69E}"/>
    <cellStyle name="Normal 9 4 2 6 4 2" xfId="4929" xr:uid="{88D6FA69-2FEF-4481-9C19-F7B62F5B683D}"/>
    <cellStyle name="Normal 9 4 2 6 5" xfId="4926" xr:uid="{0E4F24D6-81B1-490D-8069-88839714DA74}"/>
    <cellStyle name="Normal 9 4 2 7" xfId="3300" xr:uid="{5AD0DC96-23AC-4DB0-A5AE-69AFFF3FCAD1}"/>
    <cellStyle name="Normal 9 4 2 7 2" xfId="4930" xr:uid="{3883F582-42D2-441C-A102-000C2842DB2D}"/>
    <cellStyle name="Normal 9 4 2 8" xfId="3301" xr:uid="{539A4528-1877-403A-97C7-342389E257AB}"/>
    <cellStyle name="Normal 9 4 2 8 2" xfId="4931" xr:uid="{01DBDE05-DBA6-47A8-9A1E-0D3114D7F4C6}"/>
    <cellStyle name="Normal 9 4 2 9" xfId="3302" xr:uid="{96A66EBD-F5CF-40AC-8F01-03204678CED7}"/>
    <cellStyle name="Normal 9 4 2 9 2" xfId="4932" xr:uid="{FD4A34E0-402C-4412-BDE7-F9CC8C2EB0E6}"/>
    <cellStyle name="Normal 9 4 3" xfId="3303" xr:uid="{03435B3F-9CE0-470F-8A9D-659E7DCD37C0}"/>
    <cellStyle name="Normal 9 4 3 2" xfId="3304" xr:uid="{3033C144-A5BE-40F3-B13A-839C259B8531}"/>
    <cellStyle name="Normal 9 4 3 2 2" xfId="3305" xr:uid="{50A7E465-72C9-419B-ACD3-EE7501895D7C}"/>
    <cellStyle name="Normal 9 4 3 2 2 2" xfId="3306" xr:uid="{AB25510C-7E58-4F2B-80D1-634222D76ED8}"/>
    <cellStyle name="Normal 9 4 3 2 2 2 2" xfId="4268" xr:uid="{58007270-1BAA-47D9-BCA0-E57890C0AEC6}"/>
    <cellStyle name="Normal 9 4 3 2 2 2 2 2" xfId="4671" xr:uid="{2C2247EB-D0AD-4F47-8DE3-16EE1A19708E}"/>
    <cellStyle name="Normal 9 4 3 2 2 2 2 2 2" xfId="5308" xr:uid="{EBFF51E5-48E7-4629-A713-A791DCCE0BB9}"/>
    <cellStyle name="Normal 9 4 3 2 2 2 2 2 3" xfId="4937" xr:uid="{2917030C-5F22-4247-9DF1-5DDB25486E55}"/>
    <cellStyle name="Normal 9 4 3 2 2 2 3" xfId="4672" xr:uid="{563DA70B-A54A-47DD-88F8-16BAD76F8B1C}"/>
    <cellStyle name="Normal 9 4 3 2 2 2 3 2" xfId="5309" xr:uid="{378D325D-4AEA-4BC1-B4EA-B99A3775AFB5}"/>
    <cellStyle name="Normal 9 4 3 2 2 2 3 3" xfId="4936" xr:uid="{0CD2128D-0782-4623-873F-19603CA4AA77}"/>
    <cellStyle name="Normal 9 4 3 2 2 3" xfId="3307" xr:uid="{AC52DC6F-2328-4E5F-A0CE-142F2DA42F3F}"/>
    <cellStyle name="Normal 9 4 3 2 2 3 2" xfId="4673" xr:uid="{863B6E22-9D71-43E6-BE35-203D361A26F0}"/>
    <cellStyle name="Normal 9 4 3 2 2 3 2 2" xfId="5310" xr:uid="{2770C3C2-2F0D-4222-AA80-114380511DA9}"/>
    <cellStyle name="Normal 9 4 3 2 2 3 2 3" xfId="4938" xr:uid="{0113ED55-39E4-4E84-A771-E71389DDEB48}"/>
    <cellStyle name="Normal 9 4 3 2 2 4" xfId="3308" xr:uid="{664B12FB-1D52-4FF4-A9E7-EB329B689A0E}"/>
    <cellStyle name="Normal 9 4 3 2 2 4 2" xfId="4939" xr:uid="{4D41090C-9776-45E7-B856-6A7E69CA3167}"/>
    <cellStyle name="Normal 9 4 3 2 2 5" xfId="4935" xr:uid="{ADB199AB-89EA-41E4-A25D-CB3D8C2B8450}"/>
    <cellStyle name="Normal 9 4 3 2 3" xfId="3309" xr:uid="{88AFCE3A-D732-4B3E-8997-F1E2C2171148}"/>
    <cellStyle name="Normal 9 4 3 2 3 2" xfId="3310" xr:uid="{02CA4CFC-0476-41BF-A95F-F2343B5D0851}"/>
    <cellStyle name="Normal 9 4 3 2 3 2 2" xfId="4674" xr:uid="{08C491AE-5FDE-4BE2-8A30-865FC51793C3}"/>
    <cellStyle name="Normal 9 4 3 2 3 2 2 2" xfId="5311" xr:uid="{B94F5137-DE65-431C-8F50-9506827A3A6C}"/>
    <cellStyle name="Normal 9 4 3 2 3 2 2 3" xfId="4941" xr:uid="{C9279D9D-6FD3-4F8F-8EAD-D5160CB10864}"/>
    <cellStyle name="Normal 9 4 3 2 3 3" xfId="3311" xr:uid="{CB1B0D09-850C-4F3A-97A3-1B17D8D33505}"/>
    <cellStyle name="Normal 9 4 3 2 3 3 2" xfId="4942" xr:uid="{7E2EA3CD-74D4-4C6B-9038-85DA8A744D2C}"/>
    <cellStyle name="Normal 9 4 3 2 3 4" xfId="3312" xr:uid="{437AF80C-33D9-426B-8C24-C618F6BC4D5F}"/>
    <cellStyle name="Normal 9 4 3 2 3 4 2" xfId="4943" xr:uid="{DB879FD9-EA2B-459A-AFED-C610C9216A8F}"/>
    <cellStyle name="Normal 9 4 3 2 3 5" xfId="4940" xr:uid="{CF108377-51DA-4CCD-86AE-C030D863CE6C}"/>
    <cellStyle name="Normal 9 4 3 2 4" xfId="3313" xr:uid="{5A610148-0F21-4F09-A777-8144E083577A}"/>
    <cellStyle name="Normal 9 4 3 2 4 2" xfId="4675" xr:uid="{F8A4AABD-CA88-4023-972B-D04C5F339048}"/>
    <cellStyle name="Normal 9 4 3 2 4 2 2" xfId="5312" xr:uid="{AAFFC122-14EE-4FF4-B8AC-7E2E60D8D8E1}"/>
    <cellStyle name="Normal 9 4 3 2 4 2 3" xfId="4944" xr:uid="{381165B5-41B6-4566-9928-2C6FFCD34498}"/>
    <cellStyle name="Normal 9 4 3 2 5" xfId="3314" xr:uid="{F3AD60BD-778D-4562-811F-0C5AD14CE38A}"/>
    <cellStyle name="Normal 9 4 3 2 5 2" xfId="4945" xr:uid="{565F63F4-0E7C-4E22-9766-3DE983A0C26F}"/>
    <cellStyle name="Normal 9 4 3 2 6" xfId="3315" xr:uid="{903C8C27-205D-4AC0-9246-20BF71A0660F}"/>
    <cellStyle name="Normal 9 4 3 2 6 2" xfId="4946" xr:uid="{0586B2D9-B4F8-465E-8D2F-11089D8A9EF2}"/>
    <cellStyle name="Normal 9 4 3 2 7" xfId="4934" xr:uid="{38610A28-8295-4A6C-BAA2-BD579CD3A65C}"/>
    <cellStyle name="Normal 9 4 3 3" xfId="3316" xr:uid="{62928B69-63D9-4096-8336-FC3015DE717A}"/>
    <cellStyle name="Normal 9 4 3 3 2" xfId="3317" xr:uid="{D90A10C1-9930-43D1-9B79-52A31949A79C}"/>
    <cellStyle name="Normal 9 4 3 3 2 2" xfId="3318" xr:uid="{FD3A09DE-C522-4EB3-8B79-CD7418E21BB1}"/>
    <cellStyle name="Normal 9 4 3 3 2 2 2" xfId="4676" xr:uid="{82699518-85C8-4BCC-87D8-4B5CB7D09BC6}"/>
    <cellStyle name="Normal 9 4 3 3 2 2 2 2" xfId="5313" xr:uid="{CA3DEB2F-8622-4FE4-85AC-B4D9D80901BA}"/>
    <cellStyle name="Normal 9 4 3 3 2 2 2 3" xfId="4949" xr:uid="{071FA310-BCE1-4F6B-BF05-5DCCABFF48C1}"/>
    <cellStyle name="Normal 9 4 3 3 2 3" xfId="3319" xr:uid="{C3E96368-A89E-472B-99A9-BB864068D61E}"/>
    <cellStyle name="Normal 9 4 3 3 2 3 2" xfId="4950" xr:uid="{D0A65964-4627-459A-B4B9-02C8863AF1B2}"/>
    <cellStyle name="Normal 9 4 3 3 2 4" xfId="3320" xr:uid="{F00A5591-B4B3-48AC-81B1-9AD3316B5D46}"/>
    <cellStyle name="Normal 9 4 3 3 2 4 2" xfId="4951" xr:uid="{500662A9-4505-4875-BA73-17EF43B7F77D}"/>
    <cellStyle name="Normal 9 4 3 3 2 5" xfId="4948" xr:uid="{B30D086E-4A5B-4CFE-AFCF-C14F623B7FB7}"/>
    <cellStyle name="Normal 9 4 3 3 3" xfId="3321" xr:uid="{B4EF7864-052A-4069-8654-E62EE80B847E}"/>
    <cellStyle name="Normal 9 4 3 3 3 2" xfId="4677" xr:uid="{07BA2FED-C0A1-4683-A77C-9F85A6F1D875}"/>
    <cellStyle name="Normal 9 4 3 3 3 2 2" xfId="5314" xr:uid="{BE507D64-5E7A-4335-A977-AFD167871957}"/>
    <cellStyle name="Normal 9 4 3 3 3 2 3" xfId="4952" xr:uid="{2C21F82A-1E28-4F47-8C62-3110B458B349}"/>
    <cellStyle name="Normal 9 4 3 3 4" xfId="3322" xr:uid="{7FB5C437-0B7E-4F69-B3ED-570366491EB1}"/>
    <cellStyle name="Normal 9 4 3 3 4 2" xfId="4953" xr:uid="{EA50F40C-A85F-4C8F-A227-1BEFEE0C6705}"/>
    <cellStyle name="Normal 9 4 3 3 5" xfId="3323" xr:uid="{26B667D9-ED21-44D7-B3DC-0B4DC6E0791B}"/>
    <cellStyle name="Normal 9 4 3 3 5 2" xfId="4954" xr:uid="{6AD864CE-EB43-4652-A72B-D4E9B575F50D}"/>
    <cellStyle name="Normal 9 4 3 3 6" xfId="4947" xr:uid="{F590EFB4-A61A-4776-B66C-79E90D3EF066}"/>
    <cellStyle name="Normal 9 4 3 4" xfId="3324" xr:uid="{F9E64A9F-5FB9-4D57-8DC8-A7468DA5E4CA}"/>
    <cellStyle name="Normal 9 4 3 4 2" xfId="3325" xr:uid="{72A78A3A-4D24-4FCD-9257-F23D5E20D1BD}"/>
    <cellStyle name="Normal 9 4 3 4 2 2" xfId="4678" xr:uid="{59842C51-4299-4380-BCA3-985AC4B329DD}"/>
    <cellStyle name="Normal 9 4 3 4 2 2 2" xfId="5315" xr:uid="{8538F6D9-D992-44F6-8E01-14AE1F1E00D1}"/>
    <cellStyle name="Normal 9 4 3 4 2 2 3" xfId="4956" xr:uid="{A279F5CB-C4B0-4FF0-BB7B-4AD7B8C04986}"/>
    <cellStyle name="Normal 9 4 3 4 3" xfId="3326" xr:uid="{D96F0A9D-5338-4C1E-95AC-249974097C75}"/>
    <cellStyle name="Normal 9 4 3 4 3 2" xfId="4957" xr:uid="{C1D764AC-D5A2-4A86-9825-C047393A14A4}"/>
    <cellStyle name="Normal 9 4 3 4 4" xfId="3327" xr:uid="{F4FBE66A-85F6-40CC-BC4B-A0AE7FC214EF}"/>
    <cellStyle name="Normal 9 4 3 4 4 2" xfId="4958" xr:uid="{869CAD43-6517-4AD1-B7A3-0B2CDE29C5E3}"/>
    <cellStyle name="Normal 9 4 3 4 5" xfId="4955" xr:uid="{5A80829C-1A87-4D7C-9C73-DB47A29337E3}"/>
    <cellStyle name="Normal 9 4 3 5" xfId="3328" xr:uid="{0F0C4857-3CA1-40AA-8FD1-E57B3A267ADE}"/>
    <cellStyle name="Normal 9 4 3 5 2" xfId="3329" xr:uid="{DFDC5153-6F0B-4028-A18F-406A4354B9D2}"/>
    <cellStyle name="Normal 9 4 3 5 2 2" xfId="4960" xr:uid="{04BF84D9-26E7-4360-8D93-14F753C4CA22}"/>
    <cellStyle name="Normal 9 4 3 5 3" xfId="3330" xr:uid="{A06AB8F8-8EEF-4FE5-A25F-82F8AACF60DE}"/>
    <cellStyle name="Normal 9 4 3 5 3 2" xfId="4961" xr:uid="{9B734FBE-8B7A-4393-BA27-70810FC1461A}"/>
    <cellStyle name="Normal 9 4 3 5 4" xfId="3331" xr:uid="{5BF45382-AFA5-4E7C-B2D2-E564EC9CD497}"/>
    <cellStyle name="Normal 9 4 3 5 4 2" xfId="4962" xr:uid="{A9083D4C-3BD4-418D-848B-AA640814DC84}"/>
    <cellStyle name="Normal 9 4 3 5 5" xfId="4959" xr:uid="{7929302C-AB62-4BD0-9B68-71FB51B06D62}"/>
    <cellStyle name="Normal 9 4 3 6" xfId="3332" xr:uid="{F87CA425-4542-455C-B5C9-3D586A504191}"/>
    <cellStyle name="Normal 9 4 3 6 2" xfId="4963" xr:uid="{39D5AB16-B282-48F5-90FA-5363654AE23E}"/>
    <cellStyle name="Normal 9 4 3 7" xfId="3333" xr:uid="{0770548E-ED1F-41A4-A1DE-8B190B5AE8D6}"/>
    <cellStyle name="Normal 9 4 3 7 2" xfId="4964" xr:uid="{D75BEA79-E2E5-4FFA-A9DC-EC3A07FA7D3D}"/>
    <cellStyle name="Normal 9 4 3 8" xfId="3334" xr:uid="{1959343A-F33E-4A04-B666-79445CBCBBBA}"/>
    <cellStyle name="Normal 9 4 3 8 2" xfId="4965" xr:uid="{C7E84B70-77C8-40FC-8B15-60299969EC72}"/>
    <cellStyle name="Normal 9 4 3 9" xfId="4933" xr:uid="{72302020-938C-46D0-B05B-FBD8C0DD38CA}"/>
    <cellStyle name="Normal 9 4 4" xfId="3335" xr:uid="{FD25BAF9-B043-447D-8FE8-933B2327C26C}"/>
    <cellStyle name="Normal 9 4 4 2" xfId="3336" xr:uid="{00720F9A-D707-4CD2-8ABC-874285292833}"/>
    <cellStyle name="Normal 9 4 4 2 2" xfId="3337" xr:uid="{793A3227-0205-40BA-80BE-BFB28AFEE977}"/>
    <cellStyle name="Normal 9 4 4 2 2 2" xfId="3338" xr:uid="{73A61055-0833-42D5-997C-BB0E2895FE51}"/>
    <cellStyle name="Normal 9 4 4 2 2 2 2" xfId="4269" xr:uid="{461BA8C6-E9A2-4132-BD13-0D850A8B691D}"/>
    <cellStyle name="Normal 9 4 4 2 2 2 2 2" xfId="4970" xr:uid="{A584D9C2-7CE3-4CFB-8945-A8E7B68CD0F6}"/>
    <cellStyle name="Normal 9 4 4 2 2 2 3" xfId="4969" xr:uid="{9BC66E29-DD98-44BE-A81F-E9109CE9D334}"/>
    <cellStyle name="Normal 9 4 4 2 2 3" xfId="3339" xr:uid="{1E2DA400-0553-4918-A7F6-B0A838ADC416}"/>
    <cellStyle name="Normal 9 4 4 2 2 3 2" xfId="4971" xr:uid="{B24EE09E-A183-4BA4-91FE-1AB4B94A956C}"/>
    <cellStyle name="Normal 9 4 4 2 2 4" xfId="3340" xr:uid="{1E9708C6-099E-4ACB-AD62-E724C2783CED}"/>
    <cellStyle name="Normal 9 4 4 2 2 4 2" xfId="4972" xr:uid="{BE0D96D5-E0C0-441A-B194-B4DD8DADB19B}"/>
    <cellStyle name="Normal 9 4 4 2 2 5" xfId="4968" xr:uid="{047F4E88-532A-40B6-BB3A-ECF3B5E12AB3}"/>
    <cellStyle name="Normal 9 4 4 2 3" xfId="3341" xr:uid="{DFE5D2FE-ACCD-4D99-A0B7-9A765F43B0A4}"/>
    <cellStyle name="Normal 9 4 4 2 3 2" xfId="4270" xr:uid="{98D69C18-5745-48FC-9D09-87A8B08FDFCA}"/>
    <cellStyle name="Normal 9 4 4 2 3 2 2" xfId="4974" xr:uid="{28A38DC8-6B93-4BEA-87B3-51F74B7F37EE}"/>
    <cellStyle name="Normal 9 4 4 2 3 3" xfId="4973" xr:uid="{2CF2A7FD-9D30-4A0D-9A54-E59305C01D42}"/>
    <cellStyle name="Normal 9 4 4 2 4" xfId="3342" xr:uid="{1B57A8EC-4878-4DE2-ADE8-6E6DFE57F1E9}"/>
    <cellStyle name="Normal 9 4 4 2 4 2" xfId="4975" xr:uid="{9BF3E99A-7EE4-43CF-9754-22251EEF1F05}"/>
    <cellStyle name="Normal 9 4 4 2 5" xfId="3343" xr:uid="{469E186F-81A7-4A2F-A0C5-0EDCDA2B235E}"/>
    <cellStyle name="Normal 9 4 4 2 5 2" xfId="4976" xr:uid="{4E89B5B8-0E1F-4AF4-9DDC-5FF21C7F43D6}"/>
    <cellStyle name="Normal 9 4 4 2 6" xfId="4967" xr:uid="{0EE67A35-C099-4F35-8FEC-9A4AB15A4D22}"/>
    <cellStyle name="Normal 9 4 4 3" xfId="3344" xr:uid="{75E798B2-591C-41A9-AC2C-0B45E9B4883E}"/>
    <cellStyle name="Normal 9 4 4 3 2" xfId="3345" xr:uid="{52F6BE95-F6FC-45A0-88C7-8167C73FC1D5}"/>
    <cellStyle name="Normal 9 4 4 3 2 2" xfId="4271" xr:uid="{24FD3DAD-81D6-4AD0-9980-68B3B61209A0}"/>
    <cellStyle name="Normal 9 4 4 3 2 2 2" xfId="4979" xr:uid="{D0AA6E44-2615-43BD-8DFA-5D71F0C29351}"/>
    <cellStyle name="Normal 9 4 4 3 2 3" xfId="4978" xr:uid="{3CF97DBC-74D4-4A1D-A9B4-3B886F0B64F9}"/>
    <cellStyle name="Normal 9 4 4 3 3" xfId="3346" xr:uid="{1F54507F-9ABD-4B25-AEBA-8341FB2080FF}"/>
    <cellStyle name="Normal 9 4 4 3 3 2" xfId="4980" xr:uid="{90380AE3-61CA-49C6-BCB8-283F1090CE60}"/>
    <cellStyle name="Normal 9 4 4 3 4" xfId="3347" xr:uid="{554E29FE-C796-4500-AAF6-25BF0CCB3275}"/>
    <cellStyle name="Normal 9 4 4 3 4 2" xfId="4981" xr:uid="{1C3385FC-D72E-4534-B9F8-70AC4D9FB834}"/>
    <cellStyle name="Normal 9 4 4 3 5" xfId="4977" xr:uid="{055A7FFC-6C05-4092-A6D5-5DD06CEA132B}"/>
    <cellStyle name="Normal 9 4 4 4" xfId="3348" xr:uid="{AC77F3D6-E58F-47CB-958B-12A2F4A1329C}"/>
    <cellStyle name="Normal 9 4 4 4 2" xfId="3349" xr:uid="{2B8E6921-FAEE-4ECE-ABA1-2CE773DA9A31}"/>
    <cellStyle name="Normal 9 4 4 4 2 2" xfId="4983" xr:uid="{4F18E4A9-47DB-4F62-BBFD-AFC529C28F52}"/>
    <cellStyle name="Normal 9 4 4 4 3" xfId="3350" xr:uid="{5D421AE4-6B7E-45FA-A020-F4EC5032A955}"/>
    <cellStyle name="Normal 9 4 4 4 3 2" xfId="4984" xr:uid="{D38F37D9-CDB5-4492-90A8-349FDE0094DE}"/>
    <cellStyle name="Normal 9 4 4 4 4" xfId="3351" xr:uid="{49B3AC6F-1348-42A8-8506-A2A53A2BF9DF}"/>
    <cellStyle name="Normal 9 4 4 4 4 2" xfId="4985" xr:uid="{58FE051E-1FE8-45DD-8813-EA4CE2B86D84}"/>
    <cellStyle name="Normal 9 4 4 4 5" xfId="4982" xr:uid="{E3E66A02-12F9-427A-8206-AADB11E5F3FA}"/>
    <cellStyle name="Normal 9 4 4 5" xfId="3352" xr:uid="{DD454A90-9694-4938-8A3D-58C0E34D9DD5}"/>
    <cellStyle name="Normal 9 4 4 5 2" xfId="4986" xr:uid="{CAE989C4-FE0D-4AB5-9E14-B7D1FE9FEF85}"/>
    <cellStyle name="Normal 9 4 4 6" xfId="3353" xr:uid="{D9DCCA0D-5BF6-49D8-A90E-FED5F5CFE6CA}"/>
    <cellStyle name="Normal 9 4 4 6 2" xfId="4987" xr:uid="{581C31A1-8E0C-4DD5-9B67-D70147F1E055}"/>
    <cellStyle name="Normal 9 4 4 7" xfId="3354" xr:uid="{88422CAD-8F28-45E1-9798-FF2DD8B1FF5D}"/>
    <cellStyle name="Normal 9 4 4 7 2" xfId="4988" xr:uid="{77A61D19-1906-4F30-BBB7-B03BC6C2ECD3}"/>
    <cellStyle name="Normal 9 4 4 8" xfId="4966" xr:uid="{BDB51DCF-F6CD-403D-B99E-6CD52C918484}"/>
    <cellStyle name="Normal 9 4 5" xfId="3355" xr:uid="{6F56B094-2BB9-4764-A615-6E7CDCBC45BA}"/>
    <cellStyle name="Normal 9 4 5 2" xfId="3356" xr:uid="{0D3E7F04-F440-4B53-B24C-CFC6E279B775}"/>
    <cellStyle name="Normal 9 4 5 2 2" xfId="3357" xr:uid="{0A38EEDB-4F92-4912-915D-ABB6AE7B4E24}"/>
    <cellStyle name="Normal 9 4 5 2 2 2" xfId="4272" xr:uid="{81F255C7-1933-4336-98A3-18E1623708A8}"/>
    <cellStyle name="Normal 9 4 5 2 2 2 2" xfId="4992" xr:uid="{67982F42-1AF9-40D1-A24B-68CF00C43A83}"/>
    <cellStyle name="Normal 9 4 5 2 2 3" xfId="4991" xr:uid="{98034123-51FA-4EFE-9385-74568383F278}"/>
    <cellStyle name="Normal 9 4 5 2 3" xfId="3358" xr:uid="{DDA0F371-0196-4113-81E9-8EE7EC99C670}"/>
    <cellStyle name="Normal 9 4 5 2 3 2" xfId="4993" xr:uid="{60BC70ED-F3DB-4A65-A5DF-C0F29FBA1BA8}"/>
    <cellStyle name="Normal 9 4 5 2 4" xfId="3359" xr:uid="{41A451F1-591C-4C11-B3DB-E8770DE237C2}"/>
    <cellStyle name="Normal 9 4 5 2 4 2" xfId="4994" xr:uid="{402A05DF-1922-4532-9934-F6EAA03A2D6E}"/>
    <cellStyle name="Normal 9 4 5 2 5" xfId="4990" xr:uid="{F23F0B82-2B1C-4516-B620-F51B84F3B1C7}"/>
    <cellStyle name="Normal 9 4 5 3" xfId="3360" xr:uid="{E3A34758-2D0B-47B2-8B92-C3AB60E94AA4}"/>
    <cellStyle name="Normal 9 4 5 3 2" xfId="3361" xr:uid="{700B5E6C-4EFF-4645-992E-B0278A9A0CC1}"/>
    <cellStyle name="Normal 9 4 5 3 2 2" xfId="4996" xr:uid="{93B05428-05FE-42AB-B758-15F821705AD6}"/>
    <cellStyle name="Normal 9 4 5 3 3" xfId="3362" xr:uid="{5AF2AAC0-C9CC-4E00-938E-052F39DE1601}"/>
    <cellStyle name="Normal 9 4 5 3 3 2" xfId="4997" xr:uid="{BDBEEFEE-08F3-4C74-938B-4C57E83F186A}"/>
    <cellStyle name="Normal 9 4 5 3 4" xfId="3363" xr:uid="{C3A50A4C-7FC0-40BF-B886-B386933EFC22}"/>
    <cellStyle name="Normal 9 4 5 3 4 2" xfId="4998" xr:uid="{273CE27C-901E-4D7E-A6CC-5C0A9E3917B4}"/>
    <cellStyle name="Normal 9 4 5 3 5" xfId="4995" xr:uid="{49EFFC9B-8800-42B5-AFE7-DB14AD74DAE6}"/>
    <cellStyle name="Normal 9 4 5 4" xfId="3364" xr:uid="{CAFF3416-CD42-4F72-A7BE-E3C66D85D0C1}"/>
    <cellStyle name="Normal 9 4 5 4 2" xfId="4999" xr:uid="{A940331C-D1A0-4759-B436-65F4EB55C6A3}"/>
    <cellStyle name="Normal 9 4 5 5" xfId="3365" xr:uid="{5460330B-92D3-4B8C-852F-31D453E7B96A}"/>
    <cellStyle name="Normal 9 4 5 5 2" xfId="5000" xr:uid="{EB786123-16F6-4602-857E-B8B5F95CB684}"/>
    <cellStyle name="Normal 9 4 5 6" xfId="3366" xr:uid="{AEAC0375-F85E-4824-B3C5-67EBBA7C52F6}"/>
    <cellStyle name="Normal 9 4 5 6 2" xfId="5001" xr:uid="{F12F5B98-70C4-47DF-8D91-58D290976A52}"/>
    <cellStyle name="Normal 9 4 5 7" xfId="4989" xr:uid="{908AF5E5-C25B-4455-A186-4F0D2EF35EEA}"/>
    <cellStyle name="Normal 9 4 6" xfId="3367" xr:uid="{3527787D-B54F-4E3E-9C25-E9A524554577}"/>
    <cellStyle name="Normal 9 4 6 2" xfId="3368" xr:uid="{54A5FB28-038C-4825-8B8F-D469AB69A019}"/>
    <cellStyle name="Normal 9 4 6 2 2" xfId="3369" xr:uid="{12DE5304-FE87-454D-A168-3F2FA70DAE74}"/>
    <cellStyle name="Normal 9 4 6 2 2 2" xfId="5004" xr:uid="{2059DDD5-8BFF-47D3-8F29-58B3E13EDE99}"/>
    <cellStyle name="Normal 9 4 6 2 3" xfId="3370" xr:uid="{A5FA4616-7EEE-4AEE-A3FE-3616FDCEBE34}"/>
    <cellStyle name="Normal 9 4 6 2 3 2" xfId="5005" xr:uid="{F9653429-3BED-457E-9F83-AF06B27764B9}"/>
    <cellStyle name="Normal 9 4 6 2 4" xfId="3371" xr:uid="{75FEEE46-D30F-457D-81A1-333E19C23122}"/>
    <cellStyle name="Normal 9 4 6 2 4 2" xfId="5006" xr:uid="{9FD8521C-4C11-4556-8D6C-7C1EADB03DE1}"/>
    <cellStyle name="Normal 9 4 6 2 5" xfId="5003" xr:uid="{F3554202-2B0B-4D5C-8504-38FE0918EF7B}"/>
    <cellStyle name="Normal 9 4 6 3" xfId="3372" xr:uid="{32E5C24E-6599-4ABA-9035-A015476495A6}"/>
    <cellStyle name="Normal 9 4 6 3 2" xfId="5007" xr:uid="{F78578F9-032E-47DB-9D99-86A5AF031249}"/>
    <cellStyle name="Normal 9 4 6 4" xfId="3373" xr:uid="{62240BB2-8AE7-4534-A608-0CF09F2BEC27}"/>
    <cellStyle name="Normal 9 4 6 4 2" xfId="5008" xr:uid="{2D5AFF7B-0EA6-429D-9D35-206A4EBFBDAC}"/>
    <cellStyle name="Normal 9 4 6 5" xfId="3374" xr:uid="{02EC2AC6-46F3-4A0C-963E-2811116C234A}"/>
    <cellStyle name="Normal 9 4 6 5 2" xfId="5009" xr:uid="{F3067624-1133-4A3D-B201-01AAF3B9571D}"/>
    <cellStyle name="Normal 9 4 6 6" xfId="5002" xr:uid="{53BAB546-D16B-47DE-882D-BC11CFFF24CE}"/>
    <cellStyle name="Normal 9 4 7" xfId="3375" xr:uid="{3BF05843-D58B-4BFD-98C7-5305CC53344C}"/>
    <cellStyle name="Normal 9 4 7 2" xfId="3376" xr:uid="{CCCF479B-7692-4170-8663-45B9CAFC70E1}"/>
    <cellStyle name="Normal 9 4 7 2 2" xfId="5011" xr:uid="{FE6ACF12-6E62-4CE5-898F-B23FB53870A9}"/>
    <cellStyle name="Normal 9 4 7 3" xfId="3377" xr:uid="{0C1D86CD-8D7B-441B-9F22-9437EB21BD43}"/>
    <cellStyle name="Normal 9 4 7 3 2" xfId="5012" xr:uid="{AC592258-0DE7-4E34-ABD4-DEEFEE00C6F8}"/>
    <cellStyle name="Normal 9 4 7 4" xfId="3378" xr:uid="{41E95557-18AE-403B-A5A6-EFC76A3AC60B}"/>
    <cellStyle name="Normal 9 4 7 4 2" xfId="5013" xr:uid="{E4A6163A-E903-4618-A799-7FA43CA922F6}"/>
    <cellStyle name="Normal 9 4 7 5" xfId="5010" xr:uid="{97FF6848-9CA0-451B-9723-8AE059033C62}"/>
    <cellStyle name="Normal 9 4 8" xfId="3379" xr:uid="{C2EFE16F-6B28-486F-A433-DC6B523FE7FD}"/>
    <cellStyle name="Normal 9 4 8 2" xfId="3380" xr:uid="{A8C63316-0A82-4EE8-BD97-E74AF3C15CE7}"/>
    <cellStyle name="Normal 9 4 8 2 2" xfId="5015" xr:uid="{C2055BA2-CD1C-41F9-A147-06737D47B641}"/>
    <cellStyle name="Normal 9 4 8 3" xfId="3381" xr:uid="{000F79CC-21AE-4AC9-AF74-38C0E8782C6C}"/>
    <cellStyle name="Normal 9 4 8 3 2" xfId="5016" xr:uid="{A8D46577-20BA-452D-8582-3561D2C313B0}"/>
    <cellStyle name="Normal 9 4 8 4" xfId="3382" xr:uid="{7A8BE371-FC29-4E2E-AB4C-5F5F89E18EA2}"/>
    <cellStyle name="Normal 9 4 8 4 2" xfId="5017" xr:uid="{8F5609DF-7E4C-4181-9C2B-BAA23F97AB93}"/>
    <cellStyle name="Normal 9 4 8 5" xfId="5014" xr:uid="{CEAD4ED0-FF8D-4431-B035-D00888270806}"/>
    <cellStyle name="Normal 9 4 9" xfId="3383" xr:uid="{AFF0620D-2985-415C-8607-5834B4E9A947}"/>
    <cellStyle name="Normal 9 4 9 2" xfId="5018" xr:uid="{6DC530EC-4711-4BAB-ADD4-668F70EC9CCB}"/>
    <cellStyle name="Normal 9 5" xfId="3384" xr:uid="{4FA4A50C-82F0-4130-B0B9-9AA2B99705D6}"/>
    <cellStyle name="Normal 9 5 10" xfId="3385" xr:uid="{C7F03DFB-9AE7-4285-84F4-90DB02C7AFF3}"/>
    <cellStyle name="Normal 9 5 10 2" xfId="5020" xr:uid="{158BF2DF-A81D-4CBB-A713-A84D7E8A39CD}"/>
    <cellStyle name="Normal 9 5 11" xfId="3386" xr:uid="{185F7AD6-E156-47BF-8DF0-E32907986288}"/>
    <cellStyle name="Normal 9 5 11 2" xfId="5021" xr:uid="{7F3846B2-5D51-4FD7-BB7A-8DD4D865D255}"/>
    <cellStyle name="Normal 9 5 12" xfId="5019" xr:uid="{A08FC608-7F27-4CAA-A84D-E61C55C55AD8}"/>
    <cellStyle name="Normal 9 5 2" xfId="3387" xr:uid="{A056952F-3779-472F-8CBC-8F521462B591}"/>
    <cellStyle name="Normal 9 5 2 10" xfId="5022" xr:uid="{4D3C5B9D-1120-4F7C-BF54-6939A1BD2324}"/>
    <cellStyle name="Normal 9 5 2 2" xfId="3388" xr:uid="{49664D63-C8EE-4CA2-B048-7D69E1799576}"/>
    <cellStyle name="Normal 9 5 2 2 2" xfId="3389" xr:uid="{37A5E9AA-881B-47D8-ACF0-D1AD6E62F093}"/>
    <cellStyle name="Normal 9 5 2 2 2 2" xfId="3390" xr:uid="{D3D85FF2-B2BE-41C4-A6F5-C8475524F4DB}"/>
    <cellStyle name="Normal 9 5 2 2 2 2 2" xfId="3391" xr:uid="{5B3E3E07-CD6F-434E-9ACE-57B406DE2E84}"/>
    <cellStyle name="Normal 9 5 2 2 2 2 2 2" xfId="5026" xr:uid="{4F78736A-BB55-45EC-9C0B-9DA53FBE0DE2}"/>
    <cellStyle name="Normal 9 5 2 2 2 2 3" xfId="3392" xr:uid="{94EBADE4-4519-4FA6-8074-D95E5C9132DC}"/>
    <cellStyle name="Normal 9 5 2 2 2 2 3 2" xfId="5027" xr:uid="{0D8F04CA-3467-4FED-BDBC-436E1639D359}"/>
    <cellStyle name="Normal 9 5 2 2 2 2 4" xfId="3393" xr:uid="{84E6F348-F025-45EA-8F8A-127898DED85F}"/>
    <cellStyle name="Normal 9 5 2 2 2 2 4 2" xfId="5028" xr:uid="{4F85FB08-5417-446C-82D4-A5A6FF21FE2D}"/>
    <cellStyle name="Normal 9 5 2 2 2 2 5" xfId="5025" xr:uid="{F6CCF603-5A74-469E-A835-70CB4A6997EA}"/>
    <cellStyle name="Normal 9 5 2 2 2 3" xfId="3394" xr:uid="{E25BF5B3-FC3C-498C-99E7-223F2A7C19DA}"/>
    <cellStyle name="Normal 9 5 2 2 2 3 2" xfId="3395" xr:uid="{BB442E65-3750-41D2-A71E-54171C2DA473}"/>
    <cellStyle name="Normal 9 5 2 2 2 3 2 2" xfId="5030" xr:uid="{57018AEF-1A2C-4A72-B735-ABFE1784E73F}"/>
    <cellStyle name="Normal 9 5 2 2 2 3 3" xfId="3396" xr:uid="{0ECC64BC-D0B0-4599-B243-6A6DF5F0FE18}"/>
    <cellStyle name="Normal 9 5 2 2 2 3 3 2" xfId="5031" xr:uid="{52F845D6-C5B3-430F-B51A-075F41C42A16}"/>
    <cellStyle name="Normal 9 5 2 2 2 3 4" xfId="3397" xr:uid="{03926A87-D3F5-42BB-BCF0-DD7DC272F0FA}"/>
    <cellStyle name="Normal 9 5 2 2 2 3 4 2" xfId="5032" xr:uid="{E8292A64-DF7D-4BFC-AE32-2729423F2D19}"/>
    <cellStyle name="Normal 9 5 2 2 2 3 5" xfId="5029" xr:uid="{64BCFDF2-CC84-44FC-95A6-F8497536EA79}"/>
    <cellStyle name="Normal 9 5 2 2 2 4" xfId="3398" xr:uid="{5685CEA5-A610-41A6-A31F-03CB8D8DF7A8}"/>
    <cellStyle name="Normal 9 5 2 2 2 4 2" xfId="5033" xr:uid="{E1683F6A-817A-4410-BFA0-D1A0CEB1210A}"/>
    <cellStyle name="Normal 9 5 2 2 2 5" xfId="3399" xr:uid="{486D6135-1D7A-4618-BC84-3C873C0E77FB}"/>
    <cellStyle name="Normal 9 5 2 2 2 5 2" xfId="5034" xr:uid="{8ED05627-F24B-4C6C-9672-70D739E0FA9A}"/>
    <cellStyle name="Normal 9 5 2 2 2 6" xfId="3400" xr:uid="{4A6448A5-00AF-41E4-BCF5-9C00F829E1D6}"/>
    <cellStyle name="Normal 9 5 2 2 2 6 2" xfId="5035" xr:uid="{1B954162-7B81-49DA-8EAA-9E56BE4B9002}"/>
    <cellStyle name="Normal 9 5 2 2 2 7" xfId="5024" xr:uid="{586C07A2-E8AA-4C73-B7F2-C6B2B896AEC8}"/>
    <cellStyle name="Normal 9 5 2 2 3" xfId="3401" xr:uid="{C7073771-A1BE-417C-A57E-A27758FA0070}"/>
    <cellStyle name="Normal 9 5 2 2 3 2" xfId="3402" xr:uid="{D9CD4DB7-BBDF-4459-A70C-15F3261B342D}"/>
    <cellStyle name="Normal 9 5 2 2 3 2 2" xfId="3403" xr:uid="{63A3CE95-E2EF-4046-86C7-A225AB46E70C}"/>
    <cellStyle name="Normal 9 5 2 2 3 2 2 2" xfId="5038" xr:uid="{7706A59E-5723-4963-AFDB-A5E33CE04E44}"/>
    <cellStyle name="Normal 9 5 2 2 3 2 3" xfId="3404" xr:uid="{C5DDBDCA-8FDD-464E-97AA-D4801A9F2B1D}"/>
    <cellStyle name="Normal 9 5 2 2 3 2 3 2" xfId="5039" xr:uid="{5F3C772D-39FE-43A4-9185-6CE6F19EB8A7}"/>
    <cellStyle name="Normal 9 5 2 2 3 2 4" xfId="3405" xr:uid="{63435C37-BA21-480C-B003-E049F46359FF}"/>
    <cellStyle name="Normal 9 5 2 2 3 2 4 2" xfId="5040" xr:uid="{71671FD8-89FA-420C-A7FC-773F1251D3B2}"/>
    <cellStyle name="Normal 9 5 2 2 3 2 5" xfId="5037" xr:uid="{424A9E49-A407-447E-A280-F9ACC3A2ED78}"/>
    <cellStyle name="Normal 9 5 2 2 3 3" xfId="3406" xr:uid="{526EC6CF-2C9B-483A-A5BE-8EF00712BECE}"/>
    <cellStyle name="Normal 9 5 2 2 3 3 2" xfId="5041" xr:uid="{3AD44486-9C30-46E5-98CF-6E28E02F7D59}"/>
    <cellStyle name="Normal 9 5 2 2 3 4" xfId="3407" xr:uid="{44CBBD43-307A-42E2-A4FE-C509290691D4}"/>
    <cellStyle name="Normal 9 5 2 2 3 4 2" xfId="5042" xr:uid="{3614CA22-9755-48EF-8E9F-038A5BB9FFF8}"/>
    <cellStyle name="Normal 9 5 2 2 3 5" xfId="3408" xr:uid="{887F5261-CB00-4617-AB2C-1A3A84B8F315}"/>
    <cellStyle name="Normal 9 5 2 2 3 5 2" xfId="5043" xr:uid="{86FB6712-A356-4BD8-A62C-27C338016AF6}"/>
    <cellStyle name="Normal 9 5 2 2 3 6" xfId="5036" xr:uid="{D35D4178-B149-4ED2-A89D-C03FA44BEC13}"/>
    <cellStyle name="Normal 9 5 2 2 4" xfId="3409" xr:uid="{4074BB8B-BE68-4DDA-A469-7292C8EF82F2}"/>
    <cellStyle name="Normal 9 5 2 2 4 2" xfId="3410" xr:uid="{A24EF1D5-B0A5-47EE-8A18-EE223ACF64C7}"/>
    <cellStyle name="Normal 9 5 2 2 4 2 2" xfId="5045" xr:uid="{92C8F028-F2B6-46DD-BBAA-A3687C99596B}"/>
    <cellStyle name="Normal 9 5 2 2 4 3" xfId="3411" xr:uid="{71CB20D6-EBB7-4DBC-80B3-883F9AE1592E}"/>
    <cellStyle name="Normal 9 5 2 2 4 3 2" xfId="5046" xr:uid="{DAE42DE5-8375-44F9-B55D-DFA1C0906FFF}"/>
    <cellStyle name="Normal 9 5 2 2 4 4" xfId="3412" xr:uid="{632700E0-1A38-477F-9D65-035F73354A65}"/>
    <cellStyle name="Normal 9 5 2 2 4 4 2" xfId="5047" xr:uid="{95DD3920-0C9F-44D2-8410-787676190F41}"/>
    <cellStyle name="Normal 9 5 2 2 4 5" xfId="5044" xr:uid="{8B3F627C-ED32-4D64-B638-FE6B917965B6}"/>
    <cellStyle name="Normal 9 5 2 2 5" xfId="3413" xr:uid="{9F52547B-F5F6-4F28-92B9-A42AB5A071D2}"/>
    <cellStyle name="Normal 9 5 2 2 5 2" xfId="3414" xr:uid="{DE903931-2DAA-437B-8A7B-371FBBDDC5B8}"/>
    <cellStyle name="Normal 9 5 2 2 5 2 2" xfId="5049" xr:uid="{F3E32936-41B6-4081-905C-AC32FFA9DA3D}"/>
    <cellStyle name="Normal 9 5 2 2 5 3" xfId="3415" xr:uid="{AA7264B1-9374-44B3-85B1-7A933A94FA15}"/>
    <cellStyle name="Normal 9 5 2 2 5 3 2" xfId="5050" xr:uid="{7B1D9CA6-B310-42B4-9A4E-A287D8E9CCF0}"/>
    <cellStyle name="Normal 9 5 2 2 5 4" xfId="3416" xr:uid="{45A42598-E2E6-4E8E-90B3-12042A4A4E40}"/>
    <cellStyle name="Normal 9 5 2 2 5 4 2" xfId="5051" xr:uid="{1A31228E-BE85-4A98-BD83-6F3AA5F644B3}"/>
    <cellStyle name="Normal 9 5 2 2 5 5" xfId="5048" xr:uid="{69AAEE65-6317-41D5-B009-CC5888F544A9}"/>
    <cellStyle name="Normal 9 5 2 2 6" xfId="3417" xr:uid="{A0BF7807-BFF0-4D79-A639-7F5E98A7D121}"/>
    <cellStyle name="Normal 9 5 2 2 6 2" xfId="5052" xr:uid="{969833CB-F108-42B8-9F97-0AF3BB53AB02}"/>
    <cellStyle name="Normal 9 5 2 2 7" xfId="3418" xr:uid="{F4D1200A-83D2-414E-8F20-E77B7CE9E334}"/>
    <cellStyle name="Normal 9 5 2 2 7 2" xfId="5053" xr:uid="{ED4A95DE-95FB-4010-9AD5-C692464B8E35}"/>
    <cellStyle name="Normal 9 5 2 2 8" xfId="3419" xr:uid="{C3A699A3-A6E3-4190-BAE1-E77BDA5E51B6}"/>
    <cellStyle name="Normal 9 5 2 2 8 2" xfId="5054" xr:uid="{6819C54D-2305-4A2E-A7C2-0087F0E6478A}"/>
    <cellStyle name="Normal 9 5 2 2 9" xfId="5023" xr:uid="{3DBB7A47-61B9-4746-8220-5F5430E679CE}"/>
    <cellStyle name="Normal 9 5 2 3" xfId="3420" xr:uid="{9CF611CD-4020-48A9-823C-8F04CF1DE33B}"/>
    <cellStyle name="Normal 9 5 2 3 2" xfId="3421" xr:uid="{0088782D-A346-459E-8396-577B5C2DF52F}"/>
    <cellStyle name="Normal 9 5 2 3 2 2" xfId="3422" xr:uid="{3BDF71D5-50B2-40ED-BE66-EFE96666B38E}"/>
    <cellStyle name="Normal 9 5 2 3 2 2 2" xfId="5057" xr:uid="{1921F057-5FB9-47CE-9D0D-CF2DD9EC14AD}"/>
    <cellStyle name="Normal 9 5 2 3 2 3" xfId="3423" xr:uid="{CE259ED4-DCD1-4A95-B307-474163AEE998}"/>
    <cellStyle name="Normal 9 5 2 3 2 3 2" xfId="5058" xr:uid="{B3D49693-6DA1-4D7C-B152-852065A9A7D7}"/>
    <cellStyle name="Normal 9 5 2 3 2 4" xfId="3424" xr:uid="{386AFE9D-AB1C-4A71-A23B-5B92FC8443D0}"/>
    <cellStyle name="Normal 9 5 2 3 2 4 2" xfId="5059" xr:uid="{EB1DD93D-67C4-44D6-B05D-915B9ED92856}"/>
    <cellStyle name="Normal 9 5 2 3 2 5" xfId="5056" xr:uid="{2A574BD1-6E73-4540-B303-8758BF38C57C}"/>
    <cellStyle name="Normal 9 5 2 3 3" xfId="3425" xr:uid="{E8FE3C9A-9D52-4B23-A539-8F190EA7027A}"/>
    <cellStyle name="Normal 9 5 2 3 3 2" xfId="3426" xr:uid="{AAFBC616-235C-432E-8967-2F80D2C3A7A6}"/>
    <cellStyle name="Normal 9 5 2 3 3 2 2" xfId="5061" xr:uid="{0BB24B15-3F2B-4D1A-8075-4FF6EC4E1F36}"/>
    <cellStyle name="Normal 9 5 2 3 3 3" xfId="3427" xr:uid="{FBA47B10-B665-4E10-AC28-2A6270A85E0D}"/>
    <cellStyle name="Normal 9 5 2 3 3 3 2" xfId="5062" xr:uid="{F1F074D6-F837-4235-8065-6708D1A8CE7F}"/>
    <cellStyle name="Normal 9 5 2 3 3 4" xfId="3428" xr:uid="{6C1AB9A3-50F8-40E4-AE0D-2D419C8677BC}"/>
    <cellStyle name="Normal 9 5 2 3 3 4 2" xfId="5063" xr:uid="{A43C655A-F9E8-46FD-B93B-7CF4D909B3FE}"/>
    <cellStyle name="Normal 9 5 2 3 3 5" xfId="5060" xr:uid="{1E26CB57-485E-43CB-87FA-592CDEC351AD}"/>
    <cellStyle name="Normal 9 5 2 3 4" xfId="3429" xr:uid="{0C808F56-E626-49EA-8455-92EF96C61665}"/>
    <cellStyle name="Normal 9 5 2 3 4 2" xfId="5064" xr:uid="{1A121D80-38A2-4AB2-986C-F4651D12C445}"/>
    <cellStyle name="Normal 9 5 2 3 5" xfId="3430" xr:uid="{B3F17B45-E4EB-43F9-B8F4-F8D8E007546F}"/>
    <cellStyle name="Normal 9 5 2 3 5 2" xfId="5065" xr:uid="{DD0C41D9-64DC-4706-A569-D0AE1E1A82BD}"/>
    <cellStyle name="Normal 9 5 2 3 6" xfId="3431" xr:uid="{C101945D-2977-49C5-B228-93396E13BCD1}"/>
    <cellStyle name="Normal 9 5 2 3 6 2" xfId="5066" xr:uid="{BDB614A9-22DD-4802-9446-0E43F00E95A4}"/>
    <cellStyle name="Normal 9 5 2 3 7" xfId="5055" xr:uid="{3C2F610C-63A5-4B06-A997-7E5B35AFCC14}"/>
    <cellStyle name="Normal 9 5 2 4" xfId="3432" xr:uid="{9EB0DD49-DE49-43B9-B8E8-9A0D27C9D9FC}"/>
    <cellStyle name="Normal 9 5 2 4 2" xfId="3433" xr:uid="{035657F5-1794-4CF3-8DD8-4E5C6E221201}"/>
    <cellStyle name="Normal 9 5 2 4 2 2" xfId="3434" xr:uid="{7D99DC7F-A206-4AC1-89AB-D705343805E8}"/>
    <cellStyle name="Normal 9 5 2 4 2 2 2" xfId="5069" xr:uid="{5F735597-6D5C-4724-9828-05473E6357B3}"/>
    <cellStyle name="Normal 9 5 2 4 2 3" xfId="3435" xr:uid="{C45651A4-37C5-4DD3-A082-C0ED6897D60C}"/>
    <cellStyle name="Normal 9 5 2 4 2 3 2" xfId="5070" xr:uid="{3F7C9D68-5333-40EC-B832-ABB855E6272D}"/>
    <cellStyle name="Normal 9 5 2 4 2 4" xfId="3436" xr:uid="{9965AC49-C708-4710-BB36-1D5DA3D83BFF}"/>
    <cellStyle name="Normal 9 5 2 4 2 4 2" xfId="5071" xr:uid="{19838B9A-2696-45CA-9930-4EE250B279BD}"/>
    <cellStyle name="Normal 9 5 2 4 2 5" xfId="5068" xr:uid="{66F07E5C-1118-42F4-BC8A-B2C84466C744}"/>
    <cellStyle name="Normal 9 5 2 4 3" xfId="3437" xr:uid="{7BFBCEF5-A7A3-4287-BDFB-3102F2C37D22}"/>
    <cellStyle name="Normal 9 5 2 4 3 2" xfId="5072" xr:uid="{B925AB03-F967-453D-911F-A78F2F9BFA73}"/>
    <cellStyle name="Normal 9 5 2 4 4" xfId="3438" xr:uid="{B5AC118C-3A73-436C-ABB1-359A64DE3331}"/>
    <cellStyle name="Normal 9 5 2 4 4 2" xfId="5073" xr:uid="{FC7A1C94-9CC5-4ACC-A8F3-F96F0F20F452}"/>
    <cellStyle name="Normal 9 5 2 4 5" xfId="3439" xr:uid="{053A8A7A-4915-4CB8-9CFC-5D73B3EA3CD3}"/>
    <cellStyle name="Normal 9 5 2 4 5 2" xfId="5074" xr:uid="{750C313D-0CE9-4DE7-B142-98B7F5FFC56F}"/>
    <cellStyle name="Normal 9 5 2 4 6" xfId="5067" xr:uid="{C1F19CBC-4723-4C4C-930C-6F0A08D35C86}"/>
    <cellStyle name="Normal 9 5 2 5" xfId="3440" xr:uid="{66BDE51E-A078-43A0-891C-353754B4C65B}"/>
    <cellStyle name="Normal 9 5 2 5 2" xfId="3441" xr:uid="{546C25D4-5C76-4D9B-B367-6549142B35BC}"/>
    <cellStyle name="Normal 9 5 2 5 2 2" xfId="5076" xr:uid="{3966526C-05C3-4804-BE28-69C87FB9D8B5}"/>
    <cellStyle name="Normal 9 5 2 5 3" xfId="3442" xr:uid="{4004E204-63AE-42D5-BED4-70A7E551A69F}"/>
    <cellStyle name="Normal 9 5 2 5 3 2" xfId="5077" xr:uid="{F1A0DF52-DE65-430F-977B-E0E15A1C47FB}"/>
    <cellStyle name="Normal 9 5 2 5 4" xfId="3443" xr:uid="{AF3132C3-BF00-42C8-8295-6F457FF6E019}"/>
    <cellStyle name="Normal 9 5 2 5 4 2" xfId="5078" xr:uid="{0B6330BE-4A9D-4D82-AD3B-EFCB29098E49}"/>
    <cellStyle name="Normal 9 5 2 5 5" xfId="5075" xr:uid="{3F496B9B-627B-415F-9B44-B80528A6F9F9}"/>
    <cellStyle name="Normal 9 5 2 6" xfId="3444" xr:uid="{3E3C3616-B3F0-4FB3-BD36-B141A1E6EEF0}"/>
    <cellStyle name="Normal 9 5 2 6 2" xfId="3445" xr:uid="{1301D274-37E0-4CF1-BEEC-4AA66F8208AB}"/>
    <cellStyle name="Normal 9 5 2 6 2 2" xfId="5080" xr:uid="{51970D48-4E89-4070-8E60-5A94135F2460}"/>
    <cellStyle name="Normal 9 5 2 6 3" xfId="3446" xr:uid="{018580B6-18FD-4262-8208-4191EFFF1697}"/>
    <cellStyle name="Normal 9 5 2 6 3 2" xfId="5081" xr:uid="{B6B6BD9F-B230-4377-B99D-9A846C9D3B1B}"/>
    <cellStyle name="Normal 9 5 2 6 4" xfId="3447" xr:uid="{35647E63-A1DD-414D-BEB9-F111A1BEA737}"/>
    <cellStyle name="Normal 9 5 2 6 4 2" xfId="5082" xr:uid="{EB1B2E54-4D2F-4158-8F62-B83CDA154849}"/>
    <cellStyle name="Normal 9 5 2 6 5" xfId="5079" xr:uid="{84AE1BC8-6AB5-4B3A-BDBA-5611E137AC60}"/>
    <cellStyle name="Normal 9 5 2 7" xfId="3448" xr:uid="{702B07A9-E119-4C39-85C6-F6584A3BC9D1}"/>
    <cellStyle name="Normal 9 5 2 7 2" xfId="5083" xr:uid="{9AD2B678-9BF9-43A1-92C8-9330A5DEBAAA}"/>
    <cellStyle name="Normal 9 5 2 8" xfId="3449" xr:uid="{57309A72-FB08-4139-976D-AAF774B9C087}"/>
    <cellStyle name="Normal 9 5 2 8 2" xfId="5084" xr:uid="{683E06E0-C50F-4E50-9459-26422CB242BB}"/>
    <cellStyle name="Normal 9 5 2 9" xfId="3450" xr:uid="{B6BA1365-1BED-4369-AF2C-DFA4FF3C0BB6}"/>
    <cellStyle name="Normal 9 5 2 9 2" xfId="5085" xr:uid="{182AC649-AC5E-457D-9E2A-514CD0F3F774}"/>
    <cellStyle name="Normal 9 5 3" xfId="3451" xr:uid="{E136EACD-21A7-43D9-8468-936732C3F7F8}"/>
    <cellStyle name="Normal 9 5 3 2" xfId="3452" xr:uid="{FC5D817E-0321-40EE-9F37-832F68BB42AC}"/>
    <cellStyle name="Normal 9 5 3 2 2" xfId="3453" xr:uid="{A01213F2-079A-42E9-AAA3-92872D5B1F1C}"/>
    <cellStyle name="Normal 9 5 3 2 2 2" xfId="3454" xr:uid="{49A993BD-FD81-4AF1-A3D8-C8580994DB9F}"/>
    <cellStyle name="Normal 9 5 3 2 2 2 2" xfId="4273" xr:uid="{062E616C-FE23-4A5E-860F-C60A8D981A88}"/>
    <cellStyle name="Normal 9 5 3 2 2 2 2 2" xfId="5090" xr:uid="{B7075E24-AC76-45DC-A29D-D0FFA225DDA7}"/>
    <cellStyle name="Normal 9 5 3 2 2 2 3" xfId="5089" xr:uid="{9D18BE92-F0B1-4B40-9E2D-3C8C154DC897}"/>
    <cellStyle name="Normal 9 5 3 2 2 3" xfId="3455" xr:uid="{0B8E36D3-D5D9-472F-A8BD-BE5C1658B11E}"/>
    <cellStyle name="Normal 9 5 3 2 2 3 2" xfId="5091" xr:uid="{AB5FD765-1941-4292-995A-5B73DF9726FF}"/>
    <cellStyle name="Normal 9 5 3 2 2 4" xfId="3456" xr:uid="{C66379CD-B517-4787-878B-9C2C76BA7651}"/>
    <cellStyle name="Normal 9 5 3 2 2 4 2" xfId="5092" xr:uid="{E32F9F49-C336-4B28-B575-E8041C3E953E}"/>
    <cellStyle name="Normal 9 5 3 2 2 5" xfId="5088" xr:uid="{29AAF270-8E57-49E0-8926-305329980378}"/>
    <cellStyle name="Normal 9 5 3 2 3" xfId="3457" xr:uid="{94C8DFC1-9199-4E32-B321-4F959A509ECF}"/>
    <cellStyle name="Normal 9 5 3 2 3 2" xfId="3458" xr:uid="{0C61A773-4004-491C-9BE0-246B9C1A3A11}"/>
    <cellStyle name="Normal 9 5 3 2 3 2 2" xfId="5094" xr:uid="{70F1F61D-AC76-4DD3-8E70-10CC99768A44}"/>
    <cellStyle name="Normal 9 5 3 2 3 3" xfId="3459" xr:uid="{C68CB076-1331-4F75-B819-9EA3244E0A42}"/>
    <cellStyle name="Normal 9 5 3 2 3 3 2" xfId="5095" xr:uid="{194F6D8A-7263-4301-BB39-13B18C7615CF}"/>
    <cellStyle name="Normal 9 5 3 2 3 4" xfId="3460" xr:uid="{2681B69D-A93B-4957-A6AE-2F0B053C87C7}"/>
    <cellStyle name="Normal 9 5 3 2 3 4 2" xfId="5096" xr:uid="{AD66336E-589A-47F8-A113-620DA3E48690}"/>
    <cellStyle name="Normal 9 5 3 2 3 5" xfId="5093" xr:uid="{4A35201B-E913-42B9-9133-34CF82622F52}"/>
    <cellStyle name="Normal 9 5 3 2 4" xfId="3461" xr:uid="{A5BE3CF8-2FA2-4801-A191-EBDEFE405B40}"/>
    <cellStyle name="Normal 9 5 3 2 4 2" xfId="5097" xr:uid="{C7B43DAF-ADF6-4E78-AB53-447100EEBF4B}"/>
    <cellStyle name="Normal 9 5 3 2 5" xfId="3462" xr:uid="{368E8A43-BA71-4934-8D9C-1117E65187C0}"/>
    <cellStyle name="Normal 9 5 3 2 5 2" xfId="5098" xr:uid="{8BE598CA-E4DC-49C8-B22C-A21C30F587A1}"/>
    <cellStyle name="Normal 9 5 3 2 6" xfId="3463" xr:uid="{56B2581A-A74B-49A9-8AD9-FF572208A85A}"/>
    <cellStyle name="Normal 9 5 3 2 6 2" xfId="5099" xr:uid="{ED82817C-B2D6-4349-A862-8C33B5072DA7}"/>
    <cellStyle name="Normal 9 5 3 2 7" xfId="5087" xr:uid="{B6CD0589-3936-4EE2-8EDB-C6721CA4A4E1}"/>
    <cellStyle name="Normal 9 5 3 3" xfId="3464" xr:uid="{002BE4B8-BE56-4FD2-9E72-3AB2E82819EA}"/>
    <cellStyle name="Normal 9 5 3 3 2" xfId="3465" xr:uid="{ABDAF203-E562-4098-87BD-FA00281C8613}"/>
    <cellStyle name="Normal 9 5 3 3 2 2" xfId="3466" xr:uid="{E352A4D3-BC15-4599-9321-1ECF4FBD83A4}"/>
    <cellStyle name="Normal 9 5 3 3 2 2 2" xfId="5102" xr:uid="{E3DDE60C-8276-4A74-8B8E-D80D300257E7}"/>
    <cellStyle name="Normal 9 5 3 3 2 3" xfId="3467" xr:uid="{9FA3519F-B94B-40B2-8642-EFAD9B3863B4}"/>
    <cellStyle name="Normal 9 5 3 3 2 3 2" xfId="5103" xr:uid="{52FBFC30-27E9-4D83-95D3-300B1C3AACFD}"/>
    <cellStyle name="Normal 9 5 3 3 2 4" xfId="3468" xr:uid="{FAD74413-3AC3-4312-9083-37B5CD22B61F}"/>
    <cellStyle name="Normal 9 5 3 3 2 4 2" xfId="5104" xr:uid="{23D2FDBB-30B6-4B29-A450-61A52BE321FC}"/>
    <cellStyle name="Normal 9 5 3 3 2 5" xfId="5101" xr:uid="{8B85560E-119F-4A40-BDB2-D007AE80F8BA}"/>
    <cellStyle name="Normal 9 5 3 3 3" xfId="3469" xr:uid="{82C03B2A-688B-4D02-B8BC-0AD9BC343957}"/>
    <cellStyle name="Normal 9 5 3 3 3 2" xfId="5105" xr:uid="{2DB9C143-829A-4D4C-9671-77C15FA7A8DF}"/>
    <cellStyle name="Normal 9 5 3 3 4" xfId="3470" xr:uid="{BC487743-CA9E-4F6E-80CA-99DBD5D900A1}"/>
    <cellStyle name="Normal 9 5 3 3 4 2" xfId="5106" xr:uid="{1F83B75D-64B0-4CE7-B6A4-F66A6D7334EC}"/>
    <cellStyle name="Normal 9 5 3 3 5" xfId="3471" xr:uid="{0047A636-BC94-44AE-87E5-25D12C023AD6}"/>
    <cellStyle name="Normal 9 5 3 3 5 2" xfId="5107" xr:uid="{27E63CAA-D03F-4F6C-B380-B3B335A60338}"/>
    <cellStyle name="Normal 9 5 3 3 6" xfId="5100" xr:uid="{3B3E32C0-2C3A-4BAC-9E40-80DAF063AABA}"/>
    <cellStyle name="Normal 9 5 3 4" xfId="3472" xr:uid="{B8800102-B427-466D-95F5-50AF69119A4D}"/>
    <cellStyle name="Normal 9 5 3 4 2" xfId="3473" xr:uid="{5E245576-2B8E-4FB6-9226-75880FA0DFED}"/>
    <cellStyle name="Normal 9 5 3 4 2 2" xfId="5109" xr:uid="{AEBD1069-BA0C-4E08-95F0-84076BA1AFBA}"/>
    <cellStyle name="Normal 9 5 3 4 3" xfId="3474" xr:uid="{0D500EC9-92C5-4BA4-A073-2D0B1262BB65}"/>
    <cellStyle name="Normal 9 5 3 4 3 2" xfId="5110" xr:uid="{395D6113-5287-43F6-AB8B-7C9E88E1FBB3}"/>
    <cellStyle name="Normal 9 5 3 4 4" xfId="3475" xr:uid="{95CE0F2E-3F3B-449A-B71E-A1701EF210FA}"/>
    <cellStyle name="Normal 9 5 3 4 4 2" xfId="5111" xr:uid="{51329529-E1FD-4F29-BDA4-0D268BCA56D7}"/>
    <cellStyle name="Normal 9 5 3 4 5" xfId="5108" xr:uid="{F2C29F34-F11C-4FB8-A4A1-B67DC069CBD4}"/>
    <cellStyle name="Normal 9 5 3 5" xfId="3476" xr:uid="{A43CDC4A-6935-4E4F-A9CA-AE8FE9BA5871}"/>
    <cellStyle name="Normal 9 5 3 5 2" xfId="3477" xr:uid="{E7C735C9-3874-4166-BC5A-7E7B217A3279}"/>
    <cellStyle name="Normal 9 5 3 5 2 2" xfId="5113" xr:uid="{C29AB415-0244-4587-9DBD-46AA5323753E}"/>
    <cellStyle name="Normal 9 5 3 5 3" xfId="3478" xr:uid="{931C65EF-08E1-43D3-A137-17EB7D71C21D}"/>
    <cellStyle name="Normal 9 5 3 5 3 2" xfId="5114" xr:uid="{F8D29FF1-C9F4-4F35-AE70-3987BE05896B}"/>
    <cellStyle name="Normal 9 5 3 5 4" xfId="3479" xr:uid="{4ED14B34-316F-4E17-9DBA-1419610114EF}"/>
    <cellStyle name="Normal 9 5 3 5 4 2" xfId="5115" xr:uid="{CCD35911-A660-4E6B-BD95-2AAEE4F5E425}"/>
    <cellStyle name="Normal 9 5 3 5 5" xfId="5112" xr:uid="{C70E20C2-4F75-49DD-AE0A-7BD0ECA2EA1B}"/>
    <cellStyle name="Normal 9 5 3 6" xfId="3480" xr:uid="{6E3271C9-20B3-4B55-990D-693C5E8D60BC}"/>
    <cellStyle name="Normal 9 5 3 6 2" xfId="5116" xr:uid="{92878D65-7BB4-4930-B1E0-DF1684663044}"/>
    <cellStyle name="Normal 9 5 3 7" xfId="3481" xr:uid="{D38DDD45-A540-41EA-A6F8-729355E71DE7}"/>
    <cellStyle name="Normal 9 5 3 7 2" xfId="5117" xr:uid="{525B0A4F-08F6-447F-AC06-5480550A5633}"/>
    <cellStyle name="Normal 9 5 3 8" xfId="3482" xr:uid="{4ED901A4-F9FE-4CF4-B80D-19899E929451}"/>
    <cellStyle name="Normal 9 5 3 8 2" xfId="5118" xr:uid="{C0813D03-79AA-4790-8490-CAAEFA5BB8C1}"/>
    <cellStyle name="Normal 9 5 3 9" xfId="5086" xr:uid="{12FB0417-4623-4D43-8F22-A4349F7AEAA6}"/>
    <cellStyle name="Normal 9 5 4" xfId="3483" xr:uid="{35A45A91-B0EC-4A6B-BE81-AF814631C4C3}"/>
    <cellStyle name="Normal 9 5 4 2" xfId="3484" xr:uid="{E314BCCD-ECEE-42C9-82D5-50A493F7CDE1}"/>
    <cellStyle name="Normal 9 5 4 2 2" xfId="3485" xr:uid="{4F9D5E09-C37F-42BC-9AFF-0B7DBAD752D6}"/>
    <cellStyle name="Normal 9 5 4 2 2 2" xfId="3486" xr:uid="{5B2DC1D5-C352-4135-B359-92F22AD3E890}"/>
    <cellStyle name="Normal 9 5 4 2 2 2 2" xfId="5122" xr:uid="{EF5B9E9B-9505-41E4-B7DF-4B599EB029DD}"/>
    <cellStyle name="Normal 9 5 4 2 2 3" xfId="3487" xr:uid="{234923B7-473A-4620-B6CF-AA2EBDB3C824}"/>
    <cellStyle name="Normal 9 5 4 2 2 3 2" xfId="5123" xr:uid="{A03AA8D4-F5AB-421E-BD29-6C4B4D885430}"/>
    <cellStyle name="Normal 9 5 4 2 2 4" xfId="3488" xr:uid="{CD40672E-7F31-47C0-90DA-92E6B6C77BB2}"/>
    <cellStyle name="Normal 9 5 4 2 2 4 2" xfId="5124" xr:uid="{1E6DDE74-B8C6-49C6-BCFE-12FC3C526EC0}"/>
    <cellStyle name="Normal 9 5 4 2 2 5" xfId="5121" xr:uid="{D21118BF-FC2E-4BED-A03A-39933C6DB335}"/>
    <cellStyle name="Normal 9 5 4 2 3" xfId="3489" xr:uid="{CCDE7EF5-C1DA-49CE-95FB-F3B1D746FCCF}"/>
    <cellStyle name="Normal 9 5 4 2 3 2" xfId="5125" xr:uid="{F9FA8B3E-28EF-4438-8B31-7E6825CFFB0F}"/>
    <cellStyle name="Normal 9 5 4 2 4" xfId="3490" xr:uid="{2CC785CF-312F-49A6-8B0C-4F4FD3A53232}"/>
    <cellStyle name="Normal 9 5 4 2 4 2" xfId="5126" xr:uid="{80CFAA24-39DA-4E04-B87E-129235540249}"/>
    <cellStyle name="Normal 9 5 4 2 5" xfId="3491" xr:uid="{03384A53-C208-4733-99F0-6F06D6EEDD6D}"/>
    <cellStyle name="Normal 9 5 4 2 5 2" xfId="5127" xr:uid="{DDEEB1FC-680E-4E7B-BCBD-60D9BE199120}"/>
    <cellStyle name="Normal 9 5 4 2 6" xfId="5120" xr:uid="{AF3B1A00-6A9A-4FF9-A14C-C5AAFD6F321D}"/>
    <cellStyle name="Normal 9 5 4 3" xfId="3492" xr:uid="{EDC620E8-E4D3-43F3-9524-7F771A1E7901}"/>
    <cellStyle name="Normal 9 5 4 3 2" xfId="3493" xr:uid="{55C3EA6A-4E5B-4E6C-9730-2CF3A65DC937}"/>
    <cellStyle name="Normal 9 5 4 3 2 2" xfId="5129" xr:uid="{89D8150E-FF68-48E8-88FC-6F0B2BE90373}"/>
    <cellStyle name="Normal 9 5 4 3 3" xfId="3494" xr:uid="{C0EF1F7A-07FE-465E-8993-66DE8B267E10}"/>
    <cellStyle name="Normal 9 5 4 3 3 2" xfId="5130" xr:uid="{30339977-4103-40D6-84F6-C1E57460BE22}"/>
    <cellStyle name="Normal 9 5 4 3 4" xfId="3495" xr:uid="{561613DB-45E6-4734-89AF-DA7F8DD387F6}"/>
    <cellStyle name="Normal 9 5 4 3 4 2" xfId="5131" xr:uid="{0370A5A2-1B6A-4C5B-9508-07B02EBAAAB9}"/>
    <cellStyle name="Normal 9 5 4 3 5" xfId="5128" xr:uid="{8E2F52CD-F140-4A76-97F5-9DB367350125}"/>
    <cellStyle name="Normal 9 5 4 4" xfId="3496" xr:uid="{DBD9CA75-42B3-469F-954F-81DF41EF7EFA}"/>
    <cellStyle name="Normal 9 5 4 4 2" xfId="3497" xr:uid="{36B38669-5807-42CF-ABDD-9FE703DA7F20}"/>
    <cellStyle name="Normal 9 5 4 4 2 2" xfId="5133" xr:uid="{7A0489B6-79D7-4CAE-B685-E3227D33448E}"/>
    <cellStyle name="Normal 9 5 4 4 3" xfId="3498" xr:uid="{7F843E56-FD50-4837-8A05-9F3A93AB7376}"/>
    <cellStyle name="Normal 9 5 4 4 3 2" xfId="5134" xr:uid="{40B0C265-C044-437A-819E-04754B68E5A8}"/>
    <cellStyle name="Normal 9 5 4 4 4" xfId="3499" xr:uid="{64FDB25C-2240-4A87-AF63-AA73AA954CB7}"/>
    <cellStyle name="Normal 9 5 4 4 4 2" xfId="5135" xr:uid="{6A3B35DA-4620-4811-BE5C-48FF4116EC4D}"/>
    <cellStyle name="Normal 9 5 4 4 5" xfId="5132" xr:uid="{EFEE0A70-7D20-4EE1-9180-11A73316F0F8}"/>
    <cellStyle name="Normal 9 5 4 5" xfId="3500" xr:uid="{6CC271B1-0A20-4B31-BFE4-F6EE2EBA3A58}"/>
    <cellStyle name="Normal 9 5 4 5 2" xfId="5136" xr:uid="{0F00F664-B38D-4020-A853-3DC891640EF1}"/>
    <cellStyle name="Normal 9 5 4 6" xfId="3501" xr:uid="{D62E03B9-605C-4C9D-9F83-7221B1C2E14D}"/>
    <cellStyle name="Normal 9 5 4 6 2" xfId="5137" xr:uid="{695DE315-090D-4808-B10F-0CE0D48AE9C7}"/>
    <cellStyle name="Normal 9 5 4 7" xfId="3502" xr:uid="{E2C0285D-C648-428A-8737-431B6CF83008}"/>
    <cellStyle name="Normal 9 5 4 7 2" xfId="5138" xr:uid="{FEC5A0D3-6BC4-43BE-82B0-D35FC28EC672}"/>
    <cellStyle name="Normal 9 5 4 8" xfId="5119" xr:uid="{F10540C5-786D-4CC5-BEC2-15683036944E}"/>
    <cellStyle name="Normal 9 5 5" xfId="3503" xr:uid="{C92E54E7-40B3-498E-B9FA-9B2A065D5081}"/>
    <cellStyle name="Normal 9 5 5 2" xfId="3504" xr:uid="{2656C6D3-4360-474A-9D52-2631E2F3CFB5}"/>
    <cellStyle name="Normal 9 5 5 2 2" xfId="3505" xr:uid="{E94A0BFC-7A03-4299-B58E-6CEFEEF08600}"/>
    <cellStyle name="Normal 9 5 5 2 2 2" xfId="5141" xr:uid="{670A0FF6-BBD6-456C-A748-754BDF7C4737}"/>
    <cellStyle name="Normal 9 5 5 2 3" xfId="3506" xr:uid="{1E775D4E-5653-4C78-BAEE-60292A6B295F}"/>
    <cellStyle name="Normal 9 5 5 2 3 2" xfId="5142" xr:uid="{7281251D-F40D-4628-9D3E-72E2F57FC2E2}"/>
    <cellStyle name="Normal 9 5 5 2 4" xfId="3507" xr:uid="{076E3CF2-E3A7-4821-A8E9-AD6C21FA7772}"/>
    <cellStyle name="Normal 9 5 5 2 4 2" xfId="5143" xr:uid="{A4A9166B-60E3-4196-AC68-196F8B3DBBF7}"/>
    <cellStyle name="Normal 9 5 5 2 5" xfId="5140" xr:uid="{FF2EC5AE-43D3-4D16-8082-0049CC9F2AE6}"/>
    <cellStyle name="Normal 9 5 5 3" xfId="3508" xr:uid="{A89E61BE-F99E-4B20-9100-10732F03D30D}"/>
    <cellStyle name="Normal 9 5 5 3 2" xfId="3509" xr:uid="{7F83AFBB-9A0B-4961-886D-3484E6B1380B}"/>
    <cellStyle name="Normal 9 5 5 3 2 2" xfId="5145" xr:uid="{38C3B246-21D7-4B62-9909-E881613BFC70}"/>
    <cellStyle name="Normal 9 5 5 3 3" xfId="3510" xr:uid="{7DFB433B-AE8C-4A39-BF33-3AE772593CA9}"/>
    <cellStyle name="Normal 9 5 5 3 3 2" xfId="5146" xr:uid="{F22FD4E6-5621-479E-A81B-ED64A69EBF92}"/>
    <cellStyle name="Normal 9 5 5 3 4" xfId="3511" xr:uid="{18402165-B810-4226-89D3-9EE15F0588C1}"/>
    <cellStyle name="Normal 9 5 5 3 4 2" xfId="5147" xr:uid="{48330436-47B0-4B6D-8DDF-47A46174DBF2}"/>
    <cellStyle name="Normal 9 5 5 3 5" xfId="5144" xr:uid="{9988DAFB-904C-415C-AD45-6E4D1DC58D06}"/>
    <cellStyle name="Normal 9 5 5 4" xfId="3512" xr:uid="{7D5958D3-F398-4E4D-B502-EDF13D8DB876}"/>
    <cellStyle name="Normal 9 5 5 4 2" xfId="5148" xr:uid="{F735B7DA-A5B2-49DD-8285-C7156AFCB040}"/>
    <cellStyle name="Normal 9 5 5 5" xfId="3513" xr:uid="{CB3306E2-6166-45A0-A402-9140AE0D2B85}"/>
    <cellStyle name="Normal 9 5 5 5 2" xfId="5149" xr:uid="{38599417-40F6-4932-BEF8-B01BE2C7EE0E}"/>
    <cellStyle name="Normal 9 5 5 6" xfId="3514" xr:uid="{73079C42-E97F-4B84-A1FE-25F967B027E9}"/>
    <cellStyle name="Normal 9 5 5 6 2" xfId="5150" xr:uid="{0B861CFC-C9FC-4D6A-ABBE-8F060C63FFEE}"/>
    <cellStyle name="Normal 9 5 5 7" xfId="5139" xr:uid="{64092CA7-22CC-4AAA-B5DB-522792B0B9D3}"/>
    <cellStyle name="Normal 9 5 6" xfId="3515" xr:uid="{8C29AC76-6972-495C-85A8-45E86C172ABF}"/>
    <cellStyle name="Normal 9 5 6 2" xfId="3516" xr:uid="{D6B4C6F2-EB64-4B1B-B965-18814D2306FD}"/>
    <cellStyle name="Normal 9 5 6 2 2" xfId="3517" xr:uid="{6072F08D-4532-46B4-9926-2D7DB3785B78}"/>
    <cellStyle name="Normal 9 5 6 2 2 2" xfId="5153" xr:uid="{F735AE1B-23B1-4748-857A-00533F8D9E9D}"/>
    <cellStyle name="Normal 9 5 6 2 3" xfId="3518" xr:uid="{426E763A-E3AB-4E8A-9E74-CFA9571801BF}"/>
    <cellStyle name="Normal 9 5 6 2 3 2" xfId="5154" xr:uid="{5D33C077-054E-4DDF-AB77-F1DC7A8625F9}"/>
    <cellStyle name="Normal 9 5 6 2 4" xfId="3519" xr:uid="{E3703F12-B2CD-480A-9CCE-0EED13C8B602}"/>
    <cellStyle name="Normal 9 5 6 2 4 2" xfId="5155" xr:uid="{46637DC4-8626-45AA-B478-C839D6AF52AD}"/>
    <cellStyle name="Normal 9 5 6 2 5" xfId="5152" xr:uid="{43C63F13-B62A-4CE7-8B5A-22BA075278F2}"/>
    <cellStyle name="Normal 9 5 6 3" xfId="3520" xr:uid="{8F892BE9-88A7-46CB-8BC4-E1E3A4473CE0}"/>
    <cellStyle name="Normal 9 5 6 3 2" xfId="5156" xr:uid="{D0F0448E-114F-464E-A033-060E5FBCE8FE}"/>
    <cellStyle name="Normal 9 5 6 4" xfId="3521" xr:uid="{95BE1092-A803-4B85-9453-E1679BB3BEFE}"/>
    <cellStyle name="Normal 9 5 6 4 2" xfId="5157" xr:uid="{E899BCED-31A1-4FC3-8EED-30F6F674215C}"/>
    <cellStyle name="Normal 9 5 6 5" xfId="3522" xr:uid="{BA19CFE2-82D9-464D-81CA-D423B24F7325}"/>
    <cellStyle name="Normal 9 5 6 5 2" xfId="5158" xr:uid="{9FDD24D5-82EE-41B6-A827-C3CC55702BE9}"/>
    <cellStyle name="Normal 9 5 6 6" xfId="5151" xr:uid="{ED9BC92C-7A45-49AF-AB1B-AE4C47C8A6DA}"/>
    <cellStyle name="Normal 9 5 7" xfId="3523" xr:uid="{EE2E881E-2F9F-4DD1-84F8-7609C0F27ADC}"/>
    <cellStyle name="Normal 9 5 7 2" xfId="3524" xr:uid="{C6676A82-CF08-482A-A7C8-1C81E1583758}"/>
    <cellStyle name="Normal 9 5 7 2 2" xfId="5160" xr:uid="{07746205-AD3E-4C10-968C-2C6FCE35267C}"/>
    <cellStyle name="Normal 9 5 7 3" xfId="3525" xr:uid="{19BD8DF4-1DA4-499B-A3BA-99FFC57ACBE4}"/>
    <cellStyle name="Normal 9 5 7 3 2" xfId="5161" xr:uid="{739CBDD4-9E08-423E-B584-39D339A41F3D}"/>
    <cellStyle name="Normal 9 5 7 4" xfId="3526" xr:uid="{A708F43D-4160-4DDC-94FB-E694020EC00B}"/>
    <cellStyle name="Normal 9 5 7 4 2" xfId="5162" xr:uid="{9390FAC4-9241-47B3-97BC-8E4479A69D87}"/>
    <cellStyle name="Normal 9 5 7 5" xfId="5159" xr:uid="{C2560F33-9D58-43BE-8AFA-09D8770C042B}"/>
    <cellStyle name="Normal 9 5 8" xfId="3527" xr:uid="{A559D02C-E210-411B-8709-1B5001FE1262}"/>
    <cellStyle name="Normal 9 5 8 2" xfId="3528" xr:uid="{B43D873F-8239-482F-B4DF-C9F735B166B4}"/>
    <cellStyle name="Normal 9 5 8 2 2" xfId="5164" xr:uid="{9B1EF3F0-24E8-4977-BEF7-BA794062FFBB}"/>
    <cellStyle name="Normal 9 5 8 3" xfId="3529" xr:uid="{1E78B7A2-038B-4313-987A-C554A8D0FFA0}"/>
    <cellStyle name="Normal 9 5 8 3 2" xfId="5165" xr:uid="{DEE8360A-6F1A-4DC8-93EF-DA31E0EF8F84}"/>
    <cellStyle name="Normal 9 5 8 4" xfId="3530" xr:uid="{3C92634A-3181-4751-8559-8374C8278F49}"/>
    <cellStyle name="Normal 9 5 8 4 2" xfId="5166" xr:uid="{53B018D0-6E2B-4A80-AFBE-388B811315DF}"/>
    <cellStyle name="Normal 9 5 8 5" xfId="5163" xr:uid="{4B27A763-1647-41EE-B5E3-63F7738CFAD8}"/>
    <cellStyle name="Normal 9 5 9" xfId="3531" xr:uid="{4CC5440C-4CDB-48A2-8E00-28B3F4728B8D}"/>
    <cellStyle name="Normal 9 5 9 2" xfId="5167" xr:uid="{C6ABB6FA-2F04-4E8C-B3F5-34C13E59D5B3}"/>
    <cellStyle name="Normal 9 6" xfId="3532" xr:uid="{17B7BF6D-DA01-4306-81BF-C7F79B9E76E6}"/>
    <cellStyle name="Normal 9 6 10" xfId="5168" xr:uid="{9B08E7B0-5280-463F-8C00-049E42B9DAEF}"/>
    <cellStyle name="Normal 9 6 2" xfId="3533" xr:uid="{0DC91291-4F3B-4EE2-90C0-BD1427F023F6}"/>
    <cellStyle name="Normal 9 6 2 2" xfId="3534" xr:uid="{8079D15D-07F5-4F63-91E3-672447677D85}"/>
    <cellStyle name="Normal 9 6 2 2 2" xfId="3535" xr:uid="{E3A2BEAF-3120-440B-9B29-1C47750A2F1E}"/>
    <cellStyle name="Normal 9 6 2 2 2 2" xfId="3536" xr:uid="{C98277F7-1915-47A3-94C4-9080C41200AE}"/>
    <cellStyle name="Normal 9 6 2 2 2 2 2" xfId="5172" xr:uid="{F5A058DF-6BBB-4326-A7D8-48F6C45F7CC3}"/>
    <cellStyle name="Normal 9 6 2 2 2 3" xfId="3537" xr:uid="{01A14631-1847-40FA-8C04-5AF63AEDBA36}"/>
    <cellStyle name="Normal 9 6 2 2 2 3 2" xfId="5173" xr:uid="{D4D1CB5D-1968-41C9-91BB-78E78C903397}"/>
    <cellStyle name="Normal 9 6 2 2 2 4" xfId="3538" xr:uid="{5FA89864-906B-4FBD-893F-8A39336348CB}"/>
    <cellStyle name="Normal 9 6 2 2 2 4 2" xfId="5174" xr:uid="{CA9CAA7D-6ACE-468D-8BD8-37E4F32E6637}"/>
    <cellStyle name="Normal 9 6 2 2 2 5" xfId="5171" xr:uid="{695D00FE-F76F-470D-BCB7-D480A85A1D6E}"/>
    <cellStyle name="Normal 9 6 2 2 3" xfId="3539" xr:uid="{FB21783E-F1A2-4FE6-B698-282F5C3F7C23}"/>
    <cellStyle name="Normal 9 6 2 2 3 2" xfId="3540" xr:uid="{8E84C0F9-82C6-4998-8A5D-B42F2E3E588E}"/>
    <cellStyle name="Normal 9 6 2 2 3 2 2" xfId="5176" xr:uid="{21EE5E4B-9713-4382-9102-B6C44BD63918}"/>
    <cellStyle name="Normal 9 6 2 2 3 3" xfId="3541" xr:uid="{BA1DBF96-0C63-45E6-B72D-83CDDD210D27}"/>
    <cellStyle name="Normal 9 6 2 2 3 3 2" xfId="5177" xr:uid="{1EE27F58-2ED6-4F1F-9BED-E05E8A265F69}"/>
    <cellStyle name="Normal 9 6 2 2 3 4" xfId="3542" xr:uid="{B9FFAD7A-5CFE-48B1-856C-86CA2AC6089A}"/>
    <cellStyle name="Normal 9 6 2 2 3 4 2" xfId="5178" xr:uid="{C51FF95D-51B4-4EA3-B9C0-371C025DC839}"/>
    <cellStyle name="Normal 9 6 2 2 3 5" xfId="5175" xr:uid="{40F1ECE6-471E-4744-8127-3ABD8E086B25}"/>
    <cellStyle name="Normal 9 6 2 2 4" xfId="3543" xr:uid="{6EE60FBA-CA1D-4782-BFC1-517DDFBF3604}"/>
    <cellStyle name="Normal 9 6 2 2 4 2" xfId="5179" xr:uid="{C347F4BA-B66B-43DE-A638-E563AC63E51D}"/>
    <cellStyle name="Normal 9 6 2 2 5" xfId="3544" xr:uid="{374146A3-B8A2-4895-AE88-E27FDA2C03F5}"/>
    <cellStyle name="Normal 9 6 2 2 5 2" xfId="5180" xr:uid="{DCA302C6-B103-49CE-A3B9-F5810F85B9D0}"/>
    <cellStyle name="Normal 9 6 2 2 6" xfId="3545" xr:uid="{F023DAD8-10B7-4CF2-84A4-4DC6B165498B}"/>
    <cellStyle name="Normal 9 6 2 2 6 2" xfId="5181" xr:uid="{88550D79-386E-42D2-903D-B13B4C65337D}"/>
    <cellStyle name="Normal 9 6 2 2 7" xfId="5170" xr:uid="{5DF95F7D-C140-4783-AC07-F07A8D61571A}"/>
    <cellStyle name="Normal 9 6 2 3" xfId="3546" xr:uid="{66364630-C02F-4D09-BD86-06752FCD7BFE}"/>
    <cellStyle name="Normal 9 6 2 3 2" xfId="3547" xr:uid="{9E738193-C358-4B96-BEB2-7DDF6C6AFE0C}"/>
    <cellStyle name="Normal 9 6 2 3 2 2" xfId="3548" xr:uid="{1F603A0E-74C2-4503-B274-7658E741BDC5}"/>
    <cellStyle name="Normal 9 6 2 3 2 2 2" xfId="5184" xr:uid="{2A0C861E-B0F8-423D-85D1-5B968E79A4C7}"/>
    <cellStyle name="Normal 9 6 2 3 2 3" xfId="3549" xr:uid="{35092B68-04EC-45E4-9D7F-F2281DB21D7E}"/>
    <cellStyle name="Normal 9 6 2 3 2 3 2" xfId="5185" xr:uid="{591F7B91-F4E5-457E-8F96-3D478BF65E17}"/>
    <cellStyle name="Normal 9 6 2 3 2 4" xfId="3550" xr:uid="{0DBB89B1-BF7D-4903-A912-F7B0C92EDBA7}"/>
    <cellStyle name="Normal 9 6 2 3 2 4 2" xfId="5186" xr:uid="{17543DDF-B76E-4E8F-9755-F0C8211E83BA}"/>
    <cellStyle name="Normal 9 6 2 3 2 5" xfId="5183" xr:uid="{4EE8701E-1B18-425D-BC9F-ED92647BFE0E}"/>
    <cellStyle name="Normal 9 6 2 3 3" xfId="3551" xr:uid="{AA75A257-B54E-4E71-838C-8A2325789BEB}"/>
    <cellStyle name="Normal 9 6 2 3 3 2" xfId="5187" xr:uid="{F0C4944B-1082-4696-B503-B401EEE6B5A0}"/>
    <cellStyle name="Normal 9 6 2 3 4" xfId="3552" xr:uid="{A116AE9F-A839-4452-8D83-10478D893EDE}"/>
    <cellStyle name="Normal 9 6 2 3 4 2" xfId="5188" xr:uid="{78D2A370-E9F6-41FC-978C-677829C30E1A}"/>
    <cellStyle name="Normal 9 6 2 3 5" xfId="3553" xr:uid="{8CA5B72F-099A-4D51-BF8A-902D16D0366D}"/>
    <cellStyle name="Normal 9 6 2 3 5 2" xfId="5189" xr:uid="{04611463-30D3-45B6-9BC8-9F7B984AFFAF}"/>
    <cellStyle name="Normal 9 6 2 3 6" xfId="5182" xr:uid="{FAF6CBC9-FA65-44FE-9BDF-3E1990B4994D}"/>
    <cellStyle name="Normal 9 6 2 4" xfId="3554" xr:uid="{06E06919-5A89-468B-8148-3D97DE90851B}"/>
    <cellStyle name="Normal 9 6 2 4 2" xfId="3555" xr:uid="{B0F71D18-DDD0-4360-9EED-74C23BF1133F}"/>
    <cellStyle name="Normal 9 6 2 4 2 2" xfId="5191" xr:uid="{0FC48B39-22E9-49DD-BDDD-0CF8B2D88B49}"/>
    <cellStyle name="Normal 9 6 2 4 3" xfId="3556" xr:uid="{1C458D36-9C36-498E-B501-28CEF7D96701}"/>
    <cellStyle name="Normal 9 6 2 4 3 2" xfId="5192" xr:uid="{039832F5-607F-473A-9FD9-53CDD7368201}"/>
    <cellStyle name="Normal 9 6 2 4 4" xfId="3557" xr:uid="{238AD2DA-96A7-4DDE-BF09-3DC287674331}"/>
    <cellStyle name="Normal 9 6 2 4 4 2" xfId="5193" xr:uid="{56A51292-88C7-4560-9545-E5016C6820A5}"/>
    <cellStyle name="Normal 9 6 2 4 5" xfId="5190" xr:uid="{D090A393-BDFF-4627-82AC-D8857F90F882}"/>
    <cellStyle name="Normal 9 6 2 5" xfId="3558" xr:uid="{D0903D44-C657-4699-8FEF-93481F80228D}"/>
    <cellStyle name="Normal 9 6 2 5 2" xfId="3559" xr:uid="{9BBF4C42-7174-4C69-B9F8-CC94EBDEFF30}"/>
    <cellStyle name="Normal 9 6 2 5 2 2" xfId="5195" xr:uid="{16FF8089-4698-4D36-A74D-F250644E5EC2}"/>
    <cellStyle name="Normal 9 6 2 5 3" xfId="3560" xr:uid="{722B5729-FCDF-417A-B719-49459E601EFB}"/>
    <cellStyle name="Normal 9 6 2 5 3 2" xfId="5196" xr:uid="{430974FC-54A1-47DB-B5B4-A4F512359466}"/>
    <cellStyle name="Normal 9 6 2 5 4" xfId="3561" xr:uid="{CB8A5D3C-42F6-4CD0-B387-5A8A2993B81B}"/>
    <cellStyle name="Normal 9 6 2 5 4 2" xfId="5197" xr:uid="{8A43667D-C0C7-4307-884F-B294D61CE4AE}"/>
    <cellStyle name="Normal 9 6 2 5 5" xfId="5194" xr:uid="{363E60C0-9A87-46F1-92A7-2540D87F0525}"/>
    <cellStyle name="Normal 9 6 2 6" xfId="3562" xr:uid="{0CF76F44-6D21-44CC-877F-7762B26187D4}"/>
    <cellStyle name="Normal 9 6 2 6 2" xfId="5198" xr:uid="{594F75E3-3678-4936-89F2-C81C2F0826DE}"/>
    <cellStyle name="Normal 9 6 2 7" xfId="3563" xr:uid="{DD53DF10-BDEC-4BDD-8C91-2EB7D401E0B4}"/>
    <cellStyle name="Normal 9 6 2 7 2" xfId="5199" xr:uid="{8AC18D44-68C6-4BDE-A274-7266A22B758F}"/>
    <cellStyle name="Normal 9 6 2 8" xfId="3564" xr:uid="{0DD49571-E342-4017-9784-F515C4997F46}"/>
    <cellStyle name="Normal 9 6 2 8 2" xfId="5200" xr:uid="{EBB10312-C215-462F-AAED-2988825CC0A9}"/>
    <cellStyle name="Normal 9 6 2 9" xfId="5169" xr:uid="{E88E96B3-D570-4151-B6F5-CA24CDA96E06}"/>
    <cellStyle name="Normal 9 6 3" xfId="3565" xr:uid="{7CD9BE64-5201-4ECB-8212-000CA21E2DBB}"/>
    <cellStyle name="Normal 9 6 3 2" xfId="3566" xr:uid="{0DE27CA7-A6F9-4DB8-A9BD-EEC3EE8CC575}"/>
    <cellStyle name="Normal 9 6 3 2 2" xfId="3567" xr:uid="{E5158400-0324-41DA-B71E-4310E5F5F2E8}"/>
    <cellStyle name="Normal 9 6 3 2 2 2" xfId="5203" xr:uid="{66AC4A3A-A307-43FA-9EAA-2314E285BE09}"/>
    <cellStyle name="Normal 9 6 3 2 3" xfId="3568" xr:uid="{CA5D859C-1A77-4EA1-A1F8-E0A254D3253C}"/>
    <cellStyle name="Normal 9 6 3 2 3 2" xfId="5204" xr:uid="{0748D11F-5E06-4005-92E7-476B4FCC5977}"/>
    <cellStyle name="Normal 9 6 3 2 4" xfId="3569" xr:uid="{0743A3FE-DE02-4456-8461-8AD3DB666D93}"/>
    <cellStyle name="Normal 9 6 3 2 4 2" xfId="5205" xr:uid="{384F21A2-7D8E-4C5A-9B57-09EE95C72C3E}"/>
    <cellStyle name="Normal 9 6 3 2 5" xfId="5202" xr:uid="{9E0B2B87-5C38-4941-BAFA-51B538B6C0D2}"/>
    <cellStyle name="Normal 9 6 3 3" xfId="3570" xr:uid="{D15FE636-6D09-4E3C-B1C5-4C87D389D654}"/>
    <cellStyle name="Normal 9 6 3 3 2" xfId="3571" xr:uid="{284FF51C-4FFD-4B04-A02C-0A88E3408D5D}"/>
    <cellStyle name="Normal 9 6 3 3 2 2" xfId="5207" xr:uid="{B36AFDA6-6C83-4A6A-AB3C-BE0177169FB2}"/>
    <cellStyle name="Normal 9 6 3 3 3" xfId="3572" xr:uid="{BA634588-3E68-4FD4-B945-47A4FD987BF7}"/>
    <cellStyle name="Normal 9 6 3 3 3 2" xfId="5208" xr:uid="{6ADB2D3B-58F0-4D4C-9AF4-8A68AA0D2094}"/>
    <cellStyle name="Normal 9 6 3 3 4" xfId="3573" xr:uid="{769F94D8-8E3A-4693-A4E1-EB90F66A2301}"/>
    <cellStyle name="Normal 9 6 3 3 4 2" xfId="5209" xr:uid="{FCA73745-6BC4-44A5-909C-C6566257AD19}"/>
    <cellStyle name="Normal 9 6 3 3 5" xfId="5206" xr:uid="{D4AC857A-218E-4E7F-B561-00DFC78724FC}"/>
    <cellStyle name="Normal 9 6 3 4" xfId="3574" xr:uid="{EDDACE63-0887-43AB-BAFE-41BB03AEC4E0}"/>
    <cellStyle name="Normal 9 6 3 4 2" xfId="5210" xr:uid="{0735D94C-66B6-4D93-8FEA-BE48464B7324}"/>
    <cellStyle name="Normal 9 6 3 5" xfId="3575" xr:uid="{835404D3-1985-4BA2-B25D-113A5588A9E4}"/>
    <cellStyle name="Normal 9 6 3 5 2" xfId="5211" xr:uid="{94839E1B-4DB8-4A69-82AC-C6FBD7B2106E}"/>
    <cellStyle name="Normal 9 6 3 6" xfId="3576" xr:uid="{5689CD43-6648-465B-91BA-1B4CA51EAA9C}"/>
    <cellStyle name="Normal 9 6 3 6 2" xfId="5212" xr:uid="{E5A51DA9-18C5-46AF-95A9-BF433169B68A}"/>
    <cellStyle name="Normal 9 6 3 7" xfId="5201" xr:uid="{FED37829-8484-46A4-AD16-81D7F06D54C3}"/>
    <cellStyle name="Normal 9 6 4" xfId="3577" xr:uid="{B60AEE2D-948B-4F5B-96EF-800D4774C61B}"/>
    <cellStyle name="Normal 9 6 4 2" xfId="3578" xr:uid="{7107CCF5-2270-43EC-A12C-AE4A3F18F15C}"/>
    <cellStyle name="Normal 9 6 4 2 2" xfId="3579" xr:uid="{E8F8FFD1-FA51-4856-8359-53AD792963AA}"/>
    <cellStyle name="Normal 9 6 4 2 2 2" xfId="5215" xr:uid="{85779ED4-05B4-4206-B660-9DE1D5FF5271}"/>
    <cellStyle name="Normal 9 6 4 2 3" xfId="3580" xr:uid="{58B0ABE6-C594-4A69-8C31-6F182D488304}"/>
    <cellStyle name="Normal 9 6 4 2 3 2" xfId="5216" xr:uid="{10FADD66-80F0-423A-8674-483530C053EE}"/>
    <cellStyle name="Normal 9 6 4 2 4" xfId="3581" xr:uid="{FB7D3765-775B-43AC-9B9A-EB71B45815B6}"/>
    <cellStyle name="Normal 9 6 4 2 4 2" xfId="5217" xr:uid="{88DD45A7-6851-454D-9799-CCDD27AAB365}"/>
    <cellStyle name="Normal 9 6 4 2 5" xfId="5214" xr:uid="{8245AF75-D7A3-411C-9C1B-99BFA8205570}"/>
    <cellStyle name="Normal 9 6 4 3" xfId="3582" xr:uid="{C2802240-7D3C-4FD0-B4E0-2DA3F32359BF}"/>
    <cellStyle name="Normal 9 6 4 3 2" xfId="5218" xr:uid="{427D5CCE-70B7-415D-9EE6-AF693EEC6EF1}"/>
    <cellStyle name="Normal 9 6 4 4" xfId="3583" xr:uid="{8487AA8B-776E-406D-8545-410108EB288B}"/>
    <cellStyle name="Normal 9 6 4 4 2" xfId="5219" xr:uid="{30F11AD3-1603-4D29-B89F-BC2E89A9E8F9}"/>
    <cellStyle name="Normal 9 6 4 5" xfId="3584" xr:uid="{BDAD803D-D7BD-4043-BFC7-9B0C4DCA2220}"/>
    <cellStyle name="Normal 9 6 4 5 2" xfId="5220" xr:uid="{7D480076-DBEE-4367-8B9B-EC7A39FA5C71}"/>
    <cellStyle name="Normal 9 6 4 6" xfId="5213" xr:uid="{55B0F57C-C701-4968-840C-CF733420FF75}"/>
    <cellStyle name="Normal 9 6 5" xfId="3585" xr:uid="{07F60A18-38A6-4F4F-B0A0-02C08D804390}"/>
    <cellStyle name="Normal 9 6 5 2" xfId="3586" xr:uid="{DC02E762-5093-4742-93CB-A07F85EDB9F9}"/>
    <cellStyle name="Normal 9 6 5 2 2" xfId="5222" xr:uid="{875C6007-B974-47AA-AB99-3F72148418DF}"/>
    <cellStyle name="Normal 9 6 5 3" xfId="3587" xr:uid="{A50A7D2D-E587-49E4-A5D0-1A5184240B8D}"/>
    <cellStyle name="Normal 9 6 5 3 2" xfId="5223" xr:uid="{1082D184-6203-4C2B-BA2C-612AF1D395ED}"/>
    <cellStyle name="Normal 9 6 5 4" xfId="3588" xr:uid="{39F064C8-48E2-4966-9656-BABBB404E1E8}"/>
    <cellStyle name="Normal 9 6 5 4 2" xfId="5224" xr:uid="{B79E3821-D116-46BB-A9A9-6CE72377BFE2}"/>
    <cellStyle name="Normal 9 6 5 5" xfId="5221" xr:uid="{DE1FB5C3-E851-41E7-8F3F-BBBADFA0EA25}"/>
    <cellStyle name="Normal 9 6 6" xfId="3589" xr:uid="{436C2676-AE37-48EA-84D6-12D305768C51}"/>
    <cellStyle name="Normal 9 6 6 2" xfId="3590" xr:uid="{63A249B9-2AD7-4FEF-A427-BB9E525A0BCE}"/>
    <cellStyle name="Normal 9 6 6 2 2" xfId="5226" xr:uid="{B747AF7A-340E-4379-A666-86F2D263E35F}"/>
    <cellStyle name="Normal 9 6 6 3" xfId="3591" xr:uid="{C5C31961-B6AB-4893-9CB4-20350DF7CE49}"/>
    <cellStyle name="Normal 9 6 6 3 2" xfId="5227" xr:uid="{1AD39117-9A06-49DA-8F4F-7024E2D6CE7B}"/>
    <cellStyle name="Normal 9 6 6 4" xfId="3592" xr:uid="{2F35240D-894F-4B69-9AC0-3CFBBDFBABE0}"/>
    <cellStyle name="Normal 9 6 6 4 2" xfId="5228" xr:uid="{E51AC4EB-8802-408E-AD75-DBB52149C632}"/>
    <cellStyle name="Normal 9 6 6 5" xfId="5225" xr:uid="{D39EB0FC-0950-449D-91C5-99879F11D008}"/>
    <cellStyle name="Normal 9 6 7" xfId="3593" xr:uid="{FCA87C7C-4F7C-4EC3-BE48-E788574F3292}"/>
    <cellStyle name="Normal 9 6 7 2" xfId="5229" xr:uid="{5A10AA3C-34C0-4871-ABAA-0CF9EE0541DD}"/>
    <cellStyle name="Normal 9 6 8" xfId="3594" xr:uid="{443C4230-1D34-4D04-B732-8C7BE166FCAC}"/>
    <cellStyle name="Normal 9 6 8 2" xfId="5230" xr:uid="{1A7CF731-B44A-406C-8D4B-4B87A49AD78D}"/>
    <cellStyle name="Normal 9 6 9" xfId="3595" xr:uid="{BD5C4996-6BA0-4D1F-A50D-CAF125C4D029}"/>
    <cellStyle name="Normal 9 6 9 2" xfId="5231" xr:uid="{2A672256-CCD8-47B0-BCDF-279BA15B893C}"/>
    <cellStyle name="Normal 9 7" xfId="3596" xr:uid="{F36B02B1-3675-4CE4-86B8-40515AE5BD85}"/>
    <cellStyle name="Normal 9 7 2" xfId="3597" xr:uid="{C129DAA1-D464-47EC-BEAA-F4E867A11F63}"/>
    <cellStyle name="Normal 9 7 2 2" xfId="3598" xr:uid="{18680552-52F4-43F7-8E94-4447436EF4E5}"/>
    <cellStyle name="Normal 9 7 2 2 2" xfId="3599" xr:uid="{B67E4146-9AD5-4B8A-996E-179580E2E2EC}"/>
    <cellStyle name="Normal 9 7 2 2 2 2" xfId="4274" xr:uid="{7D64B039-35D8-4853-A9E2-E7BBB044072C}"/>
    <cellStyle name="Normal 9 7 2 2 2 2 2" xfId="5236" xr:uid="{0ECC5C16-4EAE-42BF-9031-FF14A7E042C1}"/>
    <cellStyle name="Normal 9 7 2 2 2 3" xfId="5235" xr:uid="{558353D3-EA8A-46F9-A188-C695FD4424BE}"/>
    <cellStyle name="Normal 9 7 2 2 3" xfId="3600" xr:uid="{53A67FF2-7F45-47BE-85A1-A1BAD90933BF}"/>
    <cellStyle name="Normal 9 7 2 2 3 2" xfId="5237" xr:uid="{71DA6F59-588A-4BF8-BDB1-02D0C1906D4F}"/>
    <cellStyle name="Normal 9 7 2 2 4" xfId="3601" xr:uid="{5E757B7F-421B-414B-A8AE-40792FA57D51}"/>
    <cellStyle name="Normal 9 7 2 2 4 2" xfId="5238" xr:uid="{1999BA15-076D-4140-8AA4-6345E3196595}"/>
    <cellStyle name="Normal 9 7 2 2 5" xfId="5234" xr:uid="{86637FE3-893D-4A26-A994-AAE5B6BE3647}"/>
    <cellStyle name="Normal 9 7 2 3" xfId="3602" xr:uid="{F32A1A70-70DC-4A34-86E6-E52B904F11F6}"/>
    <cellStyle name="Normal 9 7 2 3 2" xfId="3603" xr:uid="{E699EBD6-E801-454A-AAD3-78A102BD579F}"/>
    <cellStyle name="Normal 9 7 2 3 2 2" xfId="5240" xr:uid="{537BBCC9-013A-458D-978E-0F4D1A514F3D}"/>
    <cellStyle name="Normal 9 7 2 3 3" xfId="3604" xr:uid="{67C5CB93-D8CE-4B9F-81CE-0881308E2200}"/>
    <cellStyle name="Normal 9 7 2 3 3 2" xfId="5241" xr:uid="{BD2B5519-7D6F-4933-97C4-FACEC5839629}"/>
    <cellStyle name="Normal 9 7 2 3 4" xfId="3605" xr:uid="{A372D45A-FF80-4736-9D3D-18AABAB9B5DF}"/>
    <cellStyle name="Normal 9 7 2 3 4 2" xfId="5242" xr:uid="{D599E623-8A5C-4829-9499-6CDD39936FD4}"/>
    <cellStyle name="Normal 9 7 2 3 5" xfId="5239" xr:uid="{42D94434-826A-462A-A2D6-4BB090ECF77E}"/>
    <cellStyle name="Normal 9 7 2 4" xfId="3606" xr:uid="{3658909F-0EF4-4AD8-81C3-58F4A66C33EE}"/>
    <cellStyle name="Normal 9 7 2 4 2" xfId="5243" xr:uid="{D069C023-5845-44CA-9BA0-E63DF81A869D}"/>
    <cellStyle name="Normal 9 7 2 5" xfId="3607" xr:uid="{A45193A4-ACEC-49D4-B96F-AB12A70282A3}"/>
    <cellStyle name="Normal 9 7 2 5 2" xfId="5244" xr:uid="{2983D8FA-D224-45B8-9C80-2726BD7C5C24}"/>
    <cellStyle name="Normal 9 7 2 6" xfId="3608" xr:uid="{101AAB65-F71F-4C95-94FF-499775E57B65}"/>
    <cellStyle name="Normal 9 7 2 6 2" xfId="5245" xr:uid="{39CBC754-24C3-4BC7-B350-938E67544894}"/>
    <cellStyle name="Normal 9 7 2 7" xfId="5233" xr:uid="{2695DE47-5B5A-4CBB-948A-B5C2CDE47BF9}"/>
    <cellStyle name="Normal 9 7 3" xfId="3609" xr:uid="{7DDA76D7-EE6D-4653-BDBD-A6D707754ED6}"/>
    <cellStyle name="Normal 9 7 3 2" xfId="3610" xr:uid="{3A785F3D-F4CD-4C50-BEC7-18B408678954}"/>
    <cellStyle name="Normal 9 7 3 2 2" xfId="3611" xr:uid="{64F496F7-78B8-4219-A26D-0746BBC844B7}"/>
    <cellStyle name="Normal 9 7 3 2 2 2" xfId="5248" xr:uid="{2B735DF0-DB63-4D07-AD5A-C920BBC8AF0B}"/>
    <cellStyle name="Normal 9 7 3 2 3" xfId="3612" xr:uid="{3CF8F2E6-1220-4871-90F5-02B181C1AD33}"/>
    <cellStyle name="Normal 9 7 3 2 3 2" xfId="5249" xr:uid="{21876DE8-5630-48EC-ABAB-DE44B200CA32}"/>
    <cellStyle name="Normal 9 7 3 2 4" xfId="3613" xr:uid="{A76E059B-C676-4AB3-80DF-B28A555D1E60}"/>
    <cellStyle name="Normal 9 7 3 2 4 2" xfId="5250" xr:uid="{44F8F783-3FAD-4EB3-8D02-A3C1B1BED1A7}"/>
    <cellStyle name="Normal 9 7 3 2 5" xfId="5247" xr:uid="{C267D4D7-549D-4E25-95D8-C7F73A1A2091}"/>
    <cellStyle name="Normal 9 7 3 3" xfId="3614" xr:uid="{298E5111-C048-4AB4-8353-34F7DC049520}"/>
    <cellStyle name="Normal 9 7 3 3 2" xfId="5251" xr:uid="{BAA982AE-05FD-41AB-B066-7B8C2A25F40B}"/>
    <cellStyle name="Normal 9 7 3 4" xfId="3615" xr:uid="{C9ED34A2-F8EC-4457-8BF2-0B8176540921}"/>
    <cellStyle name="Normal 9 7 3 4 2" xfId="5252" xr:uid="{9CE8701E-4416-4744-81F9-9C1BC4521FF5}"/>
    <cellStyle name="Normal 9 7 3 5" xfId="3616" xr:uid="{887BDF31-1870-4883-B388-AF5EAB81FB7D}"/>
    <cellStyle name="Normal 9 7 3 5 2" xfId="5253" xr:uid="{01C2B411-F4F6-40AD-9E6C-64BB2619CC38}"/>
    <cellStyle name="Normal 9 7 3 6" xfId="5246" xr:uid="{BD0C9412-E939-4B1F-9566-31D1897EB3E3}"/>
    <cellStyle name="Normal 9 7 4" xfId="3617" xr:uid="{6E14077C-1656-485C-8616-66B7A492FEF0}"/>
    <cellStyle name="Normal 9 7 4 2" xfId="3618" xr:uid="{0545FCD6-3DEB-47EB-9AB2-4F3C133C1FD6}"/>
    <cellStyle name="Normal 9 7 4 2 2" xfId="5255" xr:uid="{049946E0-CBF4-48ED-B646-35AB7E044DCE}"/>
    <cellStyle name="Normal 9 7 4 3" xfId="3619" xr:uid="{1B1CA135-7512-463A-B623-9FEC0C09FD58}"/>
    <cellStyle name="Normal 9 7 4 3 2" xfId="5256" xr:uid="{A43256CA-8D8E-42DC-BA39-01AB8FBE2C8D}"/>
    <cellStyle name="Normal 9 7 4 4" xfId="3620" xr:uid="{91277B94-1438-4791-A6FB-6AA8A189BD88}"/>
    <cellStyle name="Normal 9 7 4 4 2" xfId="5257" xr:uid="{9B96AAD8-0CCE-497A-80AD-AA1AE1B1CCB7}"/>
    <cellStyle name="Normal 9 7 4 5" xfId="5254" xr:uid="{DBDDEB00-8E4F-4303-A001-67E1B55ED484}"/>
    <cellStyle name="Normal 9 7 5" xfId="3621" xr:uid="{FBCD42F3-7D5D-42B8-8DE4-D2D4E30B2A96}"/>
    <cellStyle name="Normal 9 7 5 2" xfId="3622" xr:uid="{27BDF56F-0994-4AD8-BDDF-E18D12434B5D}"/>
    <cellStyle name="Normal 9 7 5 2 2" xfId="5259" xr:uid="{8F3FCEA9-EC43-4FCB-898E-565C9D7765E1}"/>
    <cellStyle name="Normal 9 7 5 3" xfId="3623" xr:uid="{7A24271D-0810-4968-AA9A-2B3B497CFE1F}"/>
    <cellStyle name="Normal 9 7 5 3 2" xfId="5260" xr:uid="{0251EA3A-3F15-4533-9742-8B064E05F535}"/>
    <cellStyle name="Normal 9 7 5 4" xfId="3624" xr:uid="{9816732F-74FA-431D-94DF-C83D15F57172}"/>
    <cellStyle name="Normal 9 7 5 4 2" xfId="5261" xr:uid="{4E24B809-06B8-4BD6-91A0-B5DACBA42BCD}"/>
    <cellStyle name="Normal 9 7 5 5" xfId="5258" xr:uid="{BC9F4F8F-12FA-44D4-B47E-DED9CA8309D6}"/>
    <cellStyle name="Normal 9 7 6" xfId="3625" xr:uid="{6AEB2301-6DB4-471B-A088-9B2DF12BDC36}"/>
    <cellStyle name="Normal 9 7 6 2" xfId="5262" xr:uid="{283AF0FB-F324-448E-B318-D8F7CC814CAB}"/>
    <cellStyle name="Normal 9 7 7" xfId="3626" xr:uid="{8469704B-8984-416A-911A-3DA2BF6F64FB}"/>
    <cellStyle name="Normal 9 7 7 2" xfId="5263" xr:uid="{930C9840-E149-4484-9512-3065E5703273}"/>
    <cellStyle name="Normal 9 7 8" xfId="3627" xr:uid="{59260123-63A5-48DD-A9CA-B6CD1B60FBDB}"/>
    <cellStyle name="Normal 9 7 8 2" xfId="5264" xr:uid="{06342339-5D33-43BF-9756-3958A6F705B6}"/>
    <cellStyle name="Normal 9 7 9" xfId="5232" xr:uid="{5ABF1FEB-7FA1-486F-B97A-9B9A1B301BE4}"/>
    <cellStyle name="Normal 9 8" xfId="3628" xr:uid="{9C5BAD5F-35E4-44B9-813E-CCB6230D2387}"/>
    <cellStyle name="Normal 9 8 2" xfId="3629" xr:uid="{8DC21B29-1066-4743-A0AE-8EF11B126CD1}"/>
    <cellStyle name="Normal 9 8 2 2" xfId="3630" xr:uid="{361D56A0-47A5-4FCA-BBF5-E4C705768A07}"/>
    <cellStyle name="Normal 9 8 2 2 2" xfId="3631" xr:uid="{C69D5A10-D087-4064-B0AF-A64F08A3664B}"/>
    <cellStyle name="Normal 9 8 2 2 2 2" xfId="5268" xr:uid="{B64B3F90-62DC-44DC-B194-700A6320B69B}"/>
    <cellStyle name="Normal 9 8 2 2 3" xfId="3632" xr:uid="{CF0790AD-E7A7-4BCC-9643-DFF0A275CC29}"/>
    <cellStyle name="Normal 9 8 2 2 3 2" xfId="5269" xr:uid="{96337263-5799-4FCC-8002-02F84E008E10}"/>
    <cellStyle name="Normal 9 8 2 2 4" xfId="3633" xr:uid="{60583EE4-87F6-426A-8DF3-2963B3971A32}"/>
    <cellStyle name="Normal 9 8 2 2 4 2" xfId="5270" xr:uid="{4571EB22-0BAE-4B12-8B23-783BCE2ABB65}"/>
    <cellStyle name="Normal 9 8 2 2 5" xfId="5267" xr:uid="{250B5DB2-351A-4B7A-832D-6ADD2F943555}"/>
    <cellStyle name="Normal 9 8 2 3" xfId="3634" xr:uid="{2D14C5C7-DE22-4FAB-8199-69E5004C0C49}"/>
    <cellStyle name="Normal 9 8 2 3 2" xfId="5271" xr:uid="{E1552B88-EA5D-48E3-BCE1-B32A7C7A7A49}"/>
    <cellStyle name="Normal 9 8 2 4" xfId="3635" xr:uid="{E61BC6A9-68F1-4BB0-BFF6-630B39A5EA41}"/>
    <cellStyle name="Normal 9 8 2 4 2" xfId="5272" xr:uid="{CFF9BF6C-7067-4F5A-92A9-7C98EF57EA7C}"/>
    <cellStyle name="Normal 9 8 2 5" xfId="3636" xr:uid="{3B77E223-5435-4784-AF20-B545A78126DD}"/>
    <cellStyle name="Normal 9 8 2 5 2" xfId="5273" xr:uid="{30EA8451-40B5-4F34-A778-877FCF4ED51B}"/>
    <cellStyle name="Normal 9 8 2 6" xfId="5266" xr:uid="{E4076685-395B-48C5-A105-0BE6197F4EEC}"/>
    <cellStyle name="Normal 9 8 3" xfId="3637" xr:uid="{5DDA3348-8702-4607-9796-C4E989609644}"/>
    <cellStyle name="Normal 9 8 3 2" xfId="3638" xr:uid="{FF85657A-4B56-49DA-B6D3-64F4B08437A1}"/>
    <cellStyle name="Normal 9 8 3 2 2" xfId="5275" xr:uid="{5C09B280-7519-4905-B850-64A2E0297879}"/>
    <cellStyle name="Normal 9 8 3 3" xfId="3639" xr:uid="{1A697DFE-CC70-4CB0-AB24-55CF728DD21A}"/>
    <cellStyle name="Normal 9 8 3 3 2" xfId="5276" xr:uid="{BFE52E14-8288-4448-94D1-A247141DC5CC}"/>
    <cellStyle name="Normal 9 8 3 4" xfId="3640" xr:uid="{453194C6-C02B-4047-93D5-06B19C673AC4}"/>
    <cellStyle name="Normal 9 8 3 4 2" xfId="5277" xr:uid="{19CC4999-9BA2-4DE7-BB6A-7691B60B49C6}"/>
    <cellStyle name="Normal 9 8 3 5" xfId="5274" xr:uid="{96A9A721-3B1F-4C78-BFC2-B7262E35C9EC}"/>
    <cellStyle name="Normal 9 8 4" xfId="3641" xr:uid="{C12532BB-D435-4F1E-9EEA-A59AA5D01441}"/>
    <cellStyle name="Normal 9 8 4 2" xfId="3642" xr:uid="{1712D0DB-29A2-4A9F-871A-87BE91979444}"/>
    <cellStyle name="Normal 9 8 4 2 2" xfId="5279" xr:uid="{38830E02-2BC4-40FC-A46A-14C6A4FE7F56}"/>
    <cellStyle name="Normal 9 8 4 3" xfId="3643" xr:uid="{20F55413-3D1D-4CF4-914C-6ECD1CD4366B}"/>
    <cellStyle name="Normal 9 8 4 3 2" xfId="5280" xr:uid="{FE95870D-D12B-4F3C-A867-26385B63BEF4}"/>
    <cellStyle name="Normal 9 8 4 4" xfId="3644" xr:uid="{5C9ABD15-A9E1-47D2-80B6-E2CEEBFA8965}"/>
    <cellStyle name="Normal 9 8 4 4 2" xfId="5281" xr:uid="{BFB243E5-CED9-4566-BC8B-DE683734AE72}"/>
    <cellStyle name="Normal 9 8 4 5" xfId="5278" xr:uid="{3AEC7906-A753-49BC-A06D-FAFD3B150F28}"/>
    <cellStyle name="Normal 9 8 5" xfId="3645" xr:uid="{B967FC69-610F-4475-A58D-3ABC96A0848F}"/>
    <cellStyle name="Normal 9 8 5 2" xfId="5282" xr:uid="{EA78A997-1D23-4F2C-B5EB-ECCC0A3CB91B}"/>
    <cellStyle name="Normal 9 8 6" xfId="3646" xr:uid="{02AF63E6-A89D-4679-9636-BE85AD462CF4}"/>
    <cellStyle name="Normal 9 8 6 2" xfId="5283" xr:uid="{7DBD0C67-7B4C-414C-9DE0-B56A689C6E73}"/>
    <cellStyle name="Normal 9 8 7" xfId="3647" xr:uid="{028C3568-EBA5-43DF-B686-963AB319EB7C}"/>
    <cellStyle name="Normal 9 8 7 2" xfId="5284" xr:uid="{4E860D0C-AC97-4A5E-A6E7-275C85C2E9C3}"/>
    <cellStyle name="Normal 9 8 8" xfId="5265" xr:uid="{4DF471AE-31AC-4921-8D87-3AE73A64E2A1}"/>
    <cellStyle name="Normal 9 9" xfId="3648" xr:uid="{F241A6CB-44B0-4A84-BEF9-E3AEE857D680}"/>
    <cellStyle name="Normal 9 9 2" xfId="3649" xr:uid="{4FDB8345-40E0-4BEA-BC8A-738F174C16DA}"/>
    <cellStyle name="Normal 9 9 2 2" xfId="3650" xr:uid="{FB6DEC73-A5C7-49FC-ABF0-31786634A439}"/>
    <cellStyle name="Normal 9 9 2 2 2" xfId="5287" xr:uid="{BAF8DF8D-B18C-4DB1-BC2B-985BB87FF540}"/>
    <cellStyle name="Normal 9 9 2 3" xfId="3651" xr:uid="{3FC14FB1-CF77-4F18-8C06-26EC2F4D6014}"/>
    <cellStyle name="Normal 9 9 2 3 2" xfId="5288" xr:uid="{8196B04E-52A5-4D05-B1C0-1E1415DC72FA}"/>
    <cellStyle name="Normal 9 9 2 4" xfId="3652" xr:uid="{5BE3F97B-5F85-40FE-BC25-7DC2263B8DB4}"/>
    <cellStyle name="Normal 9 9 2 4 2" xfId="5289" xr:uid="{34F2281E-4776-4B3A-B8AC-A6B394E32AF1}"/>
    <cellStyle name="Normal 9 9 2 5" xfId="5286" xr:uid="{9F3BC3CD-87E1-46F1-85B9-97C78D1258F9}"/>
    <cellStyle name="Normal 9 9 3" xfId="3653" xr:uid="{8A2D965C-A547-4FAD-B657-FB2C5C88B105}"/>
    <cellStyle name="Normal 9 9 3 2" xfId="3654" xr:uid="{D6F834CE-F286-4904-952E-D78EC546431C}"/>
    <cellStyle name="Normal 9 9 3 2 2" xfId="5291" xr:uid="{192A86AA-5FEE-4EC2-A6AA-A094A6661FE0}"/>
    <cellStyle name="Normal 9 9 3 3" xfId="3655" xr:uid="{7230FBD5-49D4-4806-94CA-674111F73913}"/>
    <cellStyle name="Normal 9 9 3 3 2" xfId="5292" xr:uid="{05F86855-ACEF-4DAB-BFBA-CF876EE34A74}"/>
    <cellStyle name="Normal 9 9 3 4" xfId="3656" xr:uid="{A3727075-0D40-4FB8-978E-2E2A946C35FA}"/>
    <cellStyle name="Normal 9 9 3 4 2" xfId="5293" xr:uid="{21818D94-C141-41A7-98D4-301D7102DE73}"/>
    <cellStyle name="Normal 9 9 3 5" xfId="5290" xr:uid="{BFCEE748-E2D8-4410-8244-3D9A1EF96216}"/>
    <cellStyle name="Normal 9 9 4" xfId="3657" xr:uid="{8787E7F3-88EA-41F7-A4F3-651FDFE33F31}"/>
    <cellStyle name="Normal 9 9 4 2" xfId="5294" xr:uid="{B86069BE-4208-4423-AF98-94A223CAF421}"/>
    <cellStyle name="Normal 9 9 5" xfId="3658" xr:uid="{B9F3C760-701C-467A-BABC-4F6D5C9C18E2}"/>
    <cellStyle name="Normal 9 9 5 2" xfId="5295" xr:uid="{5A1012A8-1A5D-4644-9583-ADBAC2FE7972}"/>
    <cellStyle name="Normal 9 9 6" xfId="3659" xr:uid="{C43F7EC9-442A-49B0-B7E6-A94100499421}"/>
    <cellStyle name="Normal 9 9 6 2" xfId="5296" xr:uid="{49C4D411-3A4A-4AB5-AEF9-4FD0C546F8A1}"/>
    <cellStyle name="Normal 9 9 7" xfId="5285" xr:uid="{E9C9A4AB-0F8B-427F-87A1-D18AEDDCD5CE}"/>
    <cellStyle name="Percent 2" xfId="92" xr:uid="{88B6F603-0435-4666-921F-0C00BC174470}"/>
    <cellStyle name="Percent 2 2" xfId="5297" xr:uid="{CF429428-66D5-4F26-9EC5-ECB06490B29A}"/>
    <cellStyle name="Гиперссылка 2" xfId="4" xr:uid="{49BAA0F8-B3D3-41B5-87DD-435502328B29}"/>
    <cellStyle name="Гиперссылка 2 2" xfId="5298" xr:uid="{4471E7C4-306E-4698-9471-C1EF956A8350}"/>
    <cellStyle name="Обычный 2" xfId="1" xr:uid="{A3CD5D5E-4502-4158-8112-08CDD679ACF5}"/>
    <cellStyle name="Обычный 2 2" xfId="5" xr:uid="{D19F253E-EE9B-4476-9D91-2EE3A6D7A3DC}"/>
    <cellStyle name="Обычный 2 2 2" xfId="5300" xr:uid="{1450FCD7-171E-4AB7-8FD8-2F75BDDDB703}"/>
    <cellStyle name="Обычный 2 3" xfId="5299" xr:uid="{D17024AE-A1C0-4B19-91EF-D5DA8EFC5971}"/>
    <cellStyle name="常规_Sheet1_1" xfId="4382" xr:uid="{B98F8E08-842C-47C3-A61C-DCE9FC0CB9B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22"/>
  <sheetViews>
    <sheetView tabSelected="1" zoomScale="90" zoomScaleNormal="90" workbookViewId="0">
      <selection activeCell="T207" sqref="T20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797</v>
      </c>
      <c r="C10" s="120"/>
      <c r="D10" s="120"/>
      <c r="E10" s="120"/>
      <c r="F10" s="115"/>
      <c r="G10" s="116"/>
      <c r="H10" s="131" t="s">
        <v>797</v>
      </c>
      <c r="I10" s="120"/>
      <c r="J10" s="137">
        <v>51335</v>
      </c>
      <c r="K10" s="115"/>
    </row>
    <row r="11" spans="1:11">
      <c r="A11" s="114"/>
      <c r="B11" s="114" t="s">
        <v>709</v>
      </c>
      <c r="C11" s="120"/>
      <c r="D11" s="120"/>
      <c r="E11" s="120"/>
      <c r="F11" s="115"/>
      <c r="G11" s="116"/>
      <c r="H11" s="116" t="s">
        <v>709</v>
      </c>
      <c r="I11" s="120"/>
      <c r="J11" s="138"/>
      <c r="K11" s="115"/>
    </row>
    <row r="12" spans="1:11">
      <c r="A12" s="114"/>
      <c r="B12" s="114" t="s">
        <v>710</v>
      </c>
      <c r="C12" s="120"/>
      <c r="D12" s="120"/>
      <c r="E12" s="120"/>
      <c r="F12" s="115"/>
      <c r="G12" s="116"/>
      <c r="H12" s="116" t="s">
        <v>710</v>
      </c>
      <c r="I12" s="120"/>
      <c r="J12" s="120"/>
      <c r="K12" s="115"/>
    </row>
    <row r="13" spans="1:11">
      <c r="A13" s="114"/>
      <c r="B13" s="114" t="s">
        <v>798</v>
      </c>
      <c r="C13" s="120"/>
      <c r="D13" s="120"/>
      <c r="E13" s="120"/>
      <c r="F13" s="115"/>
      <c r="G13" s="116"/>
      <c r="H13" s="116" t="s">
        <v>798</v>
      </c>
      <c r="I13" s="120"/>
      <c r="J13" s="99" t="s">
        <v>11</v>
      </c>
      <c r="K13" s="115"/>
    </row>
    <row r="14" spans="1:11" ht="15" customHeight="1">
      <c r="A14" s="114"/>
      <c r="B14" s="114" t="s">
        <v>712</v>
      </c>
      <c r="C14" s="120"/>
      <c r="D14" s="120"/>
      <c r="E14" s="120"/>
      <c r="F14" s="115"/>
      <c r="G14" s="116"/>
      <c r="H14" s="116" t="s">
        <v>712</v>
      </c>
      <c r="I14" s="120"/>
      <c r="J14" s="139">
        <v>45176</v>
      </c>
      <c r="K14" s="115"/>
    </row>
    <row r="15" spans="1:11" ht="15" customHeight="1">
      <c r="A15" s="114"/>
      <c r="B15" s="132" t="s">
        <v>799</v>
      </c>
      <c r="C15" s="7"/>
      <c r="D15" s="7"/>
      <c r="E15" s="7"/>
      <c r="F15" s="8"/>
      <c r="G15" s="116"/>
      <c r="H15" s="130" t="s">
        <v>799</v>
      </c>
      <c r="I15" s="120"/>
      <c r="J15" s="140"/>
      <c r="K15" s="115"/>
    </row>
    <row r="16" spans="1:11" ht="15" customHeight="1">
      <c r="A16" s="114"/>
      <c r="B16" s="120"/>
      <c r="C16" s="120"/>
      <c r="D16" s="120"/>
      <c r="E16" s="120"/>
      <c r="F16" s="120"/>
      <c r="G16" s="120"/>
      <c r="H16" s="120"/>
      <c r="I16" s="123" t="s">
        <v>142</v>
      </c>
      <c r="J16" s="129">
        <v>39901</v>
      </c>
      <c r="K16" s="115"/>
    </row>
    <row r="17" spans="1:11">
      <c r="A17" s="114"/>
      <c r="B17" s="120" t="s">
        <v>713</v>
      </c>
      <c r="C17" s="120"/>
      <c r="D17" s="120"/>
      <c r="E17" s="120"/>
      <c r="F17" s="120"/>
      <c r="G17" s="120"/>
      <c r="H17" s="120"/>
      <c r="I17" s="123" t="s">
        <v>143</v>
      </c>
      <c r="J17" s="129" t="s">
        <v>796</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1" t="s">
        <v>201</v>
      </c>
      <c r="G20" s="142"/>
      <c r="H20" s="100" t="s">
        <v>169</v>
      </c>
      <c r="I20" s="100" t="s">
        <v>202</v>
      </c>
      <c r="J20" s="100" t="s">
        <v>21</v>
      </c>
      <c r="K20" s="115"/>
    </row>
    <row r="21" spans="1:11">
      <c r="A21" s="114"/>
      <c r="B21" s="105"/>
      <c r="C21" s="105"/>
      <c r="D21" s="106"/>
      <c r="E21" s="106"/>
      <c r="F21" s="143"/>
      <c r="G21" s="144"/>
      <c r="H21" s="105" t="s">
        <v>141</v>
      </c>
      <c r="I21" s="105"/>
      <c r="J21" s="105"/>
      <c r="K21" s="115"/>
    </row>
    <row r="22" spans="1:11" ht="24">
      <c r="A22" s="114"/>
      <c r="B22" s="107">
        <v>20</v>
      </c>
      <c r="C22" s="10" t="s">
        <v>715</v>
      </c>
      <c r="D22" s="118" t="s">
        <v>715</v>
      </c>
      <c r="E22" s="118" t="s">
        <v>107</v>
      </c>
      <c r="F22" s="135"/>
      <c r="G22" s="136"/>
      <c r="H22" s="11" t="s">
        <v>716</v>
      </c>
      <c r="I22" s="14">
        <v>0.34</v>
      </c>
      <c r="J22" s="109">
        <f t="shared" ref="J22:J53" si="0">I22*B22</f>
        <v>6.8000000000000007</v>
      </c>
      <c r="K22" s="115"/>
    </row>
    <row r="23" spans="1:11" ht="24">
      <c r="A23" s="114"/>
      <c r="B23" s="107">
        <v>10</v>
      </c>
      <c r="C23" s="10" t="s">
        <v>715</v>
      </c>
      <c r="D23" s="118" t="s">
        <v>715</v>
      </c>
      <c r="E23" s="118" t="s">
        <v>210</v>
      </c>
      <c r="F23" s="135"/>
      <c r="G23" s="136"/>
      <c r="H23" s="11" t="s">
        <v>716</v>
      </c>
      <c r="I23" s="14">
        <v>0.34</v>
      </c>
      <c r="J23" s="109">
        <f t="shared" si="0"/>
        <v>3.4000000000000004</v>
      </c>
      <c r="K23" s="115"/>
    </row>
    <row r="24" spans="1:11" ht="24">
      <c r="A24" s="114"/>
      <c r="B24" s="107">
        <v>10</v>
      </c>
      <c r="C24" s="10" t="s">
        <v>715</v>
      </c>
      <c r="D24" s="118" t="s">
        <v>715</v>
      </c>
      <c r="E24" s="118" t="s">
        <v>212</v>
      </c>
      <c r="F24" s="135"/>
      <c r="G24" s="136"/>
      <c r="H24" s="11" t="s">
        <v>716</v>
      </c>
      <c r="I24" s="14">
        <v>0.34</v>
      </c>
      <c r="J24" s="109">
        <f t="shared" si="0"/>
        <v>3.4000000000000004</v>
      </c>
      <c r="K24" s="115"/>
    </row>
    <row r="25" spans="1:11" ht="24">
      <c r="A25" s="114"/>
      <c r="B25" s="107">
        <v>10</v>
      </c>
      <c r="C25" s="10" t="s">
        <v>715</v>
      </c>
      <c r="D25" s="118" t="s">
        <v>715</v>
      </c>
      <c r="E25" s="118" t="s">
        <v>263</v>
      </c>
      <c r="F25" s="135"/>
      <c r="G25" s="136"/>
      <c r="H25" s="11" t="s">
        <v>716</v>
      </c>
      <c r="I25" s="14">
        <v>0.34</v>
      </c>
      <c r="J25" s="109">
        <f t="shared" si="0"/>
        <v>3.4000000000000004</v>
      </c>
      <c r="K25" s="115"/>
    </row>
    <row r="26" spans="1:11" ht="24">
      <c r="A26" s="114"/>
      <c r="B26" s="107">
        <v>10</v>
      </c>
      <c r="C26" s="10" t="s">
        <v>715</v>
      </c>
      <c r="D26" s="118" t="s">
        <v>715</v>
      </c>
      <c r="E26" s="118" t="s">
        <v>214</v>
      </c>
      <c r="F26" s="135"/>
      <c r="G26" s="136"/>
      <c r="H26" s="11" t="s">
        <v>716</v>
      </c>
      <c r="I26" s="14">
        <v>0.34</v>
      </c>
      <c r="J26" s="109">
        <f t="shared" si="0"/>
        <v>3.4000000000000004</v>
      </c>
      <c r="K26" s="115"/>
    </row>
    <row r="27" spans="1:11" ht="24">
      <c r="A27" s="114"/>
      <c r="B27" s="107">
        <v>10</v>
      </c>
      <c r="C27" s="10" t="s">
        <v>715</v>
      </c>
      <c r="D27" s="118" t="s">
        <v>715</v>
      </c>
      <c r="E27" s="118" t="s">
        <v>269</v>
      </c>
      <c r="F27" s="135"/>
      <c r="G27" s="136"/>
      <c r="H27" s="11" t="s">
        <v>716</v>
      </c>
      <c r="I27" s="14">
        <v>0.34</v>
      </c>
      <c r="J27" s="109">
        <f t="shared" si="0"/>
        <v>3.4000000000000004</v>
      </c>
      <c r="K27" s="115"/>
    </row>
    <row r="28" spans="1:11" ht="24">
      <c r="A28" s="114"/>
      <c r="B28" s="107">
        <v>10</v>
      </c>
      <c r="C28" s="10" t="s">
        <v>715</v>
      </c>
      <c r="D28" s="118" t="s">
        <v>715</v>
      </c>
      <c r="E28" s="118" t="s">
        <v>270</v>
      </c>
      <c r="F28" s="135"/>
      <c r="G28" s="136"/>
      <c r="H28" s="11" t="s">
        <v>716</v>
      </c>
      <c r="I28" s="14">
        <v>0.34</v>
      </c>
      <c r="J28" s="109">
        <f t="shared" si="0"/>
        <v>3.4000000000000004</v>
      </c>
      <c r="K28" s="115"/>
    </row>
    <row r="29" spans="1:11" ht="24">
      <c r="A29" s="114"/>
      <c r="B29" s="107">
        <v>6</v>
      </c>
      <c r="C29" s="10" t="s">
        <v>100</v>
      </c>
      <c r="D29" s="118" t="s">
        <v>100</v>
      </c>
      <c r="E29" s="118" t="s">
        <v>717</v>
      </c>
      <c r="F29" s="135" t="s">
        <v>311</v>
      </c>
      <c r="G29" s="136"/>
      <c r="H29" s="11" t="s">
        <v>718</v>
      </c>
      <c r="I29" s="14">
        <v>0.99</v>
      </c>
      <c r="J29" s="109">
        <f t="shared" si="0"/>
        <v>5.9399999999999995</v>
      </c>
      <c r="K29" s="115"/>
    </row>
    <row r="30" spans="1:11" ht="24">
      <c r="A30" s="114"/>
      <c r="B30" s="107">
        <v>6</v>
      </c>
      <c r="C30" s="10" t="s">
        <v>100</v>
      </c>
      <c r="D30" s="118" t="s">
        <v>777</v>
      </c>
      <c r="E30" s="118" t="s">
        <v>719</v>
      </c>
      <c r="F30" s="135" t="s">
        <v>107</v>
      </c>
      <c r="G30" s="136"/>
      <c r="H30" s="11" t="s">
        <v>718</v>
      </c>
      <c r="I30" s="14">
        <v>1.04</v>
      </c>
      <c r="J30" s="109">
        <f t="shared" si="0"/>
        <v>6.24</v>
      </c>
      <c r="K30" s="115"/>
    </row>
    <row r="31" spans="1:11" ht="24">
      <c r="A31" s="114"/>
      <c r="B31" s="107">
        <v>6</v>
      </c>
      <c r="C31" s="10" t="s">
        <v>100</v>
      </c>
      <c r="D31" s="118" t="s">
        <v>777</v>
      </c>
      <c r="E31" s="118" t="s">
        <v>719</v>
      </c>
      <c r="F31" s="135" t="s">
        <v>210</v>
      </c>
      <c r="G31" s="136"/>
      <c r="H31" s="11" t="s">
        <v>718</v>
      </c>
      <c r="I31" s="14">
        <v>1.04</v>
      </c>
      <c r="J31" s="109">
        <f t="shared" si="0"/>
        <v>6.24</v>
      </c>
      <c r="K31" s="115"/>
    </row>
    <row r="32" spans="1:11" ht="24">
      <c r="A32" s="114"/>
      <c r="B32" s="107">
        <v>6</v>
      </c>
      <c r="C32" s="10" t="s">
        <v>100</v>
      </c>
      <c r="D32" s="118" t="s">
        <v>777</v>
      </c>
      <c r="E32" s="118" t="s">
        <v>719</v>
      </c>
      <c r="F32" s="135" t="s">
        <v>212</v>
      </c>
      <c r="G32" s="136"/>
      <c r="H32" s="11" t="s">
        <v>718</v>
      </c>
      <c r="I32" s="14">
        <v>1.04</v>
      </c>
      <c r="J32" s="109">
        <f t="shared" si="0"/>
        <v>6.24</v>
      </c>
      <c r="K32" s="115"/>
    </row>
    <row r="33" spans="1:11" ht="24">
      <c r="A33" s="114"/>
      <c r="B33" s="107">
        <v>6</v>
      </c>
      <c r="C33" s="10" t="s">
        <v>100</v>
      </c>
      <c r="D33" s="118" t="s">
        <v>777</v>
      </c>
      <c r="E33" s="118" t="s">
        <v>719</v>
      </c>
      <c r="F33" s="135" t="s">
        <v>213</v>
      </c>
      <c r="G33" s="136"/>
      <c r="H33" s="11" t="s">
        <v>718</v>
      </c>
      <c r="I33" s="14">
        <v>1.04</v>
      </c>
      <c r="J33" s="109">
        <f t="shared" si="0"/>
        <v>6.24</v>
      </c>
      <c r="K33" s="115"/>
    </row>
    <row r="34" spans="1:11" ht="24">
      <c r="A34" s="114"/>
      <c r="B34" s="107">
        <v>6</v>
      </c>
      <c r="C34" s="10" t="s">
        <v>100</v>
      </c>
      <c r="D34" s="118" t="s">
        <v>777</v>
      </c>
      <c r="E34" s="118" t="s">
        <v>719</v>
      </c>
      <c r="F34" s="135" t="s">
        <v>214</v>
      </c>
      <c r="G34" s="136"/>
      <c r="H34" s="11" t="s">
        <v>718</v>
      </c>
      <c r="I34" s="14">
        <v>1.04</v>
      </c>
      <c r="J34" s="109">
        <f t="shared" si="0"/>
        <v>6.24</v>
      </c>
      <c r="K34" s="115"/>
    </row>
    <row r="35" spans="1:11" ht="24">
      <c r="A35" s="114"/>
      <c r="B35" s="107">
        <v>6</v>
      </c>
      <c r="C35" s="10" t="s">
        <v>100</v>
      </c>
      <c r="D35" s="118" t="s">
        <v>777</v>
      </c>
      <c r="E35" s="118" t="s">
        <v>719</v>
      </c>
      <c r="F35" s="135" t="s">
        <v>265</v>
      </c>
      <c r="G35" s="136"/>
      <c r="H35" s="11" t="s">
        <v>718</v>
      </c>
      <c r="I35" s="14">
        <v>1.04</v>
      </c>
      <c r="J35" s="109">
        <f t="shared" si="0"/>
        <v>6.24</v>
      </c>
      <c r="K35" s="115"/>
    </row>
    <row r="36" spans="1:11" ht="24">
      <c r="A36" s="114"/>
      <c r="B36" s="107">
        <v>6</v>
      </c>
      <c r="C36" s="10" t="s">
        <v>100</v>
      </c>
      <c r="D36" s="118" t="s">
        <v>777</v>
      </c>
      <c r="E36" s="118" t="s">
        <v>719</v>
      </c>
      <c r="F36" s="135" t="s">
        <v>310</v>
      </c>
      <c r="G36" s="136"/>
      <c r="H36" s="11" t="s">
        <v>718</v>
      </c>
      <c r="I36" s="14">
        <v>1.04</v>
      </c>
      <c r="J36" s="109">
        <f t="shared" si="0"/>
        <v>6.24</v>
      </c>
      <c r="K36" s="115"/>
    </row>
    <row r="37" spans="1:11" ht="24">
      <c r="A37" s="114"/>
      <c r="B37" s="107">
        <v>6</v>
      </c>
      <c r="C37" s="10" t="s">
        <v>100</v>
      </c>
      <c r="D37" s="118" t="s">
        <v>777</v>
      </c>
      <c r="E37" s="118" t="s">
        <v>720</v>
      </c>
      <c r="F37" s="135" t="s">
        <v>107</v>
      </c>
      <c r="G37" s="136"/>
      <c r="H37" s="11" t="s">
        <v>718</v>
      </c>
      <c r="I37" s="14">
        <v>1.04</v>
      </c>
      <c r="J37" s="109">
        <f t="shared" si="0"/>
        <v>6.24</v>
      </c>
      <c r="K37" s="115"/>
    </row>
    <row r="38" spans="1:11" ht="24">
      <c r="A38" s="114"/>
      <c r="B38" s="107">
        <v>6</v>
      </c>
      <c r="C38" s="10" t="s">
        <v>100</v>
      </c>
      <c r="D38" s="118" t="s">
        <v>777</v>
      </c>
      <c r="E38" s="118" t="s">
        <v>720</v>
      </c>
      <c r="F38" s="135" t="s">
        <v>213</v>
      </c>
      <c r="G38" s="136"/>
      <c r="H38" s="11" t="s">
        <v>718</v>
      </c>
      <c r="I38" s="14">
        <v>1.04</v>
      </c>
      <c r="J38" s="109">
        <f t="shared" si="0"/>
        <v>6.24</v>
      </c>
      <c r="K38" s="115"/>
    </row>
    <row r="39" spans="1:11" ht="24">
      <c r="A39" s="114"/>
      <c r="B39" s="107">
        <v>6</v>
      </c>
      <c r="C39" s="10" t="s">
        <v>100</v>
      </c>
      <c r="D39" s="118" t="s">
        <v>777</v>
      </c>
      <c r="E39" s="118" t="s">
        <v>720</v>
      </c>
      <c r="F39" s="135" t="s">
        <v>214</v>
      </c>
      <c r="G39" s="136"/>
      <c r="H39" s="11" t="s">
        <v>718</v>
      </c>
      <c r="I39" s="14">
        <v>1.04</v>
      </c>
      <c r="J39" s="109">
        <f t="shared" si="0"/>
        <v>6.24</v>
      </c>
      <c r="K39" s="115"/>
    </row>
    <row r="40" spans="1:11" ht="24">
      <c r="A40" s="114"/>
      <c r="B40" s="107">
        <v>6</v>
      </c>
      <c r="C40" s="10" t="s">
        <v>100</v>
      </c>
      <c r="D40" s="118" t="s">
        <v>777</v>
      </c>
      <c r="E40" s="118" t="s">
        <v>720</v>
      </c>
      <c r="F40" s="135" t="s">
        <v>310</v>
      </c>
      <c r="G40" s="136"/>
      <c r="H40" s="11" t="s">
        <v>718</v>
      </c>
      <c r="I40" s="14">
        <v>1.04</v>
      </c>
      <c r="J40" s="109">
        <f t="shared" si="0"/>
        <v>6.24</v>
      </c>
      <c r="K40" s="115"/>
    </row>
    <row r="41" spans="1:11" ht="24">
      <c r="A41" s="114"/>
      <c r="B41" s="107">
        <v>6</v>
      </c>
      <c r="C41" s="10" t="s">
        <v>100</v>
      </c>
      <c r="D41" s="118" t="s">
        <v>777</v>
      </c>
      <c r="E41" s="118" t="s">
        <v>721</v>
      </c>
      <c r="F41" s="135" t="s">
        <v>107</v>
      </c>
      <c r="G41" s="136"/>
      <c r="H41" s="11" t="s">
        <v>718</v>
      </c>
      <c r="I41" s="14">
        <v>1.04</v>
      </c>
      <c r="J41" s="109">
        <f t="shared" si="0"/>
        <v>6.24</v>
      </c>
      <c r="K41" s="115"/>
    </row>
    <row r="42" spans="1:11" ht="24">
      <c r="A42" s="114"/>
      <c r="B42" s="107">
        <v>6</v>
      </c>
      <c r="C42" s="10" t="s">
        <v>100</v>
      </c>
      <c r="D42" s="118" t="s">
        <v>777</v>
      </c>
      <c r="E42" s="118" t="s">
        <v>721</v>
      </c>
      <c r="F42" s="135" t="s">
        <v>212</v>
      </c>
      <c r="G42" s="136"/>
      <c r="H42" s="11" t="s">
        <v>718</v>
      </c>
      <c r="I42" s="14">
        <v>1.04</v>
      </c>
      <c r="J42" s="109">
        <f t="shared" si="0"/>
        <v>6.24</v>
      </c>
      <c r="K42" s="115"/>
    </row>
    <row r="43" spans="1:11" ht="24">
      <c r="A43" s="114"/>
      <c r="B43" s="107">
        <v>6</v>
      </c>
      <c r="C43" s="10" t="s">
        <v>100</v>
      </c>
      <c r="D43" s="118" t="s">
        <v>777</v>
      </c>
      <c r="E43" s="118" t="s">
        <v>721</v>
      </c>
      <c r="F43" s="135" t="s">
        <v>213</v>
      </c>
      <c r="G43" s="136"/>
      <c r="H43" s="11" t="s">
        <v>718</v>
      </c>
      <c r="I43" s="14">
        <v>1.04</v>
      </c>
      <c r="J43" s="109">
        <f t="shared" si="0"/>
        <v>6.24</v>
      </c>
      <c r="K43" s="115"/>
    </row>
    <row r="44" spans="1:11" ht="36">
      <c r="A44" s="114"/>
      <c r="B44" s="107">
        <v>4</v>
      </c>
      <c r="C44" s="10" t="s">
        <v>722</v>
      </c>
      <c r="D44" s="118" t="s">
        <v>722</v>
      </c>
      <c r="E44" s="118" t="s">
        <v>25</v>
      </c>
      <c r="F44" s="135"/>
      <c r="G44" s="136"/>
      <c r="H44" s="11" t="s">
        <v>723</v>
      </c>
      <c r="I44" s="14">
        <v>1.52</v>
      </c>
      <c r="J44" s="109">
        <f t="shared" si="0"/>
        <v>6.08</v>
      </c>
      <c r="K44" s="115"/>
    </row>
    <row r="45" spans="1:11" ht="36">
      <c r="A45" s="114"/>
      <c r="B45" s="107">
        <v>4</v>
      </c>
      <c r="C45" s="10" t="s">
        <v>722</v>
      </c>
      <c r="D45" s="118" t="s">
        <v>722</v>
      </c>
      <c r="E45" s="118" t="s">
        <v>26</v>
      </c>
      <c r="F45" s="135"/>
      <c r="G45" s="136"/>
      <c r="H45" s="11" t="s">
        <v>723</v>
      </c>
      <c r="I45" s="14">
        <v>1.52</v>
      </c>
      <c r="J45" s="109">
        <f t="shared" si="0"/>
        <v>6.08</v>
      </c>
      <c r="K45" s="115"/>
    </row>
    <row r="46" spans="1:11" ht="36">
      <c r="A46" s="114"/>
      <c r="B46" s="107">
        <v>4</v>
      </c>
      <c r="C46" s="10" t="s">
        <v>722</v>
      </c>
      <c r="D46" s="118" t="s">
        <v>722</v>
      </c>
      <c r="E46" s="118" t="s">
        <v>27</v>
      </c>
      <c r="F46" s="135"/>
      <c r="G46" s="136"/>
      <c r="H46" s="11" t="s">
        <v>723</v>
      </c>
      <c r="I46" s="14">
        <v>1.52</v>
      </c>
      <c r="J46" s="109">
        <f t="shared" si="0"/>
        <v>6.08</v>
      </c>
      <c r="K46" s="115"/>
    </row>
    <row r="47" spans="1:11" ht="24">
      <c r="A47" s="114"/>
      <c r="B47" s="107">
        <v>4</v>
      </c>
      <c r="C47" s="10" t="s">
        <v>724</v>
      </c>
      <c r="D47" s="118" t="s">
        <v>724</v>
      </c>
      <c r="E47" s="118" t="s">
        <v>26</v>
      </c>
      <c r="F47" s="135" t="s">
        <v>239</v>
      </c>
      <c r="G47" s="136"/>
      <c r="H47" s="11" t="s">
        <v>725</v>
      </c>
      <c r="I47" s="14">
        <v>1.41</v>
      </c>
      <c r="J47" s="109">
        <f t="shared" si="0"/>
        <v>5.64</v>
      </c>
      <c r="K47" s="115"/>
    </row>
    <row r="48" spans="1:11" ht="24">
      <c r="A48" s="114"/>
      <c r="B48" s="107">
        <v>4</v>
      </c>
      <c r="C48" s="10" t="s">
        <v>724</v>
      </c>
      <c r="D48" s="118" t="s">
        <v>724</v>
      </c>
      <c r="E48" s="118" t="s">
        <v>26</v>
      </c>
      <c r="F48" s="135" t="s">
        <v>348</v>
      </c>
      <c r="G48" s="136"/>
      <c r="H48" s="11" t="s">
        <v>725</v>
      </c>
      <c r="I48" s="14">
        <v>1.41</v>
      </c>
      <c r="J48" s="109">
        <f t="shared" si="0"/>
        <v>5.64</v>
      </c>
      <c r="K48" s="115"/>
    </row>
    <row r="49" spans="1:11" ht="24">
      <c r="A49" s="114"/>
      <c r="B49" s="107">
        <v>4</v>
      </c>
      <c r="C49" s="10" t="s">
        <v>724</v>
      </c>
      <c r="D49" s="118" t="s">
        <v>724</v>
      </c>
      <c r="E49" s="118" t="s">
        <v>26</v>
      </c>
      <c r="F49" s="135" t="s">
        <v>528</v>
      </c>
      <c r="G49" s="136"/>
      <c r="H49" s="11" t="s">
        <v>725</v>
      </c>
      <c r="I49" s="14">
        <v>1.41</v>
      </c>
      <c r="J49" s="109">
        <f t="shared" si="0"/>
        <v>5.64</v>
      </c>
      <c r="K49" s="115"/>
    </row>
    <row r="50" spans="1:11" ht="24">
      <c r="A50" s="114"/>
      <c r="B50" s="107">
        <v>4</v>
      </c>
      <c r="C50" s="10" t="s">
        <v>724</v>
      </c>
      <c r="D50" s="118" t="s">
        <v>724</v>
      </c>
      <c r="E50" s="118" t="s">
        <v>26</v>
      </c>
      <c r="F50" s="135" t="s">
        <v>726</v>
      </c>
      <c r="G50" s="136"/>
      <c r="H50" s="11" t="s">
        <v>725</v>
      </c>
      <c r="I50" s="14">
        <v>1.41</v>
      </c>
      <c r="J50" s="109">
        <f t="shared" si="0"/>
        <v>5.64</v>
      </c>
      <c r="K50" s="115"/>
    </row>
    <row r="51" spans="1:11" ht="24">
      <c r="A51" s="114"/>
      <c r="B51" s="107">
        <v>2</v>
      </c>
      <c r="C51" s="10" t="s">
        <v>724</v>
      </c>
      <c r="D51" s="118" t="s">
        <v>724</v>
      </c>
      <c r="E51" s="118" t="s">
        <v>27</v>
      </c>
      <c r="F51" s="135" t="s">
        <v>239</v>
      </c>
      <c r="G51" s="136"/>
      <c r="H51" s="11" t="s">
        <v>725</v>
      </c>
      <c r="I51" s="14">
        <v>1.41</v>
      </c>
      <c r="J51" s="109">
        <f t="shared" si="0"/>
        <v>2.82</v>
      </c>
      <c r="K51" s="115"/>
    </row>
    <row r="52" spans="1:11" ht="24">
      <c r="A52" s="114"/>
      <c r="B52" s="107">
        <v>2</v>
      </c>
      <c r="C52" s="10" t="s">
        <v>724</v>
      </c>
      <c r="D52" s="118" t="s">
        <v>724</v>
      </c>
      <c r="E52" s="118" t="s">
        <v>27</v>
      </c>
      <c r="F52" s="135" t="s">
        <v>348</v>
      </c>
      <c r="G52" s="136"/>
      <c r="H52" s="11" t="s">
        <v>725</v>
      </c>
      <c r="I52" s="14">
        <v>1.41</v>
      </c>
      <c r="J52" s="109">
        <f t="shared" si="0"/>
        <v>2.82</v>
      </c>
      <c r="K52" s="115"/>
    </row>
    <row r="53" spans="1:11" ht="24">
      <c r="A53" s="114"/>
      <c r="B53" s="107">
        <v>2</v>
      </c>
      <c r="C53" s="10" t="s">
        <v>724</v>
      </c>
      <c r="D53" s="118" t="s">
        <v>724</v>
      </c>
      <c r="E53" s="118" t="s">
        <v>27</v>
      </c>
      <c r="F53" s="135" t="s">
        <v>528</v>
      </c>
      <c r="G53" s="136"/>
      <c r="H53" s="11" t="s">
        <v>725</v>
      </c>
      <c r="I53" s="14">
        <v>1.41</v>
      </c>
      <c r="J53" s="109">
        <f t="shared" si="0"/>
        <v>2.82</v>
      </c>
      <c r="K53" s="115"/>
    </row>
    <row r="54" spans="1:11" ht="24">
      <c r="A54" s="114"/>
      <c r="B54" s="107">
        <v>2</v>
      </c>
      <c r="C54" s="10" t="s">
        <v>724</v>
      </c>
      <c r="D54" s="118" t="s">
        <v>724</v>
      </c>
      <c r="E54" s="118" t="s">
        <v>27</v>
      </c>
      <c r="F54" s="135" t="s">
        <v>726</v>
      </c>
      <c r="G54" s="136"/>
      <c r="H54" s="11" t="s">
        <v>725</v>
      </c>
      <c r="I54" s="14">
        <v>1.41</v>
      </c>
      <c r="J54" s="109">
        <f t="shared" ref="J54:J85" si="1">I54*B54</f>
        <v>2.82</v>
      </c>
      <c r="K54" s="115"/>
    </row>
    <row r="55" spans="1:11" ht="24" customHeight="1">
      <c r="A55" s="114"/>
      <c r="B55" s="107">
        <v>4</v>
      </c>
      <c r="C55" s="10" t="s">
        <v>727</v>
      </c>
      <c r="D55" s="118" t="s">
        <v>727</v>
      </c>
      <c r="E55" s="118" t="s">
        <v>25</v>
      </c>
      <c r="F55" s="135"/>
      <c r="G55" s="136"/>
      <c r="H55" s="11" t="s">
        <v>728</v>
      </c>
      <c r="I55" s="14">
        <v>1.97</v>
      </c>
      <c r="J55" s="109">
        <f t="shared" si="1"/>
        <v>7.88</v>
      </c>
      <c r="K55" s="115"/>
    </row>
    <row r="56" spans="1:11" ht="24" customHeight="1">
      <c r="A56" s="114"/>
      <c r="B56" s="107">
        <v>4</v>
      </c>
      <c r="C56" s="10" t="s">
        <v>727</v>
      </c>
      <c r="D56" s="118" t="s">
        <v>727</v>
      </c>
      <c r="E56" s="118" t="s">
        <v>26</v>
      </c>
      <c r="F56" s="135"/>
      <c r="G56" s="136"/>
      <c r="H56" s="11" t="s">
        <v>728</v>
      </c>
      <c r="I56" s="14">
        <v>1.97</v>
      </c>
      <c r="J56" s="109">
        <f t="shared" si="1"/>
        <v>7.88</v>
      </c>
      <c r="K56" s="115"/>
    </row>
    <row r="57" spans="1:11" ht="24" customHeight="1">
      <c r="A57" s="114"/>
      <c r="B57" s="107">
        <v>4</v>
      </c>
      <c r="C57" s="10" t="s">
        <v>727</v>
      </c>
      <c r="D57" s="118" t="s">
        <v>727</v>
      </c>
      <c r="E57" s="118" t="s">
        <v>27</v>
      </c>
      <c r="F57" s="135"/>
      <c r="G57" s="136"/>
      <c r="H57" s="11" t="s">
        <v>728</v>
      </c>
      <c r="I57" s="14">
        <v>1.97</v>
      </c>
      <c r="J57" s="109">
        <f t="shared" si="1"/>
        <v>7.88</v>
      </c>
      <c r="K57" s="115"/>
    </row>
    <row r="58" spans="1:11" ht="24">
      <c r="A58" s="114"/>
      <c r="B58" s="107">
        <v>4</v>
      </c>
      <c r="C58" s="10" t="s">
        <v>729</v>
      </c>
      <c r="D58" s="118" t="s">
        <v>729</v>
      </c>
      <c r="E58" s="118" t="s">
        <v>26</v>
      </c>
      <c r="F58" s="135" t="s">
        <v>273</v>
      </c>
      <c r="G58" s="136"/>
      <c r="H58" s="11" t="s">
        <v>730</v>
      </c>
      <c r="I58" s="14">
        <v>1.1200000000000001</v>
      </c>
      <c r="J58" s="109">
        <f t="shared" si="1"/>
        <v>4.4800000000000004</v>
      </c>
      <c r="K58" s="115"/>
    </row>
    <row r="59" spans="1:11" ht="24">
      <c r="A59" s="114"/>
      <c r="B59" s="107">
        <v>4</v>
      </c>
      <c r="C59" s="10" t="s">
        <v>729</v>
      </c>
      <c r="D59" s="118" t="s">
        <v>729</v>
      </c>
      <c r="E59" s="118" t="s">
        <v>26</v>
      </c>
      <c r="F59" s="135" t="s">
        <v>272</v>
      </c>
      <c r="G59" s="136"/>
      <c r="H59" s="11" t="s">
        <v>730</v>
      </c>
      <c r="I59" s="14">
        <v>1.1200000000000001</v>
      </c>
      <c r="J59" s="109">
        <f t="shared" si="1"/>
        <v>4.4800000000000004</v>
      </c>
      <c r="K59" s="115"/>
    </row>
    <row r="60" spans="1:11" ht="24">
      <c r="A60" s="114"/>
      <c r="B60" s="107">
        <v>4</v>
      </c>
      <c r="C60" s="10" t="s">
        <v>729</v>
      </c>
      <c r="D60" s="118" t="s">
        <v>729</v>
      </c>
      <c r="E60" s="118" t="s">
        <v>27</v>
      </c>
      <c r="F60" s="135" t="s">
        <v>273</v>
      </c>
      <c r="G60" s="136"/>
      <c r="H60" s="11" t="s">
        <v>730</v>
      </c>
      <c r="I60" s="14">
        <v>1.1200000000000001</v>
      </c>
      <c r="J60" s="109">
        <f t="shared" si="1"/>
        <v>4.4800000000000004</v>
      </c>
      <c r="K60" s="115"/>
    </row>
    <row r="61" spans="1:11" ht="24">
      <c r="A61" s="114"/>
      <c r="B61" s="107">
        <v>4</v>
      </c>
      <c r="C61" s="10" t="s">
        <v>729</v>
      </c>
      <c r="D61" s="118" t="s">
        <v>729</v>
      </c>
      <c r="E61" s="118" t="s">
        <v>27</v>
      </c>
      <c r="F61" s="135" t="s">
        <v>272</v>
      </c>
      <c r="G61" s="136"/>
      <c r="H61" s="11" t="s">
        <v>730</v>
      </c>
      <c r="I61" s="14">
        <v>1.1200000000000001</v>
      </c>
      <c r="J61" s="109">
        <f t="shared" si="1"/>
        <v>4.4800000000000004</v>
      </c>
      <c r="K61" s="115"/>
    </row>
    <row r="62" spans="1:11" ht="24">
      <c r="A62" s="114"/>
      <c r="B62" s="107">
        <v>10</v>
      </c>
      <c r="C62" s="10" t="s">
        <v>662</v>
      </c>
      <c r="D62" s="118" t="s">
        <v>662</v>
      </c>
      <c r="E62" s="118" t="s">
        <v>25</v>
      </c>
      <c r="F62" s="135" t="s">
        <v>302</v>
      </c>
      <c r="G62" s="136"/>
      <c r="H62" s="11" t="s">
        <v>731</v>
      </c>
      <c r="I62" s="14">
        <v>0.86</v>
      </c>
      <c r="J62" s="109">
        <f t="shared" si="1"/>
        <v>8.6</v>
      </c>
      <c r="K62" s="115"/>
    </row>
    <row r="63" spans="1:11" ht="24">
      <c r="A63" s="114"/>
      <c r="B63" s="107">
        <v>10</v>
      </c>
      <c r="C63" s="10" t="s">
        <v>662</v>
      </c>
      <c r="D63" s="118" t="s">
        <v>662</v>
      </c>
      <c r="E63" s="118" t="s">
        <v>26</v>
      </c>
      <c r="F63" s="135" t="s">
        <v>302</v>
      </c>
      <c r="G63" s="136"/>
      <c r="H63" s="11" t="s">
        <v>731</v>
      </c>
      <c r="I63" s="14">
        <v>0.86</v>
      </c>
      <c r="J63" s="109">
        <f t="shared" si="1"/>
        <v>8.6</v>
      </c>
      <c r="K63" s="115"/>
    </row>
    <row r="64" spans="1:11" ht="24">
      <c r="A64" s="114"/>
      <c r="B64" s="107">
        <v>10</v>
      </c>
      <c r="C64" s="10" t="s">
        <v>662</v>
      </c>
      <c r="D64" s="118" t="s">
        <v>662</v>
      </c>
      <c r="E64" s="118" t="s">
        <v>90</v>
      </c>
      <c r="F64" s="135" t="s">
        <v>302</v>
      </c>
      <c r="G64" s="136"/>
      <c r="H64" s="11" t="s">
        <v>731</v>
      </c>
      <c r="I64" s="14">
        <v>0.86</v>
      </c>
      <c r="J64" s="109">
        <f t="shared" si="1"/>
        <v>8.6</v>
      </c>
      <c r="K64" s="115"/>
    </row>
    <row r="65" spans="1:11" ht="24">
      <c r="A65" s="114"/>
      <c r="B65" s="107">
        <v>10</v>
      </c>
      <c r="C65" s="10" t="s">
        <v>662</v>
      </c>
      <c r="D65" s="118" t="s">
        <v>662</v>
      </c>
      <c r="E65" s="118" t="s">
        <v>27</v>
      </c>
      <c r="F65" s="135" t="s">
        <v>302</v>
      </c>
      <c r="G65" s="136"/>
      <c r="H65" s="11" t="s">
        <v>731</v>
      </c>
      <c r="I65" s="14">
        <v>0.86</v>
      </c>
      <c r="J65" s="109">
        <f t="shared" si="1"/>
        <v>8.6</v>
      </c>
      <c r="K65" s="115"/>
    </row>
    <row r="66" spans="1:11" ht="24">
      <c r="A66" s="114"/>
      <c r="B66" s="107">
        <v>2</v>
      </c>
      <c r="C66" s="10" t="s">
        <v>732</v>
      </c>
      <c r="D66" s="118" t="s">
        <v>732</v>
      </c>
      <c r="E66" s="118"/>
      <c r="F66" s="135"/>
      <c r="G66" s="136"/>
      <c r="H66" s="11" t="s">
        <v>733</v>
      </c>
      <c r="I66" s="14">
        <v>26.21</v>
      </c>
      <c r="J66" s="109">
        <f t="shared" si="1"/>
        <v>52.42</v>
      </c>
      <c r="K66" s="115"/>
    </row>
    <row r="67" spans="1:11" ht="24">
      <c r="A67" s="114"/>
      <c r="B67" s="107">
        <v>2</v>
      </c>
      <c r="C67" s="10" t="s">
        <v>734</v>
      </c>
      <c r="D67" s="118" t="s">
        <v>734</v>
      </c>
      <c r="E67" s="118"/>
      <c r="F67" s="135"/>
      <c r="G67" s="136"/>
      <c r="H67" s="11" t="s">
        <v>735</v>
      </c>
      <c r="I67" s="14">
        <v>23.67</v>
      </c>
      <c r="J67" s="109">
        <f t="shared" si="1"/>
        <v>47.34</v>
      </c>
      <c r="K67" s="115"/>
    </row>
    <row r="68" spans="1:11" ht="36">
      <c r="A68" s="114"/>
      <c r="B68" s="107">
        <v>5</v>
      </c>
      <c r="C68" s="10" t="s">
        <v>736</v>
      </c>
      <c r="D68" s="118" t="s">
        <v>736</v>
      </c>
      <c r="E68" s="118" t="s">
        <v>25</v>
      </c>
      <c r="F68" s="135" t="s">
        <v>270</v>
      </c>
      <c r="G68" s="136"/>
      <c r="H68" s="11" t="s">
        <v>794</v>
      </c>
      <c r="I68" s="14">
        <v>1.66</v>
      </c>
      <c r="J68" s="109">
        <f t="shared" si="1"/>
        <v>8.2999999999999989</v>
      </c>
      <c r="K68" s="115"/>
    </row>
    <row r="69" spans="1:11" ht="36">
      <c r="A69" s="114"/>
      <c r="B69" s="107">
        <v>5</v>
      </c>
      <c r="C69" s="10" t="s">
        <v>736</v>
      </c>
      <c r="D69" s="118" t="s">
        <v>736</v>
      </c>
      <c r="E69" s="118" t="s">
        <v>26</v>
      </c>
      <c r="F69" s="135" t="s">
        <v>270</v>
      </c>
      <c r="G69" s="136"/>
      <c r="H69" s="11" t="s">
        <v>794</v>
      </c>
      <c r="I69" s="14">
        <v>1.66</v>
      </c>
      <c r="J69" s="109">
        <f t="shared" si="1"/>
        <v>8.2999999999999989</v>
      </c>
      <c r="K69" s="115"/>
    </row>
    <row r="70" spans="1:11" ht="36">
      <c r="A70" s="114"/>
      <c r="B70" s="107">
        <v>5</v>
      </c>
      <c r="C70" s="10" t="s">
        <v>736</v>
      </c>
      <c r="D70" s="118" t="s">
        <v>736</v>
      </c>
      <c r="E70" s="118" t="s">
        <v>27</v>
      </c>
      <c r="F70" s="135" t="s">
        <v>270</v>
      </c>
      <c r="G70" s="136"/>
      <c r="H70" s="11" t="s">
        <v>794</v>
      </c>
      <c r="I70" s="14">
        <v>1.66</v>
      </c>
      <c r="J70" s="109">
        <f t="shared" si="1"/>
        <v>8.2999999999999989</v>
      </c>
      <c r="K70" s="115"/>
    </row>
    <row r="71" spans="1:11" ht="36">
      <c r="A71" s="114"/>
      <c r="B71" s="107">
        <v>2</v>
      </c>
      <c r="C71" s="10" t="s">
        <v>737</v>
      </c>
      <c r="D71" s="118" t="s">
        <v>737</v>
      </c>
      <c r="E71" s="118" t="s">
        <v>26</v>
      </c>
      <c r="F71" s="135" t="s">
        <v>107</v>
      </c>
      <c r="G71" s="136"/>
      <c r="H71" s="11" t="s">
        <v>795</v>
      </c>
      <c r="I71" s="14">
        <v>2.15</v>
      </c>
      <c r="J71" s="109">
        <f t="shared" si="1"/>
        <v>4.3</v>
      </c>
      <c r="K71" s="115"/>
    </row>
    <row r="72" spans="1:11" ht="36">
      <c r="A72" s="114"/>
      <c r="B72" s="107">
        <v>2</v>
      </c>
      <c r="C72" s="10" t="s">
        <v>737</v>
      </c>
      <c r="D72" s="118" t="s">
        <v>737</v>
      </c>
      <c r="E72" s="118" t="s">
        <v>26</v>
      </c>
      <c r="F72" s="135" t="s">
        <v>210</v>
      </c>
      <c r="G72" s="136"/>
      <c r="H72" s="11" t="s">
        <v>795</v>
      </c>
      <c r="I72" s="14">
        <v>2.15</v>
      </c>
      <c r="J72" s="109">
        <f t="shared" si="1"/>
        <v>4.3</v>
      </c>
      <c r="K72" s="115"/>
    </row>
    <row r="73" spans="1:11" ht="36">
      <c r="A73" s="114"/>
      <c r="B73" s="107">
        <v>2</v>
      </c>
      <c r="C73" s="10" t="s">
        <v>737</v>
      </c>
      <c r="D73" s="118" t="s">
        <v>737</v>
      </c>
      <c r="E73" s="118" t="s">
        <v>26</v>
      </c>
      <c r="F73" s="135" t="s">
        <v>212</v>
      </c>
      <c r="G73" s="136"/>
      <c r="H73" s="11" t="s">
        <v>795</v>
      </c>
      <c r="I73" s="14">
        <v>2.15</v>
      </c>
      <c r="J73" s="109">
        <f t="shared" si="1"/>
        <v>4.3</v>
      </c>
      <c r="K73" s="115"/>
    </row>
    <row r="74" spans="1:11" ht="36">
      <c r="A74" s="114"/>
      <c r="B74" s="107">
        <v>2</v>
      </c>
      <c r="C74" s="10" t="s">
        <v>737</v>
      </c>
      <c r="D74" s="118" t="s">
        <v>737</v>
      </c>
      <c r="E74" s="118" t="s">
        <v>26</v>
      </c>
      <c r="F74" s="135" t="s">
        <v>263</v>
      </c>
      <c r="G74" s="136"/>
      <c r="H74" s="11" t="s">
        <v>795</v>
      </c>
      <c r="I74" s="14">
        <v>2.15</v>
      </c>
      <c r="J74" s="109">
        <f t="shared" si="1"/>
        <v>4.3</v>
      </c>
      <c r="K74" s="115"/>
    </row>
    <row r="75" spans="1:11" ht="36">
      <c r="A75" s="114"/>
      <c r="B75" s="107">
        <v>2</v>
      </c>
      <c r="C75" s="10" t="s">
        <v>737</v>
      </c>
      <c r="D75" s="118" t="s">
        <v>737</v>
      </c>
      <c r="E75" s="118" t="s">
        <v>26</v>
      </c>
      <c r="F75" s="135" t="s">
        <v>265</v>
      </c>
      <c r="G75" s="136"/>
      <c r="H75" s="11" t="s">
        <v>795</v>
      </c>
      <c r="I75" s="14">
        <v>2.15</v>
      </c>
      <c r="J75" s="109">
        <f t="shared" si="1"/>
        <v>4.3</v>
      </c>
      <c r="K75" s="115"/>
    </row>
    <row r="76" spans="1:11" ht="36">
      <c r="A76" s="114"/>
      <c r="B76" s="107">
        <v>2</v>
      </c>
      <c r="C76" s="10" t="s">
        <v>737</v>
      </c>
      <c r="D76" s="118" t="s">
        <v>737</v>
      </c>
      <c r="E76" s="118" t="s">
        <v>26</v>
      </c>
      <c r="F76" s="135" t="s">
        <v>268</v>
      </c>
      <c r="G76" s="136"/>
      <c r="H76" s="11" t="s">
        <v>795</v>
      </c>
      <c r="I76" s="14">
        <v>2.15</v>
      </c>
      <c r="J76" s="109">
        <f t="shared" si="1"/>
        <v>4.3</v>
      </c>
      <c r="K76" s="115"/>
    </row>
    <row r="77" spans="1:11" ht="36">
      <c r="A77" s="114"/>
      <c r="B77" s="107">
        <v>2</v>
      </c>
      <c r="C77" s="10" t="s">
        <v>737</v>
      </c>
      <c r="D77" s="118" t="s">
        <v>737</v>
      </c>
      <c r="E77" s="118" t="s">
        <v>26</v>
      </c>
      <c r="F77" s="135" t="s">
        <v>269</v>
      </c>
      <c r="G77" s="136"/>
      <c r="H77" s="11" t="s">
        <v>795</v>
      </c>
      <c r="I77" s="14">
        <v>2.15</v>
      </c>
      <c r="J77" s="109">
        <f t="shared" si="1"/>
        <v>4.3</v>
      </c>
      <c r="K77" s="115"/>
    </row>
    <row r="78" spans="1:11" ht="36">
      <c r="A78" s="114"/>
      <c r="B78" s="107">
        <v>2</v>
      </c>
      <c r="C78" s="10" t="s">
        <v>737</v>
      </c>
      <c r="D78" s="118" t="s">
        <v>737</v>
      </c>
      <c r="E78" s="118" t="s">
        <v>26</v>
      </c>
      <c r="F78" s="135" t="s">
        <v>311</v>
      </c>
      <c r="G78" s="136"/>
      <c r="H78" s="11" t="s">
        <v>795</v>
      </c>
      <c r="I78" s="14">
        <v>2.15</v>
      </c>
      <c r="J78" s="109">
        <f t="shared" si="1"/>
        <v>4.3</v>
      </c>
      <c r="K78" s="115"/>
    </row>
    <row r="79" spans="1:11" ht="24">
      <c r="A79" s="114"/>
      <c r="B79" s="107">
        <v>5</v>
      </c>
      <c r="C79" s="10" t="s">
        <v>738</v>
      </c>
      <c r="D79" s="118" t="s">
        <v>738</v>
      </c>
      <c r="E79" s="118" t="s">
        <v>26</v>
      </c>
      <c r="F79" s="135" t="s">
        <v>107</v>
      </c>
      <c r="G79" s="136"/>
      <c r="H79" s="11" t="s">
        <v>739</v>
      </c>
      <c r="I79" s="14">
        <v>2.27</v>
      </c>
      <c r="J79" s="109">
        <f t="shared" si="1"/>
        <v>11.35</v>
      </c>
      <c r="K79" s="115"/>
    </row>
    <row r="80" spans="1:11" ht="24">
      <c r="A80" s="114"/>
      <c r="B80" s="107">
        <v>5</v>
      </c>
      <c r="C80" s="10" t="s">
        <v>738</v>
      </c>
      <c r="D80" s="118" t="s">
        <v>738</v>
      </c>
      <c r="E80" s="118" t="s">
        <v>26</v>
      </c>
      <c r="F80" s="135" t="s">
        <v>212</v>
      </c>
      <c r="G80" s="136"/>
      <c r="H80" s="11" t="s">
        <v>739</v>
      </c>
      <c r="I80" s="14">
        <v>2.27</v>
      </c>
      <c r="J80" s="109">
        <f t="shared" si="1"/>
        <v>11.35</v>
      </c>
      <c r="K80" s="115"/>
    </row>
    <row r="81" spans="1:11" ht="24">
      <c r="A81" s="114"/>
      <c r="B81" s="107">
        <v>5</v>
      </c>
      <c r="C81" s="10" t="s">
        <v>738</v>
      </c>
      <c r="D81" s="118" t="s">
        <v>738</v>
      </c>
      <c r="E81" s="118" t="s">
        <v>26</v>
      </c>
      <c r="F81" s="135" t="s">
        <v>263</v>
      </c>
      <c r="G81" s="136"/>
      <c r="H81" s="11" t="s">
        <v>739</v>
      </c>
      <c r="I81" s="14">
        <v>2.27</v>
      </c>
      <c r="J81" s="109">
        <f t="shared" si="1"/>
        <v>11.35</v>
      </c>
      <c r="K81" s="115"/>
    </row>
    <row r="82" spans="1:11" ht="24">
      <c r="A82" s="114"/>
      <c r="B82" s="107">
        <v>5</v>
      </c>
      <c r="C82" s="10" t="s">
        <v>738</v>
      </c>
      <c r="D82" s="118" t="s">
        <v>738</v>
      </c>
      <c r="E82" s="118" t="s">
        <v>26</v>
      </c>
      <c r="F82" s="135" t="s">
        <v>265</v>
      </c>
      <c r="G82" s="136"/>
      <c r="H82" s="11" t="s">
        <v>739</v>
      </c>
      <c r="I82" s="14">
        <v>2.27</v>
      </c>
      <c r="J82" s="109">
        <f t="shared" si="1"/>
        <v>11.35</v>
      </c>
      <c r="K82" s="115"/>
    </row>
    <row r="83" spans="1:11" ht="24">
      <c r="A83" s="114"/>
      <c r="B83" s="107">
        <v>5</v>
      </c>
      <c r="C83" s="10" t="s">
        <v>738</v>
      </c>
      <c r="D83" s="118" t="s">
        <v>738</v>
      </c>
      <c r="E83" s="118" t="s">
        <v>26</v>
      </c>
      <c r="F83" s="135" t="s">
        <v>268</v>
      </c>
      <c r="G83" s="136"/>
      <c r="H83" s="11" t="s">
        <v>739</v>
      </c>
      <c r="I83" s="14">
        <v>2.27</v>
      </c>
      <c r="J83" s="109">
        <f t="shared" si="1"/>
        <v>11.35</v>
      </c>
      <c r="K83" s="115"/>
    </row>
    <row r="84" spans="1:11" ht="24">
      <c r="A84" s="114"/>
      <c r="B84" s="107">
        <v>5</v>
      </c>
      <c r="C84" s="10" t="s">
        <v>738</v>
      </c>
      <c r="D84" s="118" t="s">
        <v>738</v>
      </c>
      <c r="E84" s="118" t="s">
        <v>26</v>
      </c>
      <c r="F84" s="135" t="s">
        <v>270</v>
      </c>
      <c r="G84" s="136"/>
      <c r="H84" s="11" t="s">
        <v>739</v>
      </c>
      <c r="I84" s="14">
        <v>2.27</v>
      </c>
      <c r="J84" s="109">
        <f t="shared" si="1"/>
        <v>11.35</v>
      </c>
      <c r="K84" s="115"/>
    </row>
    <row r="85" spans="1:11" ht="24">
      <c r="A85" s="114"/>
      <c r="B85" s="107">
        <v>5</v>
      </c>
      <c r="C85" s="10" t="s">
        <v>738</v>
      </c>
      <c r="D85" s="118" t="s">
        <v>738</v>
      </c>
      <c r="E85" s="118" t="s">
        <v>26</v>
      </c>
      <c r="F85" s="135" t="s">
        <v>663</v>
      </c>
      <c r="G85" s="136"/>
      <c r="H85" s="11" t="s">
        <v>739</v>
      </c>
      <c r="I85" s="14">
        <v>2.27</v>
      </c>
      <c r="J85" s="109">
        <f t="shared" si="1"/>
        <v>11.35</v>
      </c>
      <c r="K85" s="115"/>
    </row>
    <row r="86" spans="1:11" ht="24">
      <c r="A86" s="114"/>
      <c r="B86" s="107">
        <v>4</v>
      </c>
      <c r="C86" s="10" t="s">
        <v>740</v>
      </c>
      <c r="D86" s="118" t="s">
        <v>740</v>
      </c>
      <c r="E86" s="118" t="s">
        <v>27</v>
      </c>
      <c r="F86" s="135" t="s">
        <v>741</v>
      </c>
      <c r="G86" s="136"/>
      <c r="H86" s="11" t="s">
        <v>742</v>
      </c>
      <c r="I86" s="14">
        <v>0.93</v>
      </c>
      <c r="J86" s="109">
        <f t="shared" ref="J86:J117" si="2">I86*B86</f>
        <v>3.72</v>
      </c>
      <c r="K86" s="115"/>
    </row>
    <row r="87" spans="1:11" ht="24">
      <c r="A87" s="114"/>
      <c r="B87" s="107">
        <v>4</v>
      </c>
      <c r="C87" s="10" t="s">
        <v>740</v>
      </c>
      <c r="D87" s="118" t="s">
        <v>740</v>
      </c>
      <c r="E87" s="118" t="s">
        <v>27</v>
      </c>
      <c r="F87" s="135" t="s">
        <v>743</v>
      </c>
      <c r="G87" s="136"/>
      <c r="H87" s="11" t="s">
        <v>742</v>
      </c>
      <c r="I87" s="14">
        <v>0.93</v>
      </c>
      <c r="J87" s="109">
        <f t="shared" si="2"/>
        <v>3.72</v>
      </c>
      <c r="K87" s="115"/>
    </row>
    <row r="88" spans="1:11" ht="24">
      <c r="A88" s="114"/>
      <c r="B88" s="107">
        <v>4</v>
      </c>
      <c r="C88" s="10" t="s">
        <v>740</v>
      </c>
      <c r="D88" s="118" t="s">
        <v>740</v>
      </c>
      <c r="E88" s="118" t="s">
        <v>27</v>
      </c>
      <c r="F88" s="135" t="s">
        <v>744</v>
      </c>
      <c r="G88" s="136"/>
      <c r="H88" s="11" t="s">
        <v>742</v>
      </c>
      <c r="I88" s="14">
        <v>0.93</v>
      </c>
      <c r="J88" s="109">
        <f t="shared" si="2"/>
        <v>3.72</v>
      </c>
      <c r="K88" s="115"/>
    </row>
    <row r="89" spans="1:11" ht="24">
      <c r="A89" s="114"/>
      <c r="B89" s="107">
        <v>4</v>
      </c>
      <c r="C89" s="10" t="s">
        <v>740</v>
      </c>
      <c r="D89" s="118" t="s">
        <v>740</v>
      </c>
      <c r="E89" s="118" t="s">
        <v>27</v>
      </c>
      <c r="F89" s="135" t="s">
        <v>745</v>
      </c>
      <c r="G89" s="136"/>
      <c r="H89" s="11" t="s">
        <v>742</v>
      </c>
      <c r="I89" s="14">
        <v>0.93</v>
      </c>
      <c r="J89" s="109">
        <f t="shared" si="2"/>
        <v>3.72</v>
      </c>
      <c r="K89" s="115"/>
    </row>
    <row r="90" spans="1:11" ht="24">
      <c r="A90" s="114"/>
      <c r="B90" s="107">
        <v>4</v>
      </c>
      <c r="C90" s="10" t="s">
        <v>740</v>
      </c>
      <c r="D90" s="118" t="s">
        <v>740</v>
      </c>
      <c r="E90" s="118" t="s">
        <v>28</v>
      </c>
      <c r="F90" s="135" t="s">
        <v>741</v>
      </c>
      <c r="G90" s="136"/>
      <c r="H90" s="11" t="s">
        <v>742</v>
      </c>
      <c r="I90" s="14">
        <v>0.93</v>
      </c>
      <c r="J90" s="109">
        <f t="shared" si="2"/>
        <v>3.72</v>
      </c>
      <c r="K90" s="115"/>
    </row>
    <row r="91" spans="1:11" ht="24">
      <c r="A91" s="114"/>
      <c r="B91" s="107">
        <v>4</v>
      </c>
      <c r="C91" s="10" t="s">
        <v>740</v>
      </c>
      <c r="D91" s="118" t="s">
        <v>740</v>
      </c>
      <c r="E91" s="118" t="s">
        <v>28</v>
      </c>
      <c r="F91" s="135" t="s">
        <v>743</v>
      </c>
      <c r="G91" s="136"/>
      <c r="H91" s="11" t="s">
        <v>742</v>
      </c>
      <c r="I91" s="14">
        <v>0.93</v>
      </c>
      <c r="J91" s="109">
        <f t="shared" si="2"/>
        <v>3.72</v>
      </c>
      <c r="K91" s="115"/>
    </row>
    <row r="92" spans="1:11" ht="24">
      <c r="A92" s="114"/>
      <c r="B92" s="107">
        <v>4</v>
      </c>
      <c r="C92" s="10" t="s">
        <v>740</v>
      </c>
      <c r="D92" s="118" t="s">
        <v>740</v>
      </c>
      <c r="E92" s="118" t="s">
        <v>28</v>
      </c>
      <c r="F92" s="135" t="s">
        <v>744</v>
      </c>
      <c r="G92" s="136"/>
      <c r="H92" s="11" t="s">
        <v>742</v>
      </c>
      <c r="I92" s="14">
        <v>0.93</v>
      </c>
      <c r="J92" s="109">
        <f t="shared" si="2"/>
        <v>3.72</v>
      </c>
      <c r="K92" s="115"/>
    </row>
    <row r="93" spans="1:11" ht="24">
      <c r="A93" s="114"/>
      <c r="B93" s="107">
        <v>4</v>
      </c>
      <c r="C93" s="10" t="s">
        <v>740</v>
      </c>
      <c r="D93" s="118" t="s">
        <v>740</v>
      </c>
      <c r="E93" s="118" t="s">
        <v>28</v>
      </c>
      <c r="F93" s="135" t="s">
        <v>745</v>
      </c>
      <c r="G93" s="136"/>
      <c r="H93" s="11" t="s">
        <v>742</v>
      </c>
      <c r="I93" s="14">
        <v>0.93</v>
      </c>
      <c r="J93" s="109">
        <f t="shared" si="2"/>
        <v>3.72</v>
      </c>
      <c r="K93" s="115"/>
    </row>
    <row r="94" spans="1:11" ht="24">
      <c r="A94" s="114"/>
      <c r="B94" s="107">
        <v>4</v>
      </c>
      <c r="C94" s="10" t="s">
        <v>740</v>
      </c>
      <c r="D94" s="118" t="s">
        <v>740</v>
      </c>
      <c r="E94" s="118" t="s">
        <v>29</v>
      </c>
      <c r="F94" s="135" t="s">
        <v>741</v>
      </c>
      <c r="G94" s="136"/>
      <c r="H94" s="11" t="s">
        <v>742</v>
      </c>
      <c r="I94" s="14">
        <v>0.93</v>
      </c>
      <c r="J94" s="109">
        <f t="shared" si="2"/>
        <v>3.72</v>
      </c>
      <c r="K94" s="115"/>
    </row>
    <row r="95" spans="1:11" ht="24">
      <c r="A95" s="114"/>
      <c r="B95" s="107">
        <v>4</v>
      </c>
      <c r="C95" s="10" t="s">
        <v>740</v>
      </c>
      <c r="D95" s="118" t="s">
        <v>740</v>
      </c>
      <c r="E95" s="118" t="s">
        <v>29</v>
      </c>
      <c r="F95" s="135" t="s">
        <v>743</v>
      </c>
      <c r="G95" s="136"/>
      <c r="H95" s="11" t="s">
        <v>742</v>
      </c>
      <c r="I95" s="14">
        <v>0.93</v>
      </c>
      <c r="J95" s="109">
        <f t="shared" si="2"/>
        <v>3.72</v>
      </c>
      <c r="K95" s="115"/>
    </row>
    <row r="96" spans="1:11" ht="24">
      <c r="A96" s="114"/>
      <c r="B96" s="107">
        <v>4</v>
      </c>
      <c r="C96" s="10" t="s">
        <v>740</v>
      </c>
      <c r="D96" s="118" t="s">
        <v>740</v>
      </c>
      <c r="E96" s="118" t="s">
        <v>29</v>
      </c>
      <c r="F96" s="135" t="s">
        <v>744</v>
      </c>
      <c r="G96" s="136"/>
      <c r="H96" s="11" t="s">
        <v>742</v>
      </c>
      <c r="I96" s="14">
        <v>0.93</v>
      </c>
      <c r="J96" s="109">
        <f t="shared" si="2"/>
        <v>3.72</v>
      </c>
      <c r="K96" s="115"/>
    </row>
    <row r="97" spans="1:11" ht="24">
      <c r="A97" s="114"/>
      <c r="B97" s="107">
        <v>4</v>
      </c>
      <c r="C97" s="10" t="s">
        <v>740</v>
      </c>
      <c r="D97" s="118" t="s">
        <v>740</v>
      </c>
      <c r="E97" s="118" t="s">
        <v>29</v>
      </c>
      <c r="F97" s="135" t="s">
        <v>745</v>
      </c>
      <c r="G97" s="136"/>
      <c r="H97" s="11" t="s">
        <v>742</v>
      </c>
      <c r="I97" s="14">
        <v>0.93</v>
      </c>
      <c r="J97" s="109">
        <f t="shared" si="2"/>
        <v>3.72</v>
      </c>
      <c r="K97" s="115"/>
    </row>
    <row r="98" spans="1:11" ht="17.25" customHeight="1">
      <c r="A98" s="114"/>
      <c r="B98" s="107">
        <v>5</v>
      </c>
      <c r="C98" s="10" t="s">
        <v>746</v>
      </c>
      <c r="D98" s="118" t="s">
        <v>746</v>
      </c>
      <c r="E98" s="118" t="s">
        <v>23</v>
      </c>
      <c r="F98" s="135"/>
      <c r="G98" s="136"/>
      <c r="H98" s="11" t="s">
        <v>747</v>
      </c>
      <c r="I98" s="14">
        <v>1.69</v>
      </c>
      <c r="J98" s="109">
        <f t="shared" si="2"/>
        <v>8.4499999999999993</v>
      </c>
      <c r="K98" s="115"/>
    </row>
    <row r="99" spans="1:11" ht="17.25" customHeight="1">
      <c r="A99" s="114"/>
      <c r="B99" s="107">
        <v>5</v>
      </c>
      <c r="C99" s="10" t="s">
        <v>746</v>
      </c>
      <c r="D99" s="118" t="s">
        <v>746</v>
      </c>
      <c r="E99" s="118" t="s">
        <v>651</v>
      </c>
      <c r="F99" s="135"/>
      <c r="G99" s="136"/>
      <c r="H99" s="11" t="s">
        <v>747</v>
      </c>
      <c r="I99" s="14">
        <v>1.69</v>
      </c>
      <c r="J99" s="109">
        <f t="shared" si="2"/>
        <v>8.4499999999999993</v>
      </c>
      <c r="K99" s="115"/>
    </row>
    <row r="100" spans="1:11" ht="17.25" customHeight="1">
      <c r="A100" s="114"/>
      <c r="B100" s="107">
        <v>5</v>
      </c>
      <c r="C100" s="10" t="s">
        <v>746</v>
      </c>
      <c r="D100" s="118" t="s">
        <v>746</v>
      </c>
      <c r="E100" s="118" t="s">
        <v>25</v>
      </c>
      <c r="F100" s="135"/>
      <c r="G100" s="136"/>
      <c r="H100" s="11" t="s">
        <v>747</v>
      </c>
      <c r="I100" s="14">
        <v>1.69</v>
      </c>
      <c r="J100" s="109">
        <f t="shared" si="2"/>
        <v>8.4499999999999993</v>
      </c>
      <c r="K100" s="115"/>
    </row>
    <row r="101" spans="1:11" ht="17.25" customHeight="1">
      <c r="A101" s="114"/>
      <c r="B101" s="107">
        <v>5</v>
      </c>
      <c r="C101" s="10" t="s">
        <v>746</v>
      </c>
      <c r="D101" s="118" t="s">
        <v>746</v>
      </c>
      <c r="E101" s="118" t="s">
        <v>67</v>
      </c>
      <c r="F101" s="135"/>
      <c r="G101" s="136"/>
      <c r="H101" s="11" t="s">
        <v>747</v>
      </c>
      <c r="I101" s="14">
        <v>1.69</v>
      </c>
      <c r="J101" s="109">
        <f t="shared" si="2"/>
        <v>8.4499999999999993</v>
      </c>
      <c r="K101" s="115"/>
    </row>
    <row r="102" spans="1:11" ht="17.25" customHeight="1">
      <c r="A102" s="114"/>
      <c r="B102" s="107">
        <v>5</v>
      </c>
      <c r="C102" s="10" t="s">
        <v>746</v>
      </c>
      <c r="D102" s="118" t="s">
        <v>746</v>
      </c>
      <c r="E102" s="118" t="s">
        <v>26</v>
      </c>
      <c r="F102" s="135"/>
      <c r="G102" s="136"/>
      <c r="H102" s="11" t="s">
        <v>747</v>
      </c>
      <c r="I102" s="14">
        <v>1.69</v>
      </c>
      <c r="J102" s="109">
        <f t="shared" si="2"/>
        <v>8.4499999999999993</v>
      </c>
      <c r="K102" s="115"/>
    </row>
    <row r="103" spans="1:11" ht="17.25" customHeight="1">
      <c r="A103" s="114"/>
      <c r="B103" s="107">
        <v>5</v>
      </c>
      <c r="C103" s="10" t="s">
        <v>746</v>
      </c>
      <c r="D103" s="118" t="s">
        <v>746</v>
      </c>
      <c r="E103" s="118" t="s">
        <v>90</v>
      </c>
      <c r="F103" s="135"/>
      <c r="G103" s="136"/>
      <c r="H103" s="11" t="s">
        <v>747</v>
      </c>
      <c r="I103" s="14">
        <v>1.69</v>
      </c>
      <c r="J103" s="109">
        <f t="shared" si="2"/>
        <v>8.4499999999999993</v>
      </c>
      <c r="K103" s="115"/>
    </row>
    <row r="104" spans="1:11" ht="17.25" customHeight="1">
      <c r="A104" s="114"/>
      <c r="B104" s="107">
        <v>5</v>
      </c>
      <c r="C104" s="10" t="s">
        <v>746</v>
      </c>
      <c r="D104" s="118" t="s">
        <v>746</v>
      </c>
      <c r="E104" s="118" t="s">
        <v>27</v>
      </c>
      <c r="F104" s="135"/>
      <c r="G104" s="136"/>
      <c r="H104" s="11" t="s">
        <v>747</v>
      </c>
      <c r="I104" s="14">
        <v>1.69</v>
      </c>
      <c r="J104" s="109">
        <f t="shared" si="2"/>
        <v>8.4499999999999993</v>
      </c>
      <c r="K104" s="115"/>
    </row>
    <row r="105" spans="1:11" ht="17.25" customHeight="1">
      <c r="A105" s="114"/>
      <c r="B105" s="107">
        <v>5</v>
      </c>
      <c r="C105" s="10" t="s">
        <v>748</v>
      </c>
      <c r="D105" s="118" t="s">
        <v>748</v>
      </c>
      <c r="E105" s="118" t="s">
        <v>23</v>
      </c>
      <c r="F105" s="135"/>
      <c r="G105" s="136"/>
      <c r="H105" s="11" t="s">
        <v>749</v>
      </c>
      <c r="I105" s="14">
        <v>2.09</v>
      </c>
      <c r="J105" s="109">
        <f t="shared" si="2"/>
        <v>10.45</v>
      </c>
      <c r="K105" s="115"/>
    </row>
    <row r="106" spans="1:11" ht="17.25" customHeight="1">
      <c r="A106" s="114"/>
      <c r="B106" s="107">
        <v>5</v>
      </c>
      <c r="C106" s="10" t="s">
        <v>748</v>
      </c>
      <c r="D106" s="118" t="s">
        <v>748</v>
      </c>
      <c r="E106" s="118" t="s">
        <v>25</v>
      </c>
      <c r="F106" s="135"/>
      <c r="G106" s="136"/>
      <c r="H106" s="11" t="s">
        <v>749</v>
      </c>
      <c r="I106" s="14">
        <v>2.09</v>
      </c>
      <c r="J106" s="109">
        <f t="shared" si="2"/>
        <v>10.45</v>
      </c>
      <c r="K106" s="115"/>
    </row>
    <row r="107" spans="1:11" ht="17.25" customHeight="1">
      <c r="A107" s="114"/>
      <c r="B107" s="107">
        <v>5</v>
      </c>
      <c r="C107" s="10" t="s">
        <v>748</v>
      </c>
      <c r="D107" s="118" t="s">
        <v>748</v>
      </c>
      <c r="E107" s="118" t="s">
        <v>67</v>
      </c>
      <c r="F107" s="135"/>
      <c r="G107" s="136"/>
      <c r="H107" s="11" t="s">
        <v>749</v>
      </c>
      <c r="I107" s="14">
        <v>2.09</v>
      </c>
      <c r="J107" s="109">
        <f t="shared" si="2"/>
        <v>10.45</v>
      </c>
      <c r="K107" s="115"/>
    </row>
    <row r="108" spans="1:11" ht="17.25" customHeight="1">
      <c r="A108" s="114"/>
      <c r="B108" s="107">
        <v>5</v>
      </c>
      <c r="C108" s="10" t="s">
        <v>748</v>
      </c>
      <c r="D108" s="118" t="s">
        <v>748</v>
      </c>
      <c r="E108" s="118" t="s">
        <v>26</v>
      </c>
      <c r="F108" s="135"/>
      <c r="G108" s="136"/>
      <c r="H108" s="11" t="s">
        <v>749</v>
      </c>
      <c r="I108" s="14">
        <v>2.09</v>
      </c>
      <c r="J108" s="109">
        <f t="shared" si="2"/>
        <v>10.45</v>
      </c>
      <c r="K108" s="115"/>
    </row>
    <row r="109" spans="1:11" ht="17.25" customHeight="1">
      <c r="A109" s="114"/>
      <c r="B109" s="107">
        <v>5</v>
      </c>
      <c r="C109" s="10" t="s">
        <v>748</v>
      </c>
      <c r="D109" s="118" t="s">
        <v>748</v>
      </c>
      <c r="E109" s="118" t="s">
        <v>90</v>
      </c>
      <c r="F109" s="135"/>
      <c r="G109" s="136"/>
      <c r="H109" s="11" t="s">
        <v>749</v>
      </c>
      <c r="I109" s="14">
        <v>2.09</v>
      </c>
      <c r="J109" s="109">
        <f t="shared" si="2"/>
        <v>10.45</v>
      </c>
      <c r="K109" s="115"/>
    </row>
    <row r="110" spans="1:11">
      <c r="A110" s="114"/>
      <c r="B110" s="107">
        <v>6</v>
      </c>
      <c r="C110" s="10" t="s">
        <v>750</v>
      </c>
      <c r="D110" s="118" t="s">
        <v>778</v>
      </c>
      <c r="E110" s="118" t="s">
        <v>751</v>
      </c>
      <c r="F110" s="135" t="s">
        <v>273</v>
      </c>
      <c r="G110" s="136"/>
      <c r="H110" s="11" t="s">
        <v>752</v>
      </c>
      <c r="I110" s="14">
        <v>0.46</v>
      </c>
      <c r="J110" s="109">
        <f t="shared" si="2"/>
        <v>2.7600000000000002</v>
      </c>
      <c r="K110" s="115"/>
    </row>
    <row r="111" spans="1:11">
      <c r="A111" s="114"/>
      <c r="B111" s="107">
        <v>4</v>
      </c>
      <c r="C111" s="10" t="s">
        <v>750</v>
      </c>
      <c r="D111" s="118" t="s">
        <v>778</v>
      </c>
      <c r="E111" s="118" t="s">
        <v>751</v>
      </c>
      <c r="F111" s="135" t="s">
        <v>583</v>
      </c>
      <c r="G111" s="136"/>
      <c r="H111" s="11" t="s">
        <v>752</v>
      </c>
      <c r="I111" s="14">
        <v>0.46</v>
      </c>
      <c r="J111" s="109">
        <f t="shared" si="2"/>
        <v>1.84</v>
      </c>
      <c r="K111" s="115"/>
    </row>
    <row r="112" spans="1:11">
      <c r="A112" s="114"/>
      <c r="B112" s="107">
        <v>4</v>
      </c>
      <c r="C112" s="10" t="s">
        <v>750</v>
      </c>
      <c r="D112" s="118" t="s">
        <v>778</v>
      </c>
      <c r="E112" s="118" t="s">
        <v>751</v>
      </c>
      <c r="F112" s="135" t="s">
        <v>110</v>
      </c>
      <c r="G112" s="136"/>
      <c r="H112" s="11" t="s">
        <v>752</v>
      </c>
      <c r="I112" s="14">
        <v>0.46</v>
      </c>
      <c r="J112" s="109">
        <f t="shared" si="2"/>
        <v>1.84</v>
      </c>
      <c r="K112" s="115"/>
    </row>
    <row r="113" spans="1:11">
      <c r="A113" s="114"/>
      <c r="B113" s="107">
        <v>4</v>
      </c>
      <c r="C113" s="10" t="s">
        <v>750</v>
      </c>
      <c r="D113" s="118" t="s">
        <v>778</v>
      </c>
      <c r="E113" s="118" t="s">
        <v>751</v>
      </c>
      <c r="F113" s="135" t="s">
        <v>673</v>
      </c>
      <c r="G113" s="136"/>
      <c r="H113" s="11" t="s">
        <v>752</v>
      </c>
      <c r="I113" s="14">
        <v>0.46</v>
      </c>
      <c r="J113" s="109">
        <f t="shared" si="2"/>
        <v>1.84</v>
      </c>
      <c r="K113" s="115"/>
    </row>
    <row r="114" spans="1:11">
      <c r="A114" s="114"/>
      <c r="B114" s="107">
        <v>4</v>
      </c>
      <c r="C114" s="10" t="s">
        <v>750</v>
      </c>
      <c r="D114" s="118" t="s">
        <v>778</v>
      </c>
      <c r="E114" s="118" t="s">
        <v>751</v>
      </c>
      <c r="F114" s="135" t="s">
        <v>484</v>
      </c>
      <c r="G114" s="136"/>
      <c r="H114" s="11" t="s">
        <v>752</v>
      </c>
      <c r="I114" s="14">
        <v>0.46</v>
      </c>
      <c r="J114" s="109">
        <f t="shared" si="2"/>
        <v>1.84</v>
      </c>
      <c r="K114" s="115"/>
    </row>
    <row r="115" spans="1:11">
      <c r="A115" s="114"/>
      <c r="B115" s="107">
        <v>4</v>
      </c>
      <c r="C115" s="10" t="s">
        <v>750</v>
      </c>
      <c r="D115" s="118" t="s">
        <v>778</v>
      </c>
      <c r="E115" s="118" t="s">
        <v>751</v>
      </c>
      <c r="F115" s="135" t="s">
        <v>753</v>
      </c>
      <c r="G115" s="136"/>
      <c r="H115" s="11" t="s">
        <v>752</v>
      </c>
      <c r="I115" s="14">
        <v>0.46</v>
      </c>
      <c r="J115" s="109">
        <f t="shared" si="2"/>
        <v>1.84</v>
      </c>
      <c r="K115" s="115"/>
    </row>
    <row r="116" spans="1:11">
      <c r="A116" s="114"/>
      <c r="B116" s="107">
        <v>4</v>
      </c>
      <c r="C116" s="10" t="s">
        <v>750</v>
      </c>
      <c r="D116" s="118" t="s">
        <v>778</v>
      </c>
      <c r="E116" s="118" t="s">
        <v>751</v>
      </c>
      <c r="F116" s="135" t="s">
        <v>754</v>
      </c>
      <c r="G116" s="136"/>
      <c r="H116" s="11" t="s">
        <v>752</v>
      </c>
      <c r="I116" s="14">
        <v>0.46</v>
      </c>
      <c r="J116" s="109">
        <f t="shared" si="2"/>
        <v>1.84</v>
      </c>
      <c r="K116" s="115"/>
    </row>
    <row r="117" spans="1:11">
      <c r="A117" s="114"/>
      <c r="B117" s="107">
        <v>4</v>
      </c>
      <c r="C117" s="10" t="s">
        <v>750</v>
      </c>
      <c r="D117" s="118" t="s">
        <v>778</v>
      </c>
      <c r="E117" s="118" t="s">
        <v>751</v>
      </c>
      <c r="F117" s="135" t="s">
        <v>755</v>
      </c>
      <c r="G117" s="136"/>
      <c r="H117" s="11" t="s">
        <v>752</v>
      </c>
      <c r="I117" s="14">
        <v>0.46</v>
      </c>
      <c r="J117" s="109">
        <f t="shared" si="2"/>
        <v>1.84</v>
      </c>
      <c r="K117" s="115"/>
    </row>
    <row r="118" spans="1:11">
      <c r="A118" s="114"/>
      <c r="B118" s="107">
        <v>6</v>
      </c>
      <c r="C118" s="10" t="s">
        <v>750</v>
      </c>
      <c r="D118" s="118" t="s">
        <v>779</v>
      </c>
      <c r="E118" s="118" t="s">
        <v>756</v>
      </c>
      <c r="F118" s="135" t="s">
        <v>273</v>
      </c>
      <c r="G118" s="136"/>
      <c r="H118" s="11" t="s">
        <v>752</v>
      </c>
      <c r="I118" s="14">
        <v>0.48</v>
      </c>
      <c r="J118" s="109">
        <f t="shared" ref="J118:J149" si="3">I118*B118</f>
        <v>2.88</v>
      </c>
      <c r="K118" s="115"/>
    </row>
    <row r="119" spans="1:11">
      <c r="A119" s="114"/>
      <c r="B119" s="107">
        <v>4</v>
      </c>
      <c r="C119" s="10" t="s">
        <v>750</v>
      </c>
      <c r="D119" s="118" t="s">
        <v>779</v>
      </c>
      <c r="E119" s="118" t="s">
        <v>756</v>
      </c>
      <c r="F119" s="135" t="s">
        <v>583</v>
      </c>
      <c r="G119" s="136"/>
      <c r="H119" s="11" t="s">
        <v>752</v>
      </c>
      <c r="I119" s="14">
        <v>0.48</v>
      </c>
      <c r="J119" s="109">
        <f t="shared" si="3"/>
        <v>1.92</v>
      </c>
      <c r="K119" s="115"/>
    </row>
    <row r="120" spans="1:11">
      <c r="A120" s="114"/>
      <c r="B120" s="107">
        <v>4</v>
      </c>
      <c r="C120" s="10" t="s">
        <v>750</v>
      </c>
      <c r="D120" s="118" t="s">
        <v>779</v>
      </c>
      <c r="E120" s="118" t="s">
        <v>756</v>
      </c>
      <c r="F120" s="135" t="s">
        <v>110</v>
      </c>
      <c r="G120" s="136"/>
      <c r="H120" s="11" t="s">
        <v>752</v>
      </c>
      <c r="I120" s="14">
        <v>0.48</v>
      </c>
      <c r="J120" s="109">
        <f t="shared" si="3"/>
        <v>1.92</v>
      </c>
      <c r="K120" s="115"/>
    </row>
    <row r="121" spans="1:11">
      <c r="A121" s="114"/>
      <c r="B121" s="107">
        <v>4</v>
      </c>
      <c r="C121" s="10" t="s">
        <v>750</v>
      </c>
      <c r="D121" s="118" t="s">
        <v>779</v>
      </c>
      <c r="E121" s="118" t="s">
        <v>756</v>
      </c>
      <c r="F121" s="135" t="s">
        <v>673</v>
      </c>
      <c r="G121" s="136"/>
      <c r="H121" s="11" t="s">
        <v>752</v>
      </c>
      <c r="I121" s="14">
        <v>0.48</v>
      </c>
      <c r="J121" s="109">
        <f t="shared" si="3"/>
        <v>1.92</v>
      </c>
      <c r="K121" s="115"/>
    </row>
    <row r="122" spans="1:11">
      <c r="A122" s="114"/>
      <c r="B122" s="107">
        <v>4</v>
      </c>
      <c r="C122" s="10" t="s">
        <v>750</v>
      </c>
      <c r="D122" s="118" t="s">
        <v>779</v>
      </c>
      <c r="E122" s="118" t="s">
        <v>756</v>
      </c>
      <c r="F122" s="135" t="s">
        <v>484</v>
      </c>
      <c r="G122" s="136"/>
      <c r="H122" s="11" t="s">
        <v>752</v>
      </c>
      <c r="I122" s="14">
        <v>0.48</v>
      </c>
      <c r="J122" s="109">
        <f t="shared" si="3"/>
        <v>1.92</v>
      </c>
      <c r="K122" s="115"/>
    </row>
    <row r="123" spans="1:11">
      <c r="A123" s="114"/>
      <c r="B123" s="107">
        <v>4</v>
      </c>
      <c r="C123" s="10" t="s">
        <v>750</v>
      </c>
      <c r="D123" s="118" t="s">
        <v>779</v>
      </c>
      <c r="E123" s="118" t="s">
        <v>756</v>
      </c>
      <c r="F123" s="135" t="s">
        <v>753</v>
      </c>
      <c r="G123" s="136"/>
      <c r="H123" s="11" t="s">
        <v>752</v>
      </c>
      <c r="I123" s="14">
        <v>0.48</v>
      </c>
      <c r="J123" s="109">
        <f t="shared" si="3"/>
        <v>1.92</v>
      </c>
      <c r="K123" s="115"/>
    </row>
    <row r="124" spans="1:11">
      <c r="A124" s="114"/>
      <c r="B124" s="107">
        <v>4</v>
      </c>
      <c r="C124" s="10" t="s">
        <v>750</v>
      </c>
      <c r="D124" s="118" t="s">
        <v>779</v>
      </c>
      <c r="E124" s="118" t="s">
        <v>756</v>
      </c>
      <c r="F124" s="135" t="s">
        <v>754</v>
      </c>
      <c r="G124" s="136"/>
      <c r="H124" s="11" t="s">
        <v>752</v>
      </c>
      <c r="I124" s="14">
        <v>0.48</v>
      </c>
      <c r="J124" s="109">
        <f t="shared" si="3"/>
        <v>1.92</v>
      </c>
      <c r="K124" s="115"/>
    </row>
    <row r="125" spans="1:11">
      <c r="A125" s="114"/>
      <c r="B125" s="107">
        <v>4</v>
      </c>
      <c r="C125" s="10" t="s">
        <v>750</v>
      </c>
      <c r="D125" s="118" t="s">
        <v>779</v>
      </c>
      <c r="E125" s="118" t="s">
        <v>756</v>
      </c>
      <c r="F125" s="135" t="s">
        <v>755</v>
      </c>
      <c r="G125" s="136"/>
      <c r="H125" s="11" t="s">
        <v>752</v>
      </c>
      <c r="I125" s="14">
        <v>0.48</v>
      </c>
      <c r="J125" s="109">
        <f t="shared" si="3"/>
        <v>1.92</v>
      </c>
      <c r="K125" s="115"/>
    </row>
    <row r="126" spans="1:11">
      <c r="A126" s="114"/>
      <c r="B126" s="107">
        <v>6</v>
      </c>
      <c r="C126" s="10" t="s">
        <v>750</v>
      </c>
      <c r="D126" s="118" t="s">
        <v>780</v>
      </c>
      <c r="E126" s="118" t="s">
        <v>757</v>
      </c>
      <c r="F126" s="135" t="s">
        <v>273</v>
      </c>
      <c r="G126" s="136"/>
      <c r="H126" s="11" t="s">
        <v>752</v>
      </c>
      <c r="I126" s="14">
        <v>0.52</v>
      </c>
      <c r="J126" s="109">
        <f t="shared" si="3"/>
        <v>3.12</v>
      </c>
      <c r="K126" s="115"/>
    </row>
    <row r="127" spans="1:11">
      <c r="A127" s="114"/>
      <c r="B127" s="107">
        <v>4</v>
      </c>
      <c r="C127" s="10" t="s">
        <v>750</v>
      </c>
      <c r="D127" s="118" t="s">
        <v>780</v>
      </c>
      <c r="E127" s="118" t="s">
        <v>757</v>
      </c>
      <c r="F127" s="135" t="s">
        <v>583</v>
      </c>
      <c r="G127" s="136"/>
      <c r="H127" s="11" t="s">
        <v>752</v>
      </c>
      <c r="I127" s="14">
        <v>0.52</v>
      </c>
      <c r="J127" s="109">
        <f t="shared" si="3"/>
        <v>2.08</v>
      </c>
      <c r="K127" s="115"/>
    </row>
    <row r="128" spans="1:11">
      <c r="A128" s="114"/>
      <c r="B128" s="107">
        <v>4</v>
      </c>
      <c r="C128" s="10" t="s">
        <v>750</v>
      </c>
      <c r="D128" s="118" t="s">
        <v>780</v>
      </c>
      <c r="E128" s="118" t="s">
        <v>757</v>
      </c>
      <c r="F128" s="135" t="s">
        <v>110</v>
      </c>
      <c r="G128" s="136"/>
      <c r="H128" s="11" t="s">
        <v>752</v>
      </c>
      <c r="I128" s="14">
        <v>0.52</v>
      </c>
      <c r="J128" s="109">
        <f t="shared" si="3"/>
        <v>2.08</v>
      </c>
      <c r="K128" s="115"/>
    </row>
    <row r="129" spans="1:11">
      <c r="A129" s="114"/>
      <c r="B129" s="107">
        <v>4</v>
      </c>
      <c r="C129" s="10" t="s">
        <v>750</v>
      </c>
      <c r="D129" s="118" t="s">
        <v>780</v>
      </c>
      <c r="E129" s="118" t="s">
        <v>757</v>
      </c>
      <c r="F129" s="135" t="s">
        <v>673</v>
      </c>
      <c r="G129" s="136"/>
      <c r="H129" s="11" t="s">
        <v>752</v>
      </c>
      <c r="I129" s="14">
        <v>0.52</v>
      </c>
      <c r="J129" s="109">
        <f t="shared" si="3"/>
        <v>2.08</v>
      </c>
      <c r="K129" s="115"/>
    </row>
    <row r="130" spans="1:11">
      <c r="A130" s="114"/>
      <c r="B130" s="107">
        <v>4</v>
      </c>
      <c r="C130" s="10" t="s">
        <v>750</v>
      </c>
      <c r="D130" s="118" t="s">
        <v>780</v>
      </c>
      <c r="E130" s="118" t="s">
        <v>757</v>
      </c>
      <c r="F130" s="135" t="s">
        <v>484</v>
      </c>
      <c r="G130" s="136"/>
      <c r="H130" s="11" t="s">
        <v>752</v>
      </c>
      <c r="I130" s="14">
        <v>0.52</v>
      </c>
      <c r="J130" s="109">
        <f t="shared" si="3"/>
        <v>2.08</v>
      </c>
      <c r="K130" s="115"/>
    </row>
    <row r="131" spans="1:11">
      <c r="A131" s="114"/>
      <c r="B131" s="107">
        <v>4</v>
      </c>
      <c r="C131" s="10" t="s">
        <v>750</v>
      </c>
      <c r="D131" s="118" t="s">
        <v>780</v>
      </c>
      <c r="E131" s="118" t="s">
        <v>757</v>
      </c>
      <c r="F131" s="135" t="s">
        <v>753</v>
      </c>
      <c r="G131" s="136"/>
      <c r="H131" s="11" t="s">
        <v>752</v>
      </c>
      <c r="I131" s="14">
        <v>0.52</v>
      </c>
      <c r="J131" s="109">
        <f t="shared" si="3"/>
        <v>2.08</v>
      </c>
      <c r="K131" s="115"/>
    </row>
    <row r="132" spans="1:11">
      <c r="A132" s="114"/>
      <c r="B132" s="107">
        <v>4</v>
      </c>
      <c r="C132" s="10" t="s">
        <v>750</v>
      </c>
      <c r="D132" s="118" t="s">
        <v>780</v>
      </c>
      <c r="E132" s="118" t="s">
        <v>757</v>
      </c>
      <c r="F132" s="135" t="s">
        <v>754</v>
      </c>
      <c r="G132" s="136"/>
      <c r="H132" s="11" t="s">
        <v>752</v>
      </c>
      <c r="I132" s="14">
        <v>0.52</v>
      </c>
      <c r="J132" s="109">
        <f t="shared" si="3"/>
        <v>2.08</v>
      </c>
      <c r="K132" s="115"/>
    </row>
    <row r="133" spans="1:11">
      <c r="A133" s="114"/>
      <c r="B133" s="107">
        <v>4</v>
      </c>
      <c r="C133" s="10" t="s">
        <v>750</v>
      </c>
      <c r="D133" s="118" t="s">
        <v>780</v>
      </c>
      <c r="E133" s="118" t="s">
        <v>757</v>
      </c>
      <c r="F133" s="135" t="s">
        <v>755</v>
      </c>
      <c r="G133" s="136"/>
      <c r="H133" s="11" t="s">
        <v>752</v>
      </c>
      <c r="I133" s="14">
        <v>0.52</v>
      </c>
      <c r="J133" s="109">
        <f t="shared" si="3"/>
        <v>2.08</v>
      </c>
      <c r="K133" s="115"/>
    </row>
    <row r="134" spans="1:11">
      <c r="A134" s="114"/>
      <c r="B134" s="107">
        <v>6</v>
      </c>
      <c r="C134" s="10" t="s">
        <v>750</v>
      </c>
      <c r="D134" s="118" t="s">
        <v>781</v>
      </c>
      <c r="E134" s="118" t="s">
        <v>758</v>
      </c>
      <c r="F134" s="135" t="s">
        <v>273</v>
      </c>
      <c r="G134" s="136"/>
      <c r="H134" s="11" t="s">
        <v>752</v>
      </c>
      <c r="I134" s="14">
        <v>0.56000000000000005</v>
      </c>
      <c r="J134" s="109">
        <f t="shared" si="3"/>
        <v>3.3600000000000003</v>
      </c>
      <c r="K134" s="115"/>
    </row>
    <row r="135" spans="1:11">
      <c r="A135" s="114"/>
      <c r="B135" s="107">
        <v>4</v>
      </c>
      <c r="C135" s="10" t="s">
        <v>750</v>
      </c>
      <c r="D135" s="118" t="s">
        <v>781</v>
      </c>
      <c r="E135" s="118" t="s">
        <v>758</v>
      </c>
      <c r="F135" s="135" t="s">
        <v>583</v>
      </c>
      <c r="G135" s="136"/>
      <c r="H135" s="11" t="s">
        <v>752</v>
      </c>
      <c r="I135" s="14">
        <v>0.56000000000000005</v>
      </c>
      <c r="J135" s="109">
        <f t="shared" si="3"/>
        <v>2.2400000000000002</v>
      </c>
      <c r="K135" s="115"/>
    </row>
    <row r="136" spans="1:11">
      <c r="A136" s="114"/>
      <c r="B136" s="107">
        <v>4</v>
      </c>
      <c r="C136" s="10" t="s">
        <v>750</v>
      </c>
      <c r="D136" s="118" t="s">
        <v>781</v>
      </c>
      <c r="E136" s="118" t="s">
        <v>758</v>
      </c>
      <c r="F136" s="135" t="s">
        <v>110</v>
      </c>
      <c r="G136" s="136"/>
      <c r="H136" s="11" t="s">
        <v>752</v>
      </c>
      <c r="I136" s="14">
        <v>0.56000000000000005</v>
      </c>
      <c r="J136" s="109">
        <f t="shared" si="3"/>
        <v>2.2400000000000002</v>
      </c>
      <c r="K136" s="115"/>
    </row>
    <row r="137" spans="1:11">
      <c r="A137" s="114"/>
      <c r="B137" s="107">
        <v>4</v>
      </c>
      <c r="C137" s="10" t="s">
        <v>750</v>
      </c>
      <c r="D137" s="118" t="s">
        <v>781</v>
      </c>
      <c r="E137" s="118" t="s">
        <v>758</v>
      </c>
      <c r="F137" s="135" t="s">
        <v>673</v>
      </c>
      <c r="G137" s="136"/>
      <c r="H137" s="11" t="s">
        <v>752</v>
      </c>
      <c r="I137" s="14">
        <v>0.56000000000000005</v>
      </c>
      <c r="J137" s="109">
        <f t="shared" si="3"/>
        <v>2.2400000000000002</v>
      </c>
      <c r="K137" s="115"/>
    </row>
    <row r="138" spans="1:11">
      <c r="A138" s="114"/>
      <c r="B138" s="107">
        <v>4</v>
      </c>
      <c r="C138" s="10" t="s">
        <v>750</v>
      </c>
      <c r="D138" s="118" t="s">
        <v>781</v>
      </c>
      <c r="E138" s="118" t="s">
        <v>758</v>
      </c>
      <c r="F138" s="135" t="s">
        <v>484</v>
      </c>
      <c r="G138" s="136"/>
      <c r="H138" s="11" t="s">
        <v>752</v>
      </c>
      <c r="I138" s="14">
        <v>0.56000000000000005</v>
      </c>
      <c r="J138" s="109">
        <f t="shared" si="3"/>
        <v>2.2400000000000002</v>
      </c>
      <c r="K138" s="115"/>
    </row>
    <row r="139" spans="1:11">
      <c r="A139" s="114"/>
      <c r="B139" s="107">
        <v>4</v>
      </c>
      <c r="C139" s="10" t="s">
        <v>750</v>
      </c>
      <c r="D139" s="118" t="s">
        <v>781</v>
      </c>
      <c r="E139" s="118" t="s">
        <v>758</v>
      </c>
      <c r="F139" s="135" t="s">
        <v>753</v>
      </c>
      <c r="G139" s="136"/>
      <c r="H139" s="11" t="s">
        <v>752</v>
      </c>
      <c r="I139" s="14">
        <v>0.56000000000000005</v>
      </c>
      <c r="J139" s="109">
        <f t="shared" si="3"/>
        <v>2.2400000000000002</v>
      </c>
      <c r="K139" s="115"/>
    </row>
    <row r="140" spans="1:11">
      <c r="A140" s="114"/>
      <c r="B140" s="107">
        <v>4</v>
      </c>
      <c r="C140" s="10" t="s">
        <v>750</v>
      </c>
      <c r="D140" s="118" t="s">
        <v>781</v>
      </c>
      <c r="E140" s="118" t="s">
        <v>758</v>
      </c>
      <c r="F140" s="135" t="s">
        <v>754</v>
      </c>
      <c r="G140" s="136"/>
      <c r="H140" s="11" t="s">
        <v>752</v>
      </c>
      <c r="I140" s="14">
        <v>0.56000000000000005</v>
      </c>
      <c r="J140" s="109">
        <f t="shared" si="3"/>
        <v>2.2400000000000002</v>
      </c>
      <c r="K140" s="115"/>
    </row>
    <row r="141" spans="1:11">
      <c r="A141" s="114"/>
      <c r="B141" s="107">
        <v>4</v>
      </c>
      <c r="C141" s="10" t="s">
        <v>750</v>
      </c>
      <c r="D141" s="118" t="s">
        <v>781</v>
      </c>
      <c r="E141" s="118" t="s">
        <v>758</v>
      </c>
      <c r="F141" s="135" t="s">
        <v>755</v>
      </c>
      <c r="G141" s="136"/>
      <c r="H141" s="11" t="s">
        <v>752</v>
      </c>
      <c r="I141" s="14">
        <v>0.56000000000000005</v>
      </c>
      <c r="J141" s="109">
        <f t="shared" si="3"/>
        <v>2.2400000000000002</v>
      </c>
      <c r="K141" s="115"/>
    </row>
    <row r="142" spans="1:11">
      <c r="A142" s="114"/>
      <c r="B142" s="107">
        <v>6</v>
      </c>
      <c r="C142" s="10" t="s">
        <v>750</v>
      </c>
      <c r="D142" s="118" t="s">
        <v>782</v>
      </c>
      <c r="E142" s="118" t="s">
        <v>759</v>
      </c>
      <c r="F142" s="135" t="s">
        <v>273</v>
      </c>
      <c r="G142" s="136"/>
      <c r="H142" s="11" t="s">
        <v>752</v>
      </c>
      <c r="I142" s="14">
        <v>0.62</v>
      </c>
      <c r="J142" s="109">
        <f t="shared" si="3"/>
        <v>3.7199999999999998</v>
      </c>
      <c r="K142" s="115"/>
    </row>
    <row r="143" spans="1:11">
      <c r="A143" s="114"/>
      <c r="B143" s="107">
        <v>4</v>
      </c>
      <c r="C143" s="10" t="s">
        <v>750</v>
      </c>
      <c r="D143" s="118" t="s">
        <v>782</v>
      </c>
      <c r="E143" s="118" t="s">
        <v>759</v>
      </c>
      <c r="F143" s="135" t="s">
        <v>583</v>
      </c>
      <c r="G143" s="136"/>
      <c r="H143" s="11" t="s">
        <v>752</v>
      </c>
      <c r="I143" s="14">
        <v>0.62</v>
      </c>
      <c r="J143" s="109">
        <f t="shared" si="3"/>
        <v>2.48</v>
      </c>
      <c r="K143" s="115"/>
    </row>
    <row r="144" spans="1:11">
      <c r="A144" s="114"/>
      <c r="B144" s="107">
        <v>4</v>
      </c>
      <c r="C144" s="10" t="s">
        <v>750</v>
      </c>
      <c r="D144" s="118" t="s">
        <v>782</v>
      </c>
      <c r="E144" s="118" t="s">
        <v>759</v>
      </c>
      <c r="F144" s="135" t="s">
        <v>110</v>
      </c>
      <c r="G144" s="136"/>
      <c r="H144" s="11" t="s">
        <v>752</v>
      </c>
      <c r="I144" s="14">
        <v>0.62</v>
      </c>
      <c r="J144" s="109">
        <f t="shared" si="3"/>
        <v>2.48</v>
      </c>
      <c r="K144" s="115"/>
    </row>
    <row r="145" spans="1:11">
      <c r="A145" s="114"/>
      <c r="B145" s="107">
        <v>4</v>
      </c>
      <c r="C145" s="10" t="s">
        <v>750</v>
      </c>
      <c r="D145" s="118" t="s">
        <v>782</v>
      </c>
      <c r="E145" s="118" t="s">
        <v>759</v>
      </c>
      <c r="F145" s="135" t="s">
        <v>673</v>
      </c>
      <c r="G145" s="136"/>
      <c r="H145" s="11" t="s">
        <v>752</v>
      </c>
      <c r="I145" s="14">
        <v>0.62</v>
      </c>
      <c r="J145" s="109">
        <f t="shared" si="3"/>
        <v>2.48</v>
      </c>
      <c r="K145" s="115"/>
    </row>
    <row r="146" spans="1:11">
      <c r="A146" s="114"/>
      <c r="B146" s="107">
        <v>4</v>
      </c>
      <c r="C146" s="10" t="s">
        <v>750</v>
      </c>
      <c r="D146" s="118" t="s">
        <v>782</v>
      </c>
      <c r="E146" s="118" t="s">
        <v>759</v>
      </c>
      <c r="F146" s="135" t="s">
        <v>484</v>
      </c>
      <c r="G146" s="136"/>
      <c r="H146" s="11" t="s">
        <v>752</v>
      </c>
      <c r="I146" s="14">
        <v>0.62</v>
      </c>
      <c r="J146" s="109">
        <f t="shared" si="3"/>
        <v>2.48</v>
      </c>
      <c r="K146" s="115"/>
    </row>
    <row r="147" spans="1:11">
      <c r="A147" s="114"/>
      <c r="B147" s="107">
        <v>4</v>
      </c>
      <c r="C147" s="10" t="s">
        <v>750</v>
      </c>
      <c r="D147" s="118" t="s">
        <v>782</v>
      </c>
      <c r="E147" s="118" t="s">
        <v>759</v>
      </c>
      <c r="F147" s="135" t="s">
        <v>753</v>
      </c>
      <c r="G147" s="136"/>
      <c r="H147" s="11" t="s">
        <v>752</v>
      </c>
      <c r="I147" s="14">
        <v>0.62</v>
      </c>
      <c r="J147" s="109">
        <f t="shared" si="3"/>
        <v>2.48</v>
      </c>
      <c r="K147" s="115"/>
    </row>
    <row r="148" spans="1:11">
      <c r="A148" s="114"/>
      <c r="B148" s="107">
        <v>4</v>
      </c>
      <c r="C148" s="10" t="s">
        <v>750</v>
      </c>
      <c r="D148" s="118" t="s">
        <v>782</v>
      </c>
      <c r="E148" s="118" t="s">
        <v>759</v>
      </c>
      <c r="F148" s="135" t="s">
        <v>754</v>
      </c>
      <c r="G148" s="136"/>
      <c r="H148" s="11" t="s">
        <v>752</v>
      </c>
      <c r="I148" s="14">
        <v>0.62</v>
      </c>
      <c r="J148" s="109">
        <f t="shared" si="3"/>
        <v>2.48</v>
      </c>
      <c r="K148" s="115"/>
    </row>
    <row r="149" spans="1:11">
      <c r="A149" s="114"/>
      <c r="B149" s="107">
        <v>4</v>
      </c>
      <c r="C149" s="10" t="s">
        <v>750</v>
      </c>
      <c r="D149" s="118" t="s">
        <v>782</v>
      </c>
      <c r="E149" s="118" t="s">
        <v>759</v>
      </c>
      <c r="F149" s="135" t="s">
        <v>755</v>
      </c>
      <c r="G149" s="136"/>
      <c r="H149" s="11" t="s">
        <v>752</v>
      </c>
      <c r="I149" s="14">
        <v>0.62</v>
      </c>
      <c r="J149" s="109">
        <f t="shared" si="3"/>
        <v>2.48</v>
      </c>
      <c r="K149" s="115"/>
    </row>
    <row r="150" spans="1:11">
      <c r="A150" s="114"/>
      <c r="B150" s="107">
        <v>6</v>
      </c>
      <c r="C150" s="10" t="s">
        <v>750</v>
      </c>
      <c r="D150" s="118" t="s">
        <v>783</v>
      </c>
      <c r="E150" s="118" t="s">
        <v>760</v>
      </c>
      <c r="F150" s="135" t="s">
        <v>273</v>
      </c>
      <c r="G150" s="136"/>
      <c r="H150" s="11" t="s">
        <v>752</v>
      </c>
      <c r="I150" s="14">
        <v>0.66</v>
      </c>
      <c r="J150" s="109">
        <f t="shared" ref="J150:J181" si="4">I150*B150</f>
        <v>3.96</v>
      </c>
      <c r="K150" s="115"/>
    </row>
    <row r="151" spans="1:11">
      <c r="A151" s="114"/>
      <c r="B151" s="107">
        <v>4</v>
      </c>
      <c r="C151" s="10" t="s">
        <v>750</v>
      </c>
      <c r="D151" s="118" t="s">
        <v>783</v>
      </c>
      <c r="E151" s="118" t="s">
        <v>760</v>
      </c>
      <c r="F151" s="135" t="s">
        <v>583</v>
      </c>
      <c r="G151" s="136"/>
      <c r="H151" s="11" t="s">
        <v>752</v>
      </c>
      <c r="I151" s="14">
        <v>0.66</v>
      </c>
      <c r="J151" s="109">
        <f t="shared" si="4"/>
        <v>2.64</v>
      </c>
      <c r="K151" s="115"/>
    </row>
    <row r="152" spans="1:11">
      <c r="A152" s="114"/>
      <c r="B152" s="107">
        <v>4</v>
      </c>
      <c r="C152" s="10" t="s">
        <v>750</v>
      </c>
      <c r="D152" s="118" t="s">
        <v>783</v>
      </c>
      <c r="E152" s="118" t="s">
        <v>760</v>
      </c>
      <c r="F152" s="135" t="s">
        <v>110</v>
      </c>
      <c r="G152" s="136"/>
      <c r="H152" s="11" t="s">
        <v>752</v>
      </c>
      <c r="I152" s="14">
        <v>0.66</v>
      </c>
      <c r="J152" s="109">
        <f t="shared" si="4"/>
        <v>2.64</v>
      </c>
      <c r="K152" s="115"/>
    </row>
    <row r="153" spans="1:11">
      <c r="A153" s="114"/>
      <c r="B153" s="107">
        <v>4</v>
      </c>
      <c r="C153" s="10" t="s">
        <v>750</v>
      </c>
      <c r="D153" s="118" t="s">
        <v>783</v>
      </c>
      <c r="E153" s="118" t="s">
        <v>760</v>
      </c>
      <c r="F153" s="135" t="s">
        <v>673</v>
      </c>
      <c r="G153" s="136"/>
      <c r="H153" s="11" t="s">
        <v>752</v>
      </c>
      <c r="I153" s="14">
        <v>0.66</v>
      </c>
      <c r="J153" s="109">
        <f t="shared" si="4"/>
        <v>2.64</v>
      </c>
      <c r="K153" s="115"/>
    </row>
    <row r="154" spans="1:11">
      <c r="A154" s="114"/>
      <c r="B154" s="107">
        <v>4</v>
      </c>
      <c r="C154" s="10" t="s">
        <v>750</v>
      </c>
      <c r="D154" s="118" t="s">
        <v>783</v>
      </c>
      <c r="E154" s="118" t="s">
        <v>760</v>
      </c>
      <c r="F154" s="135" t="s">
        <v>484</v>
      </c>
      <c r="G154" s="136"/>
      <c r="H154" s="11" t="s">
        <v>752</v>
      </c>
      <c r="I154" s="14">
        <v>0.66</v>
      </c>
      <c r="J154" s="109">
        <f t="shared" si="4"/>
        <v>2.64</v>
      </c>
      <c r="K154" s="115"/>
    </row>
    <row r="155" spans="1:11">
      <c r="A155" s="114"/>
      <c r="B155" s="107">
        <v>4</v>
      </c>
      <c r="C155" s="10" t="s">
        <v>750</v>
      </c>
      <c r="D155" s="118" t="s">
        <v>783</v>
      </c>
      <c r="E155" s="118" t="s">
        <v>760</v>
      </c>
      <c r="F155" s="135" t="s">
        <v>753</v>
      </c>
      <c r="G155" s="136"/>
      <c r="H155" s="11" t="s">
        <v>752</v>
      </c>
      <c r="I155" s="14">
        <v>0.66</v>
      </c>
      <c r="J155" s="109">
        <f t="shared" si="4"/>
        <v>2.64</v>
      </c>
      <c r="K155" s="115"/>
    </row>
    <row r="156" spans="1:11">
      <c r="A156" s="114"/>
      <c r="B156" s="107">
        <v>4</v>
      </c>
      <c r="C156" s="10" t="s">
        <v>750</v>
      </c>
      <c r="D156" s="118" t="s">
        <v>783</v>
      </c>
      <c r="E156" s="118" t="s">
        <v>760</v>
      </c>
      <c r="F156" s="135" t="s">
        <v>754</v>
      </c>
      <c r="G156" s="136"/>
      <c r="H156" s="11" t="s">
        <v>752</v>
      </c>
      <c r="I156" s="14">
        <v>0.66</v>
      </c>
      <c r="J156" s="109">
        <f t="shared" si="4"/>
        <v>2.64</v>
      </c>
      <c r="K156" s="115"/>
    </row>
    <row r="157" spans="1:11">
      <c r="A157" s="114"/>
      <c r="B157" s="107">
        <v>4</v>
      </c>
      <c r="C157" s="10" t="s">
        <v>750</v>
      </c>
      <c r="D157" s="118" t="s">
        <v>783</v>
      </c>
      <c r="E157" s="118" t="s">
        <v>760</v>
      </c>
      <c r="F157" s="135" t="s">
        <v>755</v>
      </c>
      <c r="G157" s="136"/>
      <c r="H157" s="11" t="s">
        <v>752</v>
      </c>
      <c r="I157" s="14">
        <v>0.66</v>
      </c>
      <c r="J157" s="109">
        <f t="shared" si="4"/>
        <v>2.64</v>
      </c>
      <c r="K157" s="115"/>
    </row>
    <row r="158" spans="1:11">
      <c r="A158" s="114"/>
      <c r="B158" s="107">
        <v>6</v>
      </c>
      <c r="C158" s="10" t="s">
        <v>750</v>
      </c>
      <c r="D158" s="118" t="s">
        <v>784</v>
      </c>
      <c r="E158" s="118" t="s">
        <v>761</v>
      </c>
      <c r="F158" s="135" t="s">
        <v>273</v>
      </c>
      <c r="G158" s="136"/>
      <c r="H158" s="11" t="s">
        <v>752</v>
      </c>
      <c r="I158" s="14">
        <v>0.69</v>
      </c>
      <c r="J158" s="109">
        <f t="shared" si="4"/>
        <v>4.1399999999999997</v>
      </c>
      <c r="K158" s="115"/>
    </row>
    <row r="159" spans="1:11">
      <c r="A159" s="114"/>
      <c r="B159" s="107">
        <v>4</v>
      </c>
      <c r="C159" s="10" t="s">
        <v>750</v>
      </c>
      <c r="D159" s="118" t="s">
        <v>784</v>
      </c>
      <c r="E159" s="118" t="s">
        <v>761</v>
      </c>
      <c r="F159" s="135" t="s">
        <v>583</v>
      </c>
      <c r="G159" s="136"/>
      <c r="H159" s="11" t="s">
        <v>752</v>
      </c>
      <c r="I159" s="14">
        <v>0.69</v>
      </c>
      <c r="J159" s="109">
        <f t="shared" si="4"/>
        <v>2.76</v>
      </c>
      <c r="K159" s="115"/>
    </row>
    <row r="160" spans="1:11">
      <c r="A160" s="114"/>
      <c r="B160" s="107">
        <v>4</v>
      </c>
      <c r="C160" s="10" t="s">
        <v>750</v>
      </c>
      <c r="D160" s="118" t="s">
        <v>784</v>
      </c>
      <c r="E160" s="118" t="s">
        <v>761</v>
      </c>
      <c r="F160" s="135" t="s">
        <v>110</v>
      </c>
      <c r="G160" s="136"/>
      <c r="H160" s="11" t="s">
        <v>752</v>
      </c>
      <c r="I160" s="14">
        <v>0.69</v>
      </c>
      <c r="J160" s="109">
        <f t="shared" si="4"/>
        <v>2.76</v>
      </c>
      <c r="K160" s="115"/>
    </row>
    <row r="161" spans="1:11">
      <c r="A161" s="114"/>
      <c r="B161" s="107">
        <v>4</v>
      </c>
      <c r="C161" s="10" t="s">
        <v>750</v>
      </c>
      <c r="D161" s="118" t="s">
        <v>784</v>
      </c>
      <c r="E161" s="118" t="s">
        <v>761</v>
      </c>
      <c r="F161" s="135" t="s">
        <v>673</v>
      </c>
      <c r="G161" s="136"/>
      <c r="H161" s="11" t="s">
        <v>752</v>
      </c>
      <c r="I161" s="14">
        <v>0.69</v>
      </c>
      <c r="J161" s="109">
        <f t="shared" si="4"/>
        <v>2.76</v>
      </c>
      <c r="K161" s="115"/>
    </row>
    <row r="162" spans="1:11">
      <c r="A162" s="114"/>
      <c r="B162" s="107">
        <v>4</v>
      </c>
      <c r="C162" s="10" t="s">
        <v>750</v>
      </c>
      <c r="D162" s="118" t="s">
        <v>784</v>
      </c>
      <c r="E162" s="118" t="s">
        <v>761</v>
      </c>
      <c r="F162" s="135" t="s">
        <v>484</v>
      </c>
      <c r="G162" s="136"/>
      <c r="H162" s="11" t="s">
        <v>752</v>
      </c>
      <c r="I162" s="14">
        <v>0.69</v>
      </c>
      <c r="J162" s="109">
        <f t="shared" si="4"/>
        <v>2.76</v>
      </c>
      <c r="K162" s="115"/>
    </row>
    <row r="163" spans="1:11">
      <c r="A163" s="114"/>
      <c r="B163" s="107">
        <v>4</v>
      </c>
      <c r="C163" s="10" t="s">
        <v>750</v>
      </c>
      <c r="D163" s="118" t="s">
        <v>784</v>
      </c>
      <c r="E163" s="118" t="s">
        <v>761</v>
      </c>
      <c r="F163" s="135" t="s">
        <v>753</v>
      </c>
      <c r="G163" s="136"/>
      <c r="H163" s="11" t="s">
        <v>752</v>
      </c>
      <c r="I163" s="14">
        <v>0.69</v>
      </c>
      <c r="J163" s="109">
        <f t="shared" si="4"/>
        <v>2.76</v>
      </c>
      <c r="K163" s="115"/>
    </row>
    <row r="164" spans="1:11">
      <c r="A164" s="114"/>
      <c r="B164" s="107">
        <v>4</v>
      </c>
      <c r="C164" s="10" t="s">
        <v>750</v>
      </c>
      <c r="D164" s="118" t="s">
        <v>784</v>
      </c>
      <c r="E164" s="118" t="s">
        <v>761</v>
      </c>
      <c r="F164" s="135" t="s">
        <v>754</v>
      </c>
      <c r="G164" s="136"/>
      <c r="H164" s="11" t="s">
        <v>752</v>
      </c>
      <c r="I164" s="14">
        <v>0.69</v>
      </c>
      <c r="J164" s="109">
        <f t="shared" si="4"/>
        <v>2.76</v>
      </c>
      <c r="K164" s="115"/>
    </row>
    <row r="165" spans="1:11">
      <c r="A165" s="114"/>
      <c r="B165" s="107">
        <v>4</v>
      </c>
      <c r="C165" s="10" t="s">
        <v>750</v>
      </c>
      <c r="D165" s="118" t="s">
        <v>784</v>
      </c>
      <c r="E165" s="118" t="s">
        <v>761</v>
      </c>
      <c r="F165" s="135" t="s">
        <v>755</v>
      </c>
      <c r="G165" s="136"/>
      <c r="H165" s="11" t="s">
        <v>752</v>
      </c>
      <c r="I165" s="14">
        <v>0.69</v>
      </c>
      <c r="J165" s="109">
        <f t="shared" si="4"/>
        <v>2.76</v>
      </c>
      <c r="K165" s="115"/>
    </row>
    <row r="166" spans="1:11">
      <c r="A166" s="114"/>
      <c r="B166" s="107">
        <v>4</v>
      </c>
      <c r="C166" s="10" t="s">
        <v>750</v>
      </c>
      <c r="D166" s="118" t="s">
        <v>785</v>
      </c>
      <c r="E166" s="118" t="s">
        <v>762</v>
      </c>
      <c r="F166" s="135" t="s">
        <v>273</v>
      </c>
      <c r="G166" s="136"/>
      <c r="H166" s="11" t="s">
        <v>752</v>
      </c>
      <c r="I166" s="14">
        <v>0.7</v>
      </c>
      <c r="J166" s="109">
        <f t="shared" si="4"/>
        <v>2.8</v>
      </c>
      <c r="K166" s="115"/>
    </row>
    <row r="167" spans="1:11">
      <c r="A167" s="114"/>
      <c r="B167" s="107">
        <v>4</v>
      </c>
      <c r="C167" s="10" t="s">
        <v>750</v>
      </c>
      <c r="D167" s="118" t="s">
        <v>785</v>
      </c>
      <c r="E167" s="118" t="s">
        <v>762</v>
      </c>
      <c r="F167" s="135" t="s">
        <v>583</v>
      </c>
      <c r="G167" s="136"/>
      <c r="H167" s="11" t="s">
        <v>752</v>
      </c>
      <c r="I167" s="14">
        <v>0.7</v>
      </c>
      <c r="J167" s="109">
        <f t="shared" si="4"/>
        <v>2.8</v>
      </c>
      <c r="K167" s="115"/>
    </row>
    <row r="168" spans="1:11">
      <c r="A168" s="114"/>
      <c r="B168" s="107">
        <v>4</v>
      </c>
      <c r="C168" s="10" t="s">
        <v>750</v>
      </c>
      <c r="D168" s="118" t="s">
        <v>785</v>
      </c>
      <c r="E168" s="118" t="s">
        <v>762</v>
      </c>
      <c r="F168" s="135" t="s">
        <v>110</v>
      </c>
      <c r="G168" s="136"/>
      <c r="H168" s="11" t="s">
        <v>752</v>
      </c>
      <c r="I168" s="14">
        <v>0.7</v>
      </c>
      <c r="J168" s="109">
        <f t="shared" si="4"/>
        <v>2.8</v>
      </c>
      <c r="K168" s="115"/>
    </row>
    <row r="169" spans="1:11">
      <c r="A169" s="114"/>
      <c r="B169" s="107">
        <v>4</v>
      </c>
      <c r="C169" s="10" t="s">
        <v>750</v>
      </c>
      <c r="D169" s="118" t="s">
        <v>785</v>
      </c>
      <c r="E169" s="118" t="s">
        <v>762</v>
      </c>
      <c r="F169" s="135" t="s">
        <v>673</v>
      </c>
      <c r="G169" s="136"/>
      <c r="H169" s="11" t="s">
        <v>752</v>
      </c>
      <c r="I169" s="14">
        <v>0.7</v>
      </c>
      <c r="J169" s="109">
        <f t="shared" si="4"/>
        <v>2.8</v>
      </c>
      <c r="K169" s="115"/>
    </row>
    <row r="170" spans="1:11">
      <c r="A170" s="114"/>
      <c r="B170" s="107">
        <v>4</v>
      </c>
      <c r="C170" s="10" t="s">
        <v>750</v>
      </c>
      <c r="D170" s="118" t="s">
        <v>785</v>
      </c>
      <c r="E170" s="118" t="s">
        <v>762</v>
      </c>
      <c r="F170" s="135" t="s">
        <v>484</v>
      </c>
      <c r="G170" s="136"/>
      <c r="H170" s="11" t="s">
        <v>752</v>
      </c>
      <c r="I170" s="14">
        <v>0.7</v>
      </c>
      <c r="J170" s="109">
        <f t="shared" si="4"/>
        <v>2.8</v>
      </c>
      <c r="K170" s="115"/>
    </row>
    <row r="171" spans="1:11">
      <c r="A171" s="114"/>
      <c r="B171" s="107">
        <v>4</v>
      </c>
      <c r="C171" s="10" t="s">
        <v>750</v>
      </c>
      <c r="D171" s="118" t="s">
        <v>785</v>
      </c>
      <c r="E171" s="118" t="s">
        <v>762</v>
      </c>
      <c r="F171" s="135" t="s">
        <v>753</v>
      </c>
      <c r="G171" s="136"/>
      <c r="H171" s="11" t="s">
        <v>752</v>
      </c>
      <c r="I171" s="14">
        <v>0.7</v>
      </c>
      <c r="J171" s="109">
        <f t="shared" si="4"/>
        <v>2.8</v>
      </c>
      <c r="K171" s="115"/>
    </row>
    <row r="172" spans="1:11">
      <c r="A172" s="114"/>
      <c r="B172" s="107">
        <v>4</v>
      </c>
      <c r="C172" s="10" t="s">
        <v>750</v>
      </c>
      <c r="D172" s="118" t="s">
        <v>785</v>
      </c>
      <c r="E172" s="118" t="s">
        <v>762</v>
      </c>
      <c r="F172" s="135" t="s">
        <v>754</v>
      </c>
      <c r="G172" s="136"/>
      <c r="H172" s="11" t="s">
        <v>752</v>
      </c>
      <c r="I172" s="14">
        <v>0.7</v>
      </c>
      <c r="J172" s="109">
        <f t="shared" si="4"/>
        <v>2.8</v>
      </c>
      <c r="K172" s="115"/>
    </row>
    <row r="173" spans="1:11">
      <c r="A173" s="114"/>
      <c r="B173" s="107">
        <v>4</v>
      </c>
      <c r="C173" s="10" t="s">
        <v>750</v>
      </c>
      <c r="D173" s="118" t="s">
        <v>785</v>
      </c>
      <c r="E173" s="118" t="s">
        <v>762</v>
      </c>
      <c r="F173" s="135" t="s">
        <v>755</v>
      </c>
      <c r="G173" s="136"/>
      <c r="H173" s="11" t="s">
        <v>752</v>
      </c>
      <c r="I173" s="14">
        <v>0.7</v>
      </c>
      <c r="J173" s="109">
        <f t="shared" si="4"/>
        <v>2.8</v>
      </c>
      <c r="K173" s="115"/>
    </row>
    <row r="174" spans="1:11" ht="24">
      <c r="A174" s="114"/>
      <c r="B174" s="107">
        <v>6</v>
      </c>
      <c r="C174" s="10" t="s">
        <v>763</v>
      </c>
      <c r="D174" s="118" t="s">
        <v>786</v>
      </c>
      <c r="E174" s="118" t="s">
        <v>27</v>
      </c>
      <c r="F174" s="135"/>
      <c r="G174" s="136"/>
      <c r="H174" s="11" t="s">
        <v>764</v>
      </c>
      <c r="I174" s="14">
        <v>1.46</v>
      </c>
      <c r="J174" s="109">
        <f t="shared" si="4"/>
        <v>8.76</v>
      </c>
      <c r="K174" s="115"/>
    </row>
    <row r="175" spans="1:11" ht="24">
      <c r="A175" s="114"/>
      <c r="B175" s="107">
        <v>6</v>
      </c>
      <c r="C175" s="10" t="s">
        <v>763</v>
      </c>
      <c r="D175" s="118" t="s">
        <v>787</v>
      </c>
      <c r="E175" s="118" t="s">
        <v>28</v>
      </c>
      <c r="F175" s="135"/>
      <c r="G175" s="136"/>
      <c r="H175" s="11" t="s">
        <v>764</v>
      </c>
      <c r="I175" s="14">
        <v>1.46</v>
      </c>
      <c r="J175" s="109">
        <f t="shared" si="4"/>
        <v>8.76</v>
      </c>
      <c r="K175" s="115"/>
    </row>
    <row r="176" spans="1:11" ht="36">
      <c r="A176" s="114"/>
      <c r="B176" s="107">
        <v>4</v>
      </c>
      <c r="C176" s="10" t="s">
        <v>765</v>
      </c>
      <c r="D176" s="118" t="s">
        <v>788</v>
      </c>
      <c r="E176" s="118" t="s">
        <v>27</v>
      </c>
      <c r="F176" s="135"/>
      <c r="G176" s="136"/>
      <c r="H176" s="11" t="s">
        <v>766</v>
      </c>
      <c r="I176" s="14">
        <v>5.26</v>
      </c>
      <c r="J176" s="109">
        <f t="shared" si="4"/>
        <v>21.04</v>
      </c>
      <c r="K176" s="115"/>
    </row>
    <row r="177" spans="1:11" ht="36">
      <c r="A177" s="114"/>
      <c r="B177" s="107">
        <v>4</v>
      </c>
      <c r="C177" s="10" t="s">
        <v>765</v>
      </c>
      <c r="D177" s="118" t="s">
        <v>789</v>
      </c>
      <c r="E177" s="118" t="s">
        <v>28</v>
      </c>
      <c r="F177" s="135"/>
      <c r="G177" s="136"/>
      <c r="H177" s="11" t="s">
        <v>766</v>
      </c>
      <c r="I177" s="14">
        <v>5.38</v>
      </c>
      <c r="J177" s="109">
        <f t="shared" si="4"/>
        <v>21.52</v>
      </c>
      <c r="K177" s="115"/>
    </row>
    <row r="178" spans="1:11" ht="36">
      <c r="A178" s="114"/>
      <c r="B178" s="107">
        <v>2</v>
      </c>
      <c r="C178" s="10" t="s">
        <v>765</v>
      </c>
      <c r="D178" s="118" t="s">
        <v>790</v>
      </c>
      <c r="E178" s="118" t="s">
        <v>29</v>
      </c>
      <c r="F178" s="135"/>
      <c r="G178" s="136"/>
      <c r="H178" s="11" t="s">
        <v>766</v>
      </c>
      <c r="I178" s="14">
        <v>5.51</v>
      </c>
      <c r="J178" s="109">
        <f t="shared" si="4"/>
        <v>11.02</v>
      </c>
      <c r="K178" s="115"/>
    </row>
    <row r="179" spans="1:11" ht="24">
      <c r="A179" s="114"/>
      <c r="B179" s="107">
        <v>4</v>
      </c>
      <c r="C179" s="10" t="s">
        <v>767</v>
      </c>
      <c r="D179" s="118" t="s">
        <v>791</v>
      </c>
      <c r="E179" s="118" t="s">
        <v>273</v>
      </c>
      <c r="F179" s="135" t="s">
        <v>768</v>
      </c>
      <c r="G179" s="136"/>
      <c r="H179" s="11" t="s">
        <v>769</v>
      </c>
      <c r="I179" s="14">
        <v>2.59</v>
      </c>
      <c r="J179" s="109">
        <f t="shared" si="4"/>
        <v>10.36</v>
      </c>
      <c r="K179" s="115"/>
    </row>
    <row r="180" spans="1:11" ht="24">
      <c r="A180" s="114"/>
      <c r="B180" s="107">
        <v>4</v>
      </c>
      <c r="C180" s="10" t="s">
        <v>767</v>
      </c>
      <c r="D180" s="118" t="s">
        <v>791</v>
      </c>
      <c r="E180" s="118" t="s">
        <v>273</v>
      </c>
      <c r="F180" s="135" t="s">
        <v>770</v>
      </c>
      <c r="G180" s="136"/>
      <c r="H180" s="11" t="s">
        <v>769</v>
      </c>
      <c r="I180" s="14">
        <v>2.59</v>
      </c>
      <c r="J180" s="109">
        <f t="shared" si="4"/>
        <v>10.36</v>
      </c>
      <c r="K180" s="115"/>
    </row>
    <row r="181" spans="1:11" ht="24">
      <c r="A181" s="114"/>
      <c r="B181" s="107">
        <v>4</v>
      </c>
      <c r="C181" s="10" t="s">
        <v>767</v>
      </c>
      <c r="D181" s="118" t="s">
        <v>791</v>
      </c>
      <c r="E181" s="118" t="s">
        <v>273</v>
      </c>
      <c r="F181" s="135" t="s">
        <v>771</v>
      </c>
      <c r="G181" s="136"/>
      <c r="H181" s="11" t="s">
        <v>769</v>
      </c>
      <c r="I181" s="14">
        <v>2.59</v>
      </c>
      <c r="J181" s="109">
        <f t="shared" si="4"/>
        <v>10.36</v>
      </c>
      <c r="K181" s="115"/>
    </row>
    <row r="182" spans="1:11" ht="24">
      <c r="A182" s="114"/>
      <c r="B182" s="107">
        <v>4</v>
      </c>
      <c r="C182" s="10" t="s">
        <v>767</v>
      </c>
      <c r="D182" s="118" t="s">
        <v>791</v>
      </c>
      <c r="E182" s="118" t="s">
        <v>273</v>
      </c>
      <c r="F182" s="135" t="s">
        <v>772</v>
      </c>
      <c r="G182" s="136"/>
      <c r="H182" s="11" t="s">
        <v>769</v>
      </c>
      <c r="I182" s="14">
        <v>2.59</v>
      </c>
      <c r="J182" s="109">
        <f t="shared" ref="J182:J210" si="5">I182*B182</f>
        <v>10.36</v>
      </c>
      <c r="K182" s="115"/>
    </row>
    <row r="183" spans="1:11" ht="24">
      <c r="A183" s="114"/>
      <c r="B183" s="107">
        <v>4</v>
      </c>
      <c r="C183" s="10" t="s">
        <v>767</v>
      </c>
      <c r="D183" s="118" t="s">
        <v>792</v>
      </c>
      <c r="E183" s="118" t="s">
        <v>273</v>
      </c>
      <c r="F183" s="135" t="s">
        <v>773</v>
      </c>
      <c r="G183" s="136"/>
      <c r="H183" s="11" t="s">
        <v>769</v>
      </c>
      <c r="I183" s="14">
        <v>2.84</v>
      </c>
      <c r="J183" s="109">
        <f t="shared" si="5"/>
        <v>11.36</v>
      </c>
      <c r="K183" s="115"/>
    </row>
    <row r="184" spans="1:11" ht="24">
      <c r="A184" s="114"/>
      <c r="B184" s="107">
        <v>4</v>
      </c>
      <c r="C184" s="10" t="s">
        <v>767</v>
      </c>
      <c r="D184" s="118" t="s">
        <v>792</v>
      </c>
      <c r="E184" s="118" t="s">
        <v>273</v>
      </c>
      <c r="F184" s="135" t="s">
        <v>774</v>
      </c>
      <c r="G184" s="136"/>
      <c r="H184" s="11" t="s">
        <v>769</v>
      </c>
      <c r="I184" s="14">
        <v>2.84</v>
      </c>
      <c r="J184" s="109">
        <f t="shared" si="5"/>
        <v>11.36</v>
      </c>
      <c r="K184" s="115"/>
    </row>
    <row r="185" spans="1:11" ht="24">
      <c r="A185" s="114"/>
      <c r="B185" s="107">
        <v>4</v>
      </c>
      <c r="C185" s="10" t="s">
        <v>767</v>
      </c>
      <c r="D185" s="118" t="s">
        <v>792</v>
      </c>
      <c r="E185" s="118" t="s">
        <v>273</v>
      </c>
      <c r="F185" s="135" t="s">
        <v>775</v>
      </c>
      <c r="G185" s="136"/>
      <c r="H185" s="11" t="s">
        <v>769</v>
      </c>
      <c r="I185" s="14">
        <v>2.84</v>
      </c>
      <c r="J185" s="109">
        <f t="shared" si="5"/>
        <v>11.36</v>
      </c>
      <c r="K185" s="115"/>
    </row>
    <row r="186" spans="1:11" ht="24">
      <c r="A186" s="114"/>
      <c r="B186" s="107">
        <v>4</v>
      </c>
      <c r="C186" s="10" t="s">
        <v>767</v>
      </c>
      <c r="D186" s="118" t="s">
        <v>792</v>
      </c>
      <c r="E186" s="118" t="s">
        <v>273</v>
      </c>
      <c r="F186" s="135" t="s">
        <v>776</v>
      </c>
      <c r="G186" s="136"/>
      <c r="H186" s="11" t="s">
        <v>769</v>
      </c>
      <c r="I186" s="14">
        <v>2.84</v>
      </c>
      <c r="J186" s="109">
        <f t="shared" si="5"/>
        <v>11.36</v>
      </c>
      <c r="K186" s="115"/>
    </row>
    <row r="187" spans="1:11" ht="24">
      <c r="A187" s="114"/>
      <c r="B187" s="107">
        <v>4</v>
      </c>
      <c r="C187" s="10" t="s">
        <v>767</v>
      </c>
      <c r="D187" s="118" t="s">
        <v>791</v>
      </c>
      <c r="E187" s="118" t="s">
        <v>673</v>
      </c>
      <c r="F187" s="135" t="s">
        <v>768</v>
      </c>
      <c r="G187" s="136"/>
      <c r="H187" s="11" t="s">
        <v>769</v>
      </c>
      <c r="I187" s="14">
        <v>2.59</v>
      </c>
      <c r="J187" s="109">
        <f t="shared" si="5"/>
        <v>10.36</v>
      </c>
      <c r="K187" s="115"/>
    </row>
    <row r="188" spans="1:11" ht="24">
      <c r="A188" s="114"/>
      <c r="B188" s="107">
        <v>4</v>
      </c>
      <c r="C188" s="10" t="s">
        <v>767</v>
      </c>
      <c r="D188" s="118" t="s">
        <v>791</v>
      </c>
      <c r="E188" s="118" t="s">
        <v>673</v>
      </c>
      <c r="F188" s="135" t="s">
        <v>770</v>
      </c>
      <c r="G188" s="136"/>
      <c r="H188" s="11" t="s">
        <v>769</v>
      </c>
      <c r="I188" s="14">
        <v>2.59</v>
      </c>
      <c r="J188" s="109">
        <f t="shared" si="5"/>
        <v>10.36</v>
      </c>
      <c r="K188" s="115"/>
    </row>
    <row r="189" spans="1:11" ht="24">
      <c r="A189" s="114"/>
      <c r="B189" s="107">
        <v>4</v>
      </c>
      <c r="C189" s="10" t="s">
        <v>767</v>
      </c>
      <c r="D189" s="118" t="s">
        <v>791</v>
      </c>
      <c r="E189" s="118" t="s">
        <v>673</v>
      </c>
      <c r="F189" s="135" t="s">
        <v>771</v>
      </c>
      <c r="G189" s="136"/>
      <c r="H189" s="11" t="s">
        <v>769</v>
      </c>
      <c r="I189" s="14">
        <v>2.59</v>
      </c>
      <c r="J189" s="109">
        <f t="shared" si="5"/>
        <v>10.36</v>
      </c>
      <c r="K189" s="115"/>
    </row>
    <row r="190" spans="1:11" ht="24">
      <c r="A190" s="114"/>
      <c r="B190" s="107">
        <v>4</v>
      </c>
      <c r="C190" s="10" t="s">
        <v>767</v>
      </c>
      <c r="D190" s="118" t="s">
        <v>791</v>
      </c>
      <c r="E190" s="118" t="s">
        <v>673</v>
      </c>
      <c r="F190" s="135" t="s">
        <v>772</v>
      </c>
      <c r="G190" s="136"/>
      <c r="H190" s="11" t="s">
        <v>769</v>
      </c>
      <c r="I190" s="14">
        <v>2.59</v>
      </c>
      <c r="J190" s="109">
        <f t="shared" si="5"/>
        <v>10.36</v>
      </c>
      <c r="K190" s="115"/>
    </row>
    <row r="191" spans="1:11" ht="24">
      <c r="A191" s="114"/>
      <c r="B191" s="107">
        <v>4</v>
      </c>
      <c r="C191" s="10" t="s">
        <v>767</v>
      </c>
      <c r="D191" s="118" t="s">
        <v>792</v>
      </c>
      <c r="E191" s="118" t="s">
        <v>673</v>
      </c>
      <c r="F191" s="135" t="s">
        <v>773</v>
      </c>
      <c r="G191" s="136"/>
      <c r="H191" s="11" t="s">
        <v>769</v>
      </c>
      <c r="I191" s="14">
        <v>2.84</v>
      </c>
      <c r="J191" s="109">
        <f t="shared" si="5"/>
        <v>11.36</v>
      </c>
      <c r="K191" s="115"/>
    </row>
    <row r="192" spans="1:11" ht="24">
      <c r="A192" s="114"/>
      <c r="B192" s="107">
        <v>4</v>
      </c>
      <c r="C192" s="10" t="s">
        <v>767</v>
      </c>
      <c r="D192" s="118" t="s">
        <v>792</v>
      </c>
      <c r="E192" s="118" t="s">
        <v>673</v>
      </c>
      <c r="F192" s="135" t="s">
        <v>774</v>
      </c>
      <c r="G192" s="136"/>
      <c r="H192" s="11" t="s">
        <v>769</v>
      </c>
      <c r="I192" s="14">
        <v>2.84</v>
      </c>
      <c r="J192" s="109">
        <f t="shared" si="5"/>
        <v>11.36</v>
      </c>
      <c r="K192" s="115"/>
    </row>
    <row r="193" spans="1:11" ht="24">
      <c r="A193" s="114"/>
      <c r="B193" s="107">
        <v>4</v>
      </c>
      <c r="C193" s="10" t="s">
        <v>767</v>
      </c>
      <c r="D193" s="118" t="s">
        <v>792</v>
      </c>
      <c r="E193" s="118" t="s">
        <v>673</v>
      </c>
      <c r="F193" s="135" t="s">
        <v>775</v>
      </c>
      <c r="G193" s="136"/>
      <c r="H193" s="11" t="s">
        <v>769</v>
      </c>
      <c r="I193" s="14">
        <v>2.84</v>
      </c>
      <c r="J193" s="109">
        <f t="shared" si="5"/>
        <v>11.36</v>
      </c>
      <c r="K193" s="115"/>
    </row>
    <row r="194" spans="1:11" ht="24">
      <c r="A194" s="114"/>
      <c r="B194" s="107">
        <v>4</v>
      </c>
      <c r="C194" s="10" t="s">
        <v>767</v>
      </c>
      <c r="D194" s="118" t="s">
        <v>792</v>
      </c>
      <c r="E194" s="118" t="s">
        <v>673</v>
      </c>
      <c r="F194" s="135" t="s">
        <v>776</v>
      </c>
      <c r="G194" s="136"/>
      <c r="H194" s="11" t="s">
        <v>769</v>
      </c>
      <c r="I194" s="14">
        <v>2.84</v>
      </c>
      <c r="J194" s="109">
        <f t="shared" si="5"/>
        <v>11.36</v>
      </c>
      <c r="K194" s="115"/>
    </row>
    <row r="195" spans="1:11" ht="24">
      <c r="A195" s="114"/>
      <c r="B195" s="107">
        <v>4</v>
      </c>
      <c r="C195" s="10" t="s">
        <v>767</v>
      </c>
      <c r="D195" s="118" t="s">
        <v>791</v>
      </c>
      <c r="E195" s="118" t="s">
        <v>271</v>
      </c>
      <c r="F195" s="135" t="s">
        <v>768</v>
      </c>
      <c r="G195" s="136"/>
      <c r="H195" s="11" t="s">
        <v>769</v>
      </c>
      <c r="I195" s="14">
        <v>2.59</v>
      </c>
      <c r="J195" s="109">
        <f t="shared" si="5"/>
        <v>10.36</v>
      </c>
      <c r="K195" s="115"/>
    </row>
    <row r="196" spans="1:11" ht="24">
      <c r="A196" s="114"/>
      <c r="B196" s="107">
        <v>4</v>
      </c>
      <c r="C196" s="10" t="s">
        <v>767</v>
      </c>
      <c r="D196" s="118" t="s">
        <v>791</v>
      </c>
      <c r="E196" s="118" t="s">
        <v>271</v>
      </c>
      <c r="F196" s="135" t="s">
        <v>770</v>
      </c>
      <c r="G196" s="136"/>
      <c r="H196" s="11" t="s">
        <v>769</v>
      </c>
      <c r="I196" s="14">
        <v>2.59</v>
      </c>
      <c r="J196" s="109">
        <f t="shared" si="5"/>
        <v>10.36</v>
      </c>
      <c r="K196" s="115"/>
    </row>
    <row r="197" spans="1:11" ht="24">
      <c r="A197" s="114"/>
      <c r="B197" s="107">
        <v>4</v>
      </c>
      <c r="C197" s="10" t="s">
        <v>767</v>
      </c>
      <c r="D197" s="118" t="s">
        <v>791</v>
      </c>
      <c r="E197" s="118" t="s">
        <v>271</v>
      </c>
      <c r="F197" s="135" t="s">
        <v>771</v>
      </c>
      <c r="G197" s="136"/>
      <c r="H197" s="11" t="s">
        <v>769</v>
      </c>
      <c r="I197" s="14">
        <v>2.59</v>
      </c>
      <c r="J197" s="109">
        <f t="shared" si="5"/>
        <v>10.36</v>
      </c>
      <c r="K197" s="115"/>
    </row>
    <row r="198" spans="1:11" ht="24">
      <c r="A198" s="114"/>
      <c r="B198" s="107">
        <v>4</v>
      </c>
      <c r="C198" s="10" t="s">
        <v>767</v>
      </c>
      <c r="D198" s="118" t="s">
        <v>791</v>
      </c>
      <c r="E198" s="118" t="s">
        <v>271</v>
      </c>
      <c r="F198" s="135" t="s">
        <v>772</v>
      </c>
      <c r="G198" s="136"/>
      <c r="H198" s="11" t="s">
        <v>769</v>
      </c>
      <c r="I198" s="14">
        <v>2.59</v>
      </c>
      <c r="J198" s="109">
        <f t="shared" si="5"/>
        <v>10.36</v>
      </c>
      <c r="K198" s="115"/>
    </row>
    <row r="199" spans="1:11" ht="24">
      <c r="A199" s="114"/>
      <c r="B199" s="107">
        <v>4</v>
      </c>
      <c r="C199" s="10" t="s">
        <v>767</v>
      </c>
      <c r="D199" s="118" t="s">
        <v>792</v>
      </c>
      <c r="E199" s="118" t="s">
        <v>271</v>
      </c>
      <c r="F199" s="135" t="s">
        <v>773</v>
      </c>
      <c r="G199" s="136"/>
      <c r="H199" s="11" t="s">
        <v>769</v>
      </c>
      <c r="I199" s="14">
        <v>2.84</v>
      </c>
      <c r="J199" s="109">
        <f t="shared" si="5"/>
        <v>11.36</v>
      </c>
      <c r="K199" s="115"/>
    </row>
    <row r="200" spans="1:11" ht="24">
      <c r="A200" s="114"/>
      <c r="B200" s="107">
        <v>4</v>
      </c>
      <c r="C200" s="10" t="s">
        <v>767</v>
      </c>
      <c r="D200" s="118" t="s">
        <v>792</v>
      </c>
      <c r="E200" s="118" t="s">
        <v>271</v>
      </c>
      <c r="F200" s="135" t="s">
        <v>774</v>
      </c>
      <c r="G200" s="136"/>
      <c r="H200" s="11" t="s">
        <v>769</v>
      </c>
      <c r="I200" s="14">
        <v>2.84</v>
      </c>
      <c r="J200" s="109">
        <f t="shared" si="5"/>
        <v>11.36</v>
      </c>
      <c r="K200" s="115"/>
    </row>
    <row r="201" spans="1:11" ht="24">
      <c r="A201" s="114"/>
      <c r="B201" s="107">
        <v>4</v>
      </c>
      <c r="C201" s="10" t="s">
        <v>767</v>
      </c>
      <c r="D201" s="118" t="s">
        <v>792</v>
      </c>
      <c r="E201" s="118" t="s">
        <v>271</v>
      </c>
      <c r="F201" s="135" t="s">
        <v>775</v>
      </c>
      <c r="G201" s="136"/>
      <c r="H201" s="11" t="s">
        <v>769</v>
      </c>
      <c r="I201" s="14">
        <v>2.84</v>
      </c>
      <c r="J201" s="109">
        <f t="shared" si="5"/>
        <v>11.36</v>
      </c>
      <c r="K201" s="115"/>
    </row>
    <row r="202" spans="1:11" ht="24">
      <c r="A202" s="114"/>
      <c r="B202" s="107">
        <v>4</v>
      </c>
      <c r="C202" s="10" t="s">
        <v>767</v>
      </c>
      <c r="D202" s="118" t="s">
        <v>792</v>
      </c>
      <c r="E202" s="118" t="s">
        <v>271</v>
      </c>
      <c r="F202" s="135" t="s">
        <v>776</v>
      </c>
      <c r="G202" s="136"/>
      <c r="H202" s="11" t="s">
        <v>769</v>
      </c>
      <c r="I202" s="14">
        <v>2.84</v>
      </c>
      <c r="J202" s="109">
        <f t="shared" si="5"/>
        <v>11.36</v>
      </c>
      <c r="K202" s="115"/>
    </row>
    <row r="203" spans="1:11" ht="24">
      <c r="A203" s="114"/>
      <c r="B203" s="107">
        <v>4</v>
      </c>
      <c r="C203" s="10" t="s">
        <v>767</v>
      </c>
      <c r="D203" s="118" t="s">
        <v>791</v>
      </c>
      <c r="E203" s="118" t="s">
        <v>272</v>
      </c>
      <c r="F203" s="135" t="s">
        <v>768</v>
      </c>
      <c r="G203" s="136"/>
      <c r="H203" s="11" t="s">
        <v>769</v>
      </c>
      <c r="I203" s="14">
        <v>2.59</v>
      </c>
      <c r="J203" s="109">
        <f t="shared" si="5"/>
        <v>10.36</v>
      </c>
      <c r="K203" s="115"/>
    </row>
    <row r="204" spans="1:11" ht="24">
      <c r="A204" s="114"/>
      <c r="B204" s="107">
        <v>4</v>
      </c>
      <c r="C204" s="10" t="s">
        <v>767</v>
      </c>
      <c r="D204" s="118" t="s">
        <v>791</v>
      </c>
      <c r="E204" s="118" t="s">
        <v>272</v>
      </c>
      <c r="F204" s="135" t="s">
        <v>770</v>
      </c>
      <c r="G204" s="136"/>
      <c r="H204" s="11" t="s">
        <v>769</v>
      </c>
      <c r="I204" s="14">
        <v>2.59</v>
      </c>
      <c r="J204" s="109">
        <f t="shared" si="5"/>
        <v>10.36</v>
      </c>
      <c r="K204" s="115"/>
    </row>
    <row r="205" spans="1:11" ht="24">
      <c r="A205" s="114"/>
      <c r="B205" s="107">
        <v>4</v>
      </c>
      <c r="C205" s="10" t="s">
        <v>767</v>
      </c>
      <c r="D205" s="118" t="s">
        <v>791</v>
      </c>
      <c r="E205" s="118" t="s">
        <v>272</v>
      </c>
      <c r="F205" s="135" t="s">
        <v>771</v>
      </c>
      <c r="G205" s="136"/>
      <c r="H205" s="11" t="s">
        <v>769</v>
      </c>
      <c r="I205" s="14">
        <v>2.59</v>
      </c>
      <c r="J205" s="109">
        <f t="shared" si="5"/>
        <v>10.36</v>
      </c>
      <c r="K205" s="115"/>
    </row>
    <row r="206" spans="1:11" ht="24">
      <c r="A206" s="114"/>
      <c r="B206" s="107">
        <v>4</v>
      </c>
      <c r="C206" s="10" t="s">
        <v>767</v>
      </c>
      <c r="D206" s="118" t="s">
        <v>791</v>
      </c>
      <c r="E206" s="118" t="s">
        <v>272</v>
      </c>
      <c r="F206" s="135" t="s">
        <v>772</v>
      </c>
      <c r="G206" s="136"/>
      <c r="H206" s="11" t="s">
        <v>769</v>
      </c>
      <c r="I206" s="14">
        <v>2.59</v>
      </c>
      <c r="J206" s="109">
        <f t="shared" si="5"/>
        <v>10.36</v>
      </c>
      <c r="K206" s="115"/>
    </row>
    <row r="207" spans="1:11" ht="24">
      <c r="A207" s="114"/>
      <c r="B207" s="107">
        <v>4</v>
      </c>
      <c r="C207" s="10" t="s">
        <v>767</v>
      </c>
      <c r="D207" s="118" t="s">
        <v>792</v>
      </c>
      <c r="E207" s="118" t="s">
        <v>272</v>
      </c>
      <c r="F207" s="135" t="s">
        <v>773</v>
      </c>
      <c r="G207" s="136"/>
      <c r="H207" s="11" t="s">
        <v>769</v>
      </c>
      <c r="I207" s="14">
        <v>2.84</v>
      </c>
      <c r="J207" s="109">
        <f t="shared" si="5"/>
        <v>11.36</v>
      </c>
      <c r="K207" s="115"/>
    </row>
    <row r="208" spans="1:11" ht="24">
      <c r="A208" s="114"/>
      <c r="B208" s="107">
        <v>4</v>
      </c>
      <c r="C208" s="10" t="s">
        <v>767</v>
      </c>
      <c r="D208" s="118" t="s">
        <v>792</v>
      </c>
      <c r="E208" s="118" t="s">
        <v>272</v>
      </c>
      <c r="F208" s="135" t="s">
        <v>774</v>
      </c>
      <c r="G208" s="136"/>
      <c r="H208" s="11" t="s">
        <v>769</v>
      </c>
      <c r="I208" s="14">
        <v>2.84</v>
      </c>
      <c r="J208" s="109">
        <f t="shared" si="5"/>
        <v>11.36</v>
      </c>
      <c r="K208" s="115"/>
    </row>
    <row r="209" spans="1:11" ht="24">
      <c r="A209" s="114"/>
      <c r="B209" s="107">
        <v>4</v>
      </c>
      <c r="C209" s="10" t="s">
        <v>767</v>
      </c>
      <c r="D209" s="118" t="s">
        <v>792</v>
      </c>
      <c r="E209" s="118" t="s">
        <v>272</v>
      </c>
      <c r="F209" s="135" t="s">
        <v>775</v>
      </c>
      <c r="G209" s="136"/>
      <c r="H209" s="11" t="s">
        <v>769</v>
      </c>
      <c r="I209" s="14">
        <v>2.84</v>
      </c>
      <c r="J209" s="109">
        <f t="shared" si="5"/>
        <v>11.36</v>
      </c>
      <c r="K209" s="115"/>
    </row>
    <row r="210" spans="1:11" ht="24">
      <c r="A210" s="114"/>
      <c r="B210" s="108">
        <v>4</v>
      </c>
      <c r="C210" s="12" t="s">
        <v>767</v>
      </c>
      <c r="D210" s="119" t="s">
        <v>792</v>
      </c>
      <c r="E210" s="119" t="s">
        <v>272</v>
      </c>
      <c r="F210" s="145" t="s">
        <v>776</v>
      </c>
      <c r="G210" s="146"/>
      <c r="H210" s="13" t="s">
        <v>769</v>
      </c>
      <c r="I210" s="15">
        <v>2.84</v>
      </c>
      <c r="J210" s="110">
        <f t="shared" si="5"/>
        <v>11.36</v>
      </c>
      <c r="K210" s="115"/>
    </row>
    <row r="211" spans="1:11">
      <c r="A211" s="114"/>
      <c r="B211" s="126"/>
      <c r="C211" s="126"/>
      <c r="D211" s="126"/>
      <c r="E211" s="126"/>
      <c r="F211" s="126"/>
      <c r="G211" s="126"/>
      <c r="H211" s="126"/>
      <c r="I211" s="127" t="s">
        <v>255</v>
      </c>
      <c r="J211" s="128">
        <f>SUM(J22:J210)</f>
        <v>1219.7699999999993</v>
      </c>
      <c r="K211" s="115"/>
    </row>
    <row r="212" spans="1:11">
      <c r="A212" s="114"/>
      <c r="B212" s="126"/>
      <c r="C212" s="126"/>
      <c r="D212" s="126"/>
      <c r="E212" s="126"/>
      <c r="F212" s="126"/>
      <c r="G212" s="126"/>
      <c r="H212" s="126"/>
      <c r="I212" s="127" t="s">
        <v>801</v>
      </c>
      <c r="J212" s="128">
        <f>ROUND(J211*-0.03,2)</f>
        <v>-36.590000000000003</v>
      </c>
      <c r="K212" s="115"/>
    </row>
    <row r="213" spans="1:11" outlineLevel="1">
      <c r="A213" s="114"/>
      <c r="B213" s="126"/>
      <c r="C213" s="126"/>
      <c r="D213" s="126"/>
      <c r="E213" s="126"/>
      <c r="F213" s="126"/>
      <c r="G213" s="126"/>
      <c r="H213" s="126"/>
      <c r="I213" s="127" t="s">
        <v>800</v>
      </c>
      <c r="J213" s="128">
        <v>0</v>
      </c>
      <c r="K213" s="115"/>
    </row>
    <row r="214" spans="1:11">
      <c r="A214" s="114"/>
      <c r="B214" s="126"/>
      <c r="C214" s="126"/>
      <c r="D214" s="126"/>
      <c r="E214" s="126"/>
      <c r="F214" s="126"/>
      <c r="G214" s="126"/>
      <c r="H214" s="126"/>
      <c r="I214" s="127" t="s">
        <v>257</v>
      </c>
      <c r="J214" s="128">
        <f>SUM(J211:J213)</f>
        <v>1183.1799999999994</v>
      </c>
      <c r="K214" s="115"/>
    </row>
    <row r="215" spans="1:11">
      <c r="A215" s="6"/>
      <c r="B215" s="7"/>
      <c r="C215" s="7"/>
      <c r="D215" s="7"/>
      <c r="E215" s="7"/>
      <c r="F215" s="7"/>
      <c r="G215" s="7"/>
      <c r="H215" s="7" t="s">
        <v>793</v>
      </c>
      <c r="I215" s="7"/>
      <c r="J215" s="7"/>
      <c r="K215" s="8"/>
    </row>
    <row r="217" spans="1:11">
      <c r="H217" s="1" t="s">
        <v>705</v>
      </c>
      <c r="I217" s="91">
        <f>'Tax Invoice'!M11</f>
        <v>35.369999999999997</v>
      </c>
    </row>
    <row r="218" spans="1:11">
      <c r="H218" s="1" t="s">
        <v>706</v>
      </c>
      <c r="I218" s="91">
        <f>I219</f>
        <v>41849.076599999978</v>
      </c>
    </row>
    <row r="219" spans="1:11">
      <c r="H219" s="1" t="s">
        <v>707</v>
      </c>
      <c r="I219" s="91">
        <f>I217*J214</f>
        <v>41849.076599999978</v>
      </c>
    </row>
    <row r="220" spans="1:11">
      <c r="H220" s="1"/>
      <c r="I220" s="91"/>
    </row>
    <row r="221" spans="1:11">
      <c r="H221" s="1"/>
      <c r="I221" s="91"/>
    </row>
    <row r="222" spans="1:11">
      <c r="H222" s="1"/>
      <c r="I222" s="91"/>
    </row>
  </sheetData>
  <mergeCells count="193">
    <mergeCell ref="F210:G210"/>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1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872</v>
      </c>
      <c r="O1" t="s">
        <v>144</v>
      </c>
      <c r="T1" t="s">
        <v>255</v>
      </c>
      <c r="U1">
        <v>1219.7699999999993</v>
      </c>
    </row>
    <row r="2" spans="1:21" ht="15.75">
      <c r="A2" s="114"/>
      <c r="B2" s="124" t="s">
        <v>134</v>
      </c>
      <c r="C2" s="120"/>
      <c r="D2" s="120"/>
      <c r="E2" s="120"/>
      <c r="F2" s="120"/>
      <c r="G2" s="120"/>
      <c r="H2" s="120"/>
      <c r="I2" s="125" t="s">
        <v>140</v>
      </c>
      <c r="J2" s="115"/>
      <c r="T2" t="s">
        <v>184</v>
      </c>
      <c r="U2">
        <v>36.590000000000003</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1256.3599999999992</v>
      </c>
    </row>
    <row r="5" spans="1:21">
      <c r="A5" s="114"/>
      <c r="B5" s="121" t="s">
        <v>137</v>
      </c>
      <c r="C5" s="120"/>
      <c r="D5" s="120"/>
      <c r="E5" s="120"/>
      <c r="F5" s="120"/>
      <c r="G5" s="120"/>
      <c r="H5" s="120"/>
      <c r="I5" s="120"/>
      <c r="J5" s="115"/>
      <c r="S5" t="s">
        <v>793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7"/>
      <c r="J10" s="115"/>
    </row>
    <row r="11" spans="1:21">
      <c r="A11" s="114"/>
      <c r="B11" s="114" t="s">
        <v>709</v>
      </c>
      <c r="C11" s="120"/>
      <c r="D11" s="120"/>
      <c r="E11" s="115"/>
      <c r="F11" s="116"/>
      <c r="G11" s="116" t="s">
        <v>709</v>
      </c>
      <c r="H11" s="120"/>
      <c r="I11" s="138"/>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9">
        <v>45175</v>
      </c>
      <c r="J14" s="115"/>
    </row>
    <row r="15" spans="1:21">
      <c r="A15" s="114"/>
      <c r="B15" s="6" t="s">
        <v>6</v>
      </c>
      <c r="C15" s="7"/>
      <c r="D15" s="7"/>
      <c r="E15" s="8"/>
      <c r="F15" s="116"/>
      <c r="G15" s="9" t="s">
        <v>6</v>
      </c>
      <c r="H15" s="120"/>
      <c r="I15" s="140"/>
      <c r="J15" s="115"/>
    </row>
    <row r="16" spans="1:21">
      <c r="A16" s="114"/>
      <c r="B16" s="120"/>
      <c r="C16" s="120"/>
      <c r="D16" s="120"/>
      <c r="E16" s="120"/>
      <c r="F16" s="120"/>
      <c r="G16" s="120"/>
      <c r="H16" s="123" t="s">
        <v>142</v>
      </c>
      <c r="I16" s="129">
        <v>39901</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45175</v>
      </c>
    </row>
    <row r="20" spans="1:16">
      <c r="A20" s="114"/>
      <c r="B20" s="100" t="s">
        <v>198</v>
      </c>
      <c r="C20" s="100" t="s">
        <v>199</v>
      </c>
      <c r="D20" s="117" t="s">
        <v>200</v>
      </c>
      <c r="E20" s="141" t="s">
        <v>201</v>
      </c>
      <c r="F20" s="142"/>
      <c r="G20" s="100" t="s">
        <v>169</v>
      </c>
      <c r="H20" s="100" t="s">
        <v>202</v>
      </c>
      <c r="I20" s="100" t="s">
        <v>21</v>
      </c>
      <c r="J20" s="115"/>
    </row>
    <row r="21" spans="1:16">
      <c r="A21" s="114"/>
      <c r="B21" s="105"/>
      <c r="C21" s="105"/>
      <c r="D21" s="106"/>
      <c r="E21" s="143"/>
      <c r="F21" s="144"/>
      <c r="G21" s="105" t="s">
        <v>141</v>
      </c>
      <c r="H21" s="105"/>
      <c r="I21" s="105"/>
      <c r="J21" s="115"/>
    </row>
    <row r="22" spans="1:16" ht="132">
      <c r="A22" s="114"/>
      <c r="B22" s="107">
        <v>20</v>
      </c>
      <c r="C22" s="10" t="s">
        <v>715</v>
      </c>
      <c r="D22" s="118" t="s">
        <v>107</v>
      </c>
      <c r="E22" s="135"/>
      <c r="F22" s="136"/>
      <c r="G22" s="11" t="s">
        <v>716</v>
      </c>
      <c r="H22" s="14">
        <v>0.34</v>
      </c>
      <c r="I22" s="109">
        <f t="shared" ref="I22:I53" si="0">H22*B22</f>
        <v>6.8000000000000007</v>
      </c>
      <c r="J22" s="115"/>
    </row>
    <row r="23" spans="1:16" ht="132">
      <c r="A23" s="114"/>
      <c r="B23" s="107">
        <v>10</v>
      </c>
      <c r="C23" s="10" t="s">
        <v>715</v>
      </c>
      <c r="D23" s="118" t="s">
        <v>210</v>
      </c>
      <c r="E23" s="135"/>
      <c r="F23" s="136"/>
      <c r="G23" s="11" t="s">
        <v>716</v>
      </c>
      <c r="H23" s="14">
        <v>0.34</v>
      </c>
      <c r="I23" s="109">
        <f t="shared" si="0"/>
        <v>3.4000000000000004</v>
      </c>
      <c r="J23" s="115"/>
    </row>
    <row r="24" spans="1:16" ht="132">
      <c r="A24" s="114"/>
      <c r="B24" s="107">
        <v>10</v>
      </c>
      <c r="C24" s="10" t="s">
        <v>715</v>
      </c>
      <c r="D24" s="118" t="s">
        <v>212</v>
      </c>
      <c r="E24" s="135"/>
      <c r="F24" s="136"/>
      <c r="G24" s="11" t="s">
        <v>716</v>
      </c>
      <c r="H24" s="14">
        <v>0.34</v>
      </c>
      <c r="I24" s="109">
        <f t="shared" si="0"/>
        <v>3.4000000000000004</v>
      </c>
      <c r="J24" s="115"/>
    </row>
    <row r="25" spans="1:16" ht="132">
      <c r="A25" s="114"/>
      <c r="B25" s="107">
        <v>10</v>
      </c>
      <c r="C25" s="10" t="s">
        <v>715</v>
      </c>
      <c r="D25" s="118" t="s">
        <v>263</v>
      </c>
      <c r="E25" s="135"/>
      <c r="F25" s="136"/>
      <c r="G25" s="11" t="s">
        <v>716</v>
      </c>
      <c r="H25" s="14">
        <v>0.34</v>
      </c>
      <c r="I25" s="109">
        <f t="shared" si="0"/>
        <v>3.4000000000000004</v>
      </c>
      <c r="J25" s="115"/>
    </row>
    <row r="26" spans="1:16" ht="132">
      <c r="A26" s="114"/>
      <c r="B26" s="107">
        <v>10</v>
      </c>
      <c r="C26" s="10" t="s">
        <v>715</v>
      </c>
      <c r="D26" s="118" t="s">
        <v>214</v>
      </c>
      <c r="E26" s="135"/>
      <c r="F26" s="136"/>
      <c r="G26" s="11" t="s">
        <v>716</v>
      </c>
      <c r="H26" s="14">
        <v>0.34</v>
      </c>
      <c r="I26" s="109">
        <f t="shared" si="0"/>
        <v>3.4000000000000004</v>
      </c>
      <c r="J26" s="115"/>
    </row>
    <row r="27" spans="1:16" ht="132">
      <c r="A27" s="114"/>
      <c r="B27" s="107">
        <v>10</v>
      </c>
      <c r="C27" s="10" t="s">
        <v>715</v>
      </c>
      <c r="D27" s="118" t="s">
        <v>269</v>
      </c>
      <c r="E27" s="135"/>
      <c r="F27" s="136"/>
      <c r="G27" s="11" t="s">
        <v>716</v>
      </c>
      <c r="H27" s="14">
        <v>0.34</v>
      </c>
      <c r="I27" s="109">
        <f t="shared" si="0"/>
        <v>3.4000000000000004</v>
      </c>
      <c r="J27" s="115"/>
    </row>
    <row r="28" spans="1:16" ht="132">
      <c r="A28" s="114"/>
      <c r="B28" s="107">
        <v>10</v>
      </c>
      <c r="C28" s="10" t="s">
        <v>715</v>
      </c>
      <c r="D28" s="118" t="s">
        <v>270</v>
      </c>
      <c r="E28" s="135"/>
      <c r="F28" s="136"/>
      <c r="G28" s="11" t="s">
        <v>716</v>
      </c>
      <c r="H28" s="14">
        <v>0.34</v>
      </c>
      <c r="I28" s="109">
        <f t="shared" si="0"/>
        <v>3.4000000000000004</v>
      </c>
      <c r="J28" s="115"/>
    </row>
    <row r="29" spans="1:16" ht="156">
      <c r="A29" s="114"/>
      <c r="B29" s="107">
        <v>6</v>
      </c>
      <c r="C29" s="10" t="s">
        <v>100</v>
      </c>
      <c r="D29" s="118" t="s">
        <v>717</v>
      </c>
      <c r="E29" s="135" t="s">
        <v>311</v>
      </c>
      <c r="F29" s="136"/>
      <c r="G29" s="11" t="s">
        <v>718</v>
      </c>
      <c r="H29" s="14">
        <v>0.99</v>
      </c>
      <c r="I29" s="109">
        <f t="shared" si="0"/>
        <v>5.9399999999999995</v>
      </c>
      <c r="J29" s="115"/>
    </row>
    <row r="30" spans="1:16" ht="156">
      <c r="A30" s="114"/>
      <c r="B30" s="107">
        <v>6</v>
      </c>
      <c r="C30" s="10" t="s">
        <v>100</v>
      </c>
      <c r="D30" s="118" t="s">
        <v>719</v>
      </c>
      <c r="E30" s="135" t="s">
        <v>107</v>
      </c>
      <c r="F30" s="136"/>
      <c r="G30" s="11" t="s">
        <v>718</v>
      </c>
      <c r="H30" s="14">
        <v>1.04</v>
      </c>
      <c r="I30" s="109">
        <f t="shared" si="0"/>
        <v>6.24</v>
      </c>
      <c r="J30" s="115"/>
    </row>
    <row r="31" spans="1:16" ht="156">
      <c r="A31" s="114"/>
      <c r="B31" s="107">
        <v>6</v>
      </c>
      <c r="C31" s="10" t="s">
        <v>100</v>
      </c>
      <c r="D31" s="118" t="s">
        <v>719</v>
      </c>
      <c r="E31" s="135" t="s">
        <v>210</v>
      </c>
      <c r="F31" s="136"/>
      <c r="G31" s="11" t="s">
        <v>718</v>
      </c>
      <c r="H31" s="14">
        <v>1.04</v>
      </c>
      <c r="I31" s="109">
        <f t="shared" si="0"/>
        <v>6.24</v>
      </c>
      <c r="J31" s="115"/>
    </row>
    <row r="32" spans="1:16" ht="156">
      <c r="A32" s="114"/>
      <c r="B32" s="107">
        <v>6</v>
      </c>
      <c r="C32" s="10" t="s">
        <v>100</v>
      </c>
      <c r="D32" s="118" t="s">
        <v>719</v>
      </c>
      <c r="E32" s="135" t="s">
        <v>212</v>
      </c>
      <c r="F32" s="136"/>
      <c r="G32" s="11" t="s">
        <v>718</v>
      </c>
      <c r="H32" s="14">
        <v>1.04</v>
      </c>
      <c r="I32" s="109">
        <f t="shared" si="0"/>
        <v>6.24</v>
      </c>
      <c r="J32" s="115"/>
    </row>
    <row r="33" spans="1:10" ht="156">
      <c r="A33" s="114"/>
      <c r="B33" s="107">
        <v>6</v>
      </c>
      <c r="C33" s="10" t="s">
        <v>100</v>
      </c>
      <c r="D33" s="118" t="s">
        <v>719</v>
      </c>
      <c r="E33" s="135" t="s">
        <v>213</v>
      </c>
      <c r="F33" s="136"/>
      <c r="G33" s="11" t="s">
        <v>718</v>
      </c>
      <c r="H33" s="14">
        <v>1.04</v>
      </c>
      <c r="I33" s="109">
        <f t="shared" si="0"/>
        <v>6.24</v>
      </c>
      <c r="J33" s="115"/>
    </row>
    <row r="34" spans="1:10" ht="156">
      <c r="A34" s="114"/>
      <c r="B34" s="107">
        <v>6</v>
      </c>
      <c r="C34" s="10" t="s">
        <v>100</v>
      </c>
      <c r="D34" s="118" t="s">
        <v>719</v>
      </c>
      <c r="E34" s="135" t="s">
        <v>214</v>
      </c>
      <c r="F34" s="136"/>
      <c r="G34" s="11" t="s">
        <v>718</v>
      </c>
      <c r="H34" s="14">
        <v>1.04</v>
      </c>
      <c r="I34" s="109">
        <f t="shared" si="0"/>
        <v>6.24</v>
      </c>
      <c r="J34" s="115"/>
    </row>
    <row r="35" spans="1:10" ht="156">
      <c r="A35" s="114"/>
      <c r="B35" s="107">
        <v>6</v>
      </c>
      <c r="C35" s="10" t="s">
        <v>100</v>
      </c>
      <c r="D35" s="118" t="s">
        <v>719</v>
      </c>
      <c r="E35" s="135" t="s">
        <v>265</v>
      </c>
      <c r="F35" s="136"/>
      <c r="G35" s="11" t="s">
        <v>718</v>
      </c>
      <c r="H35" s="14">
        <v>1.04</v>
      </c>
      <c r="I35" s="109">
        <f t="shared" si="0"/>
        <v>6.24</v>
      </c>
      <c r="J35" s="115"/>
    </row>
    <row r="36" spans="1:10" ht="156">
      <c r="A36" s="114"/>
      <c r="B36" s="107">
        <v>6</v>
      </c>
      <c r="C36" s="10" t="s">
        <v>100</v>
      </c>
      <c r="D36" s="118" t="s">
        <v>719</v>
      </c>
      <c r="E36" s="135" t="s">
        <v>310</v>
      </c>
      <c r="F36" s="136"/>
      <c r="G36" s="11" t="s">
        <v>718</v>
      </c>
      <c r="H36" s="14">
        <v>1.04</v>
      </c>
      <c r="I36" s="109">
        <f t="shared" si="0"/>
        <v>6.24</v>
      </c>
      <c r="J36" s="115"/>
    </row>
    <row r="37" spans="1:10" ht="156">
      <c r="A37" s="114"/>
      <c r="B37" s="107">
        <v>6</v>
      </c>
      <c r="C37" s="10" t="s">
        <v>100</v>
      </c>
      <c r="D37" s="118" t="s">
        <v>720</v>
      </c>
      <c r="E37" s="135" t="s">
        <v>107</v>
      </c>
      <c r="F37" s="136"/>
      <c r="G37" s="11" t="s">
        <v>718</v>
      </c>
      <c r="H37" s="14">
        <v>1.04</v>
      </c>
      <c r="I37" s="109">
        <f t="shared" si="0"/>
        <v>6.24</v>
      </c>
      <c r="J37" s="115"/>
    </row>
    <row r="38" spans="1:10" ht="156">
      <c r="A38" s="114"/>
      <c r="B38" s="107">
        <v>6</v>
      </c>
      <c r="C38" s="10" t="s">
        <v>100</v>
      </c>
      <c r="D38" s="118" t="s">
        <v>720</v>
      </c>
      <c r="E38" s="135" t="s">
        <v>213</v>
      </c>
      <c r="F38" s="136"/>
      <c r="G38" s="11" t="s">
        <v>718</v>
      </c>
      <c r="H38" s="14">
        <v>1.04</v>
      </c>
      <c r="I38" s="109">
        <f t="shared" si="0"/>
        <v>6.24</v>
      </c>
      <c r="J38" s="115"/>
    </row>
    <row r="39" spans="1:10" ht="156">
      <c r="A39" s="114"/>
      <c r="B39" s="107">
        <v>6</v>
      </c>
      <c r="C39" s="10" t="s">
        <v>100</v>
      </c>
      <c r="D39" s="118" t="s">
        <v>720</v>
      </c>
      <c r="E39" s="135" t="s">
        <v>214</v>
      </c>
      <c r="F39" s="136"/>
      <c r="G39" s="11" t="s">
        <v>718</v>
      </c>
      <c r="H39" s="14">
        <v>1.04</v>
      </c>
      <c r="I39" s="109">
        <f t="shared" si="0"/>
        <v>6.24</v>
      </c>
      <c r="J39" s="115"/>
    </row>
    <row r="40" spans="1:10" ht="156">
      <c r="A40" s="114"/>
      <c r="B40" s="107">
        <v>6</v>
      </c>
      <c r="C40" s="10" t="s">
        <v>100</v>
      </c>
      <c r="D40" s="118" t="s">
        <v>720</v>
      </c>
      <c r="E40" s="135" t="s">
        <v>310</v>
      </c>
      <c r="F40" s="136"/>
      <c r="G40" s="11" t="s">
        <v>718</v>
      </c>
      <c r="H40" s="14">
        <v>1.04</v>
      </c>
      <c r="I40" s="109">
        <f t="shared" si="0"/>
        <v>6.24</v>
      </c>
      <c r="J40" s="115"/>
    </row>
    <row r="41" spans="1:10" ht="156">
      <c r="A41" s="114"/>
      <c r="B41" s="107">
        <v>6</v>
      </c>
      <c r="C41" s="10" t="s">
        <v>100</v>
      </c>
      <c r="D41" s="118" t="s">
        <v>721</v>
      </c>
      <c r="E41" s="135" t="s">
        <v>107</v>
      </c>
      <c r="F41" s="136"/>
      <c r="G41" s="11" t="s">
        <v>718</v>
      </c>
      <c r="H41" s="14">
        <v>1.04</v>
      </c>
      <c r="I41" s="109">
        <f t="shared" si="0"/>
        <v>6.24</v>
      </c>
      <c r="J41" s="115"/>
    </row>
    <row r="42" spans="1:10" ht="156">
      <c r="A42" s="114"/>
      <c r="B42" s="107">
        <v>6</v>
      </c>
      <c r="C42" s="10" t="s">
        <v>100</v>
      </c>
      <c r="D42" s="118" t="s">
        <v>721</v>
      </c>
      <c r="E42" s="135" t="s">
        <v>212</v>
      </c>
      <c r="F42" s="136"/>
      <c r="G42" s="11" t="s">
        <v>718</v>
      </c>
      <c r="H42" s="14">
        <v>1.04</v>
      </c>
      <c r="I42" s="109">
        <f t="shared" si="0"/>
        <v>6.24</v>
      </c>
      <c r="J42" s="115"/>
    </row>
    <row r="43" spans="1:10" ht="156">
      <c r="A43" s="114"/>
      <c r="B43" s="107">
        <v>6</v>
      </c>
      <c r="C43" s="10" t="s">
        <v>100</v>
      </c>
      <c r="D43" s="118" t="s">
        <v>721</v>
      </c>
      <c r="E43" s="135" t="s">
        <v>213</v>
      </c>
      <c r="F43" s="136"/>
      <c r="G43" s="11" t="s">
        <v>718</v>
      </c>
      <c r="H43" s="14">
        <v>1.04</v>
      </c>
      <c r="I43" s="109">
        <f t="shared" si="0"/>
        <v>6.24</v>
      </c>
      <c r="J43" s="115"/>
    </row>
    <row r="44" spans="1:10" ht="204">
      <c r="A44" s="114"/>
      <c r="B44" s="107">
        <v>4</v>
      </c>
      <c r="C44" s="10" t="s">
        <v>722</v>
      </c>
      <c r="D44" s="118" t="s">
        <v>25</v>
      </c>
      <c r="E44" s="135"/>
      <c r="F44" s="136"/>
      <c r="G44" s="11" t="s">
        <v>723</v>
      </c>
      <c r="H44" s="14">
        <v>1.52</v>
      </c>
      <c r="I44" s="109">
        <f t="shared" si="0"/>
        <v>6.08</v>
      </c>
      <c r="J44" s="115"/>
    </row>
    <row r="45" spans="1:10" ht="204">
      <c r="A45" s="114"/>
      <c r="B45" s="107">
        <v>4</v>
      </c>
      <c r="C45" s="10" t="s">
        <v>722</v>
      </c>
      <c r="D45" s="118" t="s">
        <v>26</v>
      </c>
      <c r="E45" s="135"/>
      <c r="F45" s="136"/>
      <c r="G45" s="11" t="s">
        <v>723</v>
      </c>
      <c r="H45" s="14">
        <v>1.52</v>
      </c>
      <c r="I45" s="109">
        <f t="shared" si="0"/>
        <v>6.08</v>
      </c>
      <c r="J45" s="115"/>
    </row>
    <row r="46" spans="1:10" ht="204">
      <c r="A46" s="114"/>
      <c r="B46" s="107">
        <v>4</v>
      </c>
      <c r="C46" s="10" t="s">
        <v>722</v>
      </c>
      <c r="D46" s="118" t="s">
        <v>27</v>
      </c>
      <c r="E46" s="135"/>
      <c r="F46" s="136"/>
      <c r="G46" s="11" t="s">
        <v>723</v>
      </c>
      <c r="H46" s="14">
        <v>1.52</v>
      </c>
      <c r="I46" s="109">
        <f t="shared" si="0"/>
        <v>6.08</v>
      </c>
      <c r="J46" s="115"/>
    </row>
    <row r="47" spans="1:10" ht="132">
      <c r="A47" s="114"/>
      <c r="B47" s="107">
        <v>4</v>
      </c>
      <c r="C47" s="10" t="s">
        <v>724</v>
      </c>
      <c r="D47" s="118" t="s">
        <v>26</v>
      </c>
      <c r="E47" s="135" t="s">
        <v>239</v>
      </c>
      <c r="F47" s="136"/>
      <c r="G47" s="11" t="s">
        <v>725</v>
      </c>
      <c r="H47" s="14">
        <v>1.41</v>
      </c>
      <c r="I47" s="109">
        <f t="shared" si="0"/>
        <v>5.64</v>
      </c>
      <c r="J47" s="115"/>
    </row>
    <row r="48" spans="1:10" ht="132">
      <c r="A48" s="114"/>
      <c r="B48" s="107">
        <v>4</v>
      </c>
      <c r="C48" s="10" t="s">
        <v>724</v>
      </c>
      <c r="D48" s="118" t="s">
        <v>26</v>
      </c>
      <c r="E48" s="135" t="s">
        <v>348</v>
      </c>
      <c r="F48" s="136"/>
      <c r="G48" s="11" t="s">
        <v>725</v>
      </c>
      <c r="H48" s="14">
        <v>1.41</v>
      </c>
      <c r="I48" s="109">
        <f t="shared" si="0"/>
        <v>5.64</v>
      </c>
      <c r="J48" s="115"/>
    </row>
    <row r="49" spans="1:10" ht="132">
      <c r="A49" s="114"/>
      <c r="B49" s="107">
        <v>4</v>
      </c>
      <c r="C49" s="10" t="s">
        <v>724</v>
      </c>
      <c r="D49" s="118" t="s">
        <v>26</v>
      </c>
      <c r="E49" s="135" t="s">
        <v>528</v>
      </c>
      <c r="F49" s="136"/>
      <c r="G49" s="11" t="s">
        <v>725</v>
      </c>
      <c r="H49" s="14">
        <v>1.41</v>
      </c>
      <c r="I49" s="109">
        <f t="shared" si="0"/>
        <v>5.64</v>
      </c>
      <c r="J49" s="115"/>
    </row>
    <row r="50" spans="1:10" ht="132">
      <c r="A50" s="114"/>
      <c r="B50" s="107">
        <v>4</v>
      </c>
      <c r="C50" s="10" t="s">
        <v>724</v>
      </c>
      <c r="D50" s="118" t="s">
        <v>26</v>
      </c>
      <c r="E50" s="135" t="s">
        <v>726</v>
      </c>
      <c r="F50" s="136"/>
      <c r="G50" s="11" t="s">
        <v>725</v>
      </c>
      <c r="H50" s="14">
        <v>1.41</v>
      </c>
      <c r="I50" s="109">
        <f t="shared" si="0"/>
        <v>5.64</v>
      </c>
      <c r="J50" s="115"/>
    </row>
    <row r="51" spans="1:10" ht="132">
      <c r="A51" s="114"/>
      <c r="B51" s="107">
        <v>2</v>
      </c>
      <c r="C51" s="10" t="s">
        <v>724</v>
      </c>
      <c r="D51" s="118" t="s">
        <v>27</v>
      </c>
      <c r="E51" s="135" t="s">
        <v>239</v>
      </c>
      <c r="F51" s="136"/>
      <c r="G51" s="11" t="s">
        <v>725</v>
      </c>
      <c r="H51" s="14">
        <v>1.41</v>
      </c>
      <c r="I51" s="109">
        <f t="shared" si="0"/>
        <v>2.82</v>
      </c>
      <c r="J51" s="115"/>
    </row>
    <row r="52" spans="1:10" ht="132">
      <c r="A52" s="114"/>
      <c r="B52" s="107">
        <v>2</v>
      </c>
      <c r="C52" s="10" t="s">
        <v>724</v>
      </c>
      <c r="D52" s="118" t="s">
        <v>27</v>
      </c>
      <c r="E52" s="135" t="s">
        <v>348</v>
      </c>
      <c r="F52" s="136"/>
      <c r="G52" s="11" t="s">
        <v>725</v>
      </c>
      <c r="H52" s="14">
        <v>1.41</v>
      </c>
      <c r="I52" s="109">
        <f t="shared" si="0"/>
        <v>2.82</v>
      </c>
      <c r="J52" s="115"/>
    </row>
    <row r="53" spans="1:10" ht="132">
      <c r="A53" s="114"/>
      <c r="B53" s="107">
        <v>2</v>
      </c>
      <c r="C53" s="10" t="s">
        <v>724</v>
      </c>
      <c r="D53" s="118" t="s">
        <v>27</v>
      </c>
      <c r="E53" s="135" t="s">
        <v>528</v>
      </c>
      <c r="F53" s="136"/>
      <c r="G53" s="11" t="s">
        <v>725</v>
      </c>
      <c r="H53" s="14">
        <v>1.41</v>
      </c>
      <c r="I53" s="109">
        <f t="shared" si="0"/>
        <v>2.82</v>
      </c>
      <c r="J53" s="115"/>
    </row>
    <row r="54" spans="1:10" ht="132">
      <c r="A54" s="114"/>
      <c r="B54" s="107">
        <v>2</v>
      </c>
      <c r="C54" s="10" t="s">
        <v>724</v>
      </c>
      <c r="D54" s="118" t="s">
        <v>27</v>
      </c>
      <c r="E54" s="135" t="s">
        <v>726</v>
      </c>
      <c r="F54" s="136"/>
      <c r="G54" s="11" t="s">
        <v>725</v>
      </c>
      <c r="H54" s="14">
        <v>1.41</v>
      </c>
      <c r="I54" s="109">
        <f t="shared" ref="I54:I85" si="1">H54*B54</f>
        <v>2.82</v>
      </c>
      <c r="J54" s="115"/>
    </row>
    <row r="55" spans="1:10" ht="192">
      <c r="A55" s="114"/>
      <c r="B55" s="107">
        <v>4</v>
      </c>
      <c r="C55" s="10" t="s">
        <v>727</v>
      </c>
      <c r="D55" s="118" t="s">
        <v>25</v>
      </c>
      <c r="E55" s="135"/>
      <c r="F55" s="136"/>
      <c r="G55" s="11" t="s">
        <v>728</v>
      </c>
      <c r="H55" s="14">
        <v>1.97</v>
      </c>
      <c r="I55" s="109">
        <f t="shared" si="1"/>
        <v>7.88</v>
      </c>
      <c r="J55" s="115"/>
    </row>
    <row r="56" spans="1:10" ht="192">
      <c r="A56" s="114"/>
      <c r="B56" s="107">
        <v>4</v>
      </c>
      <c r="C56" s="10" t="s">
        <v>727</v>
      </c>
      <c r="D56" s="118" t="s">
        <v>26</v>
      </c>
      <c r="E56" s="135"/>
      <c r="F56" s="136"/>
      <c r="G56" s="11" t="s">
        <v>728</v>
      </c>
      <c r="H56" s="14">
        <v>1.97</v>
      </c>
      <c r="I56" s="109">
        <f t="shared" si="1"/>
        <v>7.88</v>
      </c>
      <c r="J56" s="115"/>
    </row>
    <row r="57" spans="1:10" ht="192">
      <c r="A57" s="114"/>
      <c r="B57" s="107">
        <v>4</v>
      </c>
      <c r="C57" s="10" t="s">
        <v>727</v>
      </c>
      <c r="D57" s="118" t="s">
        <v>27</v>
      </c>
      <c r="E57" s="135"/>
      <c r="F57" s="136"/>
      <c r="G57" s="11" t="s">
        <v>728</v>
      </c>
      <c r="H57" s="14">
        <v>1.97</v>
      </c>
      <c r="I57" s="109">
        <f t="shared" si="1"/>
        <v>7.88</v>
      </c>
      <c r="J57" s="115"/>
    </row>
    <row r="58" spans="1:10" ht="156">
      <c r="A58" s="114"/>
      <c r="B58" s="107">
        <v>4</v>
      </c>
      <c r="C58" s="10" t="s">
        <v>729</v>
      </c>
      <c r="D58" s="118" t="s">
        <v>26</v>
      </c>
      <c r="E58" s="135" t="s">
        <v>273</v>
      </c>
      <c r="F58" s="136"/>
      <c r="G58" s="11" t="s">
        <v>730</v>
      </c>
      <c r="H58" s="14">
        <v>1.1200000000000001</v>
      </c>
      <c r="I58" s="109">
        <f t="shared" si="1"/>
        <v>4.4800000000000004</v>
      </c>
      <c r="J58" s="115"/>
    </row>
    <row r="59" spans="1:10" ht="156">
      <c r="A59" s="114"/>
      <c r="B59" s="107">
        <v>4</v>
      </c>
      <c r="C59" s="10" t="s">
        <v>729</v>
      </c>
      <c r="D59" s="118" t="s">
        <v>26</v>
      </c>
      <c r="E59" s="135" t="s">
        <v>272</v>
      </c>
      <c r="F59" s="136"/>
      <c r="G59" s="11" t="s">
        <v>730</v>
      </c>
      <c r="H59" s="14">
        <v>1.1200000000000001</v>
      </c>
      <c r="I59" s="109">
        <f t="shared" si="1"/>
        <v>4.4800000000000004</v>
      </c>
      <c r="J59" s="115"/>
    </row>
    <row r="60" spans="1:10" ht="156">
      <c r="A60" s="114"/>
      <c r="B60" s="107">
        <v>4</v>
      </c>
      <c r="C60" s="10" t="s">
        <v>729</v>
      </c>
      <c r="D60" s="118" t="s">
        <v>27</v>
      </c>
      <c r="E60" s="135" t="s">
        <v>273</v>
      </c>
      <c r="F60" s="136"/>
      <c r="G60" s="11" t="s">
        <v>730</v>
      </c>
      <c r="H60" s="14">
        <v>1.1200000000000001</v>
      </c>
      <c r="I60" s="109">
        <f t="shared" si="1"/>
        <v>4.4800000000000004</v>
      </c>
      <c r="J60" s="115"/>
    </row>
    <row r="61" spans="1:10" ht="156">
      <c r="A61" s="114"/>
      <c r="B61" s="107">
        <v>4</v>
      </c>
      <c r="C61" s="10" t="s">
        <v>729</v>
      </c>
      <c r="D61" s="118" t="s">
        <v>27</v>
      </c>
      <c r="E61" s="135" t="s">
        <v>272</v>
      </c>
      <c r="F61" s="136"/>
      <c r="G61" s="11" t="s">
        <v>730</v>
      </c>
      <c r="H61" s="14">
        <v>1.1200000000000001</v>
      </c>
      <c r="I61" s="109">
        <f t="shared" si="1"/>
        <v>4.4800000000000004</v>
      </c>
      <c r="J61" s="115"/>
    </row>
    <row r="62" spans="1:10" ht="180">
      <c r="A62" s="114"/>
      <c r="B62" s="107">
        <v>10</v>
      </c>
      <c r="C62" s="10" t="s">
        <v>662</v>
      </c>
      <c r="D62" s="118" t="s">
        <v>25</v>
      </c>
      <c r="E62" s="135" t="s">
        <v>302</v>
      </c>
      <c r="F62" s="136"/>
      <c r="G62" s="11" t="s">
        <v>731</v>
      </c>
      <c r="H62" s="14">
        <v>0.86</v>
      </c>
      <c r="I62" s="109">
        <f t="shared" si="1"/>
        <v>8.6</v>
      </c>
      <c r="J62" s="115"/>
    </row>
    <row r="63" spans="1:10" ht="180">
      <c r="A63" s="114"/>
      <c r="B63" s="107">
        <v>10</v>
      </c>
      <c r="C63" s="10" t="s">
        <v>662</v>
      </c>
      <c r="D63" s="118" t="s">
        <v>26</v>
      </c>
      <c r="E63" s="135" t="s">
        <v>302</v>
      </c>
      <c r="F63" s="136"/>
      <c r="G63" s="11" t="s">
        <v>731</v>
      </c>
      <c r="H63" s="14">
        <v>0.86</v>
      </c>
      <c r="I63" s="109">
        <f t="shared" si="1"/>
        <v>8.6</v>
      </c>
      <c r="J63" s="115"/>
    </row>
    <row r="64" spans="1:10" ht="180">
      <c r="A64" s="114"/>
      <c r="B64" s="107">
        <v>10</v>
      </c>
      <c r="C64" s="10" t="s">
        <v>662</v>
      </c>
      <c r="D64" s="118" t="s">
        <v>90</v>
      </c>
      <c r="E64" s="135" t="s">
        <v>302</v>
      </c>
      <c r="F64" s="136"/>
      <c r="G64" s="11" t="s">
        <v>731</v>
      </c>
      <c r="H64" s="14">
        <v>0.86</v>
      </c>
      <c r="I64" s="109">
        <f t="shared" si="1"/>
        <v>8.6</v>
      </c>
      <c r="J64" s="115"/>
    </row>
    <row r="65" spans="1:10" ht="180">
      <c r="A65" s="114"/>
      <c r="B65" s="107">
        <v>10</v>
      </c>
      <c r="C65" s="10" t="s">
        <v>662</v>
      </c>
      <c r="D65" s="118" t="s">
        <v>27</v>
      </c>
      <c r="E65" s="135" t="s">
        <v>302</v>
      </c>
      <c r="F65" s="136"/>
      <c r="G65" s="11" t="s">
        <v>731</v>
      </c>
      <c r="H65" s="14">
        <v>0.86</v>
      </c>
      <c r="I65" s="109">
        <f t="shared" si="1"/>
        <v>8.6</v>
      </c>
      <c r="J65" s="115"/>
    </row>
    <row r="66" spans="1:10" ht="180">
      <c r="A66" s="114"/>
      <c r="B66" s="107">
        <v>2</v>
      </c>
      <c r="C66" s="10" t="s">
        <v>732</v>
      </c>
      <c r="D66" s="118"/>
      <c r="E66" s="135"/>
      <c r="F66" s="136"/>
      <c r="G66" s="11" t="s">
        <v>733</v>
      </c>
      <c r="H66" s="14">
        <v>26.21</v>
      </c>
      <c r="I66" s="109">
        <f t="shared" si="1"/>
        <v>52.42</v>
      </c>
      <c r="J66" s="115"/>
    </row>
    <row r="67" spans="1:10" ht="168">
      <c r="A67" s="114"/>
      <c r="B67" s="107">
        <v>2</v>
      </c>
      <c r="C67" s="10" t="s">
        <v>734</v>
      </c>
      <c r="D67" s="118"/>
      <c r="E67" s="135"/>
      <c r="F67" s="136"/>
      <c r="G67" s="11" t="s">
        <v>735</v>
      </c>
      <c r="H67" s="14">
        <v>23.67</v>
      </c>
      <c r="I67" s="109">
        <f t="shared" si="1"/>
        <v>47.34</v>
      </c>
      <c r="J67" s="115"/>
    </row>
    <row r="68" spans="1:10" ht="216">
      <c r="A68" s="114"/>
      <c r="B68" s="107">
        <v>5</v>
      </c>
      <c r="C68" s="10" t="s">
        <v>736</v>
      </c>
      <c r="D68" s="118" t="s">
        <v>25</v>
      </c>
      <c r="E68" s="135" t="s">
        <v>270</v>
      </c>
      <c r="F68" s="136"/>
      <c r="G68" s="11" t="s">
        <v>794</v>
      </c>
      <c r="H68" s="14">
        <v>1.66</v>
      </c>
      <c r="I68" s="109">
        <f t="shared" si="1"/>
        <v>8.2999999999999989</v>
      </c>
      <c r="J68" s="115"/>
    </row>
    <row r="69" spans="1:10" ht="216">
      <c r="A69" s="114"/>
      <c r="B69" s="107">
        <v>5</v>
      </c>
      <c r="C69" s="10" t="s">
        <v>736</v>
      </c>
      <c r="D69" s="118" t="s">
        <v>26</v>
      </c>
      <c r="E69" s="135" t="s">
        <v>270</v>
      </c>
      <c r="F69" s="136"/>
      <c r="G69" s="11" t="s">
        <v>794</v>
      </c>
      <c r="H69" s="14">
        <v>1.66</v>
      </c>
      <c r="I69" s="109">
        <f t="shared" si="1"/>
        <v>8.2999999999999989</v>
      </c>
      <c r="J69" s="115"/>
    </row>
    <row r="70" spans="1:10" ht="216">
      <c r="A70" s="114"/>
      <c r="B70" s="107">
        <v>5</v>
      </c>
      <c r="C70" s="10" t="s">
        <v>736</v>
      </c>
      <c r="D70" s="118" t="s">
        <v>27</v>
      </c>
      <c r="E70" s="135" t="s">
        <v>270</v>
      </c>
      <c r="F70" s="136"/>
      <c r="G70" s="11" t="s">
        <v>794</v>
      </c>
      <c r="H70" s="14">
        <v>1.66</v>
      </c>
      <c r="I70" s="109">
        <f t="shared" si="1"/>
        <v>8.2999999999999989</v>
      </c>
      <c r="J70" s="115"/>
    </row>
    <row r="71" spans="1:10" ht="228">
      <c r="A71" s="114"/>
      <c r="B71" s="107">
        <v>2</v>
      </c>
      <c r="C71" s="10" t="s">
        <v>737</v>
      </c>
      <c r="D71" s="118" t="s">
        <v>26</v>
      </c>
      <c r="E71" s="135" t="s">
        <v>107</v>
      </c>
      <c r="F71" s="136"/>
      <c r="G71" s="11" t="s">
        <v>795</v>
      </c>
      <c r="H71" s="14">
        <v>2.15</v>
      </c>
      <c r="I71" s="109">
        <f t="shared" si="1"/>
        <v>4.3</v>
      </c>
      <c r="J71" s="115"/>
    </row>
    <row r="72" spans="1:10" ht="228">
      <c r="A72" s="114"/>
      <c r="B72" s="107">
        <v>2</v>
      </c>
      <c r="C72" s="10" t="s">
        <v>737</v>
      </c>
      <c r="D72" s="118" t="s">
        <v>26</v>
      </c>
      <c r="E72" s="135" t="s">
        <v>210</v>
      </c>
      <c r="F72" s="136"/>
      <c r="G72" s="11" t="s">
        <v>795</v>
      </c>
      <c r="H72" s="14">
        <v>2.15</v>
      </c>
      <c r="I72" s="109">
        <f t="shared" si="1"/>
        <v>4.3</v>
      </c>
      <c r="J72" s="115"/>
    </row>
    <row r="73" spans="1:10" ht="228">
      <c r="A73" s="114"/>
      <c r="B73" s="107">
        <v>2</v>
      </c>
      <c r="C73" s="10" t="s">
        <v>737</v>
      </c>
      <c r="D73" s="118" t="s">
        <v>26</v>
      </c>
      <c r="E73" s="135" t="s">
        <v>212</v>
      </c>
      <c r="F73" s="136"/>
      <c r="G73" s="11" t="s">
        <v>795</v>
      </c>
      <c r="H73" s="14">
        <v>2.15</v>
      </c>
      <c r="I73" s="109">
        <f t="shared" si="1"/>
        <v>4.3</v>
      </c>
      <c r="J73" s="115"/>
    </row>
    <row r="74" spans="1:10" ht="228">
      <c r="A74" s="114"/>
      <c r="B74" s="107">
        <v>2</v>
      </c>
      <c r="C74" s="10" t="s">
        <v>737</v>
      </c>
      <c r="D74" s="118" t="s">
        <v>26</v>
      </c>
      <c r="E74" s="135" t="s">
        <v>263</v>
      </c>
      <c r="F74" s="136"/>
      <c r="G74" s="11" t="s">
        <v>795</v>
      </c>
      <c r="H74" s="14">
        <v>2.15</v>
      </c>
      <c r="I74" s="109">
        <f t="shared" si="1"/>
        <v>4.3</v>
      </c>
      <c r="J74" s="115"/>
    </row>
    <row r="75" spans="1:10" ht="228">
      <c r="A75" s="114"/>
      <c r="B75" s="107">
        <v>2</v>
      </c>
      <c r="C75" s="10" t="s">
        <v>737</v>
      </c>
      <c r="D75" s="118" t="s">
        <v>26</v>
      </c>
      <c r="E75" s="135" t="s">
        <v>265</v>
      </c>
      <c r="F75" s="136"/>
      <c r="G75" s="11" t="s">
        <v>795</v>
      </c>
      <c r="H75" s="14">
        <v>2.15</v>
      </c>
      <c r="I75" s="109">
        <f t="shared" si="1"/>
        <v>4.3</v>
      </c>
      <c r="J75" s="115"/>
    </row>
    <row r="76" spans="1:10" ht="228">
      <c r="A76" s="114"/>
      <c r="B76" s="107">
        <v>2</v>
      </c>
      <c r="C76" s="10" t="s">
        <v>737</v>
      </c>
      <c r="D76" s="118" t="s">
        <v>26</v>
      </c>
      <c r="E76" s="135" t="s">
        <v>268</v>
      </c>
      <c r="F76" s="136"/>
      <c r="G76" s="11" t="s">
        <v>795</v>
      </c>
      <c r="H76" s="14">
        <v>2.15</v>
      </c>
      <c r="I76" s="109">
        <f t="shared" si="1"/>
        <v>4.3</v>
      </c>
      <c r="J76" s="115"/>
    </row>
    <row r="77" spans="1:10" ht="228">
      <c r="A77" s="114"/>
      <c r="B77" s="107">
        <v>2</v>
      </c>
      <c r="C77" s="10" t="s">
        <v>737</v>
      </c>
      <c r="D77" s="118" t="s">
        <v>26</v>
      </c>
      <c r="E77" s="135" t="s">
        <v>269</v>
      </c>
      <c r="F77" s="136"/>
      <c r="G77" s="11" t="s">
        <v>795</v>
      </c>
      <c r="H77" s="14">
        <v>2.15</v>
      </c>
      <c r="I77" s="109">
        <f t="shared" si="1"/>
        <v>4.3</v>
      </c>
      <c r="J77" s="115"/>
    </row>
    <row r="78" spans="1:10" ht="228">
      <c r="A78" s="114"/>
      <c r="B78" s="107">
        <v>2</v>
      </c>
      <c r="C78" s="10" t="s">
        <v>737</v>
      </c>
      <c r="D78" s="118" t="s">
        <v>26</v>
      </c>
      <c r="E78" s="135" t="s">
        <v>311</v>
      </c>
      <c r="F78" s="136"/>
      <c r="G78" s="11" t="s">
        <v>795</v>
      </c>
      <c r="H78" s="14">
        <v>2.15</v>
      </c>
      <c r="I78" s="109">
        <f t="shared" si="1"/>
        <v>4.3</v>
      </c>
      <c r="J78" s="115"/>
    </row>
    <row r="79" spans="1:10" ht="180">
      <c r="A79" s="114"/>
      <c r="B79" s="107">
        <v>5</v>
      </c>
      <c r="C79" s="10" t="s">
        <v>738</v>
      </c>
      <c r="D79" s="118" t="s">
        <v>26</v>
      </c>
      <c r="E79" s="135" t="s">
        <v>107</v>
      </c>
      <c r="F79" s="136"/>
      <c r="G79" s="11" t="s">
        <v>739</v>
      </c>
      <c r="H79" s="14">
        <v>2.27</v>
      </c>
      <c r="I79" s="109">
        <f t="shared" si="1"/>
        <v>11.35</v>
      </c>
      <c r="J79" s="115"/>
    </row>
    <row r="80" spans="1:10" ht="180">
      <c r="A80" s="114"/>
      <c r="B80" s="107">
        <v>5</v>
      </c>
      <c r="C80" s="10" t="s">
        <v>738</v>
      </c>
      <c r="D80" s="118" t="s">
        <v>26</v>
      </c>
      <c r="E80" s="135" t="s">
        <v>212</v>
      </c>
      <c r="F80" s="136"/>
      <c r="G80" s="11" t="s">
        <v>739</v>
      </c>
      <c r="H80" s="14">
        <v>2.27</v>
      </c>
      <c r="I80" s="109">
        <f t="shared" si="1"/>
        <v>11.35</v>
      </c>
      <c r="J80" s="115"/>
    </row>
    <row r="81" spans="1:10" ht="180">
      <c r="A81" s="114"/>
      <c r="B81" s="107">
        <v>5</v>
      </c>
      <c r="C81" s="10" t="s">
        <v>738</v>
      </c>
      <c r="D81" s="118" t="s">
        <v>26</v>
      </c>
      <c r="E81" s="135" t="s">
        <v>263</v>
      </c>
      <c r="F81" s="136"/>
      <c r="G81" s="11" t="s">
        <v>739</v>
      </c>
      <c r="H81" s="14">
        <v>2.27</v>
      </c>
      <c r="I81" s="109">
        <f t="shared" si="1"/>
        <v>11.35</v>
      </c>
      <c r="J81" s="115"/>
    </row>
    <row r="82" spans="1:10" ht="180">
      <c r="A82" s="114"/>
      <c r="B82" s="107">
        <v>5</v>
      </c>
      <c r="C82" s="10" t="s">
        <v>738</v>
      </c>
      <c r="D82" s="118" t="s">
        <v>26</v>
      </c>
      <c r="E82" s="135" t="s">
        <v>265</v>
      </c>
      <c r="F82" s="136"/>
      <c r="G82" s="11" t="s">
        <v>739</v>
      </c>
      <c r="H82" s="14">
        <v>2.27</v>
      </c>
      <c r="I82" s="109">
        <f t="shared" si="1"/>
        <v>11.35</v>
      </c>
      <c r="J82" s="115"/>
    </row>
    <row r="83" spans="1:10" ht="180">
      <c r="A83" s="114"/>
      <c r="B83" s="107">
        <v>5</v>
      </c>
      <c r="C83" s="10" t="s">
        <v>738</v>
      </c>
      <c r="D83" s="118" t="s">
        <v>26</v>
      </c>
      <c r="E83" s="135" t="s">
        <v>268</v>
      </c>
      <c r="F83" s="136"/>
      <c r="G83" s="11" t="s">
        <v>739</v>
      </c>
      <c r="H83" s="14">
        <v>2.27</v>
      </c>
      <c r="I83" s="109">
        <f t="shared" si="1"/>
        <v>11.35</v>
      </c>
      <c r="J83" s="115"/>
    </row>
    <row r="84" spans="1:10" ht="180">
      <c r="A84" s="114"/>
      <c r="B84" s="107">
        <v>5</v>
      </c>
      <c r="C84" s="10" t="s">
        <v>738</v>
      </c>
      <c r="D84" s="118" t="s">
        <v>26</v>
      </c>
      <c r="E84" s="135" t="s">
        <v>270</v>
      </c>
      <c r="F84" s="136"/>
      <c r="G84" s="11" t="s">
        <v>739</v>
      </c>
      <c r="H84" s="14">
        <v>2.27</v>
      </c>
      <c r="I84" s="109">
        <f t="shared" si="1"/>
        <v>11.35</v>
      </c>
      <c r="J84" s="115"/>
    </row>
    <row r="85" spans="1:10" ht="180">
      <c r="A85" s="114"/>
      <c r="B85" s="107">
        <v>5</v>
      </c>
      <c r="C85" s="10" t="s">
        <v>738</v>
      </c>
      <c r="D85" s="118" t="s">
        <v>26</v>
      </c>
      <c r="E85" s="135" t="s">
        <v>663</v>
      </c>
      <c r="F85" s="136"/>
      <c r="G85" s="11" t="s">
        <v>739</v>
      </c>
      <c r="H85" s="14">
        <v>2.27</v>
      </c>
      <c r="I85" s="109">
        <f t="shared" si="1"/>
        <v>11.35</v>
      </c>
      <c r="J85" s="115"/>
    </row>
    <row r="86" spans="1:10" ht="156">
      <c r="A86" s="114"/>
      <c r="B86" s="107">
        <v>4</v>
      </c>
      <c r="C86" s="10" t="s">
        <v>740</v>
      </c>
      <c r="D86" s="118" t="s">
        <v>27</v>
      </c>
      <c r="E86" s="135" t="s">
        <v>741</v>
      </c>
      <c r="F86" s="136"/>
      <c r="G86" s="11" t="s">
        <v>742</v>
      </c>
      <c r="H86" s="14">
        <v>0.93</v>
      </c>
      <c r="I86" s="109">
        <f t="shared" ref="I86:I117" si="2">H86*B86</f>
        <v>3.72</v>
      </c>
      <c r="J86" s="115"/>
    </row>
    <row r="87" spans="1:10" ht="156">
      <c r="A87" s="114"/>
      <c r="B87" s="107">
        <v>4</v>
      </c>
      <c r="C87" s="10" t="s">
        <v>740</v>
      </c>
      <c r="D87" s="118" t="s">
        <v>27</v>
      </c>
      <c r="E87" s="135" t="s">
        <v>743</v>
      </c>
      <c r="F87" s="136"/>
      <c r="G87" s="11" t="s">
        <v>742</v>
      </c>
      <c r="H87" s="14">
        <v>0.93</v>
      </c>
      <c r="I87" s="109">
        <f t="shared" si="2"/>
        <v>3.72</v>
      </c>
      <c r="J87" s="115"/>
    </row>
    <row r="88" spans="1:10" ht="156">
      <c r="A88" s="114"/>
      <c r="B88" s="107">
        <v>4</v>
      </c>
      <c r="C88" s="10" t="s">
        <v>740</v>
      </c>
      <c r="D88" s="118" t="s">
        <v>27</v>
      </c>
      <c r="E88" s="135" t="s">
        <v>744</v>
      </c>
      <c r="F88" s="136"/>
      <c r="G88" s="11" t="s">
        <v>742</v>
      </c>
      <c r="H88" s="14">
        <v>0.93</v>
      </c>
      <c r="I88" s="109">
        <f t="shared" si="2"/>
        <v>3.72</v>
      </c>
      <c r="J88" s="115"/>
    </row>
    <row r="89" spans="1:10" ht="156">
      <c r="A89" s="114"/>
      <c r="B89" s="107">
        <v>4</v>
      </c>
      <c r="C89" s="10" t="s">
        <v>740</v>
      </c>
      <c r="D89" s="118" t="s">
        <v>27</v>
      </c>
      <c r="E89" s="135" t="s">
        <v>745</v>
      </c>
      <c r="F89" s="136"/>
      <c r="G89" s="11" t="s">
        <v>742</v>
      </c>
      <c r="H89" s="14">
        <v>0.93</v>
      </c>
      <c r="I89" s="109">
        <f t="shared" si="2"/>
        <v>3.72</v>
      </c>
      <c r="J89" s="115"/>
    </row>
    <row r="90" spans="1:10" ht="156">
      <c r="A90" s="114"/>
      <c r="B90" s="107">
        <v>4</v>
      </c>
      <c r="C90" s="10" t="s">
        <v>740</v>
      </c>
      <c r="D90" s="118" t="s">
        <v>28</v>
      </c>
      <c r="E90" s="135" t="s">
        <v>741</v>
      </c>
      <c r="F90" s="136"/>
      <c r="G90" s="11" t="s">
        <v>742</v>
      </c>
      <c r="H90" s="14">
        <v>0.93</v>
      </c>
      <c r="I90" s="109">
        <f t="shared" si="2"/>
        <v>3.72</v>
      </c>
      <c r="J90" s="115"/>
    </row>
    <row r="91" spans="1:10" ht="156">
      <c r="A91" s="114"/>
      <c r="B91" s="107">
        <v>4</v>
      </c>
      <c r="C91" s="10" t="s">
        <v>740</v>
      </c>
      <c r="D91" s="118" t="s">
        <v>28</v>
      </c>
      <c r="E91" s="135" t="s">
        <v>743</v>
      </c>
      <c r="F91" s="136"/>
      <c r="G91" s="11" t="s">
        <v>742</v>
      </c>
      <c r="H91" s="14">
        <v>0.93</v>
      </c>
      <c r="I91" s="109">
        <f t="shared" si="2"/>
        <v>3.72</v>
      </c>
      <c r="J91" s="115"/>
    </row>
    <row r="92" spans="1:10" ht="156">
      <c r="A92" s="114"/>
      <c r="B92" s="107">
        <v>4</v>
      </c>
      <c r="C92" s="10" t="s">
        <v>740</v>
      </c>
      <c r="D92" s="118" t="s">
        <v>28</v>
      </c>
      <c r="E92" s="135" t="s">
        <v>744</v>
      </c>
      <c r="F92" s="136"/>
      <c r="G92" s="11" t="s">
        <v>742</v>
      </c>
      <c r="H92" s="14">
        <v>0.93</v>
      </c>
      <c r="I92" s="109">
        <f t="shared" si="2"/>
        <v>3.72</v>
      </c>
      <c r="J92" s="115"/>
    </row>
    <row r="93" spans="1:10" ht="156">
      <c r="A93" s="114"/>
      <c r="B93" s="107">
        <v>4</v>
      </c>
      <c r="C93" s="10" t="s">
        <v>740</v>
      </c>
      <c r="D93" s="118" t="s">
        <v>28</v>
      </c>
      <c r="E93" s="135" t="s">
        <v>745</v>
      </c>
      <c r="F93" s="136"/>
      <c r="G93" s="11" t="s">
        <v>742</v>
      </c>
      <c r="H93" s="14">
        <v>0.93</v>
      </c>
      <c r="I93" s="109">
        <f t="shared" si="2"/>
        <v>3.72</v>
      </c>
      <c r="J93" s="115"/>
    </row>
    <row r="94" spans="1:10" ht="156">
      <c r="A94" s="114"/>
      <c r="B94" s="107">
        <v>4</v>
      </c>
      <c r="C94" s="10" t="s">
        <v>740</v>
      </c>
      <c r="D94" s="118" t="s">
        <v>29</v>
      </c>
      <c r="E94" s="135" t="s">
        <v>741</v>
      </c>
      <c r="F94" s="136"/>
      <c r="G94" s="11" t="s">
        <v>742</v>
      </c>
      <c r="H94" s="14">
        <v>0.93</v>
      </c>
      <c r="I94" s="109">
        <f t="shared" si="2"/>
        <v>3.72</v>
      </c>
      <c r="J94" s="115"/>
    </row>
    <row r="95" spans="1:10" ht="156">
      <c r="A95" s="114"/>
      <c r="B95" s="107">
        <v>4</v>
      </c>
      <c r="C95" s="10" t="s">
        <v>740</v>
      </c>
      <c r="D95" s="118" t="s">
        <v>29</v>
      </c>
      <c r="E95" s="135" t="s">
        <v>743</v>
      </c>
      <c r="F95" s="136"/>
      <c r="G95" s="11" t="s">
        <v>742</v>
      </c>
      <c r="H95" s="14">
        <v>0.93</v>
      </c>
      <c r="I95" s="109">
        <f t="shared" si="2"/>
        <v>3.72</v>
      </c>
      <c r="J95" s="115"/>
    </row>
    <row r="96" spans="1:10" ht="156">
      <c r="A96" s="114"/>
      <c r="B96" s="107">
        <v>4</v>
      </c>
      <c r="C96" s="10" t="s">
        <v>740</v>
      </c>
      <c r="D96" s="118" t="s">
        <v>29</v>
      </c>
      <c r="E96" s="135" t="s">
        <v>744</v>
      </c>
      <c r="F96" s="136"/>
      <c r="G96" s="11" t="s">
        <v>742</v>
      </c>
      <c r="H96" s="14">
        <v>0.93</v>
      </c>
      <c r="I96" s="109">
        <f t="shared" si="2"/>
        <v>3.72</v>
      </c>
      <c r="J96" s="115"/>
    </row>
    <row r="97" spans="1:10" ht="156">
      <c r="A97" s="114"/>
      <c r="B97" s="107">
        <v>4</v>
      </c>
      <c r="C97" s="10" t="s">
        <v>740</v>
      </c>
      <c r="D97" s="118" t="s">
        <v>29</v>
      </c>
      <c r="E97" s="135" t="s">
        <v>745</v>
      </c>
      <c r="F97" s="136"/>
      <c r="G97" s="11" t="s">
        <v>742</v>
      </c>
      <c r="H97" s="14">
        <v>0.93</v>
      </c>
      <c r="I97" s="109">
        <f t="shared" si="2"/>
        <v>3.72</v>
      </c>
      <c r="J97" s="115"/>
    </row>
    <row r="98" spans="1:10" ht="96">
      <c r="A98" s="114"/>
      <c r="B98" s="107">
        <v>5</v>
      </c>
      <c r="C98" s="10" t="s">
        <v>746</v>
      </c>
      <c r="D98" s="118" t="s">
        <v>23</v>
      </c>
      <c r="E98" s="135"/>
      <c r="F98" s="136"/>
      <c r="G98" s="11" t="s">
        <v>747</v>
      </c>
      <c r="H98" s="14">
        <v>1.69</v>
      </c>
      <c r="I98" s="109">
        <f t="shared" si="2"/>
        <v>8.4499999999999993</v>
      </c>
      <c r="J98" s="115"/>
    </row>
    <row r="99" spans="1:10" ht="96">
      <c r="A99" s="114"/>
      <c r="B99" s="107">
        <v>5</v>
      </c>
      <c r="C99" s="10" t="s">
        <v>746</v>
      </c>
      <c r="D99" s="118" t="s">
        <v>651</v>
      </c>
      <c r="E99" s="135"/>
      <c r="F99" s="136"/>
      <c r="G99" s="11" t="s">
        <v>747</v>
      </c>
      <c r="H99" s="14">
        <v>1.69</v>
      </c>
      <c r="I99" s="109">
        <f t="shared" si="2"/>
        <v>8.4499999999999993</v>
      </c>
      <c r="J99" s="115"/>
    </row>
    <row r="100" spans="1:10" ht="96">
      <c r="A100" s="114"/>
      <c r="B100" s="107">
        <v>5</v>
      </c>
      <c r="C100" s="10" t="s">
        <v>746</v>
      </c>
      <c r="D100" s="118" t="s">
        <v>25</v>
      </c>
      <c r="E100" s="135"/>
      <c r="F100" s="136"/>
      <c r="G100" s="11" t="s">
        <v>747</v>
      </c>
      <c r="H100" s="14">
        <v>1.69</v>
      </c>
      <c r="I100" s="109">
        <f t="shared" si="2"/>
        <v>8.4499999999999993</v>
      </c>
      <c r="J100" s="115"/>
    </row>
    <row r="101" spans="1:10" ht="96">
      <c r="A101" s="114"/>
      <c r="B101" s="107">
        <v>5</v>
      </c>
      <c r="C101" s="10" t="s">
        <v>746</v>
      </c>
      <c r="D101" s="118" t="s">
        <v>67</v>
      </c>
      <c r="E101" s="135"/>
      <c r="F101" s="136"/>
      <c r="G101" s="11" t="s">
        <v>747</v>
      </c>
      <c r="H101" s="14">
        <v>1.69</v>
      </c>
      <c r="I101" s="109">
        <f t="shared" si="2"/>
        <v>8.4499999999999993</v>
      </c>
      <c r="J101" s="115"/>
    </row>
    <row r="102" spans="1:10" ht="96">
      <c r="A102" s="114"/>
      <c r="B102" s="107">
        <v>5</v>
      </c>
      <c r="C102" s="10" t="s">
        <v>746</v>
      </c>
      <c r="D102" s="118" t="s">
        <v>26</v>
      </c>
      <c r="E102" s="135"/>
      <c r="F102" s="136"/>
      <c r="G102" s="11" t="s">
        <v>747</v>
      </c>
      <c r="H102" s="14">
        <v>1.69</v>
      </c>
      <c r="I102" s="109">
        <f t="shared" si="2"/>
        <v>8.4499999999999993</v>
      </c>
      <c r="J102" s="115"/>
    </row>
    <row r="103" spans="1:10" ht="96">
      <c r="A103" s="114"/>
      <c r="B103" s="107">
        <v>5</v>
      </c>
      <c r="C103" s="10" t="s">
        <v>746</v>
      </c>
      <c r="D103" s="118" t="s">
        <v>90</v>
      </c>
      <c r="E103" s="135"/>
      <c r="F103" s="136"/>
      <c r="G103" s="11" t="s">
        <v>747</v>
      </c>
      <c r="H103" s="14">
        <v>1.69</v>
      </c>
      <c r="I103" s="109">
        <f t="shared" si="2"/>
        <v>8.4499999999999993</v>
      </c>
      <c r="J103" s="115"/>
    </row>
    <row r="104" spans="1:10" ht="96">
      <c r="A104" s="114"/>
      <c r="B104" s="107">
        <v>5</v>
      </c>
      <c r="C104" s="10" t="s">
        <v>746</v>
      </c>
      <c r="D104" s="118" t="s">
        <v>27</v>
      </c>
      <c r="E104" s="135"/>
      <c r="F104" s="136"/>
      <c r="G104" s="11" t="s">
        <v>747</v>
      </c>
      <c r="H104" s="14">
        <v>1.69</v>
      </c>
      <c r="I104" s="109">
        <f t="shared" si="2"/>
        <v>8.4499999999999993</v>
      </c>
      <c r="J104" s="115"/>
    </row>
    <row r="105" spans="1:10" ht="96">
      <c r="A105" s="114"/>
      <c r="B105" s="107">
        <v>5</v>
      </c>
      <c r="C105" s="10" t="s">
        <v>748</v>
      </c>
      <c r="D105" s="118" t="s">
        <v>23</v>
      </c>
      <c r="E105" s="135"/>
      <c r="F105" s="136"/>
      <c r="G105" s="11" t="s">
        <v>749</v>
      </c>
      <c r="H105" s="14">
        <v>2.09</v>
      </c>
      <c r="I105" s="109">
        <f t="shared" si="2"/>
        <v>10.45</v>
      </c>
      <c r="J105" s="115"/>
    </row>
    <row r="106" spans="1:10" ht="96">
      <c r="A106" s="114"/>
      <c r="B106" s="107">
        <v>5</v>
      </c>
      <c r="C106" s="10" t="s">
        <v>748</v>
      </c>
      <c r="D106" s="118" t="s">
        <v>25</v>
      </c>
      <c r="E106" s="135"/>
      <c r="F106" s="136"/>
      <c r="G106" s="11" t="s">
        <v>749</v>
      </c>
      <c r="H106" s="14">
        <v>2.09</v>
      </c>
      <c r="I106" s="109">
        <f t="shared" si="2"/>
        <v>10.45</v>
      </c>
      <c r="J106" s="115"/>
    </row>
    <row r="107" spans="1:10" ht="96">
      <c r="A107" s="114"/>
      <c r="B107" s="107">
        <v>5</v>
      </c>
      <c r="C107" s="10" t="s">
        <v>748</v>
      </c>
      <c r="D107" s="118" t="s">
        <v>67</v>
      </c>
      <c r="E107" s="135"/>
      <c r="F107" s="136"/>
      <c r="G107" s="11" t="s">
        <v>749</v>
      </c>
      <c r="H107" s="14">
        <v>2.09</v>
      </c>
      <c r="I107" s="109">
        <f t="shared" si="2"/>
        <v>10.45</v>
      </c>
      <c r="J107" s="115"/>
    </row>
    <row r="108" spans="1:10" ht="96">
      <c r="A108" s="114"/>
      <c r="B108" s="107">
        <v>5</v>
      </c>
      <c r="C108" s="10" t="s">
        <v>748</v>
      </c>
      <c r="D108" s="118" t="s">
        <v>26</v>
      </c>
      <c r="E108" s="135"/>
      <c r="F108" s="136"/>
      <c r="G108" s="11" t="s">
        <v>749</v>
      </c>
      <c r="H108" s="14">
        <v>2.09</v>
      </c>
      <c r="I108" s="109">
        <f t="shared" si="2"/>
        <v>10.45</v>
      </c>
      <c r="J108" s="115"/>
    </row>
    <row r="109" spans="1:10" ht="96">
      <c r="A109" s="114"/>
      <c r="B109" s="107">
        <v>5</v>
      </c>
      <c r="C109" s="10" t="s">
        <v>748</v>
      </c>
      <c r="D109" s="118" t="s">
        <v>90</v>
      </c>
      <c r="E109" s="135"/>
      <c r="F109" s="136"/>
      <c r="G109" s="11" t="s">
        <v>749</v>
      </c>
      <c r="H109" s="14">
        <v>2.09</v>
      </c>
      <c r="I109" s="109">
        <f t="shared" si="2"/>
        <v>10.45</v>
      </c>
      <c r="J109" s="115"/>
    </row>
    <row r="110" spans="1:10" ht="72">
      <c r="A110" s="114"/>
      <c r="B110" s="107">
        <v>6</v>
      </c>
      <c r="C110" s="10" t="s">
        <v>750</v>
      </c>
      <c r="D110" s="118" t="s">
        <v>751</v>
      </c>
      <c r="E110" s="135" t="s">
        <v>273</v>
      </c>
      <c r="F110" s="136"/>
      <c r="G110" s="11" t="s">
        <v>752</v>
      </c>
      <c r="H110" s="14">
        <v>0.46</v>
      </c>
      <c r="I110" s="109">
        <f t="shared" si="2"/>
        <v>2.7600000000000002</v>
      </c>
      <c r="J110" s="115"/>
    </row>
    <row r="111" spans="1:10" ht="72">
      <c r="A111" s="114"/>
      <c r="B111" s="107">
        <v>4</v>
      </c>
      <c r="C111" s="10" t="s">
        <v>750</v>
      </c>
      <c r="D111" s="118" t="s">
        <v>751</v>
      </c>
      <c r="E111" s="135" t="s">
        <v>583</v>
      </c>
      <c r="F111" s="136"/>
      <c r="G111" s="11" t="s">
        <v>752</v>
      </c>
      <c r="H111" s="14">
        <v>0.46</v>
      </c>
      <c r="I111" s="109">
        <f t="shared" si="2"/>
        <v>1.84</v>
      </c>
      <c r="J111" s="115"/>
    </row>
    <row r="112" spans="1:10" ht="72">
      <c r="A112" s="114"/>
      <c r="B112" s="107">
        <v>4</v>
      </c>
      <c r="C112" s="10" t="s">
        <v>750</v>
      </c>
      <c r="D112" s="118" t="s">
        <v>751</v>
      </c>
      <c r="E112" s="135" t="s">
        <v>110</v>
      </c>
      <c r="F112" s="136"/>
      <c r="G112" s="11" t="s">
        <v>752</v>
      </c>
      <c r="H112" s="14">
        <v>0.46</v>
      </c>
      <c r="I112" s="109">
        <f t="shared" si="2"/>
        <v>1.84</v>
      </c>
      <c r="J112" s="115"/>
    </row>
    <row r="113" spans="1:10" ht="72">
      <c r="A113" s="114"/>
      <c r="B113" s="107">
        <v>4</v>
      </c>
      <c r="C113" s="10" t="s">
        <v>750</v>
      </c>
      <c r="D113" s="118" t="s">
        <v>751</v>
      </c>
      <c r="E113" s="135" t="s">
        <v>673</v>
      </c>
      <c r="F113" s="136"/>
      <c r="G113" s="11" t="s">
        <v>752</v>
      </c>
      <c r="H113" s="14">
        <v>0.46</v>
      </c>
      <c r="I113" s="109">
        <f t="shared" si="2"/>
        <v>1.84</v>
      </c>
      <c r="J113" s="115"/>
    </row>
    <row r="114" spans="1:10" ht="72">
      <c r="A114" s="114"/>
      <c r="B114" s="107">
        <v>4</v>
      </c>
      <c r="C114" s="10" t="s">
        <v>750</v>
      </c>
      <c r="D114" s="118" t="s">
        <v>751</v>
      </c>
      <c r="E114" s="135" t="s">
        <v>484</v>
      </c>
      <c r="F114" s="136"/>
      <c r="G114" s="11" t="s">
        <v>752</v>
      </c>
      <c r="H114" s="14">
        <v>0.46</v>
      </c>
      <c r="I114" s="109">
        <f t="shared" si="2"/>
        <v>1.84</v>
      </c>
      <c r="J114" s="115"/>
    </row>
    <row r="115" spans="1:10" ht="72">
      <c r="A115" s="114"/>
      <c r="B115" s="107">
        <v>4</v>
      </c>
      <c r="C115" s="10" t="s">
        <v>750</v>
      </c>
      <c r="D115" s="118" t="s">
        <v>751</v>
      </c>
      <c r="E115" s="135" t="s">
        <v>753</v>
      </c>
      <c r="F115" s="136"/>
      <c r="G115" s="11" t="s">
        <v>752</v>
      </c>
      <c r="H115" s="14">
        <v>0.46</v>
      </c>
      <c r="I115" s="109">
        <f t="shared" si="2"/>
        <v>1.84</v>
      </c>
      <c r="J115" s="115"/>
    </row>
    <row r="116" spans="1:10" ht="72">
      <c r="A116" s="114"/>
      <c r="B116" s="107">
        <v>4</v>
      </c>
      <c r="C116" s="10" t="s">
        <v>750</v>
      </c>
      <c r="D116" s="118" t="s">
        <v>751</v>
      </c>
      <c r="E116" s="135" t="s">
        <v>754</v>
      </c>
      <c r="F116" s="136"/>
      <c r="G116" s="11" t="s">
        <v>752</v>
      </c>
      <c r="H116" s="14">
        <v>0.46</v>
      </c>
      <c r="I116" s="109">
        <f t="shared" si="2"/>
        <v>1.84</v>
      </c>
      <c r="J116" s="115"/>
    </row>
    <row r="117" spans="1:10" ht="72">
      <c r="A117" s="114"/>
      <c r="B117" s="107">
        <v>4</v>
      </c>
      <c r="C117" s="10" t="s">
        <v>750</v>
      </c>
      <c r="D117" s="118" t="s">
        <v>751</v>
      </c>
      <c r="E117" s="135" t="s">
        <v>755</v>
      </c>
      <c r="F117" s="136"/>
      <c r="G117" s="11" t="s">
        <v>752</v>
      </c>
      <c r="H117" s="14">
        <v>0.46</v>
      </c>
      <c r="I117" s="109">
        <f t="shared" si="2"/>
        <v>1.84</v>
      </c>
      <c r="J117" s="115"/>
    </row>
    <row r="118" spans="1:10" ht="72">
      <c r="A118" s="114"/>
      <c r="B118" s="107">
        <v>6</v>
      </c>
      <c r="C118" s="10" t="s">
        <v>750</v>
      </c>
      <c r="D118" s="118" t="s">
        <v>756</v>
      </c>
      <c r="E118" s="135" t="s">
        <v>273</v>
      </c>
      <c r="F118" s="136"/>
      <c r="G118" s="11" t="s">
        <v>752</v>
      </c>
      <c r="H118" s="14">
        <v>0.48</v>
      </c>
      <c r="I118" s="109">
        <f t="shared" ref="I118:I149" si="3">H118*B118</f>
        <v>2.88</v>
      </c>
      <c r="J118" s="115"/>
    </row>
    <row r="119" spans="1:10" ht="72">
      <c r="A119" s="114"/>
      <c r="B119" s="107">
        <v>4</v>
      </c>
      <c r="C119" s="10" t="s">
        <v>750</v>
      </c>
      <c r="D119" s="118" t="s">
        <v>756</v>
      </c>
      <c r="E119" s="135" t="s">
        <v>583</v>
      </c>
      <c r="F119" s="136"/>
      <c r="G119" s="11" t="s">
        <v>752</v>
      </c>
      <c r="H119" s="14">
        <v>0.48</v>
      </c>
      <c r="I119" s="109">
        <f t="shared" si="3"/>
        <v>1.92</v>
      </c>
      <c r="J119" s="115"/>
    </row>
    <row r="120" spans="1:10" ht="72">
      <c r="A120" s="114"/>
      <c r="B120" s="107">
        <v>4</v>
      </c>
      <c r="C120" s="10" t="s">
        <v>750</v>
      </c>
      <c r="D120" s="118" t="s">
        <v>756</v>
      </c>
      <c r="E120" s="135" t="s">
        <v>110</v>
      </c>
      <c r="F120" s="136"/>
      <c r="G120" s="11" t="s">
        <v>752</v>
      </c>
      <c r="H120" s="14">
        <v>0.48</v>
      </c>
      <c r="I120" s="109">
        <f t="shared" si="3"/>
        <v>1.92</v>
      </c>
      <c r="J120" s="115"/>
    </row>
    <row r="121" spans="1:10" ht="72">
      <c r="A121" s="114"/>
      <c r="B121" s="107">
        <v>4</v>
      </c>
      <c r="C121" s="10" t="s">
        <v>750</v>
      </c>
      <c r="D121" s="118" t="s">
        <v>756</v>
      </c>
      <c r="E121" s="135" t="s">
        <v>673</v>
      </c>
      <c r="F121" s="136"/>
      <c r="G121" s="11" t="s">
        <v>752</v>
      </c>
      <c r="H121" s="14">
        <v>0.48</v>
      </c>
      <c r="I121" s="109">
        <f t="shared" si="3"/>
        <v>1.92</v>
      </c>
      <c r="J121" s="115"/>
    </row>
    <row r="122" spans="1:10" ht="72">
      <c r="A122" s="114"/>
      <c r="B122" s="107">
        <v>4</v>
      </c>
      <c r="C122" s="10" t="s">
        <v>750</v>
      </c>
      <c r="D122" s="118" t="s">
        <v>756</v>
      </c>
      <c r="E122" s="135" t="s">
        <v>484</v>
      </c>
      <c r="F122" s="136"/>
      <c r="G122" s="11" t="s">
        <v>752</v>
      </c>
      <c r="H122" s="14">
        <v>0.48</v>
      </c>
      <c r="I122" s="109">
        <f t="shared" si="3"/>
        <v>1.92</v>
      </c>
      <c r="J122" s="115"/>
    </row>
    <row r="123" spans="1:10" ht="72">
      <c r="A123" s="114"/>
      <c r="B123" s="107">
        <v>4</v>
      </c>
      <c r="C123" s="10" t="s">
        <v>750</v>
      </c>
      <c r="D123" s="118" t="s">
        <v>756</v>
      </c>
      <c r="E123" s="135" t="s">
        <v>753</v>
      </c>
      <c r="F123" s="136"/>
      <c r="G123" s="11" t="s">
        <v>752</v>
      </c>
      <c r="H123" s="14">
        <v>0.48</v>
      </c>
      <c r="I123" s="109">
        <f t="shared" si="3"/>
        <v>1.92</v>
      </c>
      <c r="J123" s="115"/>
    </row>
    <row r="124" spans="1:10" ht="72">
      <c r="A124" s="114"/>
      <c r="B124" s="107">
        <v>4</v>
      </c>
      <c r="C124" s="10" t="s">
        <v>750</v>
      </c>
      <c r="D124" s="118" t="s">
        <v>756</v>
      </c>
      <c r="E124" s="135" t="s">
        <v>754</v>
      </c>
      <c r="F124" s="136"/>
      <c r="G124" s="11" t="s">
        <v>752</v>
      </c>
      <c r="H124" s="14">
        <v>0.48</v>
      </c>
      <c r="I124" s="109">
        <f t="shared" si="3"/>
        <v>1.92</v>
      </c>
      <c r="J124" s="115"/>
    </row>
    <row r="125" spans="1:10" ht="72">
      <c r="A125" s="114"/>
      <c r="B125" s="107">
        <v>4</v>
      </c>
      <c r="C125" s="10" t="s">
        <v>750</v>
      </c>
      <c r="D125" s="118" t="s">
        <v>756</v>
      </c>
      <c r="E125" s="135" t="s">
        <v>755</v>
      </c>
      <c r="F125" s="136"/>
      <c r="G125" s="11" t="s">
        <v>752</v>
      </c>
      <c r="H125" s="14">
        <v>0.48</v>
      </c>
      <c r="I125" s="109">
        <f t="shared" si="3"/>
        <v>1.92</v>
      </c>
      <c r="J125" s="115"/>
    </row>
    <row r="126" spans="1:10" ht="72">
      <c r="A126" s="114"/>
      <c r="B126" s="107">
        <v>6</v>
      </c>
      <c r="C126" s="10" t="s">
        <v>750</v>
      </c>
      <c r="D126" s="118" t="s">
        <v>757</v>
      </c>
      <c r="E126" s="135" t="s">
        <v>273</v>
      </c>
      <c r="F126" s="136"/>
      <c r="G126" s="11" t="s">
        <v>752</v>
      </c>
      <c r="H126" s="14">
        <v>0.52</v>
      </c>
      <c r="I126" s="109">
        <f t="shared" si="3"/>
        <v>3.12</v>
      </c>
      <c r="J126" s="115"/>
    </row>
    <row r="127" spans="1:10" ht="72">
      <c r="A127" s="114"/>
      <c r="B127" s="107">
        <v>4</v>
      </c>
      <c r="C127" s="10" t="s">
        <v>750</v>
      </c>
      <c r="D127" s="118" t="s">
        <v>757</v>
      </c>
      <c r="E127" s="135" t="s">
        <v>583</v>
      </c>
      <c r="F127" s="136"/>
      <c r="G127" s="11" t="s">
        <v>752</v>
      </c>
      <c r="H127" s="14">
        <v>0.52</v>
      </c>
      <c r="I127" s="109">
        <f t="shared" si="3"/>
        <v>2.08</v>
      </c>
      <c r="J127" s="115"/>
    </row>
    <row r="128" spans="1:10" ht="72">
      <c r="A128" s="114"/>
      <c r="B128" s="107">
        <v>4</v>
      </c>
      <c r="C128" s="10" t="s">
        <v>750</v>
      </c>
      <c r="D128" s="118" t="s">
        <v>757</v>
      </c>
      <c r="E128" s="135" t="s">
        <v>110</v>
      </c>
      <c r="F128" s="136"/>
      <c r="G128" s="11" t="s">
        <v>752</v>
      </c>
      <c r="H128" s="14">
        <v>0.52</v>
      </c>
      <c r="I128" s="109">
        <f t="shared" si="3"/>
        <v>2.08</v>
      </c>
      <c r="J128" s="115"/>
    </row>
    <row r="129" spans="1:10" ht="72">
      <c r="A129" s="114"/>
      <c r="B129" s="107">
        <v>4</v>
      </c>
      <c r="C129" s="10" t="s">
        <v>750</v>
      </c>
      <c r="D129" s="118" t="s">
        <v>757</v>
      </c>
      <c r="E129" s="135" t="s">
        <v>673</v>
      </c>
      <c r="F129" s="136"/>
      <c r="G129" s="11" t="s">
        <v>752</v>
      </c>
      <c r="H129" s="14">
        <v>0.52</v>
      </c>
      <c r="I129" s="109">
        <f t="shared" si="3"/>
        <v>2.08</v>
      </c>
      <c r="J129" s="115"/>
    </row>
    <row r="130" spans="1:10" ht="72">
      <c r="A130" s="114"/>
      <c r="B130" s="107">
        <v>4</v>
      </c>
      <c r="C130" s="10" t="s">
        <v>750</v>
      </c>
      <c r="D130" s="118" t="s">
        <v>757</v>
      </c>
      <c r="E130" s="135" t="s">
        <v>484</v>
      </c>
      <c r="F130" s="136"/>
      <c r="G130" s="11" t="s">
        <v>752</v>
      </c>
      <c r="H130" s="14">
        <v>0.52</v>
      </c>
      <c r="I130" s="109">
        <f t="shared" si="3"/>
        <v>2.08</v>
      </c>
      <c r="J130" s="115"/>
    </row>
    <row r="131" spans="1:10" ht="72">
      <c r="A131" s="114"/>
      <c r="B131" s="107">
        <v>4</v>
      </c>
      <c r="C131" s="10" t="s">
        <v>750</v>
      </c>
      <c r="D131" s="118" t="s">
        <v>757</v>
      </c>
      <c r="E131" s="135" t="s">
        <v>753</v>
      </c>
      <c r="F131" s="136"/>
      <c r="G131" s="11" t="s">
        <v>752</v>
      </c>
      <c r="H131" s="14">
        <v>0.52</v>
      </c>
      <c r="I131" s="109">
        <f t="shared" si="3"/>
        <v>2.08</v>
      </c>
      <c r="J131" s="115"/>
    </row>
    <row r="132" spans="1:10" ht="72">
      <c r="A132" s="114"/>
      <c r="B132" s="107">
        <v>4</v>
      </c>
      <c r="C132" s="10" t="s">
        <v>750</v>
      </c>
      <c r="D132" s="118" t="s">
        <v>757</v>
      </c>
      <c r="E132" s="135" t="s">
        <v>754</v>
      </c>
      <c r="F132" s="136"/>
      <c r="G132" s="11" t="s">
        <v>752</v>
      </c>
      <c r="H132" s="14">
        <v>0.52</v>
      </c>
      <c r="I132" s="109">
        <f t="shared" si="3"/>
        <v>2.08</v>
      </c>
      <c r="J132" s="115"/>
    </row>
    <row r="133" spans="1:10" ht="72">
      <c r="A133" s="114"/>
      <c r="B133" s="107">
        <v>4</v>
      </c>
      <c r="C133" s="10" t="s">
        <v>750</v>
      </c>
      <c r="D133" s="118" t="s">
        <v>757</v>
      </c>
      <c r="E133" s="135" t="s">
        <v>755</v>
      </c>
      <c r="F133" s="136"/>
      <c r="G133" s="11" t="s">
        <v>752</v>
      </c>
      <c r="H133" s="14">
        <v>0.52</v>
      </c>
      <c r="I133" s="109">
        <f t="shared" si="3"/>
        <v>2.08</v>
      </c>
      <c r="J133" s="115"/>
    </row>
    <row r="134" spans="1:10" ht="72">
      <c r="A134" s="114"/>
      <c r="B134" s="107">
        <v>6</v>
      </c>
      <c r="C134" s="10" t="s">
        <v>750</v>
      </c>
      <c r="D134" s="118" t="s">
        <v>758</v>
      </c>
      <c r="E134" s="135" t="s">
        <v>273</v>
      </c>
      <c r="F134" s="136"/>
      <c r="G134" s="11" t="s">
        <v>752</v>
      </c>
      <c r="H134" s="14">
        <v>0.56000000000000005</v>
      </c>
      <c r="I134" s="109">
        <f t="shared" si="3"/>
        <v>3.3600000000000003</v>
      </c>
      <c r="J134" s="115"/>
    </row>
    <row r="135" spans="1:10" ht="72">
      <c r="A135" s="114"/>
      <c r="B135" s="107">
        <v>4</v>
      </c>
      <c r="C135" s="10" t="s">
        <v>750</v>
      </c>
      <c r="D135" s="118" t="s">
        <v>758</v>
      </c>
      <c r="E135" s="135" t="s">
        <v>583</v>
      </c>
      <c r="F135" s="136"/>
      <c r="G135" s="11" t="s">
        <v>752</v>
      </c>
      <c r="H135" s="14">
        <v>0.56000000000000005</v>
      </c>
      <c r="I135" s="109">
        <f t="shared" si="3"/>
        <v>2.2400000000000002</v>
      </c>
      <c r="J135" s="115"/>
    </row>
    <row r="136" spans="1:10" ht="72">
      <c r="A136" s="114"/>
      <c r="B136" s="107">
        <v>4</v>
      </c>
      <c r="C136" s="10" t="s">
        <v>750</v>
      </c>
      <c r="D136" s="118" t="s">
        <v>758</v>
      </c>
      <c r="E136" s="135" t="s">
        <v>110</v>
      </c>
      <c r="F136" s="136"/>
      <c r="G136" s="11" t="s">
        <v>752</v>
      </c>
      <c r="H136" s="14">
        <v>0.56000000000000005</v>
      </c>
      <c r="I136" s="109">
        <f t="shared" si="3"/>
        <v>2.2400000000000002</v>
      </c>
      <c r="J136" s="115"/>
    </row>
    <row r="137" spans="1:10" ht="72">
      <c r="A137" s="114"/>
      <c r="B137" s="107">
        <v>4</v>
      </c>
      <c r="C137" s="10" t="s">
        <v>750</v>
      </c>
      <c r="D137" s="118" t="s">
        <v>758</v>
      </c>
      <c r="E137" s="135" t="s">
        <v>673</v>
      </c>
      <c r="F137" s="136"/>
      <c r="G137" s="11" t="s">
        <v>752</v>
      </c>
      <c r="H137" s="14">
        <v>0.56000000000000005</v>
      </c>
      <c r="I137" s="109">
        <f t="shared" si="3"/>
        <v>2.2400000000000002</v>
      </c>
      <c r="J137" s="115"/>
    </row>
    <row r="138" spans="1:10" ht="72">
      <c r="A138" s="114"/>
      <c r="B138" s="107">
        <v>4</v>
      </c>
      <c r="C138" s="10" t="s">
        <v>750</v>
      </c>
      <c r="D138" s="118" t="s">
        <v>758</v>
      </c>
      <c r="E138" s="135" t="s">
        <v>484</v>
      </c>
      <c r="F138" s="136"/>
      <c r="G138" s="11" t="s">
        <v>752</v>
      </c>
      <c r="H138" s="14">
        <v>0.56000000000000005</v>
      </c>
      <c r="I138" s="109">
        <f t="shared" si="3"/>
        <v>2.2400000000000002</v>
      </c>
      <c r="J138" s="115"/>
    </row>
    <row r="139" spans="1:10" ht="72">
      <c r="A139" s="114"/>
      <c r="B139" s="107">
        <v>4</v>
      </c>
      <c r="C139" s="10" t="s">
        <v>750</v>
      </c>
      <c r="D139" s="118" t="s">
        <v>758</v>
      </c>
      <c r="E139" s="135" t="s">
        <v>753</v>
      </c>
      <c r="F139" s="136"/>
      <c r="G139" s="11" t="s">
        <v>752</v>
      </c>
      <c r="H139" s="14">
        <v>0.56000000000000005</v>
      </c>
      <c r="I139" s="109">
        <f t="shared" si="3"/>
        <v>2.2400000000000002</v>
      </c>
      <c r="J139" s="115"/>
    </row>
    <row r="140" spans="1:10" ht="72">
      <c r="A140" s="114"/>
      <c r="B140" s="107">
        <v>4</v>
      </c>
      <c r="C140" s="10" t="s">
        <v>750</v>
      </c>
      <c r="D140" s="118" t="s">
        <v>758</v>
      </c>
      <c r="E140" s="135" t="s">
        <v>754</v>
      </c>
      <c r="F140" s="136"/>
      <c r="G140" s="11" t="s">
        <v>752</v>
      </c>
      <c r="H140" s="14">
        <v>0.56000000000000005</v>
      </c>
      <c r="I140" s="109">
        <f t="shared" si="3"/>
        <v>2.2400000000000002</v>
      </c>
      <c r="J140" s="115"/>
    </row>
    <row r="141" spans="1:10" ht="72">
      <c r="A141" s="114"/>
      <c r="B141" s="107">
        <v>4</v>
      </c>
      <c r="C141" s="10" t="s">
        <v>750</v>
      </c>
      <c r="D141" s="118" t="s">
        <v>758</v>
      </c>
      <c r="E141" s="135" t="s">
        <v>755</v>
      </c>
      <c r="F141" s="136"/>
      <c r="G141" s="11" t="s">
        <v>752</v>
      </c>
      <c r="H141" s="14">
        <v>0.56000000000000005</v>
      </c>
      <c r="I141" s="109">
        <f t="shared" si="3"/>
        <v>2.2400000000000002</v>
      </c>
      <c r="J141" s="115"/>
    </row>
    <row r="142" spans="1:10" ht="72">
      <c r="A142" s="114"/>
      <c r="B142" s="107">
        <v>6</v>
      </c>
      <c r="C142" s="10" t="s">
        <v>750</v>
      </c>
      <c r="D142" s="118" t="s">
        <v>759</v>
      </c>
      <c r="E142" s="135" t="s">
        <v>273</v>
      </c>
      <c r="F142" s="136"/>
      <c r="G142" s="11" t="s">
        <v>752</v>
      </c>
      <c r="H142" s="14">
        <v>0.62</v>
      </c>
      <c r="I142" s="109">
        <f t="shared" si="3"/>
        <v>3.7199999999999998</v>
      </c>
      <c r="J142" s="115"/>
    </row>
    <row r="143" spans="1:10" ht="72">
      <c r="A143" s="114"/>
      <c r="B143" s="107">
        <v>4</v>
      </c>
      <c r="C143" s="10" t="s">
        <v>750</v>
      </c>
      <c r="D143" s="118" t="s">
        <v>759</v>
      </c>
      <c r="E143" s="135" t="s">
        <v>583</v>
      </c>
      <c r="F143" s="136"/>
      <c r="G143" s="11" t="s">
        <v>752</v>
      </c>
      <c r="H143" s="14">
        <v>0.62</v>
      </c>
      <c r="I143" s="109">
        <f t="shared" si="3"/>
        <v>2.48</v>
      </c>
      <c r="J143" s="115"/>
    </row>
    <row r="144" spans="1:10" ht="72">
      <c r="A144" s="114"/>
      <c r="B144" s="107">
        <v>4</v>
      </c>
      <c r="C144" s="10" t="s">
        <v>750</v>
      </c>
      <c r="D144" s="118" t="s">
        <v>759</v>
      </c>
      <c r="E144" s="135" t="s">
        <v>110</v>
      </c>
      <c r="F144" s="136"/>
      <c r="G144" s="11" t="s">
        <v>752</v>
      </c>
      <c r="H144" s="14">
        <v>0.62</v>
      </c>
      <c r="I144" s="109">
        <f t="shared" si="3"/>
        <v>2.48</v>
      </c>
      <c r="J144" s="115"/>
    </row>
    <row r="145" spans="1:10" ht="72">
      <c r="A145" s="114"/>
      <c r="B145" s="107">
        <v>4</v>
      </c>
      <c r="C145" s="10" t="s">
        <v>750</v>
      </c>
      <c r="D145" s="118" t="s">
        <v>759</v>
      </c>
      <c r="E145" s="135" t="s">
        <v>673</v>
      </c>
      <c r="F145" s="136"/>
      <c r="G145" s="11" t="s">
        <v>752</v>
      </c>
      <c r="H145" s="14">
        <v>0.62</v>
      </c>
      <c r="I145" s="109">
        <f t="shared" si="3"/>
        <v>2.48</v>
      </c>
      <c r="J145" s="115"/>
    </row>
    <row r="146" spans="1:10" ht="72">
      <c r="A146" s="114"/>
      <c r="B146" s="107">
        <v>4</v>
      </c>
      <c r="C146" s="10" t="s">
        <v>750</v>
      </c>
      <c r="D146" s="118" t="s">
        <v>759</v>
      </c>
      <c r="E146" s="135" t="s">
        <v>484</v>
      </c>
      <c r="F146" s="136"/>
      <c r="G146" s="11" t="s">
        <v>752</v>
      </c>
      <c r="H146" s="14">
        <v>0.62</v>
      </c>
      <c r="I146" s="109">
        <f t="shared" si="3"/>
        <v>2.48</v>
      </c>
      <c r="J146" s="115"/>
    </row>
    <row r="147" spans="1:10" ht="72">
      <c r="A147" s="114"/>
      <c r="B147" s="107">
        <v>4</v>
      </c>
      <c r="C147" s="10" t="s">
        <v>750</v>
      </c>
      <c r="D147" s="118" t="s">
        <v>759</v>
      </c>
      <c r="E147" s="135" t="s">
        <v>753</v>
      </c>
      <c r="F147" s="136"/>
      <c r="G147" s="11" t="s">
        <v>752</v>
      </c>
      <c r="H147" s="14">
        <v>0.62</v>
      </c>
      <c r="I147" s="109">
        <f t="shared" si="3"/>
        <v>2.48</v>
      </c>
      <c r="J147" s="115"/>
    </row>
    <row r="148" spans="1:10" ht="72">
      <c r="A148" s="114"/>
      <c r="B148" s="107">
        <v>4</v>
      </c>
      <c r="C148" s="10" t="s">
        <v>750</v>
      </c>
      <c r="D148" s="118" t="s">
        <v>759</v>
      </c>
      <c r="E148" s="135" t="s">
        <v>754</v>
      </c>
      <c r="F148" s="136"/>
      <c r="G148" s="11" t="s">
        <v>752</v>
      </c>
      <c r="H148" s="14">
        <v>0.62</v>
      </c>
      <c r="I148" s="109">
        <f t="shared" si="3"/>
        <v>2.48</v>
      </c>
      <c r="J148" s="115"/>
    </row>
    <row r="149" spans="1:10" ht="72">
      <c r="A149" s="114"/>
      <c r="B149" s="107">
        <v>4</v>
      </c>
      <c r="C149" s="10" t="s">
        <v>750</v>
      </c>
      <c r="D149" s="118" t="s">
        <v>759</v>
      </c>
      <c r="E149" s="135" t="s">
        <v>755</v>
      </c>
      <c r="F149" s="136"/>
      <c r="G149" s="11" t="s">
        <v>752</v>
      </c>
      <c r="H149" s="14">
        <v>0.62</v>
      </c>
      <c r="I149" s="109">
        <f t="shared" si="3"/>
        <v>2.48</v>
      </c>
      <c r="J149" s="115"/>
    </row>
    <row r="150" spans="1:10" ht="72">
      <c r="A150" s="114"/>
      <c r="B150" s="107">
        <v>6</v>
      </c>
      <c r="C150" s="10" t="s">
        <v>750</v>
      </c>
      <c r="D150" s="118" t="s">
        <v>760</v>
      </c>
      <c r="E150" s="135" t="s">
        <v>273</v>
      </c>
      <c r="F150" s="136"/>
      <c r="G150" s="11" t="s">
        <v>752</v>
      </c>
      <c r="H150" s="14">
        <v>0.66</v>
      </c>
      <c r="I150" s="109">
        <f t="shared" ref="I150:I181" si="4">H150*B150</f>
        <v>3.96</v>
      </c>
      <c r="J150" s="115"/>
    </row>
    <row r="151" spans="1:10" ht="72">
      <c r="A151" s="114"/>
      <c r="B151" s="107">
        <v>4</v>
      </c>
      <c r="C151" s="10" t="s">
        <v>750</v>
      </c>
      <c r="D151" s="118" t="s">
        <v>760</v>
      </c>
      <c r="E151" s="135" t="s">
        <v>583</v>
      </c>
      <c r="F151" s="136"/>
      <c r="G151" s="11" t="s">
        <v>752</v>
      </c>
      <c r="H151" s="14">
        <v>0.66</v>
      </c>
      <c r="I151" s="109">
        <f t="shared" si="4"/>
        <v>2.64</v>
      </c>
      <c r="J151" s="115"/>
    </row>
    <row r="152" spans="1:10" ht="72">
      <c r="A152" s="114"/>
      <c r="B152" s="107">
        <v>4</v>
      </c>
      <c r="C152" s="10" t="s">
        <v>750</v>
      </c>
      <c r="D152" s="118" t="s">
        <v>760</v>
      </c>
      <c r="E152" s="135" t="s">
        <v>110</v>
      </c>
      <c r="F152" s="136"/>
      <c r="G152" s="11" t="s">
        <v>752</v>
      </c>
      <c r="H152" s="14">
        <v>0.66</v>
      </c>
      <c r="I152" s="109">
        <f t="shared" si="4"/>
        <v>2.64</v>
      </c>
      <c r="J152" s="115"/>
    </row>
    <row r="153" spans="1:10" ht="72">
      <c r="A153" s="114"/>
      <c r="B153" s="107">
        <v>4</v>
      </c>
      <c r="C153" s="10" t="s">
        <v>750</v>
      </c>
      <c r="D153" s="118" t="s">
        <v>760</v>
      </c>
      <c r="E153" s="135" t="s">
        <v>673</v>
      </c>
      <c r="F153" s="136"/>
      <c r="G153" s="11" t="s">
        <v>752</v>
      </c>
      <c r="H153" s="14">
        <v>0.66</v>
      </c>
      <c r="I153" s="109">
        <f t="shared" si="4"/>
        <v>2.64</v>
      </c>
      <c r="J153" s="115"/>
    </row>
    <row r="154" spans="1:10" ht="72">
      <c r="A154" s="114"/>
      <c r="B154" s="107">
        <v>4</v>
      </c>
      <c r="C154" s="10" t="s">
        <v>750</v>
      </c>
      <c r="D154" s="118" t="s">
        <v>760</v>
      </c>
      <c r="E154" s="135" t="s">
        <v>484</v>
      </c>
      <c r="F154" s="136"/>
      <c r="G154" s="11" t="s">
        <v>752</v>
      </c>
      <c r="H154" s="14">
        <v>0.66</v>
      </c>
      <c r="I154" s="109">
        <f t="shared" si="4"/>
        <v>2.64</v>
      </c>
      <c r="J154" s="115"/>
    </row>
    <row r="155" spans="1:10" ht="72">
      <c r="A155" s="114"/>
      <c r="B155" s="107">
        <v>4</v>
      </c>
      <c r="C155" s="10" t="s">
        <v>750</v>
      </c>
      <c r="D155" s="118" t="s">
        <v>760</v>
      </c>
      <c r="E155" s="135" t="s">
        <v>753</v>
      </c>
      <c r="F155" s="136"/>
      <c r="G155" s="11" t="s">
        <v>752</v>
      </c>
      <c r="H155" s="14">
        <v>0.66</v>
      </c>
      <c r="I155" s="109">
        <f t="shared" si="4"/>
        <v>2.64</v>
      </c>
      <c r="J155" s="115"/>
    </row>
    <row r="156" spans="1:10" ht="72">
      <c r="A156" s="114"/>
      <c r="B156" s="107">
        <v>4</v>
      </c>
      <c r="C156" s="10" t="s">
        <v>750</v>
      </c>
      <c r="D156" s="118" t="s">
        <v>760</v>
      </c>
      <c r="E156" s="135" t="s">
        <v>754</v>
      </c>
      <c r="F156" s="136"/>
      <c r="G156" s="11" t="s">
        <v>752</v>
      </c>
      <c r="H156" s="14">
        <v>0.66</v>
      </c>
      <c r="I156" s="109">
        <f t="shared" si="4"/>
        <v>2.64</v>
      </c>
      <c r="J156" s="115"/>
    </row>
    <row r="157" spans="1:10" ht="72">
      <c r="A157" s="114"/>
      <c r="B157" s="107">
        <v>4</v>
      </c>
      <c r="C157" s="10" t="s">
        <v>750</v>
      </c>
      <c r="D157" s="118" t="s">
        <v>760</v>
      </c>
      <c r="E157" s="135" t="s">
        <v>755</v>
      </c>
      <c r="F157" s="136"/>
      <c r="G157" s="11" t="s">
        <v>752</v>
      </c>
      <c r="H157" s="14">
        <v>0.66</v>
      </c>
      <c r="I157" s="109">
        <f t="shared" si="4"/>
        <v>2.64</v>
      </c>
      <c r="J157" s="115"/>
    </row>
    <row r="158" spans="1:10" ht="72">
      <c r="A158" s="114"/>
      <c r="B158" s="107">
        <v>6</v>
      </c>
      <c r="C158" s="10" t="s">
        <v>750</v>
      </c>
      <c r="D158" s="118" t="s">
        <v>761</v>
      </c>
      <c r="E158" s="135" t="s">
        <v>273</v>
      </c>
      <c r="F158" s="136"/>
      <c r="G158" s="11" t="s">
        <v>752</v>
      </c>
      <c r="H158" s="14">
        <v>0.69</v>
      </c>
      <c r="I158" s="109">
        <f t="shared" si="4"/>
        <v>4.1399999999999997</v>
      </c>
      <c r="J158" s="115"/>
    </row>
    <row r="159" spans="1:10" ht="72">
      <c r="A159" s="114"/>
      <c r="B159" s="107">
        <v>4</v>
      </c>
      <c r="C159" s="10" t="s">
        <v>750</v>
      </c>
      <c r="D159" s="118" t="s">
        <v>761</v>
      </c>
      <c r="E159" s="135" t="s">
        <v>583</v>
      </c>
      <c r="F159" s="136"/>
      <c r="G159" s="11" t="s">
        <v>752</v>
      </c>
      <c r="H159" s="14">
        <v>0.69</v>
      </c>
      <c r="I159" s="109">
        <f t="shared" si="4"/>
        <v>2.76</v>
      </c>
      <c r="J159" s="115"/>
    </row>
    <row r="160" spans="1:10" ht="72">
      <c r="A160" s="114"/>
      <c r="B160" s="107">
        <v>4</v>
      </c>
      <c r="C160" s="10" t="s">
        <v>750</v>
      </c>
      <c r="D160" s="118" t="s">
        <v>761</v>
      </c>
      <c r="E160" s="135" t="s">
        <v>110</v>
      </c>
      <c r="F160" s="136"/>
      <c r="G160" s="11" t="s">
        <v>752</v>
      </c>
      <c r="H160" s="14">
        <v>0.69</v>
      </c>
      <c r="I160" s="109">
        <f t="shared" si="4"/>
        <v>2.76</v>
      </c>
      <c r="J160" s="115"/>
    </row>
    <row r="161" spans="1:10" ht="72">
      <c r="A161" s="114"/>
      <c r="B161" s="107">
        <v>4</v>
      </c>
      <c r="C161" s="10" t="s">
        <v>750</v>
      </c>
      <c r="D161" s="118" t="s">
        <v>761</v>
      </c>
      <c r="E161" s="135" t="s">
        <v>673</v>
      </c>
      <c r="F161" s="136"/>
      <c r="G161" s="11" t="s">
        <v>752</v>
      </c>
      <c r="H161" s="14">
        <v>0.69</v>
      </c>
      <c r="I161" s="109">
        <f t="shared" si="4"/>
        <v>2.76</v>
      </c>
      <c r="J161" s="115"/>
    </row>
    <row r="162" spans="1:10" ht="72">
      <c r="A162" s="114"/>
      <c r="B162" s="107">
        <v>4</v>
      </c>
      <c r="C162" s="10" t="s">
        <v>750</v>
      </c>
      <c r="D162" s="118" t="s">
        <v>761</v>
      </c>
      <c r="E162" s="135" t="s">
        <v>484</v>
      </c>
      <c r="F162" s="136"/>
      <c r="G162" s="11" t="s">
        <v>752</v>
      </c>
      <c r="H162" s="14">
        <v>0.69</v>
      </c>
      <c r="I162" s="109">
        <f t="shared" si="4"/>
        <v>2.76</v>
      </c>
      <c r="J162" s="115"/>
    </row>
    <row r="163" spans="1:10" ht="72">
      <c r="A163" s="114"/>
      <c r="B163" s="107">
        <v>4</v>
      </c>
      <c r="C163" s="10" t="s">
        <v>750</v>
      </c>
      <c r="D163" s="118" t="s">
        <v>761</v>
      </c>
      <c r="E163" s="135" t="s">
        <v>753</v>
      </c>
      <c r="F163" s="136"/>
      <c r="G163" s="11" t="s">
        <v>752</v>
      </c>
      <c r="H163" s="14">
        <v>0.69</v>
      </c>
      <c r="I163" s="109">
        <f t="shared" si="4"/>
        <v>2.76</v>
      </c>
      <c r="J163" s="115"/>
    </row>
    <row r="164" spans="1:10" ht="72">
      <c r="A164" s="114"/>
      <c r="B164" s="107">
        <v>4</v>
      </c>
      <c r="C164" s="10" t="s">
        <v>750</v>
      </c>
      <c r="D164" s="118" t="s">
        <v>761</v>
      </c>
      <c r="E164" s="135" t="s">
        <v>754</v>
      </c>
      <c r="F164" s="136"/>
      <c r="G164" s="11" t="s">
        <v>752</v>
      </c>
      <c r="H164" s="14">
        <v>0.69</v>
      </c>
      <c r="I164" s="109">
        <f t="shared" si="4"/>
        <v>2.76</v>
      </c>
      <c r="J164" s="115"/>
    </row>
    <row r="165" spans="1:10" ht="72">
      <c r="A165" s="114"/>
      <c r="B165" s="107">
        <v>4</v>
      </c>
      <c r="C165" s="10" t="s">
        <v>750</v>
      </c>
      <c r="D165" s="118" t="s">
        <v>761</v>
      </c>
      <c r="E165" s="135" t="s">
        <v>755</v>
      </c>
      <c r="F165" s="136"/>
      <c r="G165" s="11" t="s">
        <v>752</v>
      </c>
      <c r="H165" s="14">
        <v>0.69</v>
      </c>
      <c r="I165" s="109">
        <f t="shared" si="4"/>
        <v>2.76</v>
      </c>
      <c r="J165" s="115"/>
    </row>
    <row r="166" spans="1:10" ht="72">
      <c r="A166" s="114"/>
      <c r="B166" s="107">
        <v>4</v>
      </c>
      <c r="C166" s="10" t="s">
        <v>750</v>
      </c>
      <c r="D166" s="118" t="s">
        <v>762</v>
      </c>
      <c r="E166" s="135" t="s">
        <v>273</v>
      </c>
      <c r="F166" s="136"/>
      <c r="G166" s="11" t="s">
        <v>752</v>
      </c>
      <c r="H166" s="14">
        <v>0.7</v>
      </c>
      <c r="I166" s="109">
        <f t="shared" si="4"/>
        <v>2.8</v>
      </c>
      <c r="J166" s="115"/>
    </row>
    <row r="167" spans="1:10" ht="72">
      <c r="A167" s="114"/>
      <c r="B167" s="107">
        <v>4</v>
      </c>
      <c r="C167" s="10" t="s">
        <v>750</v>
      </c>
      <c r="D167" s="118" t="s">
        <v>762</v>
      </c>
      <c r="E167" s="135" t="s">
        <v>583</v>
      </c>
      <c r="F167" s="136"/>
      <c r="G167" s="11" t="s">
        <v>752</v>
      </c>
      <c r="H167" s="14">
        <v>0.7</v>
      </c>
      <c r="I167" s="109">
        <f t="shared" si="4"/>
        <v>2.8</v>
      </c>
      <c r="J167" s="115"/>
    </row>
    <row r="168" spans="1:10" ht="72">
      <c r="A168" s="114"/>
      <c r="B168" s="107">
        <v>4</v>
      </c>
      <c r="C168" s="10" t="s">
        <v>750</v>
      </c>
      <c r="D168" s="118" t="s">
        <v>762</v>
      </c>
      <c r="E168" s="135" t="s">
        <v>110</v>
      </c>
      <c r="F168" s="136"/>
      <c r="G168" s="11" t="s">
        <v>752</v>
      </c>
      <c r="H168" s="14">
        <v>0.7</v>
      </c>
      <c r="I168" s="109">
        <f t="shared" si="4"/>
        <v>2.8</v>
      </c>
      <c r="J168" s="115"/>
    </row>
    <row r="169" spans="1:10" ht="72">
      <c r="A169" s="114"/>
      <c r="B169" s="107">
        <v>4</v>
      </c>
      <c r="C169" s="10" t="s">
        <v>750</v>
      </c>
      <c r="D169" s="118" t="s">
        <v>762</v>
      </c>
      <c r="E169" s="135" t="s">
        <v>673</v>
      </c>
      <c r="F169" s="136"/>
      <c r="G169" s="11" t="s">
        <v>752</v>
      </c>
      <c r="H169" s="14">
        <v>0.7</v>
      </c>
      <c r="I169" s="109">
        <f t="shared" si="4"/>
        <v>2.8</v>
      </c>
      <c r="J169" s="115"/>
    </row>
    <row r="170" spans="1:10" ht="72">
      <c r="A170" s="114"/>
      <c r="B170" s="107">
        <v>4</v>
      </c>
      <c r="C170" s="10" t="s">
        <v>750</v>
      </c>
      <c r="D170" s="118" t="s">
        <v>762</v>
      </c>
      <c r="E170" s="135" t="s">
        <v>484</v>
      </c>
      <c r="F170" s="136"/>
      <c r="G170" s="11" t="s">
        <v>752</v>
      </c>
      <c r="H170" s="14">
        <v>0.7</v>
      </c>
      <c r="I170" s="109">
        <f t="shared" si="4"/>
        <v>2.8</v>
      </c>
      <c r="J170" s="115"/>
    </row>
    <row r="171" spans="1:10" ht="72">
      <c r="A171" s="114"/>
      <c r="B171" s="107">
        <v>4</v>
      </c>
      <c r="C171" s="10" t="s">
        <v>750</v>
      </c>
      <c r="D171" s="118" t="s">
        <v>762</v>
      </c>
      <c r="E171" s="135" t="s">
        <v>753</v>
      </c>
      <c r="F171" s="136"/>
      <c r="G171" s="11" t="s">
        <v>752</v>
      </c>
      <c r="H171" s="14">
        <v>0.7</v>
      </c>
      <c r="I171" s="109">
        <f t="shared" si="4"/>
        <v>2.8</v>
      </c>
      <c r="J171" s="115"/>
    </row>
    <row r="172" spans="1:10" ht="72">
      <c r="A172" s="114"/>
      <c r="B172" s="107">
        <v>4</v>
      </c>
      <c r="C172" s="10" t="s">
        <v>750</v>
      </c>
      <c r="D172" s="118" t="s">
        <v>762</v>
      </c>
      <c r="E172" s="135" t="s">
        <v>754</v>
      </c>
      <c r="F172" s="136"/>
      <c r="G172" s="11" t="s">
        <v>752</v>
      </c>
      <c r="H172" s="14">
        <v>0.7</v>
      </c>
      <c r="I172" s="109">
        <f t="shared" si="4"/>
        <v>2.8</v>
      </c>
      <c r="J172" s="115"/>
    </row>
    <row r="173" spans="1:10" ht="72">
      <c r="A173" s="114"/>
      <c r="B173" s="107">
        <v>4</v>
      </c>
      <c r="C173" s="10" t="s">
        <v>750</v>
      </c>
      <c r="D173" s="118" t="s">
        <v>762</v>
      </c>
      <c r="E173" s="135" t="s">
        <v>755</v>
      </c>
      <c r="F173" s="136"/>
      <c r="G173" s="11" t="s">
        <v>752</v>
      </c>
      <c r="H173" s="14">
        <v>0.7</v>
      </c>
      <c r="I173" s="109">
        <f t="shared" si="4"/>
        <v>2.8</v>
      </c>
      <c r="J173" s="115"/>
    </row>
    <row r="174" spans="1:10" ht="168">
      <c r="A174" s="114"/>
      <c r="B174" s="107">
        <v>6</v>
      </c>
      <c r="C174" s="10" t="s">
        <v>763</v>
      </c>
      <c r="D174" s="118" t="s">
        <v>27</v>
      </c>
      <c r="E174" s="135"/>
      <c r="F174" s="136"/>
      <c r="G174" s="11" t="s">
        <v>764</v>
      </c>
      <c r="H174" s="14">
        <v>1.46</v>
      </c>
      <c r="I174" s="109">
        <f t="shared" si="4"/>
        <v>8.76</v>
      </c>
      <c r="J174" s="115"/>
    </row>
    <row r="175" spans="1:10" ht="168">
      <c r="A175" s="114"/>
      <c r="B175" s="107">
        <v>6</v>
      </c>
      <c r="C175" s="10" t="s">
        <v>763</v>
      </c>
      <c r="D175" s="118" t="s">
        <v>28</v>
      </c>
      <c r="E175" s="135"/>
      <c r="F175" s="136"/>
      <c r="G175" s="11" t="s">
        <v>764</v>
      </c>
      <c r="H175" s="14">
        <v>1.46</v>
      </c>
      <c r="I175" s="109">
        <f t="shared" si="4"/>
        <v>8.76</v>
      </c>
      <c r="J175" s="115"/>
    </row>
    <row r="176" spans="1:10" ht="300">
      <c r="A176" s="114"/>
      <c r="B176" s="107">
        <v>4</v>
      </c>
      <c r="C176" s="10" t="s">
        <v>765</v>
      </c>
      <c r="D176" s="118" t="s">
        <v>27</v>
      </c>
      <c r="E176" s="135"/>
      <c r="F176" s="136"/>
      <c r="G176" s="11" t="s">
        <v>766</v>
      </c>
      <c r="H176" s="14">
        <v>5.26</v>
      </c>
      <c r="I176" s="109">
        <f t="shared" si="4"/>
        <v>21.04</v>
      </c>
      <c r="J176" s="115"/>
    </row>
    <row r="177" spans="1:10" ht="300">
      <c r="A177" s="114"/>
      <c r="B177" s="107">
        <v>4</v>
      </c>
      <c r="C177" s="10" t="s">
        <v>765</v>
      </c>
      <c r="D177" s="118" t="s">
        <v>28</v>
      </c>
      <c r="E177" s="135"/>
      <c r="F177" s="136"/>
      <c r="G177" s="11" t="s">
        <v>766</v>
      </c>
      <c r="H177" s="14">
        <v>5.38</v>
      </c>
      <c r="I177" s="109">
        <f t="shared" si="4"/>
        <v>21.52</v>
      </c>
      <c r="J177" s="115"/>
    </row>
    <row r="178" spans="1:10" ht="300">
      <c r="A178" s="114"/>
      <c r="B178" s="107">
        <v>2</v>
      </c>
      <c r="C178" s="10" t="s">
        <v>765</v>
      </c>
      <c r="D178" s="118" t="s">
        <v>29</v>
      </c>
      <c r="E178" s="135"/>
      <c r="F178" s="136"/>
      <c r="G178" s="11" t="s">
        <v>766</v>
      </c>
      <c r="H178" s="14">
        <v>5.51</v>
      </c>
      <c r="I178" s="109">
        <f t="shared" si="4"/>
        <v>11.02</v>
      </c>
      <c r="J178" s="115"/>
    </row>
    <row r="179" spans="1:10" ht="180">
      <c r="A179" s="114"/>
      <c r="B179" s="107">
        <v>4</v>
      </c>
      <c r="C179" s="10" t="s">
        <v>767</v>
      </c>
      <c r="D179" s="118" t="s">
        <v>273</v>
      </c>
      <c r="E179" s="135" t="s">
        <v>768</v>
      </c>
      <c r="F179" s="136"/>
      <c r="G179" s="11" t="s">
        <v>769</v>
      </c>
      <c r="H179" s="14">
        <v>2.59</v>
      </c>
      <c r="I179" s="109">
        <f t="shared" si="4"/>
        <v>10.36</v>
      </c>
      <c r="J179" s="115"/>
    </row>
    <row r="180" spans="1:10" ht="180">
      <c r="A180" s="114"/>
      <c r="B180" s="107">
        <v>4</v>
      </c>
      <c r="C180" s="10" t="s">
        <v>767</v>
      </c>
      <c r="D180" s="118" t="s">
        <v>273</v>
      </c>
      <c r="E180" s="135" t="s">
        <v>770</v>
      </c>
      <c r="F180" s="136"/>
      <c r="G180" s="11" t="s">
        <v>769</v>
      </c>
      <c r="H180" s="14">
        <v>2.59</v>
      </c>
      <c r="I180" s="109">
        <f t="shared" si="4"/>
        <v>10.36</v>
      </c>
      <c r="J180" s="115"/>
    </row>
    <row r="181" spans="1:10" ht="180">
      <c r="A181" s="114"/>
      <c r="B181" s="107">
        <v>4</v>
      </c>
      <c r="C181" s="10" t="s">
        <v>767</v>
      </c>
      <c r="D181" s="118" t="s">
        <v>273</v>
      </c>
      <c r="E181" s="135" t="s">
        <v>771</v>
      </c>
      <c r="F181" s="136"/>
      <c r="G181" s="11" t="s">
        <v>769</v>
      </c>
      <c r="H181" s="14">
        <v>2.59</v>
      </c>
      <c r="I181" s="109">
        <f t="shared" si="4"/>
        <v>10.36</v>
      </c>
      <c r="J181" s="115"/>
    </row>
    <row r="182" spans="1:10" ht="180">
      <c r="A182" s="114"/>
      <c r="B182" s="107">
        <v>4</v>
      </c>
      <c r="C182" s="10" t="s">
        <v>767</v>
      </c>
      <c r="D182" s="118" t="s">
        <v>273</v>
      </c>
      <c r="E182" s="135" t="s">
        <v>772</v>
      </c>
      <c r="F182" s="136"/>
      <c r="G182" s="11" t="s">
        <v>769</v>
      </c>
      <c r="H182" s="14">
        <v>2.59</v>
      </c>
      <c r="I182" s="109">
        <f t="shared" ref="I182:I210" si="5">H182*B182</f>
        <v>10.36</v>
      </c>
      <c r="J182" s="115"/>
    </row>
    <row r="183" spans="1:10" ht="180">
      <c r="A183" s="114"/>
      <c r="B183" s="107">
        <v>4</v>
      </c>
      <c r="C183" s="10" t="s">
        <v>767</v>
      </c>
      <c r="D183" s="118" t="s">
        <v>273</v>
      </c>
      <c r="E183" s="135" t="s">
        <v>773</v>
      </c>
      <c r="F183" s="136"/>
      <c r="G183" s="11" t="s">
        <v>769</v>
      </c>
      <c r="H183" s="14">
        <v>2.84</v>
      </c>
      <c r="I183" s="109">
        <f t="shared" si="5"/>
        <v>11.36</v>
      </c>
      <c r="J183" s="115"/>
    </row>
    <row r="184" spans="1:10" ht="180">
      <c r="A184" s="114"/>
      <c r="B184" s="107">
        <v>4</v>
      </c>
      <c r="C184" s="10" t="s">
        <v>767</v>
      </c>
      <c r="D184" s="118" t="s">
        <v>273</v>
      </c>
      <c r="E184" s="135" t="s">
        <v>774</v>
      </c>
      <c r="F184" s="136"/>
      <c r="G184" s="11" t="s">
        <v>769</v>
      </c>
      <c r="H184" s="14">
        <v>2.84</v>
      </c>
      <c r="I184" s="109">
        <f t="shared" si="5"/>
        <v>11.36</v>
      </c>
      <c r="J184" s="115"/>
    </row>
    <row r="185" spans="1:10" ht="180">
      <c r="A185" s="114"/>
      <c r="B185" s="107">
        <v>4</v>
      </c>
      <c r="C185" s="10" t="s">
        <v>767</v>
      </c>
      <c r="D185" s="118" t="s">
        <v>273</v>
      </c>
      <c r="E185" s="135" t="s">
        <v>775</v>
      </c>
      <c r="F185" s="136"/>
      <c r="G185" s="11" t="s">
        <v>769</v>
      </c>
      <c r="H185" s="14">
        <v>2.84</v>
      </c>
      <c r="I185" s="109">
        <f t="shared" si="5"/>
        <v>11.36</v>
      </c>
      <c r="J185" s="115"/>
    </row>
    <row r="186" spans="1:10" ht="180">
      <c r="A186" s="114"/>
      <c r="B186" s="107">
        <v>4</v>
      </c>
      <c r="C186" s="10" t="s">
        <v>767</v>
      </c>
      <c r="D186" s="118" t="s">
        <v>273</v>
      </c>
      <c r="E186" s="135" t="s">
        <v>776</v>
      </c>
      <c r="F186" s="136"/>
      <c r="G186" s="11" t="s">
        <v>769</v>
      </c>
      <c r="H186" s="14">
        <v>2.84</v>
      </c>
      <c r="I186" s="109">
        <f t="shared" si="5"/>
        <v>11.36</v>
      </c>
      <c r="J186" s="115"/>
    </row>
    <row r="187" spans="1:10" ht="180">
      <c r="A187" s="114"/>
      <c r="B187" s="107">
        <v>4</v>
      </c>
      <c r="C187" s="10" t="s">
        <v>767</v>
      </c>
      <c r="D187" s="118" t="s">
        <v>673</v>
      </c>
      <c r="E187" s="135" t="s">
        <v>768</v>
      </c>
      <c r="F187" s="136"/>
      <c r="G187" s="11" t="s">
        <v>769</v>
      </c>
      <c r="H187" s="14">
        <v>2.59</v>
      </c>
      <c r="I187" s="109">
        <f t="shared" si="5"/>
        <v>10.36</v>
      </c>
      <c r="J187" s="115"/>
    </row>
    <row r="188" spans="1:10" ht="180">
      <c r="A188" s="114"/>
      <c r="B188" s="107">
        <v>4</v>
      </c>
      <c r="C188" s="10" t="s">
        <v>767</v>
      </c>
      <c r="D188" s="118" t="s">
        <v>673</v>
      </c>
      <c r="E188" s="135" t="s">
        <v>770</v>
      </c>
      <c r="F188" s="136"/>
      <c r="G188" s="11" t="s">
        <v>769</v>
      </c>
      <c r="H188" s="14">
        <v>2.59</v>
      </c>
      <c r="I188" s="109">
        <f t="shared" si="5"/>
        <v>10.36</v>
      </c>
      <c r="J188" s="115"/>
    </row>
    <row r="189" spans="1:10" ht="180">
      <c r="A189" s="114"/>
      <c r="B189" s="107">
        <v>4</v>
      </c>
      <c r="C189" s="10" t="s">
        <v>767</v>
      </c>
      <c r="D189" s="118" t="s">
        <v>673</v>
      </c>
      <c r="E189" s="135" t="s">
        <v>771</v>
      </c>
      <c r="F189" s="136"/>
      <c r="G189" s="11" t="s">
        <v>769</v>
      </c>
      <c r="H189" s="14">
        <v>2.59</v>
      </c>
      <c r="I189" s="109">
        <f t="shared" si="5"/>
        <v>10.36</v>
      </c>
      <c r="J189" s="115"/>
    </row>
    <row r="190" spans="1:10" ht="180">
      <c r="A190" s="114"/>
      <c r="B190" s="107">
        <v>4</v>
      </c>
      <c r="C190" s="10" t="s">
        <v>767</v>
      </c>
      <c r="D190" s="118" t="s">
        <v>673</v>
      </c>
      <c r="E190" s="135" t="s">
        <v>772</v>
      </c>
      <c r="F190" s="136"/>
      <c r="G190" s="11" t="s">
        <v>769</v>
      </c>
      <c r="H190" s="14">
        <v>2.59</v>
      </c>
      <c r="I190" s="109">
        <f t="shared" si="5"/>
        <v>10.36</v>
      </c>
      <c r="J190" s="115"/>
    </row>
    <row r="191" spans="1:10" ht="180">
      <c r="A191" s="114"/>
      <c r="B191" s="107">
        <v>4</v>
      </c>
      <c r="C191" s="10" t="s">
        <v>767</v>
      </c>
      <c r="D191" s="118" t="s">
        <v>673</v>
      </c>
      <c r="E191" s="135" t="s">
        <v>773</v>
      </c>
      <c r="F191" s="136"/>
      <c r="G191" s="11" t="s">
        <v>769</v>
      </c>
      <c r="H191" s="14">
        <v>2.84</v>
      </c>
      <c r="I191" s="109">
        <f t="shared" si="5"/>
        <v>11.36</v>
      </c>
      <c r="J191" s="115"/>
    </row>
    <row r="192" spans="1:10" ht="180">
      <c r="A192" s="114"/>
      <c r="B192" s="107">
        <v>4</v>
      </c>
      <c r="C192" s="10" t="s">
        <v>767</v>
      </c>
      <c r="D192" s="118" t="s">
        <v>673</v>
      </c>
      <c r="E192" s="135" t="s">
        <v>774</v>
      </c>
      <c r="F192" s="136"/>
      <c r="G192" s="11" t="s">
        <v>769</v>
      </c>
      <c r="H192" s="14">
        <v>2.84</v>
      </c>
      <c r="I192" s="109">
        <f t="shared" si="5"/>
        <v>11.36</v>
      </c>
      <c r="J192" s="115"/>
    </row>
    <row r="193" spans="1:10" ht="180">
      <c r="A193" s="114"/>
      <c r="B193" s="107">
        <v>4</v>
      </c>
      <c r="C193" s="10" t="s">
        <v>767</v>
      </c>
      <c r="D193" s="118" t="s">
        <v>673</v>
      </c>
      <c r="E193" s="135" t="s">
        <v>775</v>
      </c>
      <c r="F193" s="136"/>
      <c r="G193" s="11" t="s">
        <v>769</v>
      </c>
      <c r="H193" s="14">
        <v>2.84</v>
      </c>
      <c r="I193" s="109">
        <f t="shared" si="5"/>
        <v>11.36</v>
      </c>
      <c r="J193" s="115"/>
    </row>
    <row r="194" spans="1:10" ht="180">
      <c r="A194" s="114"/>
      <c r="B194" s="107">
        <v>4</v>
      </c>
      <c r="C194" s="10" t="s">
        <v>767</v>
      </c>
      <c r="D194" s="118" t="s">
        <v>673</v>
      </c>
      <c r="E194" s="135" t="s">
        <v>776</v>
      </c>
      <c r="F194" s="136"/>
      <c r="G194" s="11" t="s">
        <v>769</v>
      </c>
      <c r="H194" s="14">
        <v>2.84</v>
      </c>
      <c r="I194" s="109">
        <f t="shared" si="5"/>
        <v>11.36</v>
      </c>
      <c r="J194" s="115"/>
    </row>
    <row r="195" spans="1:10" ht="180">
      <c r="A195" s="114"/>
      <c r="B195" s="107">
        <v>4</v>
      </c>
      <c r="C195" s="10" t="s">
        <v>767</v>
      </c>
      <c r="D195" s="118" t="s">
        <v>271</v>
      </c>
      <c r="E195" s="135" t="s">
        <v>768</v>
      </c>
      <c r="F195" s="136"/>
      <c r="G195" s="11" t="s">
        <v>769</v>
      </c>
      <c r="H195" s="14">
        <v>2.59</v>
      </c>
      <c r="I195" s="109">
        <f t="shared" si="5"/>
        <v>10.36</v>
      </c>
      <c r="J195" s="115"/>
    </row>
    <row r="196" spans="1:10" ht="180">
      <c r="A196" s="114"/>
      <c r="B196" s="107">
        <v>4</v>
      </c>
      <c r="C196" s="10" t="s">
        <v>767</v>
      </c>
      <c r="D196" s="118" t="s">
        <v>271</v>
      </c>
      <c r="E196" s="135" t="s">
        <v>770</v>
      </c>
      <c r="F196" s="136"/>
      <c r="G196" s="11" t="s">
        <v>769</v>
      </c>
      <c r="H196" s="14">
        <v>2.59</v>
      </c>
      <c r="I196" s="109">
        <f t="shared" si="5"/>
        <v>10.36</v>
      </c>
      <c r="J196" s="115"/>
    </row>
    <row r="197" spans="1:10" ht="180">
      <c r="A197" s="114"/>
      <c r="B197" s="107">
        <v>4</v>
      </c>
      <c r="C197" s="10" t="s">
        <v>767</v>
      </c>
      <c r="D197" s="118" t="s">
        <v>271</v>
      </c>
      <c r="E197" s="135" t="s">
        <v>771</v>
      </c>
      <c r="F197" s="136"/>
      <c r="G197" s="11" t="s">
        <v>769</v>
      </c>
      <c r="H197" s="14">
        <v>2.59</v>
      </c>
      <c r="I197" s="109">
        <f t="shared" si="5"/>
        <v>10.36</v>
      </c>
      <c r="J197" s="115"/>
    </row>
    <row r="198" spans="1:10" ht="180">
      <c r="A198" s="114"/>
      <c r="B198" s="107">
        <v>4</v>
      </c>
      <c r="C198" s="10" t="s">
        <v>767</v>
      </c>
      <c r="D198" s="118" t="s">
        <v>271</v>
      </c>
      <c r="E198" s="135" t="s">
        <v>772</v>
      </c>
      <c r="F198" s="136"/>
      <c r="G198" s="11" t="s">
        <v>769</v>
      </c>
      <c r="H198" s="14">
        <v>2.59</v>
      </c>
      <c r="I198" s="109">
        <f t="shared" si="5"/>
        <v>10.36</v>
      </c>
      <c r="J198" s="115"/>
    </row>
    <row r="199" spans="1:10" ht="180">
      <c r="A199" s="114"/>
      <c r="B199" s="107">
        <v>4</v>
      </c>
      <c r="C199" s="10" t="s">
        <v>767</v>
      </c>
      <c r="D199" s="118" t="s">
        <v>271</v>
      </c>
      <c r="E199" s="135" t="s">
        <v>773</v>
      </c>
      <c r="F199" s="136"/>
      <c r="G199" s="11" t="s">
        <v>769</v>
      </c>
      <c r="H199" s="14">
        <v>2.84</v>
      </c>
      <c r="I199" s="109">
        <f t="shared" si="5"/>
        <v>11.36</v>
      </c>
      <c r="J199" s="115"/>
    </row>
    <row r="200" spans="1:10" ht="180">
      <c r="A200" s="114"/>
      <c r="B200" s="107">
        <v>4</v>
      </c>
      <c r="C200" s="10" t="s">
        <v>767</v>
      </c>
      <c r="D200" s="118" t="s">
        <v>271</v>
      </c>
      <c r="E200" s="135" t="s">
        <v>774</v>
      </c>
      <c r="F200" s="136"/>
      <c r="G200" s="11" t="s">
        <v>769</v>
      </c>
      <c r="H200" s="14">
        <v>2.84</v>
      </c>
      <c r="I200" s="109">
        <f t="shared" si="5"/>
        <v>11.36</v>
      </c>
      <c r="J200" s="115"/>
    </row>
    <row r="201" spans="1:10" ht="180">
      <c r="A201" s="114"/>
      <c r="B201" s="107">
        <v>4</v>
      </c>
      <c r="C201" s="10" t="s">
        <v>767</v>
      </c>
      <c r="D201" s="118" t="s">
        <v>271</v>
      </c>
      <c r="E201" s="135" t="s">
        <v>775</v>
      </c>
      <c r="F201" s="136"/>
      <c r="G201" s="11" t="s">
        <v>769</v>
      </c>
      <c r="H201" s="14">
        <v>2.84</v>
      </c>
      <c r="I201" s="109">
        <f t="shared" si="5"/>
        <v>11.36</v>
      </c>
      <c r="J201" s="115"/>
    </row>
    <row r="202" spans="1:10" ht="180">
      <c r="A202" s="114"/>
      <c r="B202" s="107">
        <v>4</v>
      </c>
      <c r="C202" s="10" t="s">
        <v>767</v>
      </c>
      <c r="D202" s="118" t="s">
        <v>271</v>
      </c>
      <c r="E202" s="135" t="s">
        <v>776</v>
      </c>
      <c r="F202" s="136"/>
      <c r="G202" s="11" t="s">
        <v>769</v>
      </c>
      <c r="H202" s="14">
        <v>2.84</v>
      </c>
      <c r="I202" s="109">
        <f t="shared" si="5"/>
        <v>11.36</v>
      </c>
      <c r="J202" s="115"/>
    </row>
    <row r="203" spans="1:10" ht="180">
      <c r="A203" s="114"/>
      <c r="B203" s="107">
        <v>4</v>
      </c>
      <c r="C203" s="10" t="s">
        <v>767</v>
      </c>
      <c r="D203" s="118" t="s">
        <v>272</v>
      </c>
      <c r="E203" s="135" t="s">
        <v>768</v>
      </c>
      <c r="F203" s="136"/>
      <c r="G203" s="11" t="s">
        <v>769</v>
      </c>
      <c r="H203" s="14">
        <v>2.59</v>
      </c>
      <c r="I203" s="109">
        <f t="shared" si="5"/>
        <v>10.36</v>
      </c>
      <c r="J203" s="115"/>
    </row>
    <row r="204" spans="1:10" ht="180">
      <c r="A204" s="114"/>
      <c r="B204" s="107">
        <v>4</v>
      </c>
      <c r="C204" s="10" t="s">
        <v>767</v>
      </c>
      <c r="D204" s="118" t="s">
        <v>272</v>
      </c>
      <c r="E204" s="135" t="s">
        <v>770</v>
      </c>
      <c r="F204" s="136"/>
      <c r="G204" s="11" t="s">
        <v>769</v>
      </c>
      <c r="H204" s="14">
        <v>2.59</v>
      </c>
      <c r="I204" s="109">
        <f t="shared" si="5"/>
        <v>10.36</v>
      </c>
      <c r="J204" s="115"/>
    </row>
    <row r="205" spans="1:10" ht="180">
      <c r="A205" s="114"/>
      <c r="B205" s="107">
        <v>4</v>
      </c>
      <c r="C205" s="10" t="s">
        <v>767</v>
      </c>
      <c r="D205" s="118" t="s">
        <v>272</v>
      </c>
      <c r="E205" s="135" t="s">
        <v>771</v>
      </c>
      <c r="F205" s="136"/>
      <c r="G205" s="11" t="s">
        <v>769</v>
      </c>
      <c r="H205" s="14">
        <v>2.59</v>
      </c>
      <c r="I205" s="109">
        <f t="shared" si="5"/>
        <v>10.36</v>
      </c>
      <c r="J205" s="115"/>
    </row>
    <row r="206" spans="1:10" ht="180">
      <c r="A206" s="114"/>
      <c r="B206" s="107">
        <v>4</v>
      </c>
      <c r="C206" s="10" t="s">
        <v>767</v>
      </c>
      <c r="D206" s="118" t="s">
        <v>272</v>
      </c>
      <c r="E206" s="135" t="s">
        <v>772</v>
      </c>
      <c r="F206" s="136"/>
      <c r="G206" s="11" t="s">
        <v>769</v>
      </c>
      <c r="H206" s="14">
        <v>2.59</v>
      </c>
      <c r="I206" s="109">
        <f t="shared" si="5"/>
        <v>10.36</v>
      </c>
      <c r="J206" s="115"/>
    </row>
    <row r="207" spans="1:10" ht="180">
      <c r="A207" s="114"/>
      <c r="B207" s="107">
        <v>4</v>
      </c>
      <c r="C207" s="10" t="s">
        <v>767</v>
      </c>
      <c r="D207" s="118" t="s">
        <v>272</v>
      </c>
      <c r="E207" s="135" t="s">
        <v>773</v>
      </c>
      <c r="F207" s="136"/>
      <c r="G207" s="11" t="s">
        <v>769</v>
      </c>
      <c r="H207" s="14">
        <v>2.84</v>
      </c>
      <c r="I207" s="109">
        <f t="shared" si="5"/>
        <v>11.36</v>
      </c>
      <c r="J207" s="115"/>
    </row>
    <row r="208" spans="1:10" ht="180">
      <c r="A208" s="114"/>
      <c r="B208" s="107">
        <v>4</v>
      </c>
      <c r="C208" s="10" t="s">
        <v>767</v>
      </c>
      <c r="D208" s="118" t="s">
        <v>272</v>
      </c>
      <c r="E208" s="135" t="s">
        <v>774</v>
      </c>
      <c r="F208" s="136"/>
      <c r="G208" s="11" t="s">
        <v>769</v>
      </c>
      <c r="H208" s="14">
        <v>2.84</v>
      </c>
      <c r="I208" s="109">
        <f t="shared" si="5"/>
        <v>11.36</v>
      </c>
      <c r="J208" s="115"/>
    </row>
    <row r="209" spans="1:10" ht="180">
      <c r="A209" s="114"/>
      <c r="B209" s="107">
        <v>4</v>
      </c>
      <c r="C209" s="10" t="s">
        <v>767</v>
      </c>
      <c r="D209" s="118" t="s">
        <v>272</v>
      </c>
      <c r="E209" s="135" t="s">
        <v>775</v>
      </c>
      <c r="F209" s="136"/>
      <c r="G209" s="11" t="s">
        <v>769</v>
      </c>
      <c r="H209" s="14">
        <v>2.84</v>
      </c>
      <c r="I209" s="109">
        <f t="shared" si="5"/>
        <v>11.36</v>
      </c>
      <c r="J209" s="115"/>
    </row>
    <row r="210" spans="1:10" ht="180">
      <c r="A210" s="114"/>
      <c r="B210" s="108">
        <v>4</v>
      </c>
      <c r="C210" s="12" t="s">
        <v>767</v>
      </c>
      <c r="D210" s="119" t="s">
        <v>272</v>
      </c>
      <c r="E210" s="145" t="s">
        <v>776</v>
      </c>
      <c r="F210" s="146"/>
      <c r="G210" s="13" t="s">
        <v>769</v>
      </c>
      <c r="H210" s="15">
        <v>2.84</v>
      </c>
      <c r="I210" s="110">
        <f t="shared" si="5"/>
        <v>11.36</v>
      </c>
      <c r="J210" s="115"/>
    </row>
  </sheetData>
  <mergeCells count="193">
    <mergeCell ref="E210:F210"/>
    <mergeCell ref="E205:F205"/>
    <mergeCell ref="E206:F206"/>
    <mergeCell ref="E207:F207"/>
    <mergeCell ref="E208:F208"/>
    <mergeCell ref="E209:F209"/>
    <mergeCell ref="E200:F200"/>
    <mergeCell ref="E201:F201"/>
    <mergeCell ref="E202:F202"/>
    <mergeCell ref="E203:F203"/>
    <mergeCell ref="E204:F204"/>
    <mergeCell ref="E195:F195"/>
    <mergeCell ref="E196:F196"/>
    <mergeCell ref="E197:F197"/>
    <mergeCell ref="E198:F198"/>
    <mergeCell ref="E199:F199"/>
    <mergeCell ref="E190:F190"/>
    <mergeCell ref="E191:F191"/>
    <mergeCell ref="E192:F192"/>
    <mergeCell ref="E193:F193"/>
    <mergeCell ref="E194:F194"/>
    <mergeCell ref="E185:F185"/>
    <mergeCell ref="E186:F186"/>
    <mergeCell ref="E187:F187"/>
    <mergeCell ref="E188:F188"/>
    <mergeCell ref="E189:F189"/>
    <mergeCell ref="E180:F180"/>
    <mergeCell ref="E181:F181"/>
    <mergeCell ref="E182:F182"/>
    <mergeCell ref="E183:F183"/>
    <mergeCell ref="E184:F184"/>
    <mergeCell ref="E175:F175"/>
    <mergeCell ref="E176:F176"/>
    <mergeCell ref="E177:F177"/>
    <mergeCell ref="E178:F178"/>
    <mergeCell ref="E179:F179"/>
    <mergeCell ref="E170:F170"/>
    <mergeCell ref="E171:F171"/>
    <mergeCell ref="E172:F172"/>
    <mergeCell ref="E173:F173"/>
    <mergeCell ref="E174:F174"/>
    <mergeCell ref="E165:F165"/>
    <mergeCell ref="E166:F166"/>
    <mergeCell ref="E167:F167"/>
    <mergeCell ref="E168:F168"/>
    <mergeCell ref="E169:F169"/>
    <mergeCell ref="E160:F160"/>
    <mergeCell ref="E161:F161"/>
    <mergeCell ref="E162:F162"/>
    <mergeCell ref="E163:F163"/>
    <mergeCell ref="E164:F164"/>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 ref="E35:F35"/>
    <mergeCell ref="E36:F36"/>
    <mergeCell ref="E37:F37"/>
    <mergeCell ref="E38:F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22"/>
  <sheetViews>
    <sheetView zoomScale="90" zoomScaleNormal="90" workbookViewId="0">
      <selection activeCell="Z17" sqref="Z17:AA1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0.4</v>
      </c>
      <c r="O1" t="s">
        <v>181</v>
      </c>
    </row>
    <row r="2" spans="1:15" ht="15.75" customHeight="1">
      <c r="A2" s="114"/>
      <c r="B2" s="124" t="s">
        <v>134</v>
      </c>
      <c r="C2" s="120"/>
      <c r="D2" s="120"/>
      <c r="E2" s="120"/>
      <c r="F2" s="120"/>
      <c r="G2" s="120"/>
      <c r="H2" s="120"/>
      <c r="I2" s="120"/>
      <c r="J2" s="120"/>
      <c r="K2" s="125" t="s">
        <v>140</v>
      </c>
      <c r="L2" s="115"/>
      <c r="N2">
        <v>1219.7699999999993</v>
      </c>
      <c r="O2" t="s">
        <v>182</v>
      </c>
    </row>
    <row r="3" spans="1:15" ht="12.75" customHeight="1">
      <c r="A3" s="114"/>
      <c r="B3" s="121" t="s">
        <v>135</v>
      </c>
      <c r="C3" s="120"/>
      <c r="D3" s="120"/>
      <c r="E3" s="120"/>
      <c r="F3" s="120"/>
      <c r="G3" s="120"/>
      <c r="H3" s="120"/>
      <c r="I3" s="120"/>
      <c r="J3" s="120"/>
      <c r="K3" s="120"/>
      <c r="L3" s="115"/>
      <c r="N3">
        <v>1219.7699999999993</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797</v>
      </c>
      <c r="C10" s="120"/>
      <c r="D10" s="120"/>
      <c r="E10" s="120"/>
      <c r="F10" s="115"/>
      <c r="G10" s="116"/>
      <c r="H10" s="131" t="s">
        <v>797</v>
      </c>
      <c r="I10" s="120"/>
      <c r="J10" s="120"/>
      <c r="K10" s="137">
        <f>IF(Invoice!J10&lt;&gt;"",Invoice!J10,"")</f>
        <v>51335</v>
      </c>
      <c r="L10" s="115"/>
    </row>
    <row r="11" spans="1:15" ht="12.75" customHeight="1">
      <c r="A11" s="114"/>
      <c r="B11" s="114" t="s">
        <v>709</v>
      </c>
      <c r="C11" s="120"/>
      <c r="D11" s="120"/>
      <c r="E11" s="120"/>
      <c r="F11" s="115"/>
      <c r="G11" s="116"/>
      <c r="H11" s="116" t="s">
        <v>709</v>
      </c>
      <c r="I11" s="120"/>
      <c r="J11" s="120"/>
      <c r="K11" s="138"/>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798</v>
      </c>
      <c r="C13" s="120"/>
      <c r="D13" s="120"/>
      <c r="E13" s="120"/>
      <c r="F13" s="115"/>
      <c r="G13" s="116"/>
      <c r="H13" s="116" t="s">
        <v>798</v>
      </c>
      <c r="I13" s="120"/>
      <c r="J13" s="120"/>
      <c r="K13" s="99" t="s">
        <v>11</v>
      </c>
      <c r="L13" s="115"/>
    </row>
    <row r="14" spans="1:15" ht="15" customHeight="1">
      <c r="A14" s="114"/>
      <c r="B14" s="114" t="s">
        <v>712</v>
      </c>
      <c r="C14" s="120"/>
      <c r="D14" s="120"/>
      <c r="E14" s="120"/>
      <c r="F14" s="115"/>
      <c r="G14" s="116"/>
      <c r="H14" s="116" t="s">
        <v>712</v>
      </c>
      <c r="I14" s="120"/>
      <c r="J14" s="120"/>
      <c r="K14" s="139">
        <f>Invoice!J14</f>
        <v>45176</v>
      </c>
      <c r="L14" s="115"/>
    </row>
    <row r="15" spans="1:15" ht="15" customHeight="1">
      <c r="A15" s="114"/>
      <c r="B15" s="132" t="s">
        <v>799</v>
      </c>
      <c r="C15" s="7"/>
      <c r="D15" s="7"/>
      <c r="E15" s="7"/>
      <c r="F15" s="8"/>
      <c r="G15" s="116"/>
      <c r="H15" s="130" t="s">
        <v>799</v>
      </c>
      <c r="I15" s="120"/>
      <c r="J15" s="120"/>
      <c r="K15" s="140"/>
      <c r="L15" s="115"/>
    </row>
    <row r="16" spans="1:15" ht="15" customHeight="1">
      <c r="A16" s="114"/>
      <c r="B16" s="120"/>
      <c r="C16" s="120"/>
      <c r="D16" s="120"/>
      <c r="E16" s="120"/>
      <c r="F16" s="120"/>
      <c r="G16" s="120"/>
      <c r="H16" s="120"/>
      <c r="I16" s="123" t="s">
        <v>142</v>
      </c>
      <c r="J16" s="123" t="s">
        <v>142</v>
      </c>
      <c r="K16" s="129">
        <v>39901</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34" t="s">
        <v>803</v>
      </c>
      <c r="I18" s="122" t="s">
        <v>258</v>
      </c>
      <c r="J18" s="122" t="s">
        <v>258</v>
      </c>
      <c r="K18" s="104" t="s">
        <v>159</v>
      </c>
      <c r="L18" s="115"/>
    </row>
    <row r="19" spans="1:12" ht="12.75" customHeight="1">
      <c r="A19" s="114"/>
      <c r="B19" s="120"/>
      <c r="C19" s="120"/>
      <c r="D19" s="120"/>
      <c r="E19" s="120"/>
      <c r="F19" s="120"/>
      <c r="G19" s="120"/>
      <c r="H19" s="133" t="s">
        <v>804</v>
      </c>
      <c r="I19" s="120"/>
      <c r="J19" s="120"/>
      <c r="K19" s="120"/>
      <c r="L19" s="115"/>
    </row>
    <row r="20" spans="1:12" ht="12.75" customHeight="1">
      <c r="A20" s="114"/>
      <c r="B20" s="100" t="s">
        <v>198</v>
      </c>
      <c r="C20" s="100" t="s">
        <v>199</v>
      </c>
      <c r="D20" s="100" t="s">
        <v>284</v>
      </c>
      <c r="E20" s="117" t="s">
        <v>200</v>
      </c>
      <c r="F20" s="141" t="s">
        <v>201</v>
      </c>
      <c r="G20" s="142"/>
      <c r="H20" s="100" t="s">
        <v>169</v>
      </c>
      <c r="I20" s="100" t="s">
        <v>202</v>
      </c>
      <c r="J20" s="100" t="s">
        <v>202</v>
      </c>
      <c r="K20" s="100" t="s">
        <v>21</v>
      </c>
      <c r="L20" s="115"/>
    </row>
    <row r="21" spans="1:12" ht="12.75" customHeight="1">
      <c r="A21" s="114"/>
      <c r="B21" s="105"/>
      <c r="C21" s="105"/>
      <c r="D21" s="105"/>
      <c r="E21" s="106"/>
      <c r="F21" s="143"/>
      <c r="G21" s="144"/>
      <c r="H21" s="105" t="s">
        <v>141</v>
      </c>
      <c r="I21" s="105"/>
      <c r="J21" s="105"/>
      <c r="K21" s="105"/>
      <c r="L21" s="115"/>
    </row>
    <row r="22" spans="1:12" ht="24" customHeight="1">
      <c r="A22" s="114"/>
      <c r="B22" s="107">
        <f>'Tax Invoice'!D18</f>
        <v>20</v>
      </c>
      <c r="C22" s="10" t="s">
        <v>715</v>
      </c>
      <c r="D22" s="10" t="s">
        <v>715</v>
      </c>
      <c r="E22" s="118" t="s">
        <v>107</v>
      </c>
      <c r="F22" s="135"/>
      <c r="G22" s="136"/>
      <c r="H22" s="11" t="s">
        <v>716</v>
      </c>
      <c r="I22" s="14">
        <f t="shared" ref="I22:I53" si="0">ROUNDUP(J22*$N$1,2)</f>
        <v>0.14000000000000001</v>
      </c>
      <c r="J22" s="14">
        <v>0.34</v>
      </c>
      <c r="K22" s="109">
        <f t="shared" ref="K22:K53" si="1">I22*B22</f>
        <v>2.8000000000000003</v>
      </c>
      <c r="L22" s="115"/>
    </row>
    <row r="23" spans="1:12" ht="24" customHeight="1">
      <c r="A23" s="114"/>
      <c r="B23" s="107">
        <f>'Tax Invoice'!D19</f>
        <v>10</v>
      </c>
      <c r="C23" s="10" t="s">
        <v>715</v>
      </c>
      <c r="D23" s="10" t="s">
        <v>715</v>
      </c>
      <c r="E23" s="118" t="s">
        <v>210</v>
      </c>
      <c r="F23" s="135"/>
      <c r="G23" s="136"/>
      <c r="H23" s="11" t="s">
        <v>716</v>
      </c>
      <c r="I23" s="14">
        <f t="shared" si="0"/>
        <v>0.14000000000000001</v>
      </c>
      <c r="J23" s="14">
        <v>0.34</v>
      </c>
      <c r="K23" s="109">
        <f t="shared" si="1"/>
        <v>1.4000000000000001</v>
      </c>
      <c r="L23" s="115"/>
    </row>
    <row r="24" spans="1:12" ht="24" customHeight="1">
      <c r="A24" s="114"/>
      <c r="B24" s="107">
        <f>'Tax Invoice'!D20</f>
        <v>10</v>
      </c>
      <c r="C24" s="10" t="s">
        <v>715</v>
      </c>
      <c r="D24" s="10" t="s">
        <v>715</v>
      </c>
      <c r="E24" s="118" t="s">
        <v>212</v>
      </c>
      <c r="F24" s="135"/>
      <c r="G24" s="136"/>
      <c r="H24" s="11" t="s">
        <v>716</v>
      </c>
      <c r="I24" s="14">
        <f t="shared" si="0"/>
        <v>0.14000000000000001</v>
      </c>
      <c r="J24" s="14">
        <v>0.34</v>
      </c>
      <c r="K24" s="109">
        <f t="shared" si="1"/>
        <v>1.4000000000000001</v>
      </c>
      <c r="L24" s="115"/>
    </row>
    <row r="25" spans="1:12" ht="24" customHeight="1">
      <c r="A25" s="114"/>
      <c r="B25" s="107">
        <f>'Tax Invoice'!D21</f>
        <v>10</v>
      </c>
      <c r="C25" s="10" t="s">
        <v>715</v>
      </c>
      <c r="D25" s="10" t="s">
        <v>715</v>
      </c>
      <c r="E25" s="118" t="s">
        <v>263</v>
      </c>
      <c r="F25" s="135"/>
      <c r="G25" s="136"/>
      <c r="H25" s="11" t="s">
        <v>716</v>
      </c>
      <c r="I25" s="14">
        <f t="shared" si="0"/>
        <v>0.14000000000000001</v>
      </c>
      <c r="J25" s="14">
        <v>0.34</v>
      </c>
      <c r="K25" s="109">
        <f t="shared" si="1"/>
        <v>1.4000000000000001</v>
      </c>
      <c r="L25" s="115"/>
    </row>
    <row r="26" spans="1:12" ht="24" customHeight="1">
      <c r="A26" s="114"/>
      <c r="B26" s="107">
        <f>'Tax Invoice'!D22</f>
        <v>10</v>
      </c>
      <c r="C26" s="10" t="s">
        <v>715</v>
      </c>
      <c r="D26" s="10" t="s">
        <v>715</v>
      </c>
      <c r="E26" s="118" t="s">
        <v>214</v>
      </c>
      <c r="F26" s="135"/>
      <c r="G26" s="136"/>
      <c r="H26" s="11" t="s">
        <v>716</v>
      </c>
      <c r="I26" s="14">
        <f t="shared" si="0"/>
        <v>0.14000000000000001</v>
      </c>
      <c r="J26" s="14">
        <v>0.34</v>
      </c>
      <c r="K26" s="109">
        <f t="shared" si="1"/>
        <v>1.4000000000000001</v>
      </c>
      <c r="L26" s="115"/>
    </row>
    <row r="27" spans="1:12" ht="24" customHeight="1">
      <c r="A27" s="114"/>
      <c r="B27" s="107">
        <f>'Tax Invoice'!D23</f>
        <v>10</v>
      </c>
      <c r="C27" s="10" t="s">
        <v>715</v>
      </c>
      <c r="D27" s="10" t="s">
        <v>715</v>
      </c>
      <c r="E27" s="118" t="s">
        <v>269</v>
      </c>
      <c r="F27" s="135"/>
      <c r="G27" s="136"/>
      <c r="H27" s="11" t="s">
        <v>716</v>
      </c>
      <c r="I27" s="14">
        <f t="shared" si="0"/>
        <v>0.14000000000000001</v>
      </c>
      <c r="J27" s="14">
        <v>0.34</v>
      </c>
      <c r="K27" s="109">
        <f t="shared" si="1"/>
        <v>1.4000000000000001</v>
      </c>
      <c r="L27" s="115"/>
    </row>
    <row r="28" spans="1:12" ht="24" customHeight="1">
      <c r="A28" s="114"/>
      <c r="B28" s="107">
        <f>'Tax Invoice'!D24</f>
        <v>10</v>
      </c>
      <c r="C28" s="10" t="s">
        <v>715</v>
      </c>
      <c r="D28" s="10" t="s">
        <v>715</v>
      </c>
      <c r="E28" s="118" t="s">
        <v>270</v>
      </c>
      <c r="F28" s="135"/>
      <c r="G28" s="136"/>
      <c r="H28" s="11" t="s">
        <v>716</v>
      </c>
      <c r="I28" s="14">
        <f t="shared" si="0"/>
        <v>0.14000000000000001</v>
      </c>
      <c r="J28" s="14">
        <v>0.34</v>
      </c>
      <c r="K28" s="109">
        <f t="shared" si="1"/>
        <v>1.4000000000000001</v>
      </c>
      <c r="L28" s="115"/>
    </row>
    <row r="29" spans="1:12" ht="24" customHeight="1">
      <c r="A29" s="114"/>
      <c r="B29" s="107">
        <f>'Tax Invoice'!D25</f>
        <v>6</v>
      </c>
      <c r="C29" s="10" t="s">
        <v>100</v>
      </c>
      <c r="D29" s="10" t="s">
        <v>100</v>
      </c>
      <c r="E29" s="118" t="s">
        <v>717</v>
      </c>
      <c r="F29" s="135" t="s">
        <v>311</v>
      </c>
      <c r="G29" s="136"/>
      <c r="H29" s="11" t="s">
        <v>718</v>
      </c>
      <c r="I29" s="14">
        <f t="shared" si="0"/>
        <v>0.4</v>
      </c>
      <c r="J29" s="14">
        <v>0.99</v>
      </c>
      <c r="K29" s="109">
        <f t="shared" si="1"/>
        <v>2.4000000000000004</v>
      </c>
      <c r="L29" s="115"/>
    </row>
    <row r="30" spans="1:12" ht="24" customHeight="1">
      <c r="A30" s="114"/>
      <c r="B30" s="107">
        <f>'Tax Invoice'!D26</f>
        <v>6</v>
      </c>
      <c r="C30" s="10" t="s">
        <v>100</v>
      </c>
      <c r="D30" s="10" t="s">
        <v>777</v>
      </c>
      <c r="E30" s="118" t="s">
        <v>719</v>
      </c>
      <c r="F30" s="135" t="s">
        <v>107</v>
      </c>
      <c r="G30" s="136"/>
      <c r="H30" s="11" t="s">
        <v>718</v>
      </c>
      <c r="I30" s="14">
        <f t="shared" si="0"/>
        <v>0.42</v>
      </c>
      <c r="J30" s="14">
        <v>1.04</v>
      </c>
      <c r="K30" s="109">
        <f t="shared" si="1"/>
        <v>2.52</v>
      </c>
      <c r="L30" s="115"/>
    </row>
    <row r="31" spans="1:12" ht="24" customHeight="1">
      <c r="A31" s="114"/>
      <c r="B31" s="107">
        <f>'Tax Invoice'!D27</f>
        <v>6</v>
      </c>
      <c r="C31" s="10" t="s">
        <v>100</v>
      </c>
      <c r="D31" s="10" t="s">
        <v>777</v>
      </c>
      <c r="E31" s="118" t="s">
        <v>719</v>
      </c>
      <c r="F31" s="135" t="s">
        <v>210</v>
      </c>
      <c r="G31" s="136"/>
      <c r="H31" s="11" t="s">
        <v>718</v>
      </c>
      <c r="I31" s="14">
        <f t="shared" si="0"/>
        <v>0.42</v>
      </c>
      <c r="J31" s="14">
        <v>1.04</v>
      </c>
      <c r="K31" s="109">
        <f t="shared" si="1"/>
        <v>2.52</v>
      </c>
      <c r="L31" s="115"/>
    </row>
    <row r="32" spans="1:12" ht="24" customHeight="1">
      <c r="A32" s="114"/>
      <c r="B32" s="107">
        <f>'Tax Invoice'!D28</f>
        <v>6</v>
      </c>
      <c r="C32" s="10" t="s">
        <v>100</v>
      </c>
      <c r="D32" s="10" t="s">
        <v>777</v>
      </c>
      <c r="E32" s="118" t="s">
        <v>719</v>
      </c>
      <c r="F32" s="135" t="s">
        <v>212</v>
      </c>
      <c r="G32" s="136"/>
      <c r="H32" s="11" t="s">
        <v>718</v>
      </c>
      <c r="I32" s="14">
        <f t="shared" si="0"/>
        <v>0.42</v>
      </c>
      <c r="J32" s="14">
        <v>1.04</v>
      </c>
      <c r="K32" s="109">
        <f t="shared" si="1"/>
        <v>2.52</v>
      </c>
      <c r="L32" s="115"/>
    </row>
    <row r="33" spans="1:12" ht="24" customHeight="1">
      <c r="A33" s="114"/>
      <c r="B33" s="107">
        <f>'Tax Invoice'!D29</f>
        <v>6</v>
      </c>
      <c r="C33" s="10" t="s">
        <v>100</v>
      </c>
      <c r="D33" s="10" t="s">
        <v>777</v>
      </c>
      <c r="E33" s="118" t="s">
        <v>719</v>
      </c>
      <c r="F33" s="135" t="s">
        <v>213</v>
      </c>
      <c r="G33" s="136"/>
      <c r="H33" s="11" t="s">
        <v>718</v>
      </c>
      <c r="I33" s="14">
        <f t="shared" si="0"/>
        <v>0.42</v>
      </c>
      <c r="J33" s="14">
        <v>1.04</v>
      </c>
      <c r="K33" s="109">
        <f t="shared" si="1"/>
        <v>2.52</v>
      </c>
      <c r="L33" s="115"/>
    </row>
    <row r="34" spans="1:12" ht="24" customHeight="1">
      <c r="A34" s="114"/>
      <c r="B34" s="107">
        <f>'Tax Invoice'!D30</f>
        <v>6</v>
      </c>
      <c r="C34" s="10" t="s">
        <v>100</v>
      </c>
      <c r="D34" s="10" t="s">
        <v>777</v>
      </c>
      <c r="E34" s="118" t="s">
        <v>719</v>
      </c>
      <c r="F34" s="135" t="s">
        <v>214</v>
      </c>
      <c r="G34" s="136"/>
      <c r="H34" s="11" t="s">
        <v>718</v>
      </c>
      <c r="I34" s="14">
        <f t="shared" si="0"/>
        <v>0.42</v>
      </c>
      <c r="J34" s="14">
        <v>1.04</v>
      </c>
      <c r="K34" s="109">
        <f t="shared" si="1"/>
        <v>2.52</v>
      </c>
      <c r="L34" s="115"/>
    </row>
    <row r="35" spans="1:12" ht="24" customHeight="1">
      <c r="A35" s="114"/>
      <c r="B35" s="107">
        <f>'Tax Invoice'!D31</f>
        <v>6</v>
      </c>
      <c r="C35" s="10" t="s">
        <v>100</v>
      </c>
      <c r="D35" s="10" t="s">
        <v>777</v>
      </c>
      <c r="E35" s="118" t="s">
        <v>719</v>
      </c>
      <c r="F35" s="135" t="s">
        <v>265</v>
      </c>
      <c r="G35" s="136"/>
      <c r="H35" s="11" t="s">
        <v>718</v>
      </c>
      <c r="I35" s="14">
        <f t="shared" si="0"/>
        <v>0.42</v>
      </c>
      <c r="J35" s="14">
        <v>1.04</v>
      </c>
      <c r="K35" s="109">
        <f t="shared" si="1"/>
        <v>2.52</v>
      </c>
      <c r="L35" s="115"/>
    </row>
    <row r="36" spans="1:12" ht="24" customHeight="1">
      <c r="A36" s="114"/>
      <c r="B36" s="107">
        <f>'Tax Invoice'!D32</f>
        <v>6</v>
      </c>
      <c r="C36" s="10" t="s">
        <v>100</v>
      </c>
      <c r="D36" s="10" t="s">
        <v>777</v>
      </c>
      <c r="E36" s="118" t="s">
        <v>719</v>
      </c>
      <c r="F36" s="135" t="s">
        <v>310</v>
      </c>
      <c r="G36" s="136"/>
      <c r="H36" s="11" t="s">
        <v>718</v>
      </c>
      <c r="I36" s="14">
        <f t="shared" si="0"/>
        <v>0.42</v>
      </c>
      <c r="J36" s="14">
        <v>1.04</v>
      </c>
      <c r="K36" s="109">
        <f t="shared" si="1"/>
        <v>2.52</v>
      </c>
      <c r="L36" s="115"/>
    </row>
    <row r="37" spans="1:12" ht="24" customHeight="1">
      <c r="A37" s="114"/>
      <c r="B37" s="107">
        <f>'Tax Invoice'!D33</f>
        <v>6</v>
      </c>
      <c r="C37" s="10" t="s">
        <v>100</v>
      </c>
      <c r="D37" s="10" t="s">
        <v>777</v>
      </c>
      <c r="E37" s="118" t="s">
        <v>720</v>
      </c>
      <c r="F37" s="135" t="s">
        <v>107</v>
      </c>
      <c r="G37" s="136"/>
      <c r="H37" s="11" t="s">
        <v>718</v>
      </c>
      <c r="I37" s="14">
        <f t="shared" si="0"/>
        <v>0.42</v>
      </c>
      <c r="J37" s="14">
        <v>1.04</v>
      </c>
      <c r="K37" s="109">
        <f t="shared" si="1"/>
        <v>2.52</v>
      </c>
      <c r="L37" s="115"/>
    </row>
    <row r="38" spans="1:12" ht="24" customHeight="1">
      <c r="A38" s="114"/>
      <c r="B38" s="107">
        <f>'Tax Invoice'!D34</f>
        <v>6</v>
      </c>
      <c r="C38" s="10" t="s">
        <v>100</v>
      </c>
      <c r="D38" s="10" t="s">
        <v>777</v>
      </c>
      <c r="E38" s="118" t="s">
        <v>720</v>
      </c>
      <c r="F38" s="135" t="s">
        <v>213</v>
      </c>
      <c r="G38" s="136"/>
      <c r="H38" s="11" t="s">
        <v>718</v>
      </c>
      <c r="I38" s="14">
        <f t="shared" si="0"/>
        <v>0.42</v>
      </c>
      <c r="J38" s="14">
        <v>1.04</v>
      </c>
      <c r="K38" s="109">
        <f t="shared" si="1"/>
        <v>2.52</v>
      </c>
      <c r="L38" s="115"/>
    </row>
    <row r="39" spans="1:12" ht="24" customHeight="1">
      <c r="A39" s="114"/>
      <c r="B39" s="107">
        <f>'Tax Invoice'!D35</f>
        <v>6</v>
      </c>
      <c r="C39" s="10" t="s">
        <v>100</v>
      </c>
      <c r="D39" s="10" t="s">
        <v>777</v>
      </c>
      <c r="E39" s="118" t="s">
        <v>720</v>
      </c>
      <c r="F39" s="135" t="s">
        <v>214</v>
      </c>
      <c r="G39" s="136"/>
      <c r="H39" s="11" t="s">
        <v>718</v>
      </c>
      <c r="I39" s="14">
        <f t="shared" si="0"/>
        <v>0.42</v>
      </c>
      <c r="J39" s="14">
        <v>1.04</v>
      </c>
      <c r="K39" s="109">
        <f t="shared" si="1"/>
        <v>2.52</v>
      </c>
      <c r="L39" s="115"/>
    </row>
    <row r="40" spans="1:12" ht="24" customHeight="1">
      <c r="A40" s="114"/>
      <c r="B40" s="107">
        <f>'Tax Invoice'!D36</f>
        <v>6</v>
      </c>
      <c r="C40" s="10" t="s">
        <v>100</v>
      </c>
      <c r="D40" s="10" t="s">
        <v>777</v>
      </c>
      <c r="E40" s="118" t="s">
        <v>720</v>
      </c>
      <c r="F40" s="135" t="s">
        <v>310</v>
      </c>
      <c r="G40" s="136"/>
      <c r="H40" s="11" t="s">
        <v>718</v>
      </c>
      <c r="I40" s="14">
        <f t="shared" si="0"/>
        <v>0.42</v>
      </c>
      <c r="J40" s="14">
        <v>1.04</v>
      </c>
      <c r="K40" s="109">
        <f t="shared" si="1"/>
        <v>2.52</v>
      </c>
      <c r="L40" s="115"/>
    </row>
    <row r="41" spans="1:12" ht="24" customHeight="1">
      <c r="A41" s="114"/>
      <c r="B41" s="107">
        <f>'Tax Invoice'!D37</f>
        <v>6</v>
      </c>
      <c r="C41" s="10" t="s">
        <v>100</v>
      </c>
      <c r="D41" s="10" t="s">
        <v>777</v>
      </c>
      <c r="E41" s="118" t="s">
        <v>721</v>
      </c>
      <c r="F41" s="135" t="s">
        <v>107</v>
      </c>
      <c r="G41" s="136"/>
      <c r="H41" s="11" t="s">
        <v>718</v>
      </c>
      <c r="I41" s="14">
        <f t="shared" si="0"/>
        <v>0.42</v>
      </c>
      <c r="J41" s="14">
        <v>1.04</v>
      </c>
      <c r="K41" s="109">
        <f t="shared" si="1"/>
        <v>2.52</v>
      </c>
      <c r="L41" s="115"/>
    </row>
    <row r="42" spans="1:12" ht="24" customHeight="1">
      <c r="A42" s="114"/>
      <c r="B42" s="107">
        <f>'Tax Invoice'!D38</f>
        <v>6</v>
      </c>
      <c r="C42" s="10" t="s">
        <v>100</v>
      </c>
      <c r="D42" s="10" t="s">
        <v>777</v>
      </c>
      <c r="E42" s="118" t="s">
        <v>721</v>
      </c>
      <c r="F42" s="135" t="s">
        <v>212</v>
      </c>
      <c r="G42" s="136"/>
      <c r="H42" s="11" t="s">
        <v>718</v>
      </c>
      <c r="I42" s="14">
        <f t="shared" si="0"/>
        <v>0.42</v>
      </c>
      <c r="J42" s="14">
        <v>1.04</v>
      </c>
      <c r="K42" s="109">
        <f t="shared" si="1"/>
        <v>2.52</v>
      </c>
      <c r="L42" s="115"/>
    </row>
    <row r="43" spans="1:12" ht="24" customHeight="1">
      <c r="A43" s="114"/>
      <c r="B43" s="107">
        <f>'Tax Invoice'!D39</f>
        <v>6</v>
      </c>
      <c r="C43" s="10" t="s">
        <v>100</v>
      </c>
      <c r="D43" s="10" t="s">
        <v>777</v>
      </c>
      <c r="E43" s="118" t="s">
        <v>721</v>
      </c>
      <c r="F43" s="135" t="s">
        <v>213</v>
      </c>
      <c r="G43" s="136"/>
      <c r="H43" s="11" t="s">
        <v>718</v>
      </c>
      <c r="I43" s="14">
        <f t="shared" si="0"/>
        <v>0.42</v>
      </c>
      <c r="J43" s="14">
        <v>1.04</v>
      </c>
      <c r="K43" s="109">
        <f t="shared" si="1"/>
        <v>2.52</v>
      </c>
      <c r="L43" s="115"/>
    </row>
    <row r="44" spans="1:12" ht="36" customHeight="1">
      <c r="A44" s="114"/>
      <c r="B44" s="107">
        <f>'Tax Invoice'!D40</f>
        <v>4</v>
      </c>
      <c r="C44" s="10" t="s">
        <v>722</v>
      </c>
      <c r="D44" s="10" t="s">
        <v>722</v>
      </c>
      <c r="E44" s="118" t="s">
        <v>25</v>
      </c>
      <c r="F44" s="135"/>
      <c r="G44" s="136"/>
      <c r="H44" s="11" t="s">
        <v>723</v>
      </c>
      <c r="I44" s="14">
        <f t="shared" si="0"/>
        <v>0.61</v>
      </c>
      <c r="J44" s="14">
        <v>1.52</v>
      </c>
      <c r="K44" s="109">
        <f t="shared" si="1"/>
        <v>2.44</v>
      </c>
      <c r="L44" s="115"/>
    </row>
    <row r="45" spans="1:12" ht="36" customHeight="1">
      <c r="A45" s="114"/>
      <c r="B45" s="107">
        <f>'Tax Invoice'!D41</f>
        <v>4</v>
      </c>
      <c r="C45" s="10" t="s">
        <v>722</v>
      </c>
      <c r="D45" s="10" t="s">
        <v>722</v>
      </c>
      <c r="E45" s="118" t="s">
        <v>26</v>
      </c>
      <c r="F45" s="135"/>
      <c r="G45" s="136"/>
      <c r="H45" s="11" t="s">
        <v>723</v>
      </c>
      <c r="I45" s="14">
        <f t="shared" si="0"/>
        <v>0.61</v>
      </c>
      <c r="J45" s="14">
        <v>1.52</v>
      </c>
      <c r="K45" s="109">
        <f t="shared" si="1"/>
        <v>2.44</v>
      </c>
      <c r="L45" s="115"/>
    </row>
    <row r="46" spans="1:12" ht="36" customHeight="1">
      <c r="A46" s="114"/>
      <c r="B46" s="107">
        <f>'Tax Invoice'!D42</f>
        <v>4</v>
      </c>
      <c r="C46" s="10" t="s">
        <v>722</v>
      </c>
      <c r="D46" s="10" t="s">
        <v>722</v>
      </c>
      <c r="E46" s="118" t="s">
        <v>27</v>
      </c>
      <c r="F46" s="135"/>
      <c r="G46" s="136"/>
      <c r="H46" s="11" t="s">
        <v>723</v>
      </c>
      <c r="I46" s="14">
        <f t="shared" si="0"/>
        <v>0.61</v>
      </c>
      <c r="J46" s="14">
        <v>1.52</v>
      </c>
      <c r="K46" s="109">
        <f t="shared" si="1"/>
        <v>2.44</v>
      </c>
      <c r="L46" s="115"/>
    </row>
    <row r="47" spans="1:12" ht="24" customHeight="1">
      <c r="A47" s="114"/>
      <c r="B47" s="107">
        <f>'Tax Invoice'!D43</f>
        <v>4</v>
      </c>
      <c r="C47" s="10" t="s">
        <v>724</v>
      </c>
      <c r="D47" s="10" t="s">
        <v>724</v>
      </c>
      <c r="E47" s="118" t="s">
        <v>26</v>
      </c>
      <c r="F47" s="135" t="s">
        <v>239</v>
      </c>
      <c r="G47" s="136"/>
      <c r="H47" s="11" t="s">
        <v>725</v>
      </c>
      <c r="I47" s="14">
        <f t="shared" si="0"/>
        <v>0.57000000000000006</v>
      </c>
      <c r="J47" s="14">
        <v>1.41</v>
      </c>
      <c r="K47" s="109">
        <f t="shared" si="1"/>
        <v>2.2800000000000002</v>
      </c>
      <c r="L47" s="115"/>
    </row>
    <row r="48" spans="1:12" ht="24" customHeight="1">
      <c r="A48" s="114"/>
      <c r="B48" s="107">
        <f>'Tax Invoice'!D44</f>
        <v>4</v>
      </c>
      <c r="C48" s="10" t="s">
        <v>724</v>
      </c>
      <c r="D48" s="10" t="s">
        <v>724</v>
      </c>
      <c r="E48" s="118" t="s">
        <v>26</v>
      </c>
      <c r="F48" s="135" t="s">
        <v>348</v>
      </c>
      <c r="G48" s="136"/>
      <c r="H48" s="11" t="s">
        <v>725</v>
      </c>
      <c r="I48" s="14">
        <f t="shared" si="0"/>
        <v>0.57000000000000006</v>
      </c>
      <c r="J48" s="14">
        <v>1.41</v>
      </c>
      <c r="K48" s="109">
        <f t="shared" si="1"/>
        <v>2.2800000000000002</v>
      </c>
      <c r="L48" s="115"/>
    </row>
    <row r="49" spans="1:12" ht="24" customHeight="1">
      <c r="A49" s="114"/>
      <c r="B49" s="107">
        <f>'Tax Invoice'!D45</f>
        <v>4</v>
      </c>
      <c r="C49" s="10" t="s">
        <v>724</v>
      </c>
      <c r="D49" s="10" t="s">
        <v>724</v>
      </c>
      <c r="E49" s="118" t="s">
        <v>26</v>
      </c>
      <c r="F49" s="135" t="s">
        <v>528</v>
      </c>
      <c r="G49" s="136"/>
      <c r="H49" s="11" t="s">
        <v>725</v>
      </c>
      <c r="I49" s="14">
        <f t="shared" si="0"/>
        <v>0.57000000000000006</v>
      </c>
      <c r="J49" s="14">
        <v>1.41</v>
      </c>
      <c r="K49" s="109">
        <f t="shared" si="1"/>
        <v>2.2800000000000002</v>
      </c>
      <c r="L49" s="115"/>
    </row>
    <row r="50" spans="1:12" ht="24" customHeight="1">
      <c r="A50" s="114"/>
      <c r="B50" s="107">
        <f>'Tax Invoice'!D46</f>
        <v>4</v>
      </c>
      <c r="C50" s="10" t="s">
        <v>724</v>
      </c>
      <c r="D50" s="10" t="s">
        <v>724</v>
      </c>
      <c r="E50" s="118" t="s">
        <v>26</v>
      </c>
      <c r="F50" s="135" t="s">
        <v>726</v>
      </c>
      <c r="G50" s="136"/>
      <c r="H50" s="11" t="s">
        <v>725</v>
      </c>
      <c r="I50" s="14">
        <f t="shared" si="0"/>
        <v>0.57000000000000006</v>
      </c>
      <c r="J50" s="14">
        <v>1.41</v>
      </c>
      <c r="K50" s="109">
        <f t="shared" si="1"/>
        <v>2.2800000000000002</v>
      </c>
      <c r="L50" s="115"/>
    </row>
    <row r="51" spans="1:12" ht="24" customHeight="1">
      <c r="A51" s="114"/>
      <c r="B51" s="107">
        <f>'Tax Invoice'!D47</f>
        <v>2</v>
      </c>
      <c r="C51" s="10" t="s">
        <v>724</v>
      </c>
      <c r="D51" s="10" t="s">
        <v>724</v>
      </c>
      <c r="E51" s="118" t="s">
        <v>27</v>
      </c>
      <c r="F51" s="135" t="s">
        <v>239</v>
      </c>
      <c r="G51" s="136"/>
      <c r="H51" s="11" t="s">
        <v>725</v>
      </c>
      <c r="I51" s="14">
        <f t="shared" si="0"/>
        <v>0.57000000000000006</v>
      </c>
      <c r="J51" s="14">
        <v>1.41</v>
      </c>
      <c r="K51" s="109">
        <f t="shared" si="1"/>
        <v>1.1400000000000001</v>
      </c>
      <c r="L51" s="115"/>
    </row>
    <row r="52" spans="1:12" ht="24" customHeight="1">
      <c r="A52" s="114"/>
      <c r="B52" s="107">
        <f>'Tax Invoice'!D48</f>
        <v>2</v>
      </c>
      <c r="C52" s="10" t="s">
        <v>724</v>
      </c>
      <c r="D52" s="10" t="s">
        <v>724</v>
      </c>
      <c r="E52" s="118" t="s">
        <v>27</v>
      </c>
      <c r="F52" s="135" t="s">
        <v>348</v>
      </c>
      <c r="G52" s="136"/>
      <c r="H52" s="11" t="s">
        <v>725</v>
      </c>
      <c r="I52" s="14">
        <f t="shared" si="0"/>
        <v>0.57000000000000006</v>
      </c>
      <c r="J52" s="14">
        <v>1.41</v>
      </c>
      <c r="K52" s="109">
        <f t="shared" si="1"/>
        <v>1.1400000000000001</v>
      </c>
      <c r="L52" s="115"/>
    </row>
    <row r="53" spans="1:12" ht="24" customHeight="1">
      <c r="A53" s="114"/>
      <c r="B53" s="107">
        <f>'Tax Invoice'!D49</f>
        <v>2</v>
      </c>
      <c r="C53" s="10" t="s">
        <v>724</v>
      </c>
      <c r="D53" s="10" t="s">
        <v>724</v>
      </c>
      <c r="E53" s="118" t="s">
        <v>27</v>
      </c>
      <c r="F53" s="135" t="s">
        <v>528</v>
      </c>
      <c r="G53" s="136"/>
      <c r="H53" s="11" t="s">
        <v>725</v>
      </c>
      <c r="I53" s="14">
        <f t="shared" si="0"/>
        <v>0.57000000000000006</v>
      </c>
      <c r="J53" s="14">
        <v>1.41</v>
      </c>
      <c r="K53" s="109">
        <f t="shared" si="1"/>
        <v>1.1400000000000001</v>
      </c>
      <c r="L53" s="115"/>
    </row>
    <row r="54" spans="1:12" ht="24" customHeight="1">
      <c r="A54" s="114"/>
      <c r="B54" s="107">
        <f>'Tax Invoice'!D50</f>
        <v>2</v>
      </c>
      <c r="C54" s="10" t="s">
        <v>724</v>
      </c>
      <c r="D54" s="10" t="s">
        <v>724</v>
      </c>
      <c r="E54" s="118" t="s">
        <v>27</v>
      </c>
      <c r="F54" s="135" t="s">
        <v>726</v>
      </c>
      <c r="G54" s="136"/>
      <c r="H54" s="11" t="s">
        <v>725</v>
      </c>
      <c r="I54" s="14">
        <f t="shared" ref="I54:I85" si="2">ROUNDUP(J54*$N$1,2)</f>
        <v>0.57000000000000006</v>
      </c>
      <c r="J54" s="14">
        <v>1.41</v>
      </c>
      <c r="K54" s="109">
        <f t="shared" ref="K54:K85" si="3">I54*B54</f>
        <v>1.1400000000000001</v>
      </c>
      <c r="L54" s="115"/>
    </row>
    <row r="55" spans="1:12" ht="27" customHeight="1">
      <c r="A55" s="114"/>
      <c r="B55" s="107">
        <f>'Tax Invoice'!D51</f>
        <v>4</v>
      </c>
      <c r="C55" s="10" t="s">
        <v>727</v>
      </c>
      <c r="D55" s="10" t="s">
        <v>727</v>
      </c>
      <c r="E55" s="118" t="s">
        <v>25</v>
      </c>
      <c r="F55" s="135"/>
      <c r="G55" s="136"/>
      <c r="H55" s="11" t="s">
        <v>728</v>
      </c>
      <c r="I55" s="14">
        <f t="shared" si="2"/>
        <v>0.79</v>
      </c>
      <c r="J55" s="14">
        <v>1.97</v>
      </c>
      <c r="K55" s="109">
        <f t="shared" si="3"/>
        <v>3.16</v>
      </c>
      <c r="L55" s="115"/>
    </row>
    <row r="56" spans="1:12" ht="27" customHeight="1">
      <c r="A56" s="114"/>
      <c r="B56" s="107">
        <f>'Tax Invoice'!D52</f>
        <v>4</v>
      </c>
      <c r="C56" s="10" t="s">
        <v>727</v>
      </c>
      <c r="D56" s="10" t="s">
        <v>727</v>
      </c>
      <c r="E56" s="118" t="s">
        <v>26</v>
      </c>
      <c r="F56" s="135"/>
      <c r="G56" s="136"/>
      <c r="H56" s="11" t="s">
        <v>728</v>
      </c>
      <c r="I56" s="14">
        <f t="shared" si="2"/>
        <v>0.79</v>
      </c>
      <c r="J56" s="14">
        <v>1.97</v>
      </c>
      <c r="K56" s="109">
        <f t="shared" si="3"/>
        <v>3.16</v>
      </c>
      <c r="L56" s="115"/>
    </row>
    <row r="57" spans="1:12" ht="27" customHeight="1">
      <c r="A57" s="114"/>
      <c r="B57" s="107">
        <f>'Tax Invoice'!D53</f>
        <v>4</v>
      </c>
      <c r="C57" s="10" t="s">
        <v>727</v>
      </c>
      <c r="D57" s="10" t="s">
        <v>727</v>
      </c>
      <c r="E57" s="118" t="s">
        <v>27</v>
      </c>
      <c r="F57" s="135"/>
      <c r="G57" s="136"/>
      <c r="H57" s="11" t="s">
        <v>728</v>
      </c>
      <c r="I57" s="14">
        <f t="shared" si="2"/>
        <v>0.79</v>
      </c>
      <c r="J57" s="14">
        <v>1.97</v>
      </c>
      <c r="K57" s="109">
        <f t="shared" si="3"/>
        <v>3.16</v>
      </c>
      <c r="L57" s="115"/>
    </row>
    <row r="58" spans="1:12" ht="24" customHeight="1">
      <c r="A58" s="114"/>
      <c r="B58" s="107">
        <f>'Tax Invoice'!D54</f>
        <v>4</v>
      </c>
      <c r="C58" s="10" t="s">
        <v>729</v>
      </c>
      <c r="D58" s="10" t="s">
        <v>729</v>
      </c>
      <c r="E58" s="118" t="s">
        <v>26</v>
      </c>
      <c r="F58" s="135" t="s">
        <v>273</v>
      </c>
      <c r="G58" s="136"/>
      <c r="H58" s="11" t="s">
        <v>730</v>
      </c>
      <c r="I58" s="14">
        <f t="shared" si="2"/>
        <v>0.45</v>
      </c>
      <c r="J58" s="14">
        <v>1.1200000000000001</v>
      </c>
      <c r="K58" s="109">
        <f t="shared" si="3"/>
        <v>1.8</v>
      </c>
      <c r="L58" s="115"/>
    </row>
    <row r="59" spans="1:12" ht="24" customHeight="1">
      <c r="A59" s="114"/>
      <c r="B59" s="107">
        <f>'Tax Invoice'!D55</f>
        <v>4</v>
      </c>
      <c r="C59" s="10" t="s">
        <v>729</v>
      </c>
      <c r="D59" s="10" t="s">
        <v>729</v>
      </c>
      <c r="E59" s="118" t="s">
        <v>26</v>
      </c>
      <c r="F59" s="135" t="s">
        <v>272</v>
      </c>
      <c r="G59" s="136"/>
      <c r="H59" s="11" t="s">
        <v>730</v>
      </c>
      <c r="I59" s="14">
        <f t="shared" si="2"/>
        <v>0.45</v>
      </c>
      <c r="J59" s="14">
        <v>1.1200000000000001</v>
      </c>
      <c r="K59" s="109">
        <f t="shared" si="3"/>
        <v>1.8</v>
      </c>
      <c r="L59" s="115"/>
    </row>
    <row r="60" spans="1:12" ht="24" customHeight="1">
      <c r="A60" s="114"/>
      <c r="B60" s="107">
        <f>'Tax Invoice'!D56</f>
        <v>4</v>
      </c>
      <c r="C60" s="10" t="s">
        <v>729</v>
      </c>
      <c r="D60" s="10" t="s">
        <v>729</v>
      </c>
      <c r="E60" s="118" t="s">
        <v>27</v>
      </c>
      <c r="F60" s="135" t="s">
        <v>273</v>
      </c>
      <c r="G60" s="136"/>
      <c r="H60" s="11" t="s">
        <v>730</v>
      </c>
      <c r="I60" s="14">
        <f t="shared" si="2"/>
        <v>0.45</v>
      </c>
      <c r="J60" s="14">
        <v>1.1200000000000001</v>
      </c>
      <c r="K60" s="109">
        <f t="shared" si="3"/>
        <v>1.8</v>
      </c>
      <c r="L60" s="115"/>
    </row>
    <row r="61" spans="1:12" ht="24" customHeight="1">
      <c r="A61" s="114"/>
      <c r="B61" s="107">
        <f>'Tax Invoice'!D57</f>
        <v>4</v>
      </c>
      <c r="C61" s="10" t="s">
        <v>729</v>
      </c>
      <c r="D61" s="10" t="s">
        <v>729</v>
      </c>
      <c r="E61" s="118" t="s">
        <v>27</v>
      </c>
      <c r="F61" s="135" t="s">
        <v>272</v>
      </c>
      <c r="G61" s="136"/>
      <c r="H61" s="11" t="s">
        <v>730</v>
      </c>
      <c r="I61" s="14">
        <f t="shared" si="2"/>
        <v>0.45</v>
      </c>
      <c r="J61" s="14">
        <v>1.1200000000000001</v>
      </c>
      <c r="K61" s="109">
        <f t="shared" si="3"/>
        <v>1.8</v>
      </c>
      <c r="L61" s="115"/>
    </row>
    <row r="62" spans="1:12" ht="24" customHeight="1">
      <c r="A62" s="114"/>
      <c r="B62" s="107">
        <f>'Tax Invoice'!D58</f>
        <v>10</v>
      </c>
      <c r="C62" s="10" t="s">
        <v>662</v>
      </c>
      <c r="D62" s="10" t="s">
        <v>662</v>
      </c>
      <c r="E62" s="118" t="s">
        <v>25</v>
      </c>
      <c r="F62" s="135" t="s">
        <v>302</v>
      </c>
      <c r="G62" s="136"/>
      <c r="H62" s="11" t="s">
        <v>731</v>
      </c>
      <c r="I62" s="14">
        <f t="shared" si="2"/>
        <v>0.35000000000000003</v>
      </c>
      <c r="J62" s="14">
        <v>0.86</v>
      </c>
      <c r="K62" s="109">
        <f t="shared" si="3"/>
        <v>3.5000000000000004</v>
      </c>
      <c r="L62" s="115"/>
    </row>
    <row r="63" spans="1:12" ht="24" customHeight="1">
      <c r="A63" s="114"/>
      <c r="B63" s="107">
        <f>'Tax Invoice'!D59</f>
        <v>10</v>
      </c>
      <c r="C63" s="10" t="s">
        <v>662</v>
      </c>
      <c r="D63" s="10" t="s">
        <v>662</v>
      </c>
      <c r="E63" s="118" t="s">
        <v>26</v>
      </c>
      <c r="F63" s="135" t="s">
        <v>302</v>
      </c>
      <c r="G63" s="136"/>
      <c r="H63" s="11" t="s">
        <v>731</v>
      </c>
      <c r="I63" s="14">
        <f t="shared" si="2"/>
        <v>0.35000000000000003</v>
      </c>
      <c r="J63" s="14">
        <v>0.86</v>
      </c>
      <c r="K63" s="109">
        <f t="shared" si="3"/>
        <v>3.5000000000000004</v>
      </c>
      <c r="L63" s="115"/>
    </row>
    <row r="64" spans="1:12" ht="24" customHeight="1">
      <c r="A64" s="114"/>
      <c r="B64" s="107">
        <f>'Tax Invoice'!D60</f>
        <v>10</v>
      </c>
      <c r="C64" s="10" t="s">
        <v>662</v>
      </c>
      <c r="D64" s="10" t="s">
        <v>662</v>
      </c>
      <c r="E64" s="118" t="s">
        <v>90</v>
      </c>
      <c r="F64" s="135" t="s">
        <v>302</v>
      </c>
      <c r="G64" s="136"/>
      <c r="H64" s="11" t="s">
        <v>731</v>
      </c>
      <c r="I64" s="14">
        <f t="shared" si="2"/>
        <v>0.35000000000000003</v>
      </c>
      <c r="J64" s="14">
        <v>0.86</v>
      </c>
      <c r="K64" s="109">
        <f t="shared" si="3"/>
        <v>3.5000000000000004</v>
      </c>
      <c r="L64" s="115"/>
    </row>
    <row r="65" spans="1:12" ht="24" customHeight="1">
      <c r="A65" s="114"/>
      <c r="B65" s="107">
        <f>'Tax Invoice'!D61</f>
        <v>10</v>
      </c>
      <c r="C65" s="10" t="s">
        <v>662</v>
      </c>
      <c r="D65" s="10" t="s">
        <v>662</v>
      </c>
      <c r="E65" s="118" t="s">
        <v>27</v>
      </c>
      <c r="F65" s="135" t="s">
        <v>302</v>
      </c>
      <c r="G65" s="136"/>
      <c r="H65" s="11" t="s">
        <v>731</v>
      </c>
      <c r="I65" s="14">
        <f t="shared" si="2"/>
        <v>0.35000000000000003</v>
      </c>
      <c r="J65" s="14">
        <v>0.86</v>
      </c>
      <c r="K65" s="109">
        <f t="shared" si="3"/>
        <v>3.5000000000000004</v>
      </c>
      <c r="L65" s="115"/>
    </row>
    <row r="66" spans="1:12" ht="24" customHeight="1">
      <c r="A66" s="114"/>
      <c r="B66" s="107">
        <f>'Tax Invoice'!D62</f>
        <v>2</v>
      </c>
      <c r="C66" s="10" t="s">
        <v>732</v>
      </c>
      <c r="D66" s="10" t="s">
        <v>732</v>
      </c>
      <c r="E66" s="118"/>
      <c r="F66" s="135"/>
      <c r="G66" s="136"/>
      <c r="H66" s="11" t="s">
        <v>733</v>
      </c>
      <c r="I66" s="14">
        <f t="shared" si="2"/>
        <v>10.49</v>
      </c>
      <c r="J66" s="14">
        <v>26.21</v>
      </c>
      <c r="K66" s="109">
        <f t="shared" si="3"/>
        <v>20.98</v>
      </c>
      <c r="L66" s="115"/>
    </row>
    <row r="67" spans="1:12" ht="24" customHeight="1">
      <c r="A67" s="114"/>
      <c r="B67" s="107">
        <f>'Tax Invoice'!D63</f>
        <v>2</v>
      </c>
      <c r="C67" s="10" t="s">
        <v>734</v>
      </c>
      <c r="D67" s="10" t="s">
        <v>734</v>
      </c>
      <c r="E67" s="118"/>
      <c r="F67" s="135"/>
      <c r="G67" s="136"/>
      <c r="H67" s="11" t="s">
        <v>735</v>
      </c>
      <c r="I67" s="14">
        <f t="shared" si="2"/>
        <v>9.4700000000000006</v>
      </c>
      <c r="J67" s="14">
        <v>23.67</v>
      </c>
      <c r="K67" s="109">
        <f t="shared" si="3"/>
        <v>18.940000000000001</v>
      </c>
      <c r="L67" s="115"/>
    </row>
    <row r="68" spans="1:12" ht="36" customHeight="1">
      <c r="A68" s="114"/>
      <c r="B68" s="107">
        <f>'Tax Invoice'!D64</f>
        <v>5</v>
      </c>
      <c r="C68" s="10" t="s">
        <v>736</v>
      </c>
      <c r="D68" s="10" t="s">
        <v>736</v>
      </c>
      <c r="E68" s="118" t="s">
        <v>25</v>
      </c>
      <c r="F68" s="135" t="s">
        <v>270</v>
      </c>
      <c r="G68" s="136"/>
      <c r="H68" s="11" t="s">
        <v>794</v>
      </c>
      <c r="I68" s="14">
        <f t="shared" si="2"/>
        <v>0.67</v>
      </c>
      <c r="J68" s="14">
        <v>1.66</v>
      </c>
      <c r="K68" s="109">
        <f t="shared" si="3"/>
        <v>3.35</v>
      </c>
      <c r="L68" s="115"/>
    </row>
    <row r="69" spans="1:12" ht="36" customHeight="1">
      <c r="A69" s="114"/>
      <c r="B69" s="107">
        <f>'Tax Invoice'!D65</f>
        <v>5</v>
      </c>
      <c r="C69" s="10" t="s">
        <v>736</v>
      </c>
      <c r="D69" s="10" t="s">
        <v>736</v>
      </c>
      <c r="E69" s="118" t="s">
        <v>26</v>
      </c>
      <c r="F69" s="135" t="s">
        <v>270</v>
      </c>
      <c r="G69" s="136"/>
      <c r="H69" s="11" t="s">
        <v>794</v>
      </c>
      <c r="I69" s="14">
        <f t="shared" si="2"/>
        <v>0.67</v>
      </c>
      <c r="J69" s="14">
        <v>1.66</v>
      </c>
      <c r="K69" s="109">
        <f t="shared" si="3"/>
        <v>3.35</v>
      </c>
      <c r="L69" s="115"/>
    </row>
    <row r="70" spans="1:12" ht="36" customHeight="1">
      <c r="A70" s="114"/>
      <c r="B70" s="107">
        <f>'Tax Invoice'!D66</f>
        <v>5</v>
      </c>
      <c r="C70" s="10" t="s">
        <v>736</v>
      </c>
      <c r="D70" s="10" t="s">
        <v>736</v>
      </c>
      <c r="E70" s="118" t="s">
        <v>27</v>
      </c>
      <c r="F70" s="135" t="s">
        <v>270</v>
      </c>
      <c r="G70" s="136"/>
      <c r="H70" s="11" t="s">
        <v>794</v>
      </c>
      <c r="I70" s="14">
        <f t="shared" si="2"/>
        <v>0.67</v>
      </c>
      <c r="J70" s="14">
        <v>1.66</v>
      </c>
      <c r="K70" s="109">
        <f t="shared" si="3"/>
        <v>3.35</v>
      </c>
      <c r="L70" s="115"/>
    </row>
    <row r="71" spans="1:12" ht="36" customHeight="1">
      <c r="A71" s="114"/>
      <c r="B71" s="107">
        <f>'Tax Invoice'!D67</f>
        <v>2</v>
      </c>
      <c r="C71" s="10" t="s">
        <v>737</v>
      </c>
      <c r="D71" s="10" t="s">
        <v>737</v>
      </c>
      <c r="E71" s="118" t="s">
        <v>26</v>
      </c>
      <c r="F71" s="135" t="s">
        <v>107</v>
      </c>
      <c r="G71" s="136"/>
      <c r="H71" s="11" t="s">
        <v>795</v>
      </c>
      <c r="I71" s="14">
        <f t="shared" si="2"/>
        <v>0.86</v>
      </c>
      <c r="J71" s="14">
        <v>2.15</v>
      </c>
      <c r="K71" s="109">
        <f t="shared" si="3"/>
        <v>1.72</v>
      </c>
      <c r="L71" s="115"/>
    </row>
    <row r="72" spans="1:12" ht="36" customHeight="1">
      <c r="A72" s="114"/>
      <c r="B72" s="107">
        <f>'Tax Invoice'!D68</f>
        <v>2</v>
      </c>
      <c r="C72" s="10" t="s">
        <v>737</v>
      </c>
      <c r="D72" s="10" t="s">
        <v>737</v>
      </c>
      <c r="E72" s="118" t="s">
        <v>26</v>
      </c>
      <c r="F72" s="135" t="s">
        <v>210</v>
      </c>
      <c r="G72" s="136"/>
      <c r="H72" s="11" t="s">
        <v>795</v>
      </c>
      <c r="I72" s="14">
        <f t="shared" si="2"/>
        <v>0.86</v>
      </c>
      <c r="J72" s="14">
        <v>2.15</v>
      </c>
      <c r="K72" s="109">
        <f t="shared" si="3"/>
        <v>1.72</v>
      </c>
      <c r="L72" s="115"/>
    </row>
    <row r="73" spans="1:12" ht="36" customHeight="1">
      <c r="A73" s="114"/>
      <c r="B73" s="107">
        <f>'Tax Invoice'!D69</f>
        <v>2</v>
      </c>
      <c r="C73" s="10" t="s">
        <v>737</v>
      </c>
      <c r="D73" s="10" t="s">
        <v>737</v>
      </c>
      <c r="E73" s="118" t="s">
        <v>26</v>
      </c>
      <c r="F73" s="135" t="s">
        <v>212</v>
      </c>
      <c r="G73" s="136"/>
      <c r="H73" s="11" t="s">
        <v>795</v>
      </c>
      <c r="I73" s="14">
        <f t="shared" si="2"/>
        <v>0.86</v>
      </c>
      <c r="J73" s="14">
        <v>2.15</v>
      </c>
      <c r="K73" s="109">
        <f t="shared" si="3"/>
        <v>1.72</v>
      </c>
      <c r="L73" s="115"/>
    </row>
    <row r="74" spans="1:12" ht="36" customHeight="1">
      <c r="A74" s="114"/>
      <c r="B74" s="107">
        <f>'Tax Invoice'!D70</f>
        <v>2</v>
      </c>
      <c r="C74" s="10" t="s">
        <v>737</v>
      </c>
      <c r="D74" s="10" t="s">
        <v>737</v>
      </c>
      <c r="E74" s="118" t="s">
        <v>26</v>
      </c>
      <c r="F74" s="135" t="s">
        <v>263</v>
      </c>
      <c r="G74" s="136"/>
      <c r="H74" s="11" t="s">
        <v>795</v>
      </c>
      <c r="I74" s="14">
        <f t="shared" si="2"/>
        <v>0.86</v>
      </c>
      <c r="J74" s="14">
        <v>2.15</v>
      </c>
      <c r="K74" s="109">
        <f t="shared" si="3"/>
        <v>1.72</v>
      </c>
      <c r="L74" s="115"/>
    </row>
    <row r="75" spans="1:12" ht="36" customHeight="1">
      <c r="A75" s="114"/>
      <c r="B75" s="107">
        <f>'Tax Invoice'!D71</f>
        <v>2</v>
      </c>
      <c r="C75" s="10" t="s">
        <v>737</v>
      </c>
      <c r="D75" s="10" t="s">
        <v>737</v>
      </c>
      <c r="E75" s="118" t="s">
        <v>26</v>
      </c>
      <c r="F75" s="135" t="s">
        <v>265</v>
      </c>
      <c r="G75" s="136"/>
      <c r="H75" s="11" t="s">
        <v>795</v>
      </c>
      <c r="I75" s="14">
        <f t="shared" si="2"/>
        <v>0.86</v>
      </c>
      <c r="J75" s="14">
        <v>2.15</v>
      </c>
      <c r="K75" s="109">
        <f t="shared" si="3"/>
        <v>1.72</v>
      </c>
      <c r="L75" s="115"/>
    </row>
    <row r="76" spans="1:12" ht="36" customHeight="1">
      <c r="A76" s="114"/>
      <c r="B76" s="107">
        <f>'Tax Invoice'!D72</f>
        <v>2</v>
      </c>
      <c r="C76" s="10" t="s">
        <v>737</v>
      </c>
      <c r="D76" s="10" t="s">
        <v>737</v>
      </c>
      <c r="E76" s="118" t="s">
        <v>26</v>
      </c>
      <c r="F76" s="135" t="s">
        <v>268</v>
      </c>
      <c r="G76" s="136"/>
      <c r="H76" s="11" t="s">
        <v>795</v>
      </c>
      <c r="I76" s="14">
        <f t="shared" si="2"/>
        <v>0.86</v>
      </c>
      <c r="J76" s="14">
        <v>2.15</v>
      </c>
      <c r="K76" s="109">
        <f t="shared" si="3"/>
        <v>1.72</v>
      </c>
      <c r="L76" s="115"/>
    </row>
    <row r="77" spans="1:12" ht="36" customHeight="1">
      <c r="A77" s="114"/>
      <c r="B77" s="107">
        <f>'Tax Invoice'!D73</f>
        <v>2</v>
      </c>
      <c r="C77" s="10" t="s">
        <v>737</v>
      </c>
      <c r="D77" s="10" t="s">
        <v>737</v>
      </c>
      <c r="E77" s="118" t="s">
        <v>26</v>
      </c>
      <c r="F77" s="135" t="s">
        <v>269</v>
      </c>
      <c r="G77" s="136"/>
      <c r="H77" s="11" t="s">
        <v>795</v>
      </c>
      <c r="I77" s="14">
        <f t="shared" si="2"/>
        <v>0.86</v>
      </c>
      <c r="J77" s="14">
        <v>2.15</v>
      </c>
      <c r="K77" s="109">
        <f t="shared" si="3"/>
        <v>1.72</v>
      </c>
      <c r="L77" s="115"/>
    </row>
    <row r="78" spans="1:12" ht="36" customHeight="1">
      <c r="A78" s="114"/>
      <c r="B78" s="107">
        <f>'Tax Invoice'!D74</f>
        <v>2</v>
      </c>
      <c r="C78" s="10" t="s">
        <v>737</v>
      </c>
      <c r="D78" s="10" t="s">
        <v>737</v>
      </c>
      <c r="E78" s="118" t="s">
        <v>26</v>
      </c>
      <c r="F78" s="135" t="s">
        <v>311</v>
      </c>
      <c r="G78" s="136"/>
      <c r="H78" s="11" t="s">
        <v>795</v>
      </c>
      <c r="I78" s="14">
        <f t="shared" si="2"/>
        <v>0.86</v>
      </c>
      <c r="J78" s="14">
        <v>2.15</v>
      </c>
      <c r="K78" s="109">
        <f t="shared" si="3"/>
        <v>1.72</v>
      </c>
      <c r="L78" s="115"/>
    </row>
    <row r="79" spans="1:12" ht="24" customHeight="1">
      <c r="A79" s="114"/>
      <c r="B79" s="107">
        <f>'Tax Invoice'!D75</f>
        <v>5</v>
      </c>
      <c r="C79" s="10" t="s">
        <v>738</v>
      </c>
      <c r="D79" s="10" t="s">
        <v>738</v>
      </c>
      <c r="E79" s="118" t="s">
        <v>26</v>
      </c>
      <c r="F79" s="135" t="s">
        <v>107</v>
      </c>
      <c r="G79" s="136"/>
      <c r="H79" s="11" t="s">
        <v>739</v>
      </c>
      <c r="I79" s="14">
        <f t="shared" si="2"/>
        <v>0.91</v>
      </c>
      <c r="J79" s="14">
        <v>2.27</v>
      </c>
      <c r="K79" s="109">
        <f t="shared" si="3"/>
        <v>4.55</v>
      </c>
      <c r="L79" s="115"/>
    </row>
    <row r="80" spans="1:12" ht="24" customHeight="1">
      <c r="A80" s="114"/>
      <c r="B80" s="107">
        <f>'Tax Invoice'!D76</f>
        <v>5</v>
      </c>
      <c r="C80" s="10" t="s">
        <v>738</v>
      </c>
      <c r="D80" s="10" t="s">
        <v>738</v>
      </c>
      <c r="E80" s="118" t="s">
        <v>26</v>
      </c>
      <c r="F80" s="135" t="s">
        <v>212</v>
      </c>
      <c r="G80" s="136"/>
      <c r="H80" s="11" t="s">
        <v>739</v>
      </c>
      <c r="I80" s="14">
        <f t="shared" si="2"/>
        <v>0.91</v>
      </c>
      <c r="J80" s="14">
        <v>2.27</v>
      </c>
      <c r="K80" s="109">
        <f t="shared" si="3"/>
        <v>4.55</v>
      </c>
      <c r="L80" s="115"/>
    </row>
    <row r="81" spans="1:12" ht="24" customHeight="1">
      <c r="A81" s="114"/>
      <c r="B81" s="107">
        <f>'Tax Invoice'!D77</f>
        <v>5</v>
      </c>
      <c r="C81" s="10" t="s">
        <v>738</v>
      </c>
      <c r="D81" s="10" t="s">
        <v>738</v>
      </c>
      <c r="E81" s="118" t="s">
        <v>26</v>
      </c>
      <c r="F81" s="135" t="s">
        <v>263</v>
      </c>
      <c r="G81" s="136"/>
      <c r="H81" s="11" t="s">
        <v>739</v>
      </c>
      <c r="I81" s="14">
        <f t="shared" si="2"/>
        <v>0.91</v>
      </c>
      <c r="J81" s="14">
        <v>2.27</v>
      </c>
      <c r="K81" s="109">
        <f t="shared" si="3"/>
        <v>4.55</v>
      </c>
      <c r="L81" s="115"/>
    </row>
    <row r="82" spans="1:12" ht="24" customHeight="1">
      <c r="A82" s="114"/>
      <c r="B82" s="107">
        <f>'Tax Invoice'!D78</f>
        <v>5</v>
      </c>
      <c r="C82" s="10" t="s">
        <v>738</v>
      </c>
      <c r="D82" s="10" t="s">
        <v>738</v>
      </c>
      <c r="E82" s="118" t="s">
        <v>26</v>
      </c>
      <c r="F82" s="135" t="s">
        <v>265</v>
      </c>
      <c r="G82" s="136"/>
      <c r="H82" s="11" t="s">
        <v>739</v>
      </c>
      <c r="I82" s="14">
        <f t="shared" si="2"/>
        <v>0.91</v>
      </c>
      <c r="J82" s="14">
        <v>2.27</v>
      </c>
      <c r="K82" s="109">
        <f t="shared" si="3"/>
        <v>4.55</v>
      </c>
      <c r="L82" s="115"/>
    </row>
    <row r="83" spans="1:12" ht="24" customHeight="1">
      <c r="A83" s="114"/>
      <c r="B83" s="107">
        <f>'Tax Invoice'!D79</f>
        <v>5</v>
      </c>
      <c r="C83" s="10" t="s">
        <v>738</v>
      </c>
      <c r="D83" s="10" t="s">
        <v>738</v>
      </c>
      <c r="E83" s="118" t="s">
        <v>26</v>
      </c>
      <c r="F83" s="135" t="s">
        <v>268</v>
      </c>
      <c r="G83" s="136"/>
      <c r="H83" s="11" t="s">
        <v>739</v>
      </c>
      <c r="I83" s="14">
        <f t="shared" si="2"/>
        <v>0.91</v>
      </c>
      <c r="J83" s="14">
        <v>2.27</v>
      </c>
      <c r="K83" s="109">
        <f t="shared" si="3"/>
        <v>4.55</v>
      </c>
      <c r="L83" s="115"/>
    </row>
    <row r="84" spans="1:12" ht="24" customHeight="1">
      <c r="A84" s="114"/>
      <c r="B84" s="107">
        <f>'Tax Invoice'!D80</f>
        <v>5</v>
      </c>
      <c r="C84" s="10" t="s">
        <v>738</v>
      </c>
      <c r="D84" s="10" t="s">
        <v>738</v>
      </c>
      <c r="E84" s="118" t="s">
        <v>26</v>
      </c>
      <c r="F84" s="135" t="s">
        <v>270</v>
      </c>
      <c r="G84" s="136"/>
      <c r="H84" s="11" t="s">
        <v>739</v>
      </c>
      <c r="I84" s="14">
        <f t="shared" si="2"/>
        <v>0.91</v>
      </c>
      <c r="J84" s="14">
        <v>2.27</v>
      </c>
      <c r="K84" s="109">
        <f t="shared" si="3"/>
        <v>4.55</v>
      </c>
      <c r="L84" s="115"/>
    </row>
    <row r="85" spans="1:12" ht="24" customHeight="1">
      <c r="A85" s="114"/>
      <c r="B85" s="107">
        <f>'Tax Invoice'!D81</f>
        <v>5</v>
      </c>
      <c r="C85" s="10" t="s">
        <v>738</v>
      </c>
      <c r="D85" s="10" t="s">
        <v>738</v>
      </c>
      <c r="E85" s="118" t="s">
        <v>26</v>
      </c>
      <c r="F85" s="135" t="s">
        <v>663</v>
      </c>
      <c r="G85" s="136"/>
      <c r="H85" s="11" t="s">
        <v>739</v>
      </c>
      <c r="I85" s="14">
        <f t="shared" si="2"/>
        <v>0.91</v>
      </c>
      <c r="J85" s="14">
        <v>2.27</v>
      </c>
      <c r="K85" s="109">
        <f t="shared" si="3"/>
        <v>4.55</v>
      </c>
      <c r="L85" s="115"/>
    </row>
    <row r="86" spans="1:12" ht="24" customHeight="1">
      <c r="A86" s="114"/>
      <c r="B86" s="107">
        <f>'Tax Invoice'!D82</f>
        <v>4</v>
      </c>
      <c r="C86" s="10" t="s">
        <v>740</v>
      </c>
      <c r="D86" s="10" t="s">
        <v>740</v>
      </c>
      <c r="E86" s="118" t="s">
        <v>27</v>
      </c>
      <c r="F86" s="135" t="s">
        <v>741</v>
      </c>
      <c r="G86" s="136"/>
      <c r="H86" s="11" t="s">
        <v>742</v>
      </c>
      <c r="I86" s="14">
        <f t="shared" ref="I86:I117" si="4">ROUNDUP(J86*$N$1,2)</f>
        <v>0.38</v>
      </c>
      <c r="J86" s="14">
        <v>0.93</v>
      </c>
      <c r="K86" s="109">
        <f t="shared" ref="K86:K117" si="5">I86*B86</f>
        <v>1.52</v>
      </c>
      <c r="L86" s="115"/>
    </row>
    <row r="87" spans="1:12" ht="24" customHeight="1">
      <c r="A87" s="114"/>
      <c r="B87" s="107">
        <f>'Tax Invoice'!D83</f>
        <v>4</v>
      </c>
      <c r="C87" s="10" t="s">
        <v>740</v>
      </c>
      <c r="D87" s="10" t="s">
        <v>740</v>
      </c>
      <c r="E87" s="118" t="s">
        <v>27</v>
      </c>
      <c r="F87" s="135" t="s">
        <v>743</v>
      </c>
      <c r="G87" s="136"/>
      <c r="H87" s="11" t="s">
        <v>742</v>
      </c>
      <c r="I87" s="14">
        <f t="shared" si="4"/>
        <v>0.38</v>
      </c>
      <c r="J87" s="14">
        <v>0.93</v>
      </c>
      <c r="K87" s="109">
        <f t="shared" si="5"/>
        <v>1.52</v>
      </c>
      <c r="L87" s="115"/>
    </row>
    <row r="88" spans="1:12" ht="24" customHeight="1">
      <c r="A88" s="114"/>
      <c r="B88" s="107">
        <f>'Tax Invoice'!D84</f>
        <v>4</v>
      </c>
      <c r="C88" s="10" t="s">
        <v>740</v>
      </c>
      <c r="D88" s="10" t="s">
        <v>740</v>
      </c>
      <c r="E88" s="118" t="s">
        <v>27</v>
      </c>
      <c r="F88" s="135" t="s">
        <v>744</v>
      </c>
      <c r="G88" s="136"/>
      <c r="H88" s="11" t="s">
        <v>742</v>
      </c>
      <c r="I88" s="14">
        <f t="shared" si="4"/>
        <v>0.38</v>
      </c>
      <c r="J88" s="14">
        <v>0.93</v>
      </c>
      <c r="K88" s="109">
        <f t="shared" si="5"/>
        <v>1.52</v>
      </c>
      <c r="L88" s="115"/>
    </row>
    <row r="89" spans="1:12" ht="24" customHeight="1">
      <c r="A89" s="114"/>
      <c r="B89" s="107">
        <f>'Tax Invoice'!D85</f>
        <v>4</v>
      </c>
      <c r="C89" s="10" t="s">
        <v>740</v>
      </c>
      <c r="D89" s="10" t="s">
        <v>740</v>
      </c>
      <c r="E89" s="118" t="s">
        <v>27</v>
      </c>
      <c r="F89" s="135" t="s">
        <v>745</v>
      </c>
      <c r="G89" s="136"/>
      <c r="H89" s="11" t="s">
        <v>742</v>
      </c>
      <c r="I89" s="14">
        <f t="shared" si="4"/>
        <v>0.38</v>
      </c>
      <c r="J89" s="14">
        <v>0.93</v>
      </c>
      <c r="K89" s="109">
        <f t="shared" si="5"/>
        <v>1.52</v>
      </c>
      <c r="L89" s="115"/>
    </row>
    <row r="90" spans="1:12" ht="24" customHeight="1">
      <c r="A90" s="114"/>
      <c r="B90" s="107">
        <f>'Tax Invoice'!D86</f>
        <v>4</v>
      </c>
      <c r="C90" s="10" t="s">
        <v>740</v>
      </c>
      <c r="D90" s="10" t="s">
        <v>740</v>
      </c>
      <c r="E90" s="118" t="s">
        <v>28</v>
      </c>
      <c r="F90" s="135" t="s">
        <v>741</v>
      </c>
      <c r="G90" s="136"/>
      <c r="H90" s="11" t="s">
        <v>742</v>
      </c>
      <c r="I90" s="14">
        <f t="shared" si="4"/>
        <v>0.38</v>
      </c>
      <c r="J90" s="14">
        <v>0.93</v>
      </c>
      <c r="K90" s="109">
        <f t="shared" si="5"/>
        <v>1.52</v>
      </c>
      <c r="L90" s="115"/>
    </row>
    <row r="91" spans="1:12" ht="24" customHeight="1">
      <c r="A91" s="114"/>
      <c r="B91" s="107">
        <f>'Tax Invoice'!D87</f>
        <v>4</v>
      </c>
      <c r="C91" s="10" t="s">
        <v>740</v>
      </c>
      <c r="D91" s="10" t="s">
        <v>740</v>
      </c>
      <c r="E91" s="118" t="s">
        <v>28</v>
      </c>
      <c r="F91" s="135" t="s">
        <v>743</v>
      </c>
      <c r="G91" s="136"/>
      <c r="H91" s="11" t="s">
        <v>742</v>
      </c>
      <c r="I91" s="14">
        <f t="shared" si="4"/>
        <v>0.38</v>
      </c>
      <c r="J91" s="14">
        <v>0.93</v>
      </c>
      <c r="K91" s="109">
        <f t="shared" si="5"/>
        <v>1.52</v>
      </c>
      <c r="L91" s="115"/>
    </row>
    <row r="92" spans="1:12" ht="24" customHeight="1">
      <c r="A92" s="114"/>
      <c r="B92" s="107">
        <f>'Tax Invoice'!D88</f>
        <v>4</v>
      </c>
      <c r="C92" s="10" t="s">
        <v>740</v>
      </c>
      <c r="D92" s="10" t="s">
        <v>740</v>
      </c>
      <c r="E92" s="118" t="s">
        <v>28</v>
      </c>
      <c r="F92" s="135" t="s">
        <v>744</v>
      </c>
      <c r="G92" s="136"/>
      <c r="H92" s="11" t="s">
        <v>742</v>
      </c>
      <c r="I92" s="14">
        <f t="shared" si="4"/>
        <v>0.38</v>
      </c>
      <c r="J92" s="14">
        <v>0.93</v>
      </c>
      <c r="K92" s="109">
        <f t="shared" si="5"/>
        <v>1.52</v>
      </c>
      <c r="L92" s="115"/>
    </row>
    <row r="93" spans="1:12" ht="24" customHeight="1">
      <c r="A93" s="114"/>
      <c r="B93" s="107">
        <f>'Tax Invoice'!D89</f>
        <v>4</v>
      </c>
      <c r="C93" s="10" t="s">
        <v>740</v>
      </c>
      <c r="D93" s="10" t="s">
        <v>740</v>
      </c>
      <c r="E93" s="118" t="s">
        <v>28</v>
      </c>
      <c r="F93" s="135" t="s">
        <v>745</v>
      </c>
      <c r="G93" s="136"/>
      <c r="H93" s="11" t="s">
        <v>742</v>
      </c>
      <c r="I93" s="14">
        <f t="shared" si="4"/>
        <v>0.38</v>
      </c>
      <c r="J93" s="14">
        <v>0.93</v>
      </c>
      <c r="K93" s="109">
        <f t="shared" si="5"/>
        <v>1.52</v>
      </c>
      <c r="L93" s="115"/>
    </row>
    <row r="94" spans="1:12" ht="24" customHeight="1">
      <c r="A94" s="114"/>
      <c r="B94" s="107">
        <f>'Tax Invoice'!D90</f>
        <v>4</v>
      </c>
      <c r="C94" s="10" t="s">
        <v>740</v>
      </c>
      <c r="D94" s="10" t="s">
        <v>740</v>
      </c>
      <c r="E94" s="118" t="s">
        <v>29</v>
      </c>
      <c r="F94" s="135" t="s">
        <v>741</v>
      </c>
      <c r="G94" s="136"/>
      <c r="H94" s="11" t="s">
        <v>742</v>
      </c>
      <c r="I94" s="14">
        <f t="shared" si="4"/>
        <v>0.38</v>
      </c>
      <c r="J94" s="14">
        <v>0.93</v>
      </c>
      <c r="K94" s="109">
        <f t="shared" si="5"/>
        <v>1.52</v>
      </c>
      <c r="L94" s="115"/>
    </row>
    <row r="95" spans="1:12" ht="24" customHeight="1">
      <c r="A95" s="114"/>
      <c r="B95" s="107">
        <f>'Tax Invoice'!D91</f>
        <v>4</v>
      </c>
      <c r="C95" s="10" t="s">
        <v>740</v>
      </c>
      <c r="D95" s="10" t="s">
        <v>740</v>
      </c>
      <c r="E95" s="118" t="s">
        <v>29</v>
      </c>
      <c r="F95" s="135" t="s">
        <v>743</v>
      </c>
      <c r="G95" s="136"/>
      <c r="H95" s="11" t="s">
        <v>742</v>
      </c>
      <c r="I95" s="14">
        <f t="shared" si="4"/>
        <v>0.38</v>
      </c>
      <c r="J95" s="14">
        <v>0.93</v>
      </c>
      <c r="K95" s="109">
        <f t="shared" si="5"/>
        <v>1.52</v>
      </c>
      <c r="L95" s="115"/>
    </row>
    <row r="96" spans="1:12" ht="24" customHeight="1">
      <c r="A96" s="114"/>
      <c r="B96" s="107">
        <f>'Tax Invoice'!D92</f>
        <v>4</v>
      </c>
      <c r="C96" s="10" t="s">
        <v>740</v>
      </c>
      <c r="D96" s="10" t="s">
        <v>740</v>
      </c>
      <c r="E96" s="118" t="s">
        <v>29</v>
      </c>
      <c r="F96" s="135" t="s">
        <v>744</v>
      </c>
      <c r="G96" s="136"/>
      <c r="H96" s="11" t="s">
        <v>742</v>
      </c>
      <c r="I96" s="14">
        <f t="shared" si="4"/>
        <v>0.38</v>
      </c>
      <c r="J96" s="14">
        <v>0.93</v>
      </c>
      <c r="K96" s="109">
        <f t="shared" si="5"/>
        <v>1.52</v>
      </c>
      <c r="L96" s="115"/>
    </row>
    <row r="97" spans="1:12" ht="24" customHeight="1">
      <c r="A97" s="114"/>
      <c r="B97" s="107">
        <f>'Tax Invoice'!D93</f>
        <v>4</v>
      </c>
      <c r="C97" s="10" t="s">
        <v>740</v>
      </c>
      <c r="D97" s="10" t="s">
        <v>740</v>
      </c>
      <c r="E97" s="118" t="s">
        <v>29</v>
      </c>
      <c r="F97" s="135" t="s">
        <v>745</v>
      </c>
      <c r="G97" s="136"/>
      <c r="H97" s="11" t="s">
        <v>742</v>
      </c>
      <c r="I97" s="14">
        <f t="shared" si="4"/>
        <v>0.38</v>
      </c>
      <c r="J97" s="14">
        <v>0.93</v>
      </c>
      <c r="K97" s="109">
        <f t="shared" si="5"/>
        <v>1.52</v>
      </c>
      <c r="L97" s="115"/>
    </row>
    <row r="98" spans="1:12" ht="15" customHeight="1">
      <c r="A98" s="114"/>
      <c r="B98" s="107">
        <f>'Tax Invoice'!D94</f>
        <v>5</v>
      </c>
      <c r="C98" s="10" t="s">
        <v>746</v>
      </c>
      <c r="D98" s="10" t="s">
        <v>746</v>
      </c>
      <c r="E98" s="118" t="s">
        <v>23</v>
      </c>
      <c r="F98" s="135"/>
      <c r="G98" s="136"/>
      <c r="H98" s="11" t="s">
        <v>747</v>
      </c>
      <c r="I98" s="14">
        <f t="shared" si="4"/>
        <v>0.68</v>
      </c>
      <c r="J98" s="14">
        <v>1.69</v>
      </c>
      <c r="K98" s="109">
        <f t="shared" si="5"/>
        <v>3.4000000000000004</v>
      </c>
      <c r="L98" s="115"/>
    </row>
    <row r="99" spans="1:12" ht="15" customHeight="1">
      <c r="A99" s="114"/>
      <c r="B99" s="107">
        <f>'Tax Invoice'!D95</f>
        <v>5</v>
      </c>
      <c r="C99" s="10" t="s">
        <v>746</v>
      </c>
      <c r="D99" s="10" t="s">
        <v>746</v>
      </c>
      <c r="E99" s="118" t="s">
        <v>651</v>
      </c>
      <c r="F99" s="135"/>
      <c r="G99" s="136"/>
      <c r="H99" s="11" t="s">
        <v>747</v>
      </c>
      <c r="I99" s="14">
        <f t="shared" si="4"/>
        <v>0.68</v>
      </c>
      <c r="J99" s="14">
        <v>1.69</v>
      </c>
      <c r="K99" s="109">
        <f t="shared" si="5"/>
        <v>3.4000000000000004</v>
      </c>
      <c r="L99" s="115"/>
    </row>
    <row r="100" spans="1:12" ht="15" customHeight="1">
      <c r="A100" s="114"/>
      <c r="B100" s="107">
        <f>'Tax Invoice'!D96</f>
        <v>5</v>
      </c>
      <c r="C100" s="10" t="s">
        <v>746</v>
      </c>
      <c r="D100" s="10" t="s">
        <v>746</v>
      </c>
      <c r="E100" s="118" t="s">
        <v>25</v>
      </c>
      <c r="F100" s="135"/>
      <c r="G100" s="136"/>
      <c r="H100" s="11" t="s">
        <v>747</v>
      </c>
      <c r="I100" s="14">
        <f t="shared" si="4"/>
        <v>0.68</v>
      </c>
      <c r="J100" s="14">
        <v>1.69</v>
      </c>
      <c r="K100" s="109">
        <f t="shared" si="5"/>
        <v>3.4000000000000004</v>
      </c>
      <c r="L100" s="115"/>
    </row>
    <row r="101" spans="1:12" ht="15" customHeight="1">
      <c r="A101" s="114"/>
      <c r="B101" s="107">
        <f>'Tax Invoice'!D97</f>
        <v>5</v>
      </c>
      <c r="C101" s="10" t="s">
        <v>746</v>
      </c>
      <c r="D101" s="10" t="s">
        <v>746</v>
      </c>
      <c r="E101" s="118" t="s">
        <v>67</v>
      </c>
      <c r="F101" s="135"/>
      <c r="G101" s="136"/>
      <c r="H101" s="11" t="s">
        <v>747</v>
      </c>
      <c r="I101" s="14">
        <f t="shared" si="4"/>
        <v>0.68</v>
      </c>
      <c r="J101" s="14">
        <v>1.69</v>
      </c>
      <c r="K101" s="109">
        <f t="shared" si="5"/>
        <v>3.4000000000000004</v>
      </c>
      <c r="L101" s="115"/>
    </row>
    <row r="102" spans="1:12" ht="15" customHeight="1">
      <c r="A102" s="114"/>
      <c r="B102" s="107">
        <f>'Tax Invoice'!D98</f>
        <v>5</v>
      </c>
      <c r="C102" s="10" t="s">
        <v>746</v>
      </c>
      <c r="D102" s="10" t="s">
        <v>746</v>
      </c>
      <c r="E102" s="118" t="s">
        <v>26</v>
      </c>
      <c r="F102" s="135"/>
      <c r="G102" s="136"/>
      <c r="H102" s="11" t="s">
        <v>747</v>
      </c>
      <c r="I102" s="14">
        <f t="shared" si="4"/>
        <v>0.68</v>
      </c>
      <c r="J102" s="14">
        <v>1.69</v>
      </c>
      <c r="K102" s="109">
        <f t="shared" si="5"/>
        <v>3.4000000000000004</v>
      </c>
      <c r="L102" s="115"/>
    </row>
    <row r="103" spans="1:12" ht="15" customHeight="1">
      <c r="A103" s="114"/>
      <c r="B103" s="107">
        <f>'Tax Invoice'!D99</f>
        <v>5</v>
      </c>
      <c r="C103" s="10" t="s">
        <v>746</v>
      </c>
      <c r="D103" s="10" t="s">
        <v>746</v>
      </c>
      <c r="E103" s="118" t="s">
        <v>90</v>
      </c>
      <c r="F103" s="135"/>
      <c r="G103" s="136"/>
      <c r="H103" s="11" t="s">
        <v>747</v>
      </c>
      <c r="I103" s="14">
        <f t="shared" si="4"/>
        <v>0.68</v>
      </c>
      <c r="J103" s="14">
        <v>1.69</v>
      </c>
      <c r="K103" s="109">
        <f t="shared" si="5"/>
        <v>3.4000000000000004</v>
      </c>
      <c r="L103" s="115"/>
    </row>
    <row r="104" spans="1:12" ht="15" customHeight="1">
      <c r="A104" s="114"/>
      <c r="B104" s="107">
        <f>'Tax Invoice'!D100</f>
        <v>5</v>
      </c>
      <c r="C104" s="10" t="s">
        <v>746</v>
      </c>
      <c r="D104" s="10" t="s">
        <v>746</v>
      </c>
      <c r="E104" s="118" t="s">
        <v>27</v>
      </c>
      <c r="F104" s="135"/>
      <c r="G104" s="136"/>
      <c r="H104" s="11" t="s">
        <v>747</v>
      </c>
      <c r="I104" s="14">
        <f t="shared" si="4"/>
        <v>0.68</v>
      </c>
      <c r="J104" s="14">
        <v>1.69</v>
      </c>
      <c r="K104" s="109">
        <f t="shared" si="5"/>
        <v>3.4000000000000004</v>
      </c>
      <c r="L104" s="115"/>
    </row>
    <row r="105" spans="1:12" ht="15" customHeight="1">
      <c r="A105" s="114"/>
      <c r="B105" s="107">
        <f>'Tax Invoice'!D101</f>
        <v>5</v>
      </c>
      <c r="C105" s="10" t="s">
        <v>748</v>
      </c>
      <c r="D105" s="10" t="s">
        <v>748</v>
      </c>
      <c r="E105" s="118" t="s">
        <v>23</v>
      </c>
      <c r="F105" s="135"/>
      <c r="G105" s="136"/>
      <c r="H105" s="11" t="s">
        <v>749</v>
      </c>
      <c r="I105" s="14">
        <f t="shared" si="4"/>
        <v>0.84</v>
      </c>
      <c r="J105" s="14">
        <v>2.09</v>
      </c>
      <c r="K105" s="109">
        <f t="shared" si="5"/>
        <v>4.2</v>
      </c>
      <c r="L105" s="115"/>
    </row>
    <row r="106" spans="1:12" ht="15" customHeight="1">
      <c r="A106" s="114"/>
      <c r="B106" s="107">
        <f>'Tax Invoice'!D102</f>
        <v>5</v>
      </c>
      <c r="C106" s="10" t="s">
        <v>748</v>
      </c>
      <c r="D106" s="10" t="s">
        <v>748</v>
      </c>
      <c r="E106" s="118" t="s">
        <v>25</v>
      </c>
      <c r="F106" s="135"/>
      <c r="G106" s="136"/>
      <c r="H106" s="11" t="s">
        <v>749</v>
      </c>
      <c r="I106" s="14">
        <f t="shared" si="4"/>
        <v>0.84</v>
      </c>
      <c r="J106" s="14">
        <v>2.09</v>
      </c>
      <c r="K106" s="109">
        <f t="shared" si="5"/>
        <v>4.2</v>
      </c>
      <c r="L106" s="115"/>
    </row>
    <row r="107" spans="1:12" ht="15" customHeight="1">
      <c r="A107" s="114"/>
      <c r="B107" s="107">
        <f>'Tax Invoice'!D103</f>
        <v>5</v>
      </c>
      <c r="C107" s="10" t="s">
        <v>748</v>
      </c>
      <c r="D107" s="10" t="s">
        <v>748</v>
      </c>
      <c r="E107" s="118" t="s">
        <v>67</v>
      </c>
      <c r="F107" s="135"/>
      <c r="G107" s="136"/>
      <c r="H107" s="11" t="s">
        <v>749</v>
      </c>
      <c r="I107" s="14">
        <f t="shared" si="4"/>
        <v>0.84</v>
      </c>
      <c r="J107" s="14">
        <v>2.09</v>
      </c>
      <c r="K107" s="109">
        <f t="shared" si="5"/>
        <v>4.2</v>
      </c>
      <c r="L107" s="115"/>
    </row>
    <row r="108" spans="1:12" ht="15" customHeight="1">
      <c r="A108" s="114"/>
      <c r="B108" s="107">
        <f>'Tax Invoice'!D104</f>
        <v>5</v>
      </c>
      <c r="C108" s="10" t="s">
        <v>748</v>
      </c>
      <c r="D108" s="10" t="s">
        <v>748</v>
      </c>
      <c r="E108" s="118" t="s">
        <v>26</v>
      </c>
      <c r="F108" s="135"/>
      <c r="G108" s="136"/>
      <c r="H108" s="11" t="s">
        <v>749</v>
      </c>
      <c r="I108" s="14">
        <f t="shared" si="4"/>
        <v>0.84</v>
      </c>
      <c r="J108" s="14">
        <v>2.09</v>
      </c>
      <c r="K108" s="109">
        <f t="shared" si="5"/>
        <v>4.2</v>
      </c>
      <c r="L108" s="115"/>
    </row>
    <row r="109" spans="1:12" ht="15" customHeight="1">
      <c r="A109" s="114"/>
      <c r="B109" s="107">
        <f>'Tax Invoice'!D105</f>
        <v>5</v>
      </c>
      <c r="C109" s="10" t="s">
        <v>748</v>
      </c>
      <c r="D109" s="10" t="s">
        <v>748</v>
      </c>
      <c r="E109" s="118" t="s">
        <v>90</v>
      </c>
      <c r="F109" s="135"/>
      <c r="G109" s="136"/>
      <c r="H109" s="11" t="s">
        <v>749</v>
      </c>
      <c r="I109" s="14">
        <f t="shared" si="4"/>
        <v>0.84</v>
      </c>
      <c r="J109" s="14">
        <v>2.09</v>
      </c>
      <c r="K109" s="109">
        <f t="shared" si="5"/>
        <v>4.2</v>
      </c>
      <c r="L109" s="115"/>
    </row>
    <row r="110" spans="1:12" ht="12.75" customHeight="1">
      <c r="A110" s="114"/>
      <c r="B110" s="107">
        <f>'Tax Invoice'!D106</f>
        <v>6</v>
      </c>
      <c r="C110" s="10" t="s">
        <v>750</v>
      </c>
      <c r="D110" s="10" t="s">
        <v>778</v>
      </c>
      <c r="E110" s="118" t="s">
        <v>751</v>
      </c>
      <c r="F110" s="135" t="s">
        <v>273</v>
      </c>
      <c r="G110" s="136"/>
      <c r="H110" s="11" t="s">
        <v>752</v>
      </c>
      <c r="I110" s="14">
        <f t="shared" si="4"/>
        <v>0.19</v>
      </c>
      <c r="J110" s="14">
        <v>0.46</v>
      </c>
      <c r="K110" s="109">
        <f t="shared" si="5"/>
        <v>1.1400000000000001</v>
      </c>
      <c r="L110" s="115"/>
    </row>
    <row r="111" spans="1:12" ht="12.75" customHeight="1">
      <c r="A111" s="114"/>
      <c r="B111" s="107">
        <f>'Tax Invoice'!D107</f>
        <v>4</v>
      </c>
      <c r="C111" s="10" t="s">
        <v>750</v>
      </c>
      <c r="D111" s="10" t="s">
        <v>778</v>
      </c>
      <c r="E111" s="118" t="s">
        <v>751</v>
      </c>
      <c r="F111" s="135" t="s">
        <v>583</v>
      </c>
      <c r="G111" s="136"/>
      <c r="H111" s="11" t="s">
        <v>752</v>
      </c>
      <c r="I111" s="14">
        <f t="shared" si="4"/>
        <v>0.19</v>
      </c>
      <c r="J111" s="14">
        <v>0.46</v>
      </c>
      <c r="K111" s="109">
        <f t="shared" si="5"/>
        <v>0.76</v>
      </c>
      <c r="L111" s="115"/>
    </row>
    <row r="112" spans="1:12" ht="12.75" customHeight="1">
      <c r="A112" s="114"/>
      <c r="B112" s="107">
        <f>'Tax Invoice'!D108</f>
        <v>4</v>
      </c>
      <c r="C112" s="10" t="s">
        <v>750</v>
      </c>
      <c r="D112" s="10" t="s">
        <v>778</v>
      </c>
      <c r="E112" s="118" t="s">
        <v>751</v>
      </c>
      <c r="F112" s="135" t="s">
        <v>110</v>
      </c>
      <c r="G112" s="136"/>
      <c r="H112" s="11" t="s">
        <v>752</v>
      </c>
      <c r="I112" s="14">
        <f t="shared" si="4"/>
        <v>0.19</v>
      </c>
      <c r="J112" s="14">
        <v>0.46</v>
      </c>
      <c r="K112" s="109">
        <f t="shared" si="5"/>
        <v>0.76</v>
      </c>
      <c r="L112" s="115"/>
    </row>
    <row r="113" spans="1:12" ht="12.75" customHeight="1">
      <c r="A113" s="114"/>
      <c r="B113" s="107">
        <f>'Tax Invoice'!D109</f>
        <v>4</v>
      </c>
      <c r="C113" s="10" t="s">
        <v>750</v>
      </c>
      <c r="D113" s="10" t="s">
        <v>778</v>
      </c>
      <c r="E113" s="118" t="s">
        <v>751</v>
      </c>
      <c r="F113" s="135" t="s">
        <v>673</v>
      </c>
      <c r="G113" s="136"/>
      <c r="H113" s="11" t="s">
        <v>752</v>
      </c>
      <c r="I113" s="14">
        <f t="shared" si="4"/>
        <v>0.19</v>
      </c>
      <c r="J113" s="14">
        <v>0.46</v>
      </c>
      <c r="K113" s="109">
        <f t="shared" si="5"/>
        <v>0.76</v>
      </c>
      <c r="L113" s="115"/>
    </row>
    <row r="114" spans="1:12" ht="12.75" customHeight="1">
      <c r="A114" s="114"/>
      <c r="B114" s="107">
        <f>'Tax Invoice'!D110</f>
        <v>4</v>
      </c>
      <c r="C114" s="10" t="s">
        <v>750</v>
      </c>
      <c r="D114" s="10" t="s">
        <v>778</v>
      </c>
      <c r="E114" s="118" t="s">
        <v>751</v>
      </c>
      <c r="F114" s="135" t="s">
        <v>484</v>
      </c>
      <c r="G114" s="136"/>
      <c r="H114" s="11" t="s">
        <v>752</v>
      </c>
      <c r="I114" s="14">
        <f t="shared" si="4"/>
        <v>0.19</v>
      </c>
      <c r="J114" s="14">
        <v>0.46</v>
      </c>
      <c r="K114" s="109">
        <f t="shared" si="5"/>
        <v>0.76</v>
      </c>
      <c r="L114" s="115"/>
    </row>
    <row r="115" spans="1:12" ht="12.75" customHeight="1">
      <c r="A115" s="114"/>
      <c r="B115" s="107">
        <f>'Tax Invoice'!D111</f>
        <v>4</v>
      </c>
      <c r="C115" s="10" t="s">
        <v>750</v>
      </c>
      <c r="D115" s="10" t="s">
        <v>778</v>
      </c>
      <c r="E115" s="118" t="s">
        <v>751</v>
      </c>
      <c r="F115" s="135" t="s">
        <v>753</v>
      </c>
      <c r="G115" s="136"/>
      <c r="H115" s="11" t="s">
        <v>752</v>
      </c>
      <c r="I115" s="14">
        <f t="shared" si="4"/>
        <v>0.19</v>
      </c>
      <c r="J115" s="14">
        <v>0.46</v>
      </c>
      <c r="K115" s="109">
        <f t="shared" si="5"/>
        <v>0.76</v>
      </c>
      <c r="L115" s="115"/>
    </row>
    <row r="116" spans="1:12" ht="12.75" customHeight="1">
      <c r="A116" s="114"/>
      <c r="B116" s="107">
        <f>'Tax Invoice'!D112</f>
        <v>4</v>
      </c>
      <c r="C116" s="10" t="s">
        <v>750</v>
      </c>
      <c r="D116" s="10" t="s">
        <v>778</v>
      </c>
      <c r="E116" s="118" t="s">
        <v>751</v>
      </c>
      <c r="F116" s="135" t="s">
        <v>754</v>
      </c>
      <c r="G116" s="136"/>
      <c r="H116" s="11" t="s">
        <v>752</v>
      </c>
      <c r="I116" s="14">
        <f t="shared" si="4"/>
        <v>0.19</v>
      </c>
      <c r="J116" s="14">
        <v>0.46</v>
      </c>
      <c r="K116" s="109">
        <f t="shared" si="5"/>
        <v>0.76</v>
      </c>
      <c r="L116" s="115"/>
    </row>
    <row r="117" spans="1:12" ht="12.75" customHeight="1">
      <c r="A117" s="114"/>
      <c r="B117" s="107">
        <f>'Tax Invoice'!D113</f>
        <v>4</v>
      </c>
      <c r="C117" s="10" t="s">
        <v>750</v>
      </c>
      <c r="D117" s="10" t="s">
        <v>778</v>
      </c>
      <c r="E117" s="118" t="s">
        <v>751</v>
      </c>
      <c r="F117" s="135" t="s">
        <v>755</v>
      </c>
      <c r="G117" s="136"/>
      <c r="H117" s="11" t="s">
        <v>752</v>
      </c>
      <c r="I117" s="14">
        <f t="shared" si="4"/>
        <v>0.19</v>
      </c>
      <c r="J117" s="14">
        <v>0.46</v>
      </c>
      <c r="K117" s="109">
        <f t="shared" si="5"/>
        <v>0.76</v>
      </c>
      <c r="L117" s="115"/>
    </row>
    <row r="118" spans="1:12" ht="12.75" customHeight="1">
      <c r="A118" s="114"/>
      <c r="B118" s="107">
        <f>'Tax Invoice'!D114</f>
        <v>6</v>
      </c>
      <c r="C118" s="10" t="s">
        <v>750</v>
      </c>
      <c r="D118" s="10" t="s">
        <v>779</v>
      </c>
      <c r="E118" s="118" t="s">
        <v>756</v>
      </c>
      <c r="F118" s="135" t="s">
        <v>273</v>
      </c>
      <c r="G118" s="136"/>
      <c r="H118" s="11" t="s">
        <v>752</v>
      </c>
      <c r="I118" s="14">
        <f t="shared" ref="I118:I149" si="6">ROUNDUP(J118*$N$1,2)</f>
        <v>0.2</v>
      </c>
      <c r="J118" s="14">
        <v>0.48</v>
      </c>
      <c r="K118" s="109">
        <f t="shared" ref="K118:K149" si="7">I118*B118</f>
        <v>1.2000000000000002</v>
      </c>
      <c r="L118" s="115"/>
    </row>
    <row r="119" spans="1:12" ht="12.75" customHeight="1">
      <c r="A119" s="114"/>
      <c r="B119" s="107">
        <f>'Tax Invoice'!D115</f>
        <v>4</v>
      </c>
      <c r="C119" s="10" t="s">
        <v>750</v>
      </c>
      <c r="D119" s="10" t="s">
        <v>779</v>
      </c>
      <c r="E119" s="118" t="s">
        <v>756</v>
      </c>
      <c r="F119" s="135" t="s">
        <v>583</v>
      </c>
      <c r="G119" s="136"/>
      <c r="H119" s="11" t="s">
        <v>752</v>
      </c>
      <c r="I119" s="14">
        <f t="shared" si="6"/>
        <v>0.2</v>
      </c>
      <c r="J119" s="14">
        <v>0.48</v>
      </c>
      <c r="K119" s="109">
        <f t="shared" si="7"/>
        <v>0.8</v>
      </c>
      <c r="L119" s="115"/>
    </row>
    <row r="120" spans="1:12" ht="12.75" customHeight="1">
      <c r="A120" s="114"/>
      <c r="B120" s="107">
        <f>'Tax Invoice'!D116</f>
        <v>4</v>
      </c>
      <c r="C120" s="10" t="s">
        <v>750</v>
      </c>
      <c r="D120" s="10" t="s">
        <v>779</v>
      </c>
      <c r="E120" s="118" t="s">
        <v>756</v>
      </c>
      <c r="F120" s="135" t="s">
        <v>110</v>
      </c>
      <c r="G120" s="136"/>
      <c r="H120" s="11" t="s">
        <v>752</v>
      </c>
      <c r="I120" s="14">
        <f t="shared" si="6"/>
        <v>0.2</v>
      </c>
      <c r="J120" s="14">
        <v>0.48</v>
      </c>
      <c r="K120" s="109">
        <f t="shared" si="7"/>
        <v>0.8</v>
      </c>
      <c r="L120" s="115"/>
    </row>
    <row r="121" spans="1:12" ht="12.75" customHeight="1">
      <c r="A121" s="114"/>
      <c r="B121" s="107">
        <f>'Tax Invoice'!D117</f>
        <v>4</v>
      </c>
      <c r="C121" s="10" t="s">
        <v>750</v>
      </c>
      <c r="D121" s="10" t="s">
        <v>779</v>
      </c>
      <c r="E121" s="118" t="s">
        <v>756</v>
      </c>
      <c r="F121" s="135" t="s">
        <v>673</v>
      </c>
      <c r="G121" s="136"/>
      <c r="H121" s="11" t="s">
        <v>752</v>
      </c>
      <c r="I121" s="14">
        <f t="shared" si="6"/>
        <v>0.2</v>
      </c>
      <c r="J121" s="14">
        <v>0.48</v>
      </c>
      <c r="K121" s="109">
        <f t="shared" si="7"/>
        <v>0.8</v>
      </c>
      <c r="L121" s="115"/>
    </row>
    <row r="122" spans="1:12" ht="12.75" customHeight="1">
      <c r="A122" s="114"/>
      <c r="B122" s="107">
        <f>'Tax Invoice'!D118</f>
        <v>4</v>
      </c>
      <c r="C122" s="10" t="s">
        <v>750</v>
      </c>
      <c r="D122" s="10" t="s">
        <v>779</v>
      </c>
      <c r="E122" s="118" t="s">
        <v>756</v>
      </c>
      <c r="F122" s="135" t="s">
        <v>484</v>
      </c>
      <c r="G122" s="136"/>
      <c r="H122" s="11" t="s">
        <v>752</v>
      </c>
      <c r="I122" s="14">
        <f t="shared" si="6"/>
        <v>0.2</v>
      </c>
      <c r="J122" s="14">
        <v>0.48</v>
      </c>
      <c r="K122" s="109">
        <f t="shared" si="7"/>
        <v>0.8</v>
      </c>
      <c r="L122" s="115"/>
    </row>
    <row r="123" spans="1:12" ht="12.75" customHeight="1">
      <c r="A123" s="114"/>
      <c r="B123" s="107">
        <f>'Tax Invoice'!D119</f>
        <v>4</v>
      </c>
      <c r="C123" s="10" t="s">
        <v>750</v>
      </c>
      <c r="D123" s="10" t="s">
        <v>779</v>
      </c>
      <c r="E123" s="118" t="s">
        <v>756</v>
      </c>
      <c r="F123" s="135" t="s">
        <v>753</v>
      </c>
      <c r="G123" s="136"/>
      <c r="H123" s="11" t="s">
        <v>752</v>
      </c>
      <c r="I123" s="14">
        <f t="shared" si="6"/>
        <v>0.2</v>
      </c>
      <c r="J123" s="14">
        <v>0.48</v>
      </c>
      <c r="K123" s="109">
        <f t="shared" si="7"/>
        <v>0.8</v>
      </c>
      <c r="L123" s="115"/>
    </row>
    <row r="124" spans="1:12" ht="12.75" customHeight="1">
      <c r="A124" s="114"/>
      <c r="B124" s="107">
        <f>'Tax Invoice'!D120</f>
        <v>4</v>
      </c>
      <c r="C124" s="10" t="s">
        <v>750</v>
      </c>
      <c r="D124" s="10" t="s">
        <v>779</v>
      </c>
      <c r="E124" s="118" t="s">
        <v>756</v>
      </c>
      <c r="F124" s="135" t="s">
        <v>754</v>
      </c>
      <c r="G124" s="136"/>
      <c r="H124" s="11" t="s">
        <v>752</v>
      </c>
      <c r="I124" s="14">
        <f t="shared" si="6"/>
        <v>0.2</v>
      </c>
      <c r="J124" s="14">
        <v>0.48</v>
      </c>
      <c r="K124" s="109">
        <f t="shared" si="7"/>
        <v>0.8</v>
      </c>
      <c r="L124" s="115"/>
    </row>
    <row r="125" spans="1:12" ht="12.75" customHeight="1">
      <c r="A125" s="114"/>
      <c r="B125" s="107">
        <f>'Tax Invoice'!D121</f>
        <v>4</v>
      </c>
      <c r="C125" s="10" t="s">
        <v>750</v>
      </c>
      <c r="D125" s="10" t="s">
        <v>779</v>
      </c>
      <c r="E125" s="118" t="s">
        <v>756</v>
      </c>
      <c r="F125" s="135" t="s">
        <v>755</v>
      </c>
      <c r="G125" s="136"/>
      <c r="H125" s="11" t="s">
        <v>752</v>
      </c>
      <c r="I125" s="14">
        <f t="shared" si="6"/>
        <v>0.2</v>
      </c>
      <c r="J125" s="14">
        <v>0.48</v>
      </c>
      <c r="K125" s="109">
        <f t="shared" si="7"/>
        <v>0.8</v>
      </c>
      <c r="L125" s="115"/>
    </row>
    <row r="126" spans="1:12" ht="12.75" customHeight="1">
      <c r="A126" s="114"/>
      <c r="B126" s="107">
        <f>'Tax Invoice'!D122</f>
        <v>6</v>
      </c>
      <c r="C126" s="10" t="s">
        <v>750</v>
      </c>
      <c r="D126" s="10" t="s">
        <v>780</v>
      </c>
      <c r="E126" s="118" t="s">
        <v>757</v>
      </c>
      <c r="F126" s="135" t="s">
        <v>273</v>
      </c>
      <c r="G126" s="136"/>
      <c r="H126" s="11" t="s">
        <v>752</v>
      </c>
      <c r="I126" s="14">
        <f t="shared" si="6"/>
        <v>0.21000000000000002</v>
      </c>
      <c r="J126" s="14">
        <v>0.52</v>
      </c>
      <c r="K126" s="109">
        <f t="shared" si="7"/>
        <v>1.2600000000000002</v>
      </c>
      <c r="L126" s="115"/>
    </row>
    <row r="127" spans="1:12" ht="12.75" customHeight="1">
      <c r="A127" s="114"/>
      <c r="B127" s="107">
        <f>'Tax Invoice'!D123</f>
        <v>4</v>
      </c>
      <c r="C127" s="10" t="s">
        <v>750</v>
      </c>
      <c r="D127" s="10" t="s">
        <v>780</v>
      </c>
      <c r="E127" s="118" t="s">
        <v>757</v>
      </c>
      <c r="F127" s="135" t="s">
        <v>583</v>
      </c>
      <c r="G127" s="136"/>
      <c r="H127" s="11" t="s">
        <v>752</v>
      </c>
      <c r="I127" s="14">
        <f t="shared" si="6"/>
        <v>0.21000000000000002</v>
      </c>
      <c r="J127" s="14">
        <v>0.52</v>
      </c>
      <c r="K127" s="109">
        <f t="shared" si="7"/>
        <v>0.84000000000000008</v>
      </c>
      <c r="L127" s="115"/>
    </row>
    <row r="128" spans="1:12" ht="12.75" customHeight="1">
      <c r="A128" s="114"/>
      <c r="B128" s="107">
        <f>'Tax Invoice'!D124</f>
        <v>4</v>
      </c>
      <c r="C128" s="10" t="s">
        <v>750</v>
      </c>
      <c r="D128" s="10" t="s">
        <v>780</v>
      </c>
      <c r="E128" s="118" t="s">
        <v>757</v>
      </c>
      <c r="F128" s="135" t="s">
        <v>110</v>
      </c>
      <c r="G128" s="136"/>
      <c r="H128" s="11" t="s">
        <v>752</v>
      </c>
      <c r="I128" s="14">
        <f t="shared" si="6"/>
        <v>0.21000000000000002</v>
      </c>
      <c r="J128" s="14">
        <v>0.52</v>
      </c>
      <c r="K128" s="109">
        <f t="shared" si="7"/>
        <v>0.84000000000000008</v>
      </c>
      <c r="L128" s="115"/>
    </row>
    <row r="129" spans="1:12" ht="12.75" customHeight="1">
      <c r="A129" s="114"/>
      <c r="B129" s="107">
        <f>'Tax Invoice'!D125</f>
        <v>4</v>
      </c>
      <c r="C129" s="10" t="s">
        <v>750</v>
      </c>
      <c r="D129" s="10" t="s">
        <v>780</v>
      </c>
      <c r="E129" s="118" t="s">
        <v>757</v>
      </c>
      <c r="F129" s="135" t="s">
        <v>673</v>
      </c>
      <c r="G129" s="136"/>
      <c r="H129" s="11" t="s">
        <v>752</v>
      </c>
      <c r="I129" s="14">
        <f t="shared" si="6"/>
        <v>0.21000000000000002</v>
      </c>
      <c r="J129" s="14">
        <v>0.52</v>
      </c>
      <c r="K129" s="109">
        <f t="shared" si="7"/>
        <v>0.84000000000000008</v>
      </c>
      <c r="L129" s="115"/>
    </row>
    <row r="130" spans="1:12" ht="12.75" customHeight="1">
      <c r="A130" s="114"/>
      <c r="B130" s="107">
        <f>'Tax Invoice'!D126</f>
        <v>4</v>
      </c>
      <c r="C130" s="10" t="s">
        <v>750</v>
      </c>
      <c r="D130" s="10" t="s">
        <v>780</v>
      </c>
      <c r="E130" s="118" t="s">
        <v>757</v>
      </c>
      <c r="F130" s="135" t="s">
        <v>484</v>
      </c>
      <c r="G130" s="136"/>
      <c r="H130" s="11" t="s">
        <v>752</v>
      </c>
      <c r="I130" s="14">
        <f t="shared" si="6"/>
        <v>0.21000000000000002</v>
      </c>
      <c r="J130" s="14">
        <v>0.52</v>
      </c>
      <c r="K130" s="109">
        <f t="shared" si="7"/>
        <v>0.84000000000000008</v>
      </c>
      <c r="L130" s="115"/>
    </row>
    <row r="131" spans="1:12" ht="12.75" customHeight="1">
      <c r="A131" s="114"/>
      <c r="B131" s="107">
        <f>'Tax Invoice'!D127</f>
        <v>4</v>
      </c>
      <c r="C131" s="10" t="s">
        <v>750</v>
      </c>
      <c r="D131" s="10" t="s">
        <v>780</v>
      </c>
      <c r="E131" s="118" t="s">
        <v>757</v>
      </c>
      <c r="F131" s="135" t="s">
        <v>753</v>
      </c>
      <c r="G131" s="136"/>
      <c r="H131" s="11" t="s">
        <v>752</v>
      </c>
      <c r="I131" s="14">
        <f t="shared" si="6"/>
        <v>0.21000000000000002</v>
      </c>
      <c r="J131" s="14">
        <v>0.52</v>
      </c>
      <c r="K131" s="109">
        <f t="shared" si="7"/>
        <v>0.84000000000000008</v>
      </c>
      <c r="L131" s="115"/>
    </row>
    <row r="132" spans="1:12" ht="12.75" customHeight="1">
      <c r="A132" s="114"/>
      <c r="B132" s="107">
        <f>'Tax Invoice'!D128</f>
        <v>4</v>
      </c>
      <c r="C132" s="10" t="s">
        <v>750</v>
      </c>
      <c r="D132" s="10" t="s">
        <v>780</v>
      </c>
      <c r="E132" s="118" t="s">
        <v>757</v>
      </c>
      <c r="F132" s="135" t="s">
        <v>754</v>
      </c>
      <c r="G132" s="136"/>
      <c r="H132" s="11" t="s">
        <v>752</v>
      </c>
      <c r="I132" s="14">
        <f t="shared" si="6"/>
        <v>0.21000000000000002</v>
      </c>
      <c r="J132" s="14">
        <v>0.52</v>
      </c>
      <c r="K132" s="109">
        <f t="shared" si="7"/>
        <v>0.84000000000000008</v>
      </c>
      <c r="L132" s="115"/>
    </row>
    <row r="133" spans="1:12" ht="12.75" customHeight="1">
      <c r="A133" s="114"/>
      <c r="B133" s="107">
        <f>'Tax Invoice'!D129</f>
        <v>4</v>
      </c>
      <c r="C133" s="10" t="s">
        <v>750</v>
      </c>
      <c r="D133" s="10" t="s">
        <v>780</v>
      </c>
      <c r="E133" s="118" t="s">
        <v>757</v>
      </c>
      <c r="F133" s="135" t="s">
        <v>755</v>
      </c>
      <c r="G133" s="136"/>
      <c r="H133" s="11" t="s">
        <v>752</v>
      </c>
      <c r="I133" s="14">
        <f t="shared" si="6"/>
        <v>0.21000000000000002</v>
      </c>
      <c r="J133" s="14">
        <v>0.52</v>
      </c>
      <c r="K133" s="109">
        <f t="shared" si="7"/>
        <v>0.84000000000000008</v>
      </c>
      <c r="L133" s="115"/>
    </row>
    <row r="134" spans="1:12" ht="12.75" customHeight="1">
      <c r="A134" s="114"/>
      <c r="B134" s="107">
        <f>'Tax Invoice'!D130</f>
        <v>6</v>
      </c>
      <c r="C134" s="10" t="s">
        <v>750</v>
      </c>
      <c r="D134" s="10" t="s">
        <v>781</v>
      </c>
      <c r="E134" s="118" t="s">
        <v>758</v>
      </c>
      <c r="F134" s="135" t="s">
        <v>273</v>
      </c>
      <c r="G134" s="136"/>
      <c r="H134" s="11" t="s">
        <v>752</v>
      </c>
      <c r="I134" s="14">
        <f t="shared" si="6"/>
        <v>0.23</v>
      </c>
      <c r="J134" s="14">
        <v>0.56000000000000005</v>
      </c>
      <c r="K134" s="109">
        <f t="shared" si="7"/>
        <v>1.3800000000000001</v>
      </c>
      <c r="L134" s="115"/>
    </row>
    <row r="135" spans="1:12" ht="12.75" customHeight="1">
      <c r="A135" s="114"/>
      <c r="B135" s="107">
        <f>'Tax Invoice'!D131</f>
        <v>4</v>
      </c>
      <c r="C135" s="10" t="s">
        <v>750</v>
      </c>
      <c r="D135" s="10" t="s">
        <v>781</v>
      </c>
      <c r="E135" s="118" t="s">
        <v>758</v>
      </c>
      <c r="F135" s="135" t="s">
        <v>583</v>
      </c>
      <c r="G135" s="136"/>
      <c r="H135" s="11" t="s">
        <v>752</v>
      </c>
      <c r="I135" s="14">
        <f t="shared" si="6"/>
        <v>0.23</v>
      </c>
      <c r="J135" s="14">
        <v>0.56000000000000005</v>
      </c>
      <c r="K135" s="109">
        <f t="shared" si="7"/>
        <v>0.92</v>
      </c>
      <c r="L135" s="115"/>
    </row>
    <row r="136" spans="1:12" ht="12.75" customHeight="1">
      <c r="A136" s="114"/>
      <c r="B136" s="107">
        <f>'Tax Invoice'!D132</f>
        <v>4</v>
      </c>
      <c r="C136" s="10" t="s">
        <v>750</v>
      </c>
      <c r="D136" s="10" t="s">
        <v>781</v>
      </c>
      <c r="E136" s="118" t="s">
        <v>758</v>
      </c>
      <c r="F136" s="135" t="s">
        <v>110</v>
      </c>
      <c r="G136" s="136"/>
      <c r="H136" s="11" t="s">
        <v>752</v>
      </c>
      <c r="I136" s="14">
        <f t="shared" si="6"/>
        <v>0.23</v>
      </c>
      <c r="J136" s="14">
        <v>0.56000000000000005</v>
      </c>
      <c r="K136" s="109">
        <f t="shared" si="7"/>
        <v>0.92</v>
      </c>
      <c r="L136" s="115"/>
    </row>
    <row r="137" spans="1:12" ht="12.75" customHeight="1">
      <c r="A137" s="114"/>
      <c r="B137" s="107">
        <f>'Tax Invoice'!D133</f>
        <v>4</v>
      </c>
      <c r="C137" s="10" t="s">
        <v>750</v>
      </c>
      <c r="D137" s="10" t="s">
        <v>781</v>
      </c>
      <c r="E137" s="118" t="s">
        <v>758</v>
      </c>
      <c r="F137" s="135" t="s">
        <v>673</v>
      </c>
      <c r="G137" s="136"/>
      <c r="H137" s="11" t="s">
        <v>752</v>
      </c>
      <c r="I137" s="14">
        <f t="shared" si="6"/>
        <v>0.23</v>
      </c>
      <c r="J137" s="14">
        <v>0.56000000000000005</v>
      </c>
      <c r="K137" s="109">
        <f t="shared" si="7"/>
        <v>0.92</v>
      </c>
      <c r="L137" s="115"/>
    </row>
    <row r="138" spans="1:12" ht="12.75" customHeight="1">
      <c r="A138" s="114"/>
      <c r="B138" s="107">
        <f>'Tax Invoice'!D134</f>
        <v>4</v>
      </c>
      <c r="C138" s="10" t="s">
        <v>750</v>
      </c>
      <c r="D138" s="10" t="s">
        <v>781</v>
      </c>
      <c r="E138" s="118" t="s">
        <v>758</v>
      </c>
      <c r="F138" s="135" t="s">
        <v>484</v>
      </c>
      <c r="G138" s="136"/>
      <c r="H138" s="11" t="s">
        <v>752</v>
      </c>
      <c r="I138" s="14">
        <f t="shared" si="6"/>
        <v>0.23</v>
      </c>
      <c r="J138" s="14">
        <v>0.56000000000000005</v>
      </c>
      <c r="K138" s="109">
        <f t="shared" si="7"/>
        <v>0.92</v>
      </c>
      <c r="L138" s="115"/>
    </row>
    <row r="139" spans="1:12" ht="12.75" customHeight="1">
      <c r="A139" s="114"/>
      <c r="B139" s="107">
        <f>'Tax Invoice'!D135</f>
        <v>4</v>
      </c>
      <c r="C139" s="10" t="s">
        <v>750</v>
      </c>
      <c r="D139" s="10" t="s">
        <v>781</v>
      </c>
      <c r="E139" s="118" t="s">
        <v>758</v>
      </c>
      <c r="F139" s="135" t="s">
        <v>753</v>
      </c>
      <c r="G139" s="136"/>
      <c r="H139" s="11" t="s">
        <v>752</v>
      </c>
      <c r="I139" s="14">
        <f t="shared" si="6"/>
        <v>0.23</v>
      </c>
      <c r="J139" s="14">
        <v>0.56000000000000005</v>
      </c>
      <c r="K139" s="109">
        <f t="shared" si="7"/>
        <v>0.92</v>
      </c>
      <c r="L139" s="115"/>
    </row>
    <row r="140" spans="1:12" ht="12.75" customHeight="1">
      <c r="A140" s="114"/>
      <c r="B140" s="107">
        <f>'Tax Invoice'!D136</f>
        <v>4</v>
      </c>
      <c r="C140" s="10" t="s">
        <v>750</v>
      </c>
      <c r="D140" s="10" t="s">
        <v>781</v>
      </c>
      <c r="E140" s="118" t="s">
        <v>758</v>
      </c>
      <c r="F140" s="135" t="s">
        <v>754</v>
      </c>
      <c r="G140" s="136"/>
      <c r="H140" s="11" t="s">
        <v>752</v>
      </c>
      <c r="I140" s="14">
        <f t="shared" si="6"/>
        <v>0.23</v>
      </c>
      <c r="J140" s="14">
        <v>0.56000000000000005</v>
      </c>
      <c r="K140" s="109">
        <f t="shared" si="7"/>
        <v>0.92</v>
      </c>
      <c r="L140" s="115"/>
    </row>
    <row r="141" spans="1:12" ht="12.75" customHeight="1">
      <c r="A141" s="114"/>
      <c r="B141" s="107">
        <f>'Tax Invoice'!D137</f>
        <v>4</v>
      </c>
      <c r="C141" s="10" t="s">
        <v>750</v>
      </c>
      <c r="D141" s="10" t="s">
        <v>781</v>
      </c>
      <c r="E141" s="118" t="s">
        <v>758</v>
      </c>
      <c r="F141" s="135" t="s">
        <v>755</v>
      </c>
      <c r="G141" s="136"/>
      <c r="H141" s="11" t="s">
        <v>752</v>
      </c>
      <c r="I141" s="14">
        <f t="shared" si="6"/>
        <v>0.23</v>
      </c>
      <c r="J141" s="14">
        <v>0.56000000000000005</v>
      </c>
      <c r="K141" s="109">
        <f t="shared" si="7"/>
        <v>0.92</v>
      </c>
      <c r="L141" s="115"/>
    </row>
    <row r="142" spans="1:12" ht="12.75" customHeight="1">
      <c r="A142" s="114"/>
      <c r="B142" s="107">
        <f>'Tax Invoice'!D138</f>
        <v>6</v>
      </c>
      <c r="C142" s="10" t="s">
        <v>750</v>
      </c>
      <c r="D142" s="10" t="s">
        <v>782</v>
      </c>
      <c r="E142" s="118" t="s">
        <v>759</v>
      </c>
      <c r="F142" s="135" t="s">
        <v>273</v>
      </c>
      <c r="G142" s="136"/>
      <c r="H142" s="11" t="s">
        <v>752</v>
      </c>
      <c r="I142" s="14">
        <f t="shared" si="6"/>
        <v>0.25</v>
      </c>
      <c r="J142" s="14">
        <v>0.62</v>
      </c>
      <c r="K142" s="109">
        <f t="shared" si="7"/>
        <v>1.5</v>
      </c>
      <c r="L142" s="115"/>
    </row>
    <row r="143" spans="1:12" ht="12.75" customHeight="1">
      <c r="A143" s="114"/>
      <c r="B143" s="107">
        <f>'Tax Invoice'!D139</f>
        <v>4</v>
      </c>
      <c r="C143" s="10" t="s">
        <v>750</v>
      </c>
      <c r="D143" s="10" t="s">
        <v>782</v>
      </c>
      <c r="E143" s="118" t="s">
        <v>759</v>
      </c>
      <c r="F143" s="135" t="s">
        <v>583</v>
      </c>
      <c r="G143" s="136"/>
      <c r="H143" s="11" t="s">
        <v>752</v>
      </c>
      <c r="I143" s="14">
        <f t="shared" si="6"/>
        <v>0.25</v>
      </c>
      <c r="J143" s="14">
        <v>0.62</v>
      </c>
      <c r="K143" s="109">
        <f t="shared" si="7"/>
        <v>1</v>
      </c>
      <c r="L143" s="115"/>
    </row>
    <row r="144" spans="1:12" ht="12.75" customHeight="1">
      <c r="A144" s="114"/>
      <c r="B144" s="107">
        <f>'Tax Invoice'!D140</f>
        <v>4</v>
      </c>
      <c r="C144" s="10" t="s">
        <v>750</v>
      </c>
      <c r="D144" s="10" t="s">
        <v>782</v>
      </c>
      <c r="E144" s="118" t="s">
        <v>759</v>
      </c>
      <c r="F144" s="135" t="s">
        <v>110</v>
      </c>
      <c r="G144" s="136"/>
      <c r="H144" s="11" t="s">
        <v>752</v>
      </c>
      <c r="I144" s="14">
        <f t="shared" si="6"/>
        <v>0.25</v>
      </c>
      <c r="J144" s="14">
        <v>0.62</v>
      </c>
      <c r="K144" s="109">
        <f t="shared" si="7"/>
        <v>1</v>
      </c>
      <c r="L144" s="115"/>
    </row>
    <row r="145" spans="1:12" ht="12.75" customHeight="1">
      <c r="A145" s="114"/>
      <c r="B145" s="107">
        <f>'Tax Invoice'!D141</f>
        <v>4</v>
      </c>
      <c r="C145" s="10" t="s">
        <v>750</v>
      </c>
      <c r="D145" s="10" t="s">
        <v>782</v>
      </c>
      <c r="E145" s="118" t="s">
        <v>759</v>
      </c>
      <c r="F145" s="135" t="s">
        <v>673</v>
      </c>
      <c r="G145" s="136"/>
      <c r="H145" s="11" t="s">
        <v>752</v>
      </c>
      <c r="I145" s="14">
        <f t="shared" si="6"/>
        <v>0.25</v>
      </c>
      <c r="J145" s="14">
        <v>0.62</v>
      </c>
      <c r="K145" s="109">
        <f t="shared" si="7"/>
        <v>1</v>
      </c>
      <c r="L145" s="115"/>
    </row>
    <row r="146" spans="1:12" ht="12.75" customHeight="1">
      <c r="A146" s="114"/>
      <c r="B146" s="107">
        <f>'Tax Invoice'!D142</f>
        <v>4</v>
      </c>
      <c r="C146" s="10" t="s">
        <v>750</v>
      </c>
      <c r="D146" s="10" t="s">
        <v>782</v>
      </c>
      <c r="E146" s="118" t="s">
        <v>759</v>
      </c>
      <c r="F146" s="135" t="s">
        <v>484</v>
      </c>
      <c r="G146" s="136"/>
      <c r="H146" s="11" t="s">
        <v>752</v>
      </c>
      <c r="I146" s="14">
        <f t="shared" si="6"/>
        <v>0.25</v>
      </c>
      <c r="J146" s="14">
        <v>0.62</v>
      </c>
      <c r="K146" s="109">
        <f t="shared" si="7"/>
        <v>1</v>
      </c>
      <c r="L146" s="115"/>
    </row>
    <row r="147" spans="1:12" ht="12.75" customHeight="1">
      <c r="A147" s="114"/>
      <c r="B147" s="107">
        <f>'Tax Invoice'!D143</f>
        <v>4</v>
      </c>
      <c r="C147" s="10" t="s">
        <v>750</v>
      </c>
      <c r="D147" s="10" t="s">
        <v>782</v>
      </c>
      <c r="E147" s="118" t="s">
        <v>759</v>
      </c>
      <c r="F147" s="135" t="s">
        <v>753</v>
      </c>
      <c r="G147" s="136"/>
      <c r="H147" s="11" t="s">
        <v>752</v>
      </c>
      <c r="I147" s="14">
        <f t="shared" si="6"/>
        <v>0.25</v>
      </c>
      <c r="J147" s="14">
        <v>0.62</v>
      </c>
      <c r="K147" s="109">
        <f t="shared" si="7"/>
        <v>1</v>
      </c>
      <c r="L147" s="115"/>
    </row>
    <row r="148" spans="1:12" ht="12.75" customHeight="1">
      <c r="A148" s="114"/>
      <c r="B148" s="107">
        <f>'Tax Invoice'!D144</f>
        <v>4</v>
      </c>
      <c r="C148" s="10" t="s">
        <v>750</v>
      </c>
      <c r="D148" s="10" t="s">
        <v>782</v>
      </c>
      <c r="E148" s="118" t="s">
        <v>759</v>
      </c>
      <c r="F148" s="135" t="s">
        <v>754</v>
      </c>
      <c r="G148" s="136"/>
      <c r="H148" s="11" t="s">
        <v>752</v>
      </c>
      <c r="I148" s="14">
        <f t="shared" si="6"/>
        <v>0.25</v>
      </c>
      <c r="J148" s="14">
        <v>0.62</v>
      </c>
      <c r="K148" s="109">
        <f t="shared" si="7"/>
        <v>1</v>
      </c>
      <c r="L148" s="115"/>
    </row>
    <row r="149" spans="1:12" ht="12.75" customHeight="1">
      <c r="A149" s="114"/>
      <c r="B149" s="107">
        <f>'Tax Invoice'!D145</f>
        <v>4</v>
      </c>
      <c r="C149" s="10" t="s">
        <v>750</v>
      </c>
      <c r="D149" s="10" t="s">
        <v>782</v>
      </c>
      <c r="E149" s="118" t="s">
        <v>759</v>
      </c>
      <c r="F149" s="135" t="s">
        <v>755</v>
      </c>
      <c r="G149" s="136"/>
      <c r="H149" s="11" t="s">
        <v>752</v>
      </c>
      <c r="I149" s="14">
        <f t="shared" si="6"/>
        <v>0.25</v>
      </c>
      <c r="J149" s="14">
        <v>0.62</v>
      </c>
      <c r="K149" s="109">
        <f t="shared" si="7"/>
        <v>1</v>
      </c>
      <c r="L149" s="115"/>
    </row>
    <row r="150" spans="1:12" ht="12.75" customHeight="1">
      <c r="A150" s="114"/>
      <c r="B150" s="107">
        <f>'Tax Invoice'!D146</f>
        <v>6</v>
      </c>
      <c r="C150" s="10" t="s">
        <v>750</v>
      </c>
      <c r="D150" s="10" t="s">
        <v>783</v>
      </c>
      <c r="E150" s="118" t="s">
        <v>760</v>
      </c>
      <c r="F150" s="135" t="s">
        <v>273</v>
      </c>
      <c r="G150" s="136"/>
      <c r="H150" s="11" t="s">
        <v>752</v>
      </c>
      <c r="I150" s="14">
        <f t="shared" ref="I150:I181" si="8">ROUNDUP(J150*$N$1,2)</f>
        <v>0.27</v>
      </c>
      <c r="J150" s="14">
        <v>0.66</v>
      </c>
      <c r="K150" s="109">
        <f t="shared" ref="K150:K181" si="9">I150*B150</f>
        <v>1.62</v>
      </c>
      <c r="L150" s="115"/>
    </row>
    <row r="151" spans="1:12" ht="12.75" customHeight="1">
      <c r="A151" s="114"/>
      <c r="B151" s="107">
        <f>'Tax Invoice'!D147</f>
        <v>4</v>
      </c>
      <c r="C151" s="10" t="s">
        <v>750</v>
      </c>
      <c r="D151" s="10" t="s">
        <v>783</v>
      </c>
      <c r="E151" s="118" t="s">
        <v>760</v>
      </c>
      <c r="F151" s="135" t="s">
        <v>583</v>
      </c>
      <c r="G151" s="136"/>
      <c r="H151" s="11" t="s">
        <v>752</v>
      </c>
      <c r="I151" s="14">
        <f t="shared" si="8"/>
        <v>0.27</v>
      </c>
      <c r="J151" s="14">
        <v>0.66</v>
      </c>
      <c r="K151" s="109">
        <f t="shared" si="9"/>
        <v>1.08</v>
      </c>
      <c r="L151" s="115"/>
    </row>
    <row r="152" spans="1:12" ht="12.75" customHeight="1">
      <c r="A152" s="114"/>
      <c r="B152" s="107">
        <f>'Tax Invoice'!D148</f>
        <v>4</v>
      </c>
      <c r="C152" s="10" t="s">
        <v>750</v>
      </c>
      <c r="D152" s="10" t="s">
        <v>783</v>
      </c>
      <c r="E152" s="118" t="s">
        <v>760</v>
      </c>
      <c r="F152" s="135" t="s">
        <v>110</v>
      </c>
      <c r="G152" s="136"/>
      <c r="H152" s="11" t="s">
        <v>752</v>
      </c>
      <c r="I152" s="14">
        <f t="shared" si="8"/>
        <v>0.27</v>
      </c>
      <c r="J152" s="14">
        <v>0.66</v>
      </c>
      <c r="K152" s="109">
        <f t="shared" si="9"/>
        <v>1.08</v>
      </c>
      <c r="L152" s="115"/>
    </row>
    <row r="153" spans="1:12" ht="12.75" customHeight="1">
      <c r="A153" s="114"/>
      <c r="B153" s="107">
        <f>'Tax Invoice'!D149</f>
        <v>4</v>
      </c>
      <c r="C153" s="10" t="s">
        <v>750</v>
      </c>
      <c r="D153" s="10" t="s">
        <v>783</v>
      </c>
      <c r="E153" s="118" t="s">
        <v>760</v>
      </c>
      <c r="F153" s="135" t="s">
        <v>673</v>
      </c>
      <c r="G153" s="136"/>
      <c r="H153" s="11" t="s">
        <v>752</v>
      </c>
      <c r="I153" s="14">
        <f t="shared" si="8"/>
        <v>0.27</v>
      </c>
      <c r="J153" s="14">
        <v>0.66</v>
      </c>
      <c r="K153" s="109">
        <f t="shared" si="9"/>
        <v>1.08</v>
      </c>
      <c r="L153" s="115"/>
    </row>
    <row r="154" spans="1:12" ht="12.75" customHeight="1">
      <c r="A154" s="114"/>
      <c r="B154" s="107">
        <f>'Tax Invoice'!D150</f>
        <v>4</v>
      </c>
      <c r="C154" s="10" t="s">
        <v>750</v>
      </c>
      <c r="D154" s="10" t="s">
        <v>783</v>
      </c>
      <c r="E154" s="118" t="s">
        <v>760</v>
      </c>
      <c r="F154" s="135" t="s">
        <v>484</v>
      </c>
      <c r="G154" s="136"/>
      <c r="H154" s="11" t="s">
        <v>752</v>
      </c>
      <c r="I154" s="14">
        <f t="shared" si="8"/>
        <v>0.27</v>
      </c>
      <c r="J154" s="14">
        <v>0.66</v>
      </c>
      <c r="K154" s="109">
        <f t="shared" si="9"/>
        <v>1.08</v>
      </c>
      <c r="L154" s="115"/>
    </row>
    <row r="155" spans="1:12" ht="12.75" customHeight="1">
      <c r="A155" s="114"/>
      <c r="B155" s="107">
        <f>'Tax Invoice'!D151</f>
        <v>4</v>
      </c>
      <c r="C155" s="10" t="s">
        <v>750</v>
      </c>
      <c r="D155" s="10" t="s">
        <v>783</v>
      </c>
      <c r="E155" s="118" t="s">
        <v>760</v>
      </c>
      <c r="F155" s="135" t="s">
        <v>753</v>
      </c>
      <c r="G155" s="136"/>
      <c r="H155" s="11" t="s">
        <v>752</v>
      </c>
      <c r="I155" s="14">
        <f t="shared" si="8"/>
        <v>0.27</v>
      </c>
      <c r="J155" s="14">
        <v>0.66</v>
      </c>
      <c r="K155" s="109">
        <f t="shared" si="9"/>
        <v>1.08</v>
      </c>
      <c r="L155" s="115"/>
    </row>
    <row r="156" spans="1:12" ht="12.75" customHeight="1">
      <c r="A156" s="114"/>
      <c r="B156" s="107">
        <f>'Tax Invoice'!D152</f>
        <v>4</v>
      </c>
      <c r="C156" s="10" t="s">
        <v>750</v>
      </c>
      <c r="D156" s="10" t="s">
        <v>783</v>
      </c>
      <c r="E156" s="118" t="s">
        <v>760</v>
      </c>
      <c r="F156" s="135" t="s">
        <v>754</v>
      </c>
      <c r="G156" s="136"/>
      <c r="H156" s="11" t="s">
        <v>752</v>
      </c>
      <c r="I156" s="14">
        <f t="shared" si="8"/>
        <v>0.27</v>
      </c>
      <c r="J156" s="14">
        <v>0.66</v>
      </c>
      <c r="K156" s="109">
        <f t="shared" si="9"/>
        <v>1.08</v>
      </c>
      <c r="L156" s="115"/>
    </row>
    <row r="157" spans="1:12" ht="12.75" customHeight="1">
      <c r="A157" s="114"/>
      <c r="B157" s="107">
        <f>'Tax Invoice'!D153</f>
        <v>4</v>
      </c>
      <c r="C157" s="10" t="s">
        <v>750</v>
      </c>
      <c r="D157" s="10" t="s">
        <v>783</v>
      </c>
      <c r="E157" s="118" t="s">
        <v>760</v>
      </c>
      <c r="F157" s="135" t="s">
        <v>755</v>
      </c>
      <c r="G157" s="136"/>
      <c r="H157" s="11" t="s">
        <v>752</v>
      </c>
      <c r="I157" s="14">
        <f t="shared" si="8"/>
        <v>0.27</v>
      </c>
      <c r="J157" s="14">
        <v>0.66</v>
      </c>
      <c r="K157" s="109">
        <f t="shared" si="9"/>
        <v>1.08</v>
      </c>
      <c r="L157" s="115"/>
    </row>
    <row r="158" spans="1:12" ht="12.75" customHeight="1">
      <c r="A158" s="114"/>
      <c r="B158" s="107">
        <f>'Tax Invoice'!D154</f>
        <v>6</v>
      </c>
      <c r="C158" s="10" t="s">
        <v>750</v>
      </c>
      <c r="D158" s="10" t="s">
        <v>784</v>
      </c>
      <c r="E158" s="118" t="s">
        <v>761</v>
      </c>
      <c r="F158" s="135" t="s">
        <v>273</v>
      </c>
      <c r="G158" s="136"/>
      <c r="H158" s="11" t="s">
        <v>752</v>
      </c>
      <c r="I158" s="14">
        <f t="shared" si="8"/>
        <v>0.28000000000000003</v>
      </c>
      <c r="J158" s="14">
        <v>0.69</v>
      </c>
      <c r="K158" s="109">
        <f t="shared" si="9"/>
        <v>1.6800000000000002</v>
      </c>
      <c r="L158" s="115"/>
    </row>
    <row r="159" spans="1:12" ht="12.75" customHeight="1">
      <c r="A159" s="114"/>
      <c r="B159" s="107">
        <f>'Tax Invoice'!D155</f>
        <v>4</v>
      </c>
      <c r="C159" s="10" t="s">
        <v>750</v>
      </c>
      <c r="D159" s="10" t="s">
        <v>784</v>
      </c>
      <c r="E159" s="118" t="s">
        <v>761</v>
      </c>
      <c r="F159" s="135" t="s">
        <v>583</v>
      </c>
      <c r="G159" s="136"/>
      <c r="H159" s="11" t="s">
        <v>752</v>
      </c>
      <c r="I159" s="14">
        <f t="shared" si="8"/>
        <v>0.28000000000000003</v>
      </c>
      <c r="J159" s="14">
        <v>0.69</v>
      </c>
      <c r="K159" s="109">
        <f t="shared" si="9"/>
        <v>1.1200000000000001</v>
      </c>
      <c r="L159" s="115"/>
    </row>
    <row r="160" spans="1:12" ht="12.75" customHeight="1">
      <c r="A160" s="114"/>
      <c r="B160" s="107">
        <f>'Tax Invoice'!D156</f>
        <v>4</v>
      </c>
      <c r="C160" s="10" t="s">
        <v>750</v>
      </c>
      <c r="D160" s="10" t="s">
        <v>784</v>
      </c>
      <c r="E160" s="118" t="s">
        <v>761</v>
      </c>
      <c r="F160" s="135" t="s">
        <v>110</v>
      </c>
      <c r="G160" s="136"/>
      <c r="H160" s="11" t="s">
        <v>752</v>
      </c>
      <c r="I160" s="14">
        <f t="shared" si="8"/>
        <v>0.28000000000000003</v>
      </c>
      <c r="J160" s="14">
        <v>0.69</v>
      </c>
      <c r="K160" s="109">
        <f t="shared" si="9"/>
        <v>1.1200000000000001</v>
      </c>
      <c r="L160" s="115"/>
    </row>
    <row r="161" spans="1:12" ht="12.75" customHeight="1">
      <c r="A161" s="114"/>
      <c r="B161" s="107">
        <f>'Tax Invoice'!D157</f>
        <v>4</v>
      </c>
      <c r="C161" s="10" t="s">
        <v>750</v>
      </c>
      <c r="D161" s="10" t="s">
        <v>784</v>
      </c>
      <c r="E161" s="118" t="s">
        <v>761</v>
      </c>
      <c r="F161" s="135" t="s">
        <v>673</v>
      </c>
      <c r="G161" s="136"/>
      <c r="H161" s="11" t="s">
        <v>752</v>
      </c>
      <c r="I161" s="14">
        <f t="shared" si="8"/>
        <v>0.28000000000000003</v>
      </c>
      <c r="J161" s="14">
        <v>0.69</v>
      </c>
      <c r="K161" s="109">
        <f t="shared" si="9"/>
        <v>1.1200000000000001</v>
      </c>
      <c r="L161" s="115"/>
    </row>
    <row r="162" spans="1:12" ht="12.75" customHeight="1">
      <c r="A162" s="114"/>
      <c r="B162" s="107">
        <f>'Tax Invoice'!D158</f>
        <v>4</v>
      </c>
      <c r="C162" s="10" t="s">
        <v>750</v>
      </c>
      <c r="D162" s="10" t="s">
        <v>784</v>
      </c>
      <c r="E162" s="118" t="s">
        <v>761</v>
      </c>
      <c r="F162" s="135" t="s">
        <v>484</v>
      </c>
      <c r="G162" s="136"/>
      <c r="H162" s="11" t="s">
        <v>752</v>
      </c>
      <c r="I162" s="14">
        <f t="shared" si="8"/>
        <v>0.28000000000000003</v>
      </c>
      <c r="J162" s="14">
        <v>0.69</v>
      </c>
      <c r="K162" s="109">
        <f t="shared" si="9"/>
        <v>1.1200000000000001</v>
      </c>
      <c r="L162" s="115"/>
    </row>
    <row r="163" spans="1:12" ht="12.75" customHeight="1">
      <c r="A163" s="114"/>
      <c r="B163" s="107">
        <f>'Tax Invoice'!D159</f>
        <v>4</v>
      </c>
      <c r="C163" s="10" t="s">
        <v>750</v>
      </c>
      <c r="D163" s="10" t="s">
        <v>784</v>
      </c>
      <c r="E163" s="118" t="s">
        <v>761</v>
      </c>
      <c r="F163" s="135" t="s">
        <v>753</v>
      </c>
      <c r="G163" s="136"/>
      <c r="H163" s="11" t="s">
        <v>752</v>
      </c>
      <c r="I163" s="14">
        <f t="shared" si="8"/>
        <v>0.28000000000000003</v>
      </c>
      <c r="J163" s="14">
        <v>0.69</v>
      </c>
      <c r="K163" s="109">
        <f t="shared" si="9"/>
        <v>1.1200000000000001</v>
      </c>
      <c r="L163" s="115"/>
    </row>
    <row r="164" spans="1:12" ht="12.75" customHeight="1">
      <c r="A164" s="114"/>
      <c r="B164" s="107">
        <f>'Tax Invoice'!D160</f>
        <v>4</v>
      </c>
      <c r="C164" s="10" t="s">
        <v>750</v>
      </c>
      <c r="D164" s="10" t="s">
        <v>784</v>
      </c>
      <c r="E164" s="118" t="s">
        <v>761</v>
      </c>
      <c r="F164" s="135" t="s">
        <v>754</v>
      </c>
      <c r="G164" s="136"/>
      <c r="H164" s="11" t="s">
        <v>752</v>
      </c>
      <c r="I164" s="14">
        <f t="shared" si="8"/>
        <v>0.28000000000000003</v>
      </c>
      <c r="J164" s="14">
        <v>0.69</v>
      </c>
      <c r="K164" s="109">
        <f t="shared" si="9"/>
        <v>1.1200000000000001</v>
      </c>
      <c r="L164" s="115"/>
    </row>
    <row r="165" spans="1:12" ht="12.75" customHeight="1">
      <c r="A165" s="114"/>
      <c r="B165" s="107">
        <f>'Tax Invoice'!D161</f>
        <v>4</v>
      </c>
      <c r="C165" s="10" t="s">
        <v>750</v>
      </c>
      <c r="D165" s="10" t="s">
        <v>784</v>
      </c>
      <c r="E165" s="118" t="s">
        <v>761</v>
      </c>
      <c r="F165" s="135" t="s">
        <v>755</v>
      </c>
      <c r="G165" s="136"/>
      <c r="H165" s="11" t="s">
        <v>752</v>
      </c>
      <c r="I165" s="14">
        <f t="shared" si="8"/>
        <v>0.28000000000000003</v>
      </c>
      <c r="J165" s="14">
        <v>0.69</v>
      </c>
      <c r="K165" s="109">
        <f t="shared" si="9"/>
        <v>1.1200000000000001</v>
      </c>
      <c r="L165" s="115"/>
    </row>
    <row r="166" spans="1:12" ht="12.75" customHeight="1">
      <c r="A166" s="114"/>
      <c r="B166" s="107">
        <f>'Tax Invoice'!D162</f>
        <v>4</v>
      </c>
      <c r="C166" s="10" t="s">
        <v>750</v>
      </c>
      <c r="D166" s="10" t="s">
        <v>785</v>
      </c>
      <c r="E166" s="118" t="s">
        <v>762</v>
      </c>
      <c r="F166" s="135" t="s">
        <v>273</v>
      </c>
      <c r="G166" s="136"/>
      <c r="H166" s="11" t="s">
        <v>752</v>
      </c>
      <c r="I166" s="14">
        <f t="shared" si="8"/>
        <v>0.28000000000000003</v>
      </c>
      <c r="J166" s="14">
        <v>0.7</v>
      </c>
      <c r="K166" s="109">
        <f t="shared" si="9"/>
        <v>1.1200000000000001</v>
      </c>
      <c r="L166" s="115"/>
    </row>
    <row r="167" spans="1:12" ht="12.75" customHeight="1">
      <c r="A167" s="114"/>
      <c r="B167" s="107">
        <f>'Tax Invoice'!D163</f>
        <v>4</v>
      </c>
      <c r="C167" s="10" t="s">
        <v>750</v>
      </c>
      <c r="D167" s="10" t="s">
        <v>785</v>
      </c>
      <c r="E167" s="118" t="s">
        <v>762</v>
      </c>
      <c r="F167" s="135" t="s">
        <v>583</v>
      </c>
      <c r="G167" s="136"/>
      <c r="H167" s="11" t="s">
        <v>752</v>
      </c>
      <c r="I167" s="14">
        <f t="shared" si="8"/>
        <v>0.28000000000000003</v>
      </c>
      <c r="J167" s="14">
        <v>0.7</v>
      </c>
      <c r="K167" s="109">
        <f t="shared" si="9"/>
        <v>1.1200000000000001</v>
      </c>
      <c r="L167" s="115"/>
    </row>
    <row r="168" spans="1:12" ht="12.75" customHeight="1">
      <c r="A168" s="114"/>
      <c r="B168" s="107">
        <f>'Tax Invoice'!D164</f>
        <v>4</v>
      </c>
      <c r="C168" s="10" t="s">
        <v>750</v>
      </c>
      <c r="D168" s="10" t="s">
        <v>785</v>
      </c>
      <c r="E168" s="118" t="s">
        <v>762</v>
      </c>
      <c r="F168" s="135" t="s">
        <v>110</v>
      </c>
      <c r="G168" s="136"/>
      <c r="H168" s="11" t="s">
        <v>752</v>
      </c>
      <c r="I168" s="14">
        <f t="shared" si="8"/>
        <v>0.28000000000000003</v>
      </c>
      <c r="J168" s="14">
        <v>0.7</v>
      </c>
      <c r="K168" s="109">
        <f t="shared" si="9"/>
        <v>1.1200000000000001</v>
      </c>
      <c r="L168" s="115"/>
    </row>
    <row r="169" spans="1:12" ht="12.75" customHeight="1">
      <c r="A169" s="114"/>
      <c r="B169" s="107">
        <f>'Tax Invoice'!D165</f>
        <v>4</v>
      </c>
      <c r="C169" s="10" t="s">
        <v>750</v>
      </c>
      <c r="D169" s="10" t="s">
        <v>785</v>
      </c>
      <c r="E169" s="118" t="s">
        <v>762</v>
      </c>
      <c r="F169" s="135" t="s">
        <v>673</v>
      </c>
      <c r="G169" s="136"/>
      <c r="H169" s="11" t="s">
        <v>752</v>
      </c>
      <c r="I169" s="14">
        <f t="shared" si="8"/>
        <v>0.28000000000000003</v>
      </c>
      <c r="J169" s="14">
        <v>0.7</v>
      </c>
      <c r="K169" s="109">
        <f t="shared" si="9"/>
        <v>1.1200000000000001</v>
      </c>
      <c r="L169" s="115"/>
    </row>
    <row r="170" spans="1:12" ht="12.75" customHeight="1">
      <c r="A170" s="114"/>
      <c r="B170" s="107">
        <f>'Tax Invoice'!D166</f>
        <v>4</v>
      </c>
      <c r="C170" s="10" t="s">
        <v>750</v>
      </c>
      <c r="D170" s="10" t="s">
        <v>785</v>
      </c>
      <c r="E170" s="118" t="s">
        <v>762</v>
      </c>
      <c r="F170" s="135" t="s">
        <v>484</v>
      </c>
      <c r="G170" s="136"/>
      <c r="H170" s="11" t="s">
        <v>752</v>
      </c>
      <c r="I170" s="14">
        <f t="shared" si="8"/>
        <v>0.28000000000000003</v>
      </c>
      <c r="J170" s="14">
        <v>0.7</v>
      </c>
      <c r="K170" s="109">
        <f t="shared" si="9"/>
        <v>1.1200000000000001</v>
      </c>
      <c r="L170" s="115"/>
    </row>
    <row r="171" spans="1:12" ht="12.75" customHeight="1">
      <c r="A171" s="114"/>
      <c r="B171" s="107">
        <f>'Tax Invoice'!D167</f>
        <v>4</v>
      </c>
      <c r="C171" s="10" t="s">
        <v>750</v>
      </c>
      <c r="D171" s="10" t="s">
        <v>785</v>
      </c>
      <c r="E171" s="118" t="s">
        <v>762</v>
      </c>
      <c r="F171" s="135" t="s">
        <v>753</v>
      </c>
      <c r="G171" s="136"/>
      <c r="H171" s="11" t="s">
        <v>752</v>
      </c>
      <c r="I171" s="14">
        <f t="shared" si="8"/>
        <v>0.28000000000000003</v>
      </c>
      <c r="J171" s="14">
        <v>0.7</v>
      </c>
      <c r="K171" s="109">
        <f t="shared" si="9"/>
        <v>1.1200000000000001</v>
      </c>
      <c r="L171" s="115"/>
    </row>
    <row r="172" spans="1:12" ht="12.75" customHeight="1">
      <c r="A172" s="114"/>
      <c r="B172" s="107">
        <f>'Tax Invoice'!D168</f>
        <v>4</v>
      </c>
      <c r="C172" s="10" t="s">
        <v>750</v>
      </c>
      <c r="D172" s="10" t="s">
        <v>785</v>
      </c>
      <c r="E172" s="118" t="s">
        <v>762</v>
      </c>
      <c r="F172" s="135" t="s">
        <v>754</v>
      </c>
      <c r="G172" s="136"/>
      <c r="H172" s="11" t="s">
        <v>752</v>
      </c>
      <c r="I172" s="14">
        <f t="shared" si="8"/>
        <v>0.28000000000000003</v>
      </c>
      <c r="J172" s="14">
        <v>0.7</v>
      </c>
      <c r="K172" s="109">
        <f t="shared" si="9"/>
        <v>1.1200000000000001</v>
      </c>
      <c r="L172" s="115"/>
    </row>
    <row r="173" spans="1:12" ht="12.75" customHeight="1">
      <c r="A173" s="114"/>
      <c r="B173" s="107">
        <f>'Tax Invoice'!D169</f>
        <v>4</v>
      </c>
      <c r="C173" s="10" t="s">
        <v>750</v>
      </c>
      <c r="D173" s="10" t="s">
        <v>785</v>
      </c>
      <c r="E173" s="118" t="s">
        <v>762</v>
      </c>
      <c r="F173" s="135" t="s">
        <v>755</v>
      </c>
      <c r="G173" s="136"/>
      <c r="H173" s="11" t="s">
        <v>752</v>
      </c>
      <c r="I173" s="14">
        <f t="shared" si="8"/>
        <v>0.28000000000000003</v>
      </c>
      <c r="J173" s="14">
        <v>0.7</v>
      </c>
      <c r="K173" s="109">
        <f t="shared" si="9"/>
        <v>1.1200000000000001</v>
      </c>
      <c r="L173" s="115"/>
    </row>
    <row r="174" spans="1:12" ht="24" customHeight="1">
      <c r="A174" s="114"/>
      <c r="B174" s="107">
        <f>'Tax Invoice'!D170</f>
        <v>6</v>
      </c>
      <c r="C174" s="10" t="s">
        <v>763</v>
      </c>
      <c r="D174" s="10" t="s">
        <v>786</v>
      </c>
      <c r="E174" s="118" t="s">
        <v>27</v>
      </c>
      <c r="F174" s="135"/>
      <c r="G174" s="136"/>
      <c r="H174" s="11" t="s">
        <v>764</v>
      </c>
      <c r="I174" s="14">
        <f t="shared" si="8"/>
        <v>0.59</v>
      </c>
      <c r="J174" s="14">
        <v>1.46</v>
      </c>
      <c r="K174" s="109">
        <f t="shared" si="9"/>
        <v>3.54</v>
      </c>
      <c r="L174" s="115"/>
    </row>
    <row r="175" spans="1:12" ht="24" customHeight="1">
      <c r="A175" s="114"/>
      <c r="B175" s="107">
        <f>'Tax Invoice'!D171</f>
        <v>6</v>
      </c>
      <c r="C175" s="10" t="s">
        <v>763</v>
      </c>
      <c r="D175" s="10" t="s">
        <v>787</v>
      </c>
      <c r="E175" s="118" t="s">
        <v>28</v>
      </c>
      <c r="F175" s="135"/>
      <c r="G175" s="136"/>
      <c r="H175" s="11" t="s">
        <v>764</v>
      </c>
      <c r="I175" s="14">
        <f t="shared" si="8"/>
        <v>0.59</v>
      </c>
      <c r="J175" s="14">
        <v>1.46</v>
      </c>
      <c r="K175" s="109">
        <f t="shared" si="9"/>
        <v>3.54</v>
      </c>
      <c r="L175" s="115"/>
    </row>
    <row r="176" spans="1:12" ht="36" customHeight="1">
      <c r="A176" s="114"/>
      <c r="B176" s="107">
        <f>'Tax Invoice'!D172</f>
        <v>4</v>
      </c>
      <c r="C176" s="10" t="s">
        <v>765</v>
      </c>
      <c r="D176" s="10" t="s">
        <v>788</v>
      </c>
      <c r="E176" s="118" t="s">
        <v>27</v>
      </c>
      <c r="F176" s="135"/>
      <c r="G176" s="136"/>
      <c r="H176" s="11" t="s">
        <v>766</v>
      </c>
      <c r="I176" s="14">
        <f t="shared" si="8"/>
        <v>2.11</v>
      </c>
      <c r="J176" s="14">
        <v>5.26</v>
      </c>
      <c r="K176" s="109">
        <f t="shared" si="9"/>
        <v>8.44</v>
      </c>
      <c r="L176" s="115"/>
    </row>
    <row r="177" spans="1:12" ht="36" customHeight="1">
      <c r="A177" s="114"/>
      <c r="B177" s="107">
        <f>'Tax Invoice'!D173</f>
        <v>4</v>
      </c>
      <c r="C177" s="10" t="s">
        <v>765</v>
      </c>
      <c r="D177" s="10" t="s">
        <v>789</v>
      </c>
      <c r="E177" s="118" t="s">
        <v>28</v>
      </c>
      <c r="F177" s="135"/>
      <c r="G177" s="136"/>
      <c r="H177" s="11" t="s">
        <v>766</v>
      </c>
      <c r="I177" s="14">
        <f t="shared" si="8"/>
        <v>2.1599999999999997</v>
      </c>
      <c r="J177" s="14">
        <v>5.38</v>
      </c>
      <c r="K177" s="109">
        <f t="shared" si="9"/>
        <v>8.6399999999999988</v>
      </c>
      <c r="L177" s="115"/>
    </row>
    <row r="178" spans="1:12" ht="36" customHeight="1">
      <c r="A178" s="114"/>
      <c r="B178" s="107">
        <f>'Tax Invoice'!D174</f>
        <v>2</v>
      </c>
      <c r="C178" s="10" t="s">
        <v>765</v>
      </c>
      <c r="D178" s="10" t="s">
        <v>790</v>
      </c>
      <c r="E178" s="118" t="s">
        <v>29</v>
      </c>
      <c r="F178" s="135"/>
      <c r="G178" s="136"/>
      <c r="H178" s="11" t="s">
        <v>766</v>
      </c>
      <c r="I178" s="14">
        <f t="shared" si="8"/>
        <v>2.21</v>
      </c>
      <c r="J178" s="14">
        <v>5.51</v>
      </c>
      <c r="K178" s="109">
        <f t="shared" si="9"/>
        <v>4.42</v>
      </c>
      <c r="L178" s="115"/>
    </row>
    <row r="179" spans="1:12" ht="24" customHeight="1">
      <c r="A179" s="114"/>
      <c r="B179" s="107">
        <f>'Tax Invoice'!D175</f>
        <v>4</v>
      </c>
      <c r="C179" s="10" t="s">
        <v>767</v>
      </c>
      <c r="D179" s="10" t="s">
        <v>791</v>
      </c>
      <c r="E179" s="118" t="s">
        <v>273</v>
      </c>
      <c r="F179" s="135" t="s">
        <v>768</v>
      </c>
      <c r="G179" s="136"/>
      <c r="H179" s="11" t="s">
        <v>769</v>
      </c>
      <c r="I179" s="14">
        <f t="shared" si="8"/>
        <v>1.04</v>
      </c>
      <c r="J179" s="14">
        <v>2.59</v>
      </c>
      <c r="K179" s="109">
        <f t="shared" si="9"/>
        <v>4.16</v>
      </c>
      <c r="L179" s="115"/>
    </row>
    <row r="180" spans="1:12" ht="24" customHeight="1">
      <c r="A180" s="114"/>
      <c r="B180" s="107">
        <f>'Tax Invoice'!D176</f>
        <v>4</v>
      </c>
      <c r="C180" s="10" t="s">
        <v>767</v>
      </c>
      <c r="D180" s="10" t="s">
        <v>791</v>
      </c>
      <c r="E180" s="118" t="s">
        <v>273</v>
      </c>
      <c r="F180" s="135" t="s">
        <v>770</v>
      </c>
      <c r="G180" s="136"/>
      <c r="H180" s="11" t="s">
        <v>769</v>
      </c>
      <c r="I180" s="14">
        <f t="shared" si="8"/>
        <v>1.04</v>
      </c>
      <c r="J180" s="14">
        <v>2.59</v>
      </c>
      <c r="K180" s="109">
        <f t="shared" si="9"/>
        <v>4.16</v>
      </c>
      <c r="L180" s="115"/>
    </row>
    <row r="181" spans="1:12" ht="24" customHeight="1">
      <c r="A181" s="114"/>
      <c r="B181" s="107">
        <f>'Tax Invoice'!D177</f>
        <v>4</v>
      </c>
      <c r="C181" s="10" t="s">
        <v>767</v>
      </c>
      <c r="D181" s="10" t="s">
        <v>791</v>
      </c>
      <c r="E181" s="118" t="s">
        <v>273</v>
      </c>
      <c r="F181" s="135" t="s">
        <v>771</v>
      </c>
      <c r="G181" s="136"/>
      <c r="H181" s="11" t="s">
        <v>769</v>
      </c>
      <c r="I181" s="14">
        <f t="shared" si="8"/>
        <v>1.04</v>
      </c>
      <c r="J181" s="14">
        <v>2.59</v>
      </c>
      <c r="K181" s="109">
        <f t="shared" si="9"/>
        <v>4.16</v>
      </c>
      <c r="L181" s="115"/>
    </row>
    <row r="182" spans="1:12" ht="24" customHeight="1">
      <c r="A182" s="114"/>
      <c r="B182" s="107">
        <f>'Tax Invoice'!D178</f>
        <v>4</v>
      </c>
      <c r="C182" s="10" t="s">
        <v>767</v>
      </c>
      <c r="D182" s="10" t="s">
        <v>791</v>
      </c>
      <c r="E182" s="118" t="s">
        <v>273</v>
      </c>
      <c r="F182" s="135" t="s">
        <v>772</v>
      </c>
      <c r="G182" s="136"/>
      <c r="H182" s="11" t="s">
        <v>769</v>
      </c>
      <c r="I182" s="14">
        <f t="shared" ref="I182:I210" si="10">ROUNDUP(J182*$N$1,2)</f>
        <v>1.04</v>
      </c>
      <c r="J182" s="14">
        <v>2.59</v>
      </c>
      <c r="K182" s="109">
        <f t="shared" ref="K182:K210" si="11">I182*B182</f>
        <v>4.16</v>
      </c>
      <c r="L182" s="115"/>
    </row>
    <row r="183" spans="1:12" ht="24" customHeight="1">
      <c r="A183" s="114"/>
      <c r="B183" s="107">
        <f>'Tax Invoice'!D179</f>
        <v>4</v>
      </c>
      <c r="C183" s="10" t="s">
        <v>767</v>
      </c>
      <c r="D183" s="10" t="s">
        <v>792</v>
      </c>
      <c r="E183" s="118" t="s">
        <v>273</v>
      </c>
      <c r="F183" s="135" t="s">
        <v>773</v>
      </c>
      <c r="G183" s="136"/>
      <c r="H183" s="11" t="s">
        <v>769</v>
      </c>
      <c r="I183" s="14">
        <f t="shared" si="10"/>
        <v>1.1399999999999999</v>
      </c>
      <c r="J183" s="14">
        <v>2.84</v>
      </c>
      <c r="K183" s="109">
        <f t="shared" si="11"/>
        <v>4.5599999999999996</v>
      </c>
      <c r="L183" s="115"/>
    </row>
    <row r="184" spans="1:12" ht="24" customHeight="1">
      <c r="A184" s="114"/>
      <c r="B184" s="107">
        <f>'Tax Invoice'!D180</f>
        <v>4</v>
      </c>
      <c r="C184" s="10" t="s">
        <v>767</v>
      </c>
      <c r="D184" s="10" t="s">
        <v>792</v>
      </c>
      <c r="E184" s="118" t="s">
        <v>273</v>
      </c>
      <c r="F184" s="135" t="s">
        <v>774</v>
      </c>
      <c r="G184" s="136"/>
      <c r="H184" s="11" t="s">
        <v>769</v>
      </c>
      <c r="I184" s="14">
        <f t="shared" si="10"/>
        <v>1.1399999999999999</v>
      </c>
      <c r="J184" s="14">
        <v>2.84</v>
      </c>
      <c r="K184" s="109">
        <f t="shared" si="11"/>
        <v>4.5599999999999996</v>
      </c>
      <c r="L184" s="115"/>
    </row>
    <row r="185" spans="1:12" ht="24" customHeight="1">
      <c r="A185" s="114"/>
      <c r="B185" s="107">
        <f>'Tax Invoice'!D181</f>
        <v>4</v>
      </c>
      <c r="C185" s="10" t="s">
        <v>767</v>
      </c>
      <c r="D185" s="10" t="s">
        <v>792</v>
      </c>
      <c r="E185" s="118" t="s">
        <v>273</v>
      </c>
      <c r="F185" s="135" t="s">
        <v>775</v>
      </c>
      <c r="G185" s="136"/>
      <c r="H185" s="11" t="s">
        <v>769</v>
      </c>
      <c r="I185" s="14">
        <f t="shared" si="10"/>
        <v>1.1399999999999999</v>
      </c>
      <c r="J185" s="14">
        <v>2.84</v>
      </c>
      <c r="K185" s="109">
        <f t="shared" si="11"/>
        <v>4.5599999999999996</v>
      </c>
      <c r="L185" s="115"/>
    </row>
    <row r="186" spans="1:12" ht="24" customHeight="1">
      <c r="A186" s="114"/>
      <c r="B186" s="107">
        <f>'Tax Invoice'!D182</f>
        <v>4</v>
      </c>
      <c r="C186" s="10" t="s">
        <v>767</v>
      </c>
      <c r="D186" s="10" t="s">
        <v>792</v>
      </c>
      <c r="E186" s="118" t="s">
        <v>273</v>
      </c>
      <c r="F186" s="135" t="s">
        <v>776</v>
      </c>
      <c r="G186" s="136"/>
      <c r="H186" s="11" t="s">
        <v>769</v>
      </c>
      <c r="I186" s="14">
        <f t="shared" si="10"/>
        <v>1.1399999999999999</v>
      </c>
      <c r="J186" s="14">
        <v>2.84</v>
      </c>
      <c r="K186" s="109">
        <f t="shared" si="11"/>
        <v>4.5599999999999996</v>
      </c>
      <c r="L186" s="115"/>
    </row>
    <row r="187" spans="1:12" ht="24" customHeight="1">
      <c r="A187" s="114"/>
      <c r="B187" s="107">
        <f>'Tax Invoice'!D183</f>
        <v>4</v>
      </c>
      <c r="C187" s="10" t="s">
        <v>767</v>
      </c>
      <c r="D187" s="10" t="s">
        <v>791</v>
      </c>
      <c r="E187" s="118" t="s">
        <v>673</v>
      </c>
      <c r="F187" s="135" t="s">
        <v>768</v>
      </c>
      <c r="G187" s="136"/>
      <c r="H187" s="11" t="s">
        <v>769</v>
      </c>
      <c r="I187" s="14">
        <f t="shared" si="10"/>
        <v>1.04</v>
      </c>
      <c r="J187" s="14">
        <v>2.59</v>
      </c>
      <c r="K187" s="109">
        <f t="shared" si="11"/>
        <v>4.16</v>
      </c>
      <c r="L187" s="115"/>
    </row>
    <row r="188" spans="1:12" ht="24" customHeight="1">
      <c r="A188" s="114"/>
      <c r="B188" s="107">
        <f>'Tax Invoice'!D184</f>
        <v>4</v>
      </c>
      <c r="C188" s="10" t="s">
        <v>767</v>
      </c>
      <c r="D188" s="10" t="s">
        <v>791</v>
      </c>
      <c r="E188" s="118" t="s">
        <v>673</v>
      </c>
      <c r="F188" s="135" t="s">
        <v>770</v>
      </c>
      <c r="G188" s="136"/>
      <c r="H188" s="11" t="s">
        <v>769</v>
      </c>
      <c r="I188" s="14">
        <f t="shared" si="10"/>
        <v>1.04</v>
      </c>
      <c r="J188" s="14">
        <v>2.59</v>
      </c>
      <c r="K188" s="109">
        <f t="shared" si="11"/>
        <v>4.16</v>
      </c>
      <c r="L188" s="115"/>
    </row>
    <row r="189" spans="1:12" ht="24" customHeight="1">
      <c r="A189" s="114"/>
      <c r="B189" s="107">
        <f>'Tax Invoice'!D185</f>
        <v>4</v>
      </c>
      <c r="C189" s="10" t="s">
        <v>767</v>
      </c>
      <c r="D189" s="10" t="s">
        <v>791</v>
      </c>
      <c r="E189" s="118" t="s">
        <v>673</v>
      </c>
      <c r="F189" s="135" t="s">
        <v>771</v>
      </c>
      <c r="G189" s="136"/>
      <c r="H189" s="11" t="s">
        <v>769</v>
      </c>
      <c r="I189" s="14">
        <f t="shared" si="10"/>
        <v>1.04</v>
      </c>
      <c r="J189" s="14">
        <v>2.59</v>
      </c>
      <c r="K189" s="109">
        <f t="shared" si="11"/>
        <v>4.16</v>
      </c>
      <c r="L189" s="115"/>
    </row>
    <row r="190" spans="1:12" ht="24" customHeight="1">
      <c r="A190" s="114"/>
      <c r="B190" s="107">
        <f>'Tax Invoice'!D186</f>
        <v>4</v>
      </c>
      <c r="C190" s="10" t="s">
        <v>767</v>
      </c>
      <c r="D190" s="10" t="s">
        <v>791</v>
      </c>
      <c r="E190" s="118" t="s">
        <v>673</v>
      </c>
      <c r="F190" s="135" t="s">
        <v>772</v>
      </c>
      <c r="G190" s="136"/>
      <c r="H190" s="11" t="s">
        <v>769</v>
      </c>
      <c r="I190" s="14">
        <f t="shared" si="10"/>
        <v>1.04</v>
      </c>
      <c r="J190" s="14">
        <v>2.59</v>
      </c>
      <c r="K190" s="109">
        <f t="shared" si="11"/>
        <v>4.16</v>
      </c>
      <c r="L190" s="115"/>
    </row>
    <row r="191" spans="1:12" ht="24" customHeight="1">
      <c r="A191" s="114"/>
      <c r="B191" s="107">
        <f>'Tax Invoice'!D187</f>
        <v>4</v>
      </c>
      <c r="C191" s="10" t="s">
        <v>767</v>
      </c>
      <c r="D191" s="10" t="s">
        <v>792</v>
      </c>
      <c r="E191" s="118" t="s">
        <v>673</v>
      </c>
      <c r="F191" s="135" t="s">
        <v>773</v>
      </c>
      <c r="G191" s="136"/>
      <c r="H191" s="11" t="s">
        <v>769</v>
      </c>
      <c r="I191" s="14">
        <f t="shared" si="10"/>
        <v>1.1399999999999999</v>
      </c>
      <c r="J191" s="14">
        <v>2.84</v>
      </c>
      <c r="K191" s="109">
        <f t="shared" si="11"/>
        <v>4.5599999999999996</v>
      </c>
      <c r="L191" s="115"/>
    </row>
    <row r="192" spans="1:12" ht="24" customHeight="1">
      <c r="A192" s="114"/>
      <c r="B192" s="107">
        <f>'Tax Invoice'!D188</f>
        <v>4</v>
      </c>
      <c r="C192" s="10" t="s">
        <v>767</v>
      </c>
      <c r="D192" s="10" t="s">
        <v>792</v>
      </c>
      <c r="E192" s="118" t="s">
        <v>673</v>
      </c>
      <c r="F192" s="135" t="s">
        <v>774</v>
      </c>
      <c r="G192" s="136"/>
      <c r="H192" s="11" t="s">
        <v>769</v>
      </c>
      <c r="I192" s="14">
        <f t="shared" si="10"/>
        <v>1.1399999999999999</v>
      </c>
      <c r="J192" s="14">
        <v>2.84</v>
      </c>
      <c r="K192" s="109">
        <f t="shared" si="11"/>
        <v>4.5599999999999996</v>
      </c>
      <c r="L192" s="115"/>
    </row>
    <row r="193" spans="1:12" ht="24" customHeight="1">
      <c r="A193" s="114"/>
      <c r="B193" s="107">
        <f>'Tax Invoice'!D189</f>
        <v>4</v>
      </c>
      <c r="C193" s="10" t="s">
        <v>767</v>
      </c>
      <c r="D193" s="10" t="s">
        <v>792</v>
      </c>
      <c r="E193" s="118" t="s">
        <v>673</v>
      </c>
      <c r="F193" s="135" t="s">
        <v>775</v>
      </c>
      <c r="G193" s="136"/>
      <c r="H193" s="11" t="s">
        <v>769</v>
      </c>
      <c r="I193" s="14">
        <f t="shared" si="10"/>
        <v>1.1399999999999999</v>
      </c>
      <c r="J193" s="14">
        <v>2.84</v>
      </c>
      <c r="K193" s="109">
        <f t="shared" si="11"/>
        <v>4.5599999999999996</v>
      </c>
      <c r="L193" s="115"/>
    </row>
    <row r="194" spans="1:12" ht="24" customHeight="1">
      <c r="A194" s="114"/>
      <c r="B194" s="107">
        <f>'Tax Invoice'!D190</f>
        <v>4</v>
      </c>
      <c r="C194" s="10" t="s">
        <v>767</v>
      </c>
      <c r="D194" s="10" t="s">
        <v>792</v>
      </c>
      <c r="E194" s="118" t="s">
        <v>673</v>
      </c>
      <c r="F194" s="135" t="s">
        <v>776</v>
      </c>
      <c r="G194" s="136"/>
      <c r="H194" s="11" t="s">
        <v>769</v>
      </c>
      <c r="I194" s="14">
        <f t="shared" si="10"/>
        <v>1.1399999999999999</v>
      </c>
      <c r="J194" s="14">
        <v>2.84</v>
      </c>
      <c r="K194" s="109">
        <f t="shared" si="11"/>
        <v>4.5599999999999996</v>
      </c>
      <c r="L194" s="115"/>
    </row>
    <row r="195" spans="1:12" ht="24" customHeight="1">
      <c r="A195" s="114"/>
      <c r="B195" s="107">
        <f>'Tax Invoice'!D191</f>
        <v>4</v>
      </c>
      <c r="C195" s="10" t="s">
        <v>767</v>
      </c>
      <c r="D195" s="10" t="s">
        <v>791</v>
      </c>
      <c r="E195" s="118" t="s">
        <v>271</v>
      </c>
      <c r="F195" s="135" t="s">
        <v>768</v>
      </c>
      <c r="G195" s="136"/>
      <c r="H195" s="11" t="s">
        <v>769</v>
      </c>
      <c r="I195" s="14">
        <f t="shared" si="10"/>
        <v>1.04</v>
      </c>
      <c r="J195" s="14">
        <v>2.59</v>
      </c>
      <c r="K195" s="109">
        <f t="shared" si="11"/>
        <v>4.16</v>
      </c>
      <c r="L195" s="115"/>
    </row>
    <row r="196" spans="1:12" ht="24" customHeight="1">
      <c r="A196" s="114"/>
      <c r="B196" s="107">
        <f>'Tax Invoice'!D192</f>
        <v>4</v>
      </c>
      <c r="C196" s="10" t="s">
        <v>767</v>
      </c>
      <c r="D196" s="10" t="s">
        <v>791</v>
      </c>
      <c r="E196" s="118" t="s">
        <v>271</v>
      </c>
      <c r="F196" s="135" t="s">
        <v>770</v>
      </c>
      <c r="G196" s="136"/>
      <c r="H196" s="11" t="s">
        <v>769</v>
      </c>
      <c r="I196" s="14">
        <f t="shared" si="10"/>
        <v>1.04</v>
      </c>
      <c r="J196" s="14">
        <v>2.59</v>
      </c>
      <c r="K196" s="109">
        <f t="shared" si="11"/>
        <v>4.16</v>
      </c>
      <c r="L196" s="115"/>
    </row>
    <row r="197" spans="1:12" ht="24" customHeight="1">
      <c r="A197" s="114"/>
      <c r="B197" s="107">
        <f>'Tax Invoice'!D193</f>
        <v>4</v>
      </c>
      <c r="C197" s="10" t="s">
        <v>767</v>
      </c>
      <c r="D197" s="10" t="s">
        <v>791</v>
      </c>
      <c r="E197" s="118" t="s">
        <v>271</v>
      </c>
      <c r="F197" s="135" t="s">
        <v>771</v>
      </c>
      <c r="G197" s="136"/>
      <c r="H197" s="11" t="s">
        <v>769</v>
      </c>
      <c r="I197" s="14">
        <f t="shared" si="10"/>
        <v>1.04</v>
      </c>
      <c r="J197" s="14">
        <v>2.59</v>
      </c>
      <c r="K197" s="109">
        <f t="shared" si="11"/>
        <v>4.16</v>
      </c>
      <c r="L197" s="115"/>
    </row>
    <row r="198" spans="1:12" ht="24" customHeight="1">
      <c r="A198" s="114"/>
      <c r="B198" s="107">
        <f>'Tax Invoice'!D194</f>
        <v>4</v>
      </c>
      <c r="C198" s="10" t="s">
        <v>767</v>
      </c>
      <c r="D198" s="10" t="s">
        <v>791</v>
      </c>
      <c r="E198" s="118" t="s">
        <v>271</v>
      </c>
      <c r="F198" s="135" t="s">
        <v>772</v>
      </c>
      <c r="G198" s="136"/>
      <c r="H198" s="11" t="s">
        <v>769</v>
      </c>
      <c r="I198" s="14">
        <f t="shared" si="10"/>
        <v>1.04</v>
      </c>
      <c r="J198" s="14">
        <v>2.59</v>
      </c>
      <c r="K198" s="109">
        <f t="shared" si="11"/>
        <v>4.16</v>
      </c>
      <c r="L198" s="115"/>
    </row>
    <row r="199" spans="1:12" ht="24" customHeight="1">
      <c r="A199" s="114"/>
      <c r="B199" s="107">
        <f>'Tax Invoice'!D195</f>
        <v>4</v>
      </c>
      <c r="C199" s="10" t="s">
        <v>767</v>
      </c>
      <c r="D199" s="10" t="s">
        <v>792</v>
      </c>
      <c r="E199" s="118" t="s">
        <v>271</v>
      </c>
      <c r="F199" s="135" t="s">
        <v>773</v>
      </c>
      <c r="G199" s="136"/>
      <c r="H199" s="11" t="s">
        <v>769</v>
      </c>
      <c r="I199" s="14">
        <f t="shared" si="10"/>
        <v>1.1399999999999999</v>
      </c>
      <c r="J199" s="14">
        <v>2.84</v>
      </c>
      <c r="K199" s="109">
        <f t="shared" si="11"/>
        <v>4.5599999999999996</v>
      </c>
      <c r="L199" s="115"/>
    </row>
    <row r="200" spans="1:12" ht="24" customHeight="1">
      <c r="A200" s="114"/>
      <c r="B200" s="107">
        <f>'Tax Invoice'!D196</f>
        <v>4</v>
      </c>
      <c r="C200" s="10" t="s">
        <v>767</v>
      </c>
      <c r="D200" s="10" t="s">
        <v>792</v>
      </c>
      <c r="E200" s="118" t="s">
        <v>271</v>
      </c>
      <c r="F200" s="135" t="s">
        <v>774</v>
      </c>
      <c r="G200" s="136"/>
      <c r="H200" s="11" t="s">
        <v>769</v>
      </c>
      <c r="I200" s="14">
        <f t="shared" si="10"/>
        <v>1.1399999999999999</v>
      </c>
      <c r="J200" s="14">
        <v>2.84</v>
      </c>
      <c r="K200" s="109">
        <f t="shared" si="11"/>
        <v>4.5599999999999996</v>
      </c>
      <c r="L200" s="115"/>
    </row>
    <row r="201" spans="1:12" ht="24" customHeight="1">
      <c r="A201" s="114"/>
      <c r="B201" s="107">
        <f>'Tax Invoice'!D197</f>
        <v>4</v>
      </c>
      <c r="C201" s="10" t="s">
        <v>767</v>
      </c>
      <c r="D201" s="10" t="s">
        <v>792</v>
      </c>
      <c r="E201" s="118" t="s">
        <v>271</v>
      </c>
      <c r="F201" s="135" t="s">
        <v>775</v>
      </c>
      <c r="G201" s="136"/>
      <c r="H201" s="11" t="s">
        <v>769</v>
      </c>
      <c r="I201" s="14">
        <f t="shared" si="10"/>
        <v>1.1399999999999999</v>
      </c>
      <c r="J201" s="14">
        <v>2.84</v>
      </c>
      <c r="K201" s="109">
        <f t="shared" si="11"/>
        <v>4.5599999999999996</v>
      </c>
      <c r="L201" s="115"/>
    </row>
    <row r="202" spans="1:12" ht="24" customHeight="1">
      <c r="A202" s="114"/>
      <c r="B202" s="107">
        <f>'Tax Invoice'!D198</f>
        <v>4</v>
      </c>
      <c r="C202" s="10" t="s">
        <v>767</v>
      </c>
      <c r="D202" s="10" t="s">
        <v>792</v>
      </c>
      <c r="E202" s="118" t="s">
        <v>271</v>
      </c>
      <c r="F202" s="135" t="s">
        <v>776</v>
      </c>
      <c r="G202" s="136"/>
      <c r="H202" s="11" t="s">
        <v>769</v>
      </c>
      <c r="I202" s="14">
        <f t="shared" si="10"/>
        <v>1.1399999999999999</v>
      </c>
      <c r="J202" s="14">
        <v>2.84</v>
      </c>
      <c r="K202" s="109">
        <f t="shared" si="11"/>
        <v>4.5599999999999996</v>
      </c>
      <c r="L202" s="115"/>
    </row>
    <row r="203" spans="1:12" ht="24" customHeight="1">
      <c r="A203" s="114"/>
      <c r="B203" s="107">
        <f>'Tax Invoice'!D199</f>
        <v>4</v>
      </c>
      <c r="C203" s="10" t="s">
        <v>767</v>
      </c>
      <c r="D203" s="10" t="s">
        <v>791</v>
      </c>
      <c r="E203" s="118" t="s">
        <v>272</v>
      </c>
      <c r="F203" s="135" t="s">
        <v>768</v>
      </c>
      <c r="G203" s="136"/>
      <c r="H203" s="11" t="s">
        <v>769</v>
      </c>
      <c r="I203" s="14">
        <f t="shared" si="10"/>
        <v>1.04</v>
      </c>
      <c r="J203" s="14">
        <v>2.59</v>
      </c>
      <c r="K203" s="109">
        <f t="shared" si="11"/>
        <v>4.16</v>
      </c>
      <c r="L203" s="115"/>
    </row>
    <row r="204" spans="1:12" ht="24" customHeight="1">
      <c r="A204" s="114"/>
      <c r="B204" s="107">
        <f>'Tax Invoice'!D200</f>
        <v>4</v>
      </c>
      <c r="C204" s="10" t="s">
        <v>767</v>
      </c>
      <c r="D204" s="10" t="s">
        <v>791</v>
      </c>
      <c r="E204" s="118" t="s">
        <v>272</v>
      </c>
      <c r="F204" s="135" t="s">
        <v>770</v>
      </c>
      <c r="G204" s="136"/>
      <c r="H204" s="11" t="s">
        <v>769</v>
      </c>
      <c r="I204" s="14">
        <f t="shared" si="10"/>
        <v>1.04</v>
      </c>
      <c r="J204" s="14">
        <v>2.59</v>
      </c>
      <c r="K204" s="109">
        <f t="shared" si="11"/>
        <v>4.16</v>
      </c>
      <c r="L204" s="115"/>
    </row>
    <row r="205" spans="1:12" ht="24" customHeight="1">
      <c r="A205" s="114"/>
      <c r="B205" s="107">
        <f>'Tax Invoice'!D201</f>
        <v>4</v>
      </c>
      <c r="C205" s="10" t="s">
        <v>767</v>
      </c>
      <c r="D205" s="10" t="s">
        <v>791</v>
      </c>
      <c r="E205" s="118" t="s">
        <v>272</v>
      </c>
      <c r="F205" s="135" t="s">
        <v>771</v>
      </c>
      <c r="G205" s="136"/>
      <c r="H205" s="11" t="s">
        <v>769</v>
      </c>
      <c r="I205" s="14">
        <f t="shared" si="10"/>
        <v>1.04</v>
      </c>
      <c r="J205" s="14">
        <v>2.59</v>
      </c>
      <c r="K205" s="109">
        <f t="shared" si="11"/>
        <v>4.16</v>
      </c>
      <c r="L205" s="115"/>
    </row>
    <row r="206" spans="1:12" ht="24" customHeight="1">
      <c r="A206" s="114"/>
      <c r="B206" s="107">
        <f>'Tax Invoice'!D202</f>
        <v>4</v>
      </c>
      <c r="C206" s="10" t="s">
        <v>767</v>
      </c>
      <c r="D206" s="10" t="s">
        <v>791</v>
      </c>
      <c r="E206" s="118" t="s">
        <v>272</v>
      </c>
      <c r="F206" s="135" t="s">
        <v>772</v>
      </c>
      <c r="G206" s="136"/>
      <c r="H206" s="11" t="s">
        <v>769</v>
      </c>
      <c r="I206" s="14">
        <f t="shared" si="10"/>
        <v>1.04</v>
      </c>
      <c r="J206" s="14">
        <v>2.59</v>
      </c>
      <c r="K206" s="109">
        <f t="shared" si="11"/>
        <v>4.16</v>
      </c>
      <c r="L206" s="115"/>
    </row>
    <row r="207" spans="1:12" ht="24" customHeight="1">
      <c r="A207" s="114"/>
      <c r="B207" s="107">
        <f>'Tax Invoice'!D203</f>
        <v>4</v>
      </c>
      <c r="C207" s="10" t="s">
        <v>767</v>
      </c>
      <c r="D207" s="10" t="s">
        <v>792</v>
      </c>
      <c r="E207" s="118" t="s">
        <v>272</v>
      </c>
      <c r="F207" s="135" t="s">
        <v>773</v>
      </c>
      <c r="G207" s="136"/>
      <c r="H207" s="11" t="s">
        <v>769</v>
      </c>
      <c r="I207" s="14">
        <f t="shared" si="10"/>
        <v>1.1399999999999999</v>
      </c>
      <c r="J207" s="14">
        <v>2.84</v>
      </c>
      <c r="K207" s="109">
        <f t="shared" si="11"/>
        <v>4.5599999999999996</v>
      </c>
      <c r="L207" s="115"/>
    </row>
    <row r="208" spans="1:12" ht="24" customHeight="1">
      <c r="A208" s="114"/>
      <c r="B208" s="107">
        <f>'Tax Invoice'!D204</f>
        <v>4</v>
      </c>
      <c r="C208" s="10" t="s">
        <v>767</v>
      </c>
      <c r="D208" s="10" t="s">
        <v>792</v>
      </c>
      <c r="E208" s="118" t="s">
        <v>272</v>
      </c>
      <c r="F208" s="135" t="s">
        <v>774</v>
      </c>
      <c r="G208" s="136"/>
      <c r="H208" s="11" t="s">
        <v>769</v>
      </c>
      <c r="I208" s="14">
        <f t="shared" si="10"/>
        <v>1.1399999999999999</v>
      </c>
      <c r="J208" s="14">
        <v>2.84</v>
      </c>
      <c r="K208" s="109">
        <f t="shared" si="11"/>
        <v>4.5599999999999996</v>
      </c>
      <c r="L208" s="115"/>
    </row>
    <row r="209" spans="1:12" ht="24" customHeight="1">
      <c r="A209" s="114"/>
      <c r="B209" s="107">
        <f>'Tax Invoice'!D205</f>
        <v>4</v>
      </c>
      <c r="C209" s="10" t="s">
        <v>767</v>
      </c>
      <c r="D209" s="10" t="s">
        <v>792</v>
      </c>
      <c r="E209" s="118" t="s">
        <v>272</v>
      </c>
      <c r="F209" s="135" t="s">
        <v>775</v>
      </c>
      <c r="G209" s="136"/>
      <c r="H209" s="11" t="s">
        <v>769</v>
      </c>
      <c r="I209" s="14">
        <f t="shared" si="10"/>
        <v>1.1399999999999999</v>
      </c>
      <c r="J209" s="14">
        <v>2.84</v>
      </c>
      <c r="K209" s="109">
        <f t="shared" si="11"/>
        <v>4.5599999999999996</v>
      </c>
      <c r="L209" s="115"/>
    </row>
    <row r="210" spans="1:12" ht="24" customHeight="1">
      <c r="A210" s="114"/>
      <c r="B210" s="108">
        <f>'Tax Invoice'!D206</f>
        <v>4</v>
      </c>
      <c r="C210" s="12" t="s">
        <v>767</v>
      </c>
      <c r="D210" s="12" t="s">
        <v>792</v>
      </c>
      <c r="E210" s="119" t="s">
        <v>272</v>
      </c>
      <c r="F210" s="145" t="s">
        <v>776</v>
      </c>
      <c r="G210" s="146"/>
      <c r="H210" s="13" t="s">
        <v>769</v>
      </c>
      <c r="I210" s="15">
        <f t="shared" si="10"/>
        <v>1.1399999999999999</v>
      </c>
      <c r="J210" s="15">
        <v>2.84</v>
      </c>
      <c r="K210" s="110">
        <f t="shared" si="11"/>
        <v>4.5599999999999996</v>
      </c>
      <c r="L210" s="115"/>
    </row>
    <row r="211" spans="1:12" ht="12.75" customHeight="1">
      <c r="A211" s="114"/>
      <c r="B211" s="126"/>
      <c r="C211" s="126"/>
      <c r="D211" s="126"/>
      <c r="E211" s="126"/>
      <c r="F211" s="126"/>
      <c r="G211" s="126"/>
      <c r="H211" s="126"/>
      <c r="I211" s="127" t="s">
        <v>255</v>
      </c>
      <c r="J211" s="127" t="s">
        <v>255</v>
      </c>
      <c r="K211" s="128">
        <f>SUM(K22:K210)</f>
        <v>491.66000000000054</v>
      </c>
      <c r="L211" s="115"/>
    </row>
    <row r="212" spans="1:12" ht="12.75" customHeight="1">
      <c r="A212" s="114"/>
      <c r="B212" s="126"/>
      <c r="C212" s="126"/>
      <c r="D212" s="126"/>
      <c r="E212" s="126"/>
      <c r="F212" s="126"/>
      <c r="G212" s="126"/>
      <c r="H212" s="126"/>
      <c r="I212" s="127" t="s">
        <v>800</v>
      </c>
      <c r="J212" s="127" t="s">
        <v>184</v>
      </c>
      <c r="K212" s="128">
        <v>0</v>
      </c>
      <c r="L212" s="115"/>
    </row>
    <row r="213" spans="1:12" ht="12.75" hidden="1" customHeight="1" outlineLevel="1">
      <c r="A213" s="114"/>
      <c r="B213" s="126"/>
      <c r="C213" s="126"/>
      <c r="D213" s="126"/>
      <c r="E213" s="126"/>
      <c r="F213" s="126"/>
      <c r="G213" s="126"/>
      <c r="H213" s="126"/>
      <c r="I213" s="127" t="s">
        <v>185</v>
      </c>
      <c r="J213" s="127" t="s">
        <v>185</v>
      </c>
      <c r="K213" s="128">
        <f>Invoice!J213</f>
        <v>0</v>
      </c>
      <c r="L213" s="115"/>
    </row>
    <row r="214" spans="1:12" ht="12.75" customHeight="1" collapsed="1">
      <c r="A214" s="114"/>
      <c r="B214" s="126"/>
      <c r="C214" s="126"/>
      <c r="D214" s="126"/>
      <c r="E214" s="126"/>
      <c r="F214" s="126"/>
      <c r="G214" s="126"/>
      <c r="H214" s="126"/>
      <c r="I214" s="127" t="s">
        <v>257</v>
      </c>
      <c r="J214" s="127" t="s">
        <v>257</v>
      </c>
      <c r="K214" s="128">
        <f>SUM(K211:K213)</f>
        <v>491.66000000000054</v>
      </c>
      <c r="L214" s="115"/>
    </row>
    <row r="215" spans="1:12" ht="12.75" customHeight="1">
      <c r="A215" s="6"/>
      <c r="B215" s="7"/>
      <c r="C215" s="7"/>
      <c r="D215" s="7"/>
      <c r="E215" s="7"/>
      <c r="F215" s="7"/>
      <c r="G215" s="7"/>
      <c r="H215" s="7" t="s">
        <v>802</v>
      </c>
      <c r="I215" s="7"/>
      <c r="J215" s="7"/>
      <c r="K215" s="7"/>
      <c r="L215" s="8"/>
    </row>
    <row r="216" spans="1:12" ht="12.75" customHeight="1"/>
    <row r="217" spans="1:12" ht="12.75" customHeight="1"/>
    <row r="218" spans="1:12" ht="12.75" customHeight="1"/>
    <row r="219" spans="1:12" ht="12.75" customHeight="1"/>
    <row r="220" spans="1:12" ht="12.75" customHeight="1"/>
    <row r="221" spans="1:12" ht="12.75" customHeight="1"/>
    <row r="222" spans="1:12" ht="12.75" customHeight="1"/>
  </sheetData>
  <mergeCells count="193">
    <mergeCell ref="F210:G210"/>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 ref="F35:G35"/>
    <mergeCell ref="F36:G36"/>
    <mergeCell ref="F37:G37"/>
    <mergeCell ref="F38:G3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23" sqref="J2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1219.7699999999993</v>
      </c>
      <c r="O2" s="21" t="s">
        <v>259</v>
      </c>
    </row>
    <row r="3" spans="1:15" s="21" customFormat="1" ht="15" customHeight="1" thickBot="1">
      <c r="A3" s="22" t="s">
        <v>151</v>
      </c>
      <c r="G3" s="28">
        <v>45178</v>
      </c>
      <c r="H3" s="29"/>
      <c r="N3" s="21">
        <v>1219.7699999999993</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Island dyes</v>
      </c>
      <c r="B10" s="37"/>
      <c r="C10" s="37"/>
      <c r="D10" s="37"/>
      <c r="F10" s="38" t="str">
        <f>'Copy paste to Here'!B10</f>
        <v>Island dyes</v>
      </c>
      <c r="G10" s="39"/>
      <c r="H10" s="40"/>
      <c r="K10" s="95" t="s">
        <v>276</v>
      </c>
      <c r="L10" s="35" t="s">
        <v>276</v>
      </c>
      <c r="M10" s="21">
        <v>1</v>
      </c>
    </row>
    <row r="11" spans="1:15" s="21" customFormat="1" ht="15.75" thickBot="1">
      <c r="A11" s="41" t="str">
        <f>'Copy paste to Here'!G11</f>
        <v>Bryan Lowe</v>
      </c>
      <c r="B11" s="42"/>
      <c r="C11" s="42"/>
      <c r="D11" s="42"/>
      <c r="F11" s="43" t="str">
        <f>'Copy paste to Here'!B11</f>
        <v>Bryan Lowe</v>
      </c>
      <c r="G11" s="44"/>
      <c r="H11" s="45"/>
      <c r="K11" s="93" t="s">
        <v>158</v>
      </c>
      <c r="L11" s="46" t="s">
        <v>159</v>
      </c>
      <c r="M11" s="21">
        <f>VLOOKUP(G3,[1]Sheet1!$A$9:$I$7290,2,FALSE)</f>
        <v>35.369999999999997</v>
      </c>
    </row>
    <row r="12" spans="1:15" s="21" customFormat="1" ht="15.75" thickBot="1">
      <c r="A12" s="41" t="str">
        <f>'Copy paste to Here'!G12</f>
        <v>2301 north Croatan highway</v>
      </c>
      <c r="B12" s="42"/>
      <c r="C12" s="42"/>
      <c r="D12" s="42"/>
      <c r="E12" s="89"/>
      <c r="F12" s="43" t="str">
        <f>'Copy paste to Here'!B12</f>
        <v>2301 north Croatan highway</v>
      </c>
      <c r="G12" s="44"/>
      <c r="H12" s="45"/>
      <c r="K12" s="93" t="s">
        <v>160</v>
      </c>
      <c r="L12" s="46" t="s">
        <v>133</v>
      </c>
      <c r="M12" s="21">
        <f>VLOOKUP(G3,[1]Sheet1!$A$9:$I$7290,3,FALSE)</f>
        <v>37.65</v>
      </c>
    </row>
    <row r="13" spans="1:15" s="21" customFormat="1" ht="15.75" thickBot="1">
      <c r="A13" s="41" t="str">
        <f>'Copy paste to Here'!G13</f>
        <v>27948 Kill devil hills</v>
      </c>
      <c r="B13" s="42"/>
      <c r="C13" s="42"/>
      <c r="D13" s="42"/>
      <c r="E13" s="111" t="s">
        <v>159</v>
      </c>
      <c r="F13" s="43" t="str">
        <f>'Copy paste to Here'!B13</f>
        <v>27948 Kill devil hills</v>
      </c>
      <c r="G13" s="44"/>
      <c r="H13" s="45"/>
      <c r="K13" s="93" t="s">
        <v>161</v>
      </c>
      <c r="L13" s="46" t="s">
        <v>162</v>
      </c>
      <c r="M13" s="113">
        <f>VLOOKUP(G3,[1]Sheet1!$A$9:$I$7290,4,FALSE)</f>
        <v>43.89</v>
      </c>
    </row>
    <row r="14" spans="1:15" s="21" customFormat="1" ht="15.75" thickBot="1">
      <c r="A14" s="41" t="str">
        <f>'Copy paste to Here'!G14</f>
        <v>United States</v>
      </c>
      <c r="B14" s="42"/>
      <c r="C14" s="42"/>
      <c r="D14" s="42"/>
      <c r="E14" s="111">
        <f>VLOOKUP(J9,$L$10:$M$17,2,FALSE)</f>
        <v>35.369999999999997</v>
      </c>
      <c r="F14" s="43" t="str">
        <f>'Copy paste to Here'!B14</f>
        <v>United States</v>
      </c>
      <c r="G14" s="44"/>
      <c r="H14" s="45"/>
      <c r="K14" s="93" t="s">
        <v>163</v>
      </c>
      <c r="L14" s="46" t="s">
        <v>164</v>
      </c>
      <c r="M14" s="21">
        <f>VLOOKUP(G3,[1]Sheet1!$A$9:$I$7290,5,FALSE)</f>
        <v>22.24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20.63</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Bio - Flex nose stud, 20g (0.8mm) with a 2.5mm round top with bezel set SwarovskiⓇ crystal &amp; Crystal Color: Clear  &amp;  </v>
      </c>
      <c r="B18" s="57" t="str">
        <f>'Copy paste to Here'!C22</f>
        <v>ANSBC25</v>
      </c>
      <c r="C18" s="57" t="s">
        <v>715</v>
      </c>
      <c r="D18" s="58">
        <f>Invoice!B22</f>
        <v>20</v>
      </c>
      <c r="E18" s="59">
        <f>'Shipping Invoice'!J22*$N$1</f>
        <v>0.34</v>
      </c>
      <c r="F18" s="59">
        <f>D18*E18</f>
        <v>6.8000000000000007</v>
      </c>
      <c r="G18" s="60">
        <f>E18*$E$14</f>
        <v>12.0258</v>
      </c>
      <c r="H18" s="61">
        <f>D18*G18</f>
        <v>240.51600000000002</v>
      </c>
    </row>
    <row r="19" spans="1:13" s="62" customFormat="1" ht="25.5">
      <c r="A19" s="112" t="str">
        <f>IF((LEN('Copy paste to Here'!G23))&gt;5,((CONCATENATE('Copy paste to Here'!G23," &amp; ",'Copy paste to Here'!D23,"  &amp;  ",'Copy paste to Here'!E23))),"Empty Cell")</f>
        <v xml:space="preserve">Bio - Flex nose stud, 20g (0.8mm) with a 2.5mm round top with bezel set SwarovskiⓇ crystal &amp; Crystal Color: AB  &amp;  </v>
      </c>
      <c r="B19" s="57" t="str">
        <f>'Copy paste to Here'!C23</f>
        <v>ANSBC25</v>
      </c>
      <c r="C19" s="57" t="s">
        <v>715</v>
      </c>
      <c r="D19" s="58">
        <f>Invoice!B23</f>
        <v>10</v>
      </c>
      <c r="E19" s="59">
        <f>'Shipping Invoice'!J23*$N$1</f>
        <v>0.34</v>
      </c>
      <c r="F19" s="59">
        <f t="shared" ref="F19:F82" si="0">D19*E19</f>
        <v>3.4000000000000004</v>
      </c>
      <c r="G19" s="60">
        <f t="shared" ref="G19:G82" si="1">E19*$E$14</f>
        <v>12.0258</v>
      </c>
      <c r="H19" s="63">
        <f t="shared" ref="H19:H82" si="2">D19*G19</f>
        <v>120.25800000000001</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Rose  &amp;  </v>
      </c>
      <c r="B20" s="57" t="str">
        <f>'Copy paste to Here'!C24</f>
        <v>ANSBC25</v>
      </c>
      <c r="C20" s="57" t="s">
        <v>715</v>
      </c>
      <c r="D20" s="58">
        <f>Invoice!B24</f>
        <v>10</v>
      </c>
      <c r="E20" s="59">
        <f>'Shipping Invoice'!J24*$N$1</f>
        <v>0.34</v>
      </c>
      <c r="F20" s="59">
        <f t="shared" si="0"/>
        <v>3.4000000000000004</v>
      </c>
      <c r="G20" s="60">
        <f t="shared" si="1"/>
        <v>12.0258</v>
      </c>
      <c r="H20" s="63">
        <f t="shared" si="2"/>
        <v>120.25800000000001</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Sapphire  &amp;  </v>
      </c>
      <c r="B21" s="57" t="str">
        <f>'Copy paste to Here'!C25</f>
        <v>ANSBC25</v>
      </c>
      <c r="C21" s="57" t="s">
        <v>715</v>
      </c>
      <c r="D21" s="58">
        <f>Invoice!B25</f>
        <v>10</v>
      </c>
      <c r="E21" s="59">
        <f>'Shipping Invoice'!J25*$N$1</f>
        <v>0.34</v>
      </c>
      <c r="F21" s="59">
        <f t="shared" si="0"/>
        <v>3.4000000000000004</v>
      </c>
      <c r="G21" s="60">
        <f t="shared" si="1"/>
        <v>12.0258</v>
      </c>
      <c r="H21" s="63">
        <f t="shared" si="2"/>
        <v>120.25800000000001</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Aquamarine  &amp;  </v>
      </c>
      <c r="B22" s="57" t="str">
        <f>'Copy paste to Here'!C26</f>
        <v>ANSBC25</v>
      </c>
      <c r="C22" s="57" t="s">
        <v>715</v>
      </c>
      <c r="D22" s="58">
        <f>Invoice!B26</f>
        <v>10</v>
      </c>
      <c r="E22" s="59">
        <f>'Shipping Invoice'!J26*$N$1</f>
        <v>0.34</v>
      </c>
      <c r="F22" s="59">
        <f t="shared" si="0"/>
        <v>3.4000000000000004</v>
      </c>
      <c r="G22" s="60">
        <f t="shared" si="1"/>
        <v>12.0258</v>
      </c>
      <c r="H22" s="63">
        <f t="shared" si="2"/>
        <v>120.25800000000001</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Light Siam  &amp;  </v>
      </c>
      <c r="B23" s="57" t="str">
        <f>'Copy paste to Here'!C27</f>
        <v>ANSBC25</v>
      </c>
      <c r="C23" s="57" t="s">
        <v>715</v>
      </c>
      <c r="D23" s="58">
        <f>Invoice!B27</f>
        <v>10</v>
      </c>
      <c r="E23" s="59">
        <f>'Shipping Invoice'!J27*$N$1</f>
        <v>0.34</v>
      </c>
      <c r="F23" s="59">
        <f t="shared" si="0"/>
        <v>3.4000000000000004</v>
      </c>
      <c r="G23" s="60">
        <f t="shared" si="1"/>
        <v>12.0258</v>
      </c>
      <c r="H23" s="63">
        <f t="shared" si="2"/>
        <v>120.25800000000001</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Emerald  &amp;  </v>
      </c>
      <c r="B24" s="57" t="str">
        <f>'Copy paste to Here'!C28</f>
        <v>ANSBC25</v>
      </c>
      <c r="C24" s="57" t="s">
        <v>715</v>
      </c>
      <c r="D24" s="58">
        <f>Invoice!B28</f>
        <v>10</v>
      </c>
      <c r="E24" s="59">
        <f>'Shipping Invoice'!J28*$N$1</f>
        <v>0.34</v>
      </c>
      <c r="F24" s="59">
        <f t="shared" si="0"/>
        <v>3.4000000000000004</v>
      </c>
      <c r="G24" s="60">
        <f t="shared" si="1"/>
        <v>12.0258</v>
      </c>
      <c r="H24" s="63">
        <f t="shared" si="2"/>
        <v>120.25800000000001</v>
      </c>
    </row>
    <row r="25" spans="1:13" s="62" customFormat="1" ht="36">
      <c r="A25" s="56" t="str">
        <f>IF((LEN('Copy paste to Here'!G29))&gt;5,((CONCATENATE('Copy paste to Here'!G29," &amp; ",'Copy paste to Here'!D29,"  &amp;  ",'Copy paste to Here'!E29))),"Empty Cell")</f>
        <v>316L steel nipple barbell, 1.6mm (14g) with two forward facing 5mm or 6mm jewel balls &amp; Length: 12mm with 5mm jewel balls  &amp;  Crystal Color: Peridot</v>
      </c>
      <c r="B25" s="57" t="str">
        <f>'Copy paste to Here'!C29</f>
        <v>BBNP2C</v>
      </c>
      <c r="C25" s="57" t="s">
        <v>100</v>
      </c>
      <c r="D25" s="58">
        <f>Invoice!B29</f>
        <v>6</v>
      </c>
      <c r="E25" s="59">
        <f>'Shipping Invoice'!J29*$N$1</f>
        <v>0.99</v>
      </c>
      <c r="F25" s="59">
        <f t="shared" si="0"/>
        <v>5.9399999999999995</v>
      </c>
      <c r="G25" s="60">
        <f t="shared" si="1"/>
        <v>35.016299999999994</v>
      </c>
      <c r="H25" s="63">
        <f t="shared" si="2"/>
        <v>210.09779999999995</v>
      </c>
    </row>
    <row r="26" spans="1:13" s="62" customFormat="1" ht="36">
      <c r="A26" s="56" t="str">
        <f>IF((LEN('Copy paste to Here'!G30))&gt;5,((CONCATENATE('Copy paste to Here'!G30," &amp; ",'Copy paste to Here'!D30,"  &amp;  ",'Copy paste to Here'!E30))),"Empty Cell")</f>
        <v>316L steel nipple barbell, 1.6mm (14g) with two forward facing 5mm or 6mm jewel balls &amp; Length: 12mm with 4mm jewel balls  &amp;  Crystal Color: Clear</v>
      </c>
      <c r="B26" s="57" t="str">
        <f>'Copy paste to Here'!C30</f>
        <v>BBNP2C</v>
      </c>
      <c r="C26" s="57" t="s">
        <v>777</v>
      </c>
      <c r="D26" s="58">
        <f>Invoice!B30</f>
        <v>6</v>
      </c>
      <c r="E26" s="59">
        <f>'Shipping Invoice'!J30*$N$1</f>
        <v>1.04</v>
      </c>
      <c r="F26" s="59">
        <f t="shared" si="0"/>
        <v>6.24</v>
      </c>
      <c r="G26" s="60">
        <f t="shared" si="1"/>
        <v>36.784799999999997</v>
      </c>
      <c r="H26" s="63">
        <f t="shared" si="2"/>
        <v>220.7088</v>
      </c>
    </row>
    <row r="27" spans="1:13" s="62" customFormat="1" ht="36">
      <c r="A27" s="56" t="str">
        <f>IF((LEN('Copy paste to Here'!G31))&gt;5,((CONCATENATE('Copy paste to Here'!G31," &amp; ",'Copy paste to Here'!D31,"  &amp;  ",'Copy paste to Here'!E31))),"Empty Cell")</f>
        <v>316L steel nipple barbell, 1.6mm (14g) with two forward facing 5mm or 6mm jewel balls &amp; Length: 12mm with 4mm jewel balls  &amp;  Crystal Color: AB</v>
      </c>
      <c r="B27" s="57" t="str">
        <f>'Copy paste to Here'!C31</f>
        <v>BBNP2C</v>
      </c>
      <c r="C27" s="57" t="s">
        <v>777</v>
      </c>
      <c r="D27" s="58">
        <f>Invoice!B31</f>
        <v>6</v>
      </c>
      <c r="E27" s="59">
        <f>'Shipping Invoice'!J31*$N$1</f>
        <v>1.04</v>
      </c>
      <c r="F27" s="59">
        <f t="shared" si="0"/>
        <v>6.24</v>
      </c>
      <c r="G27" s="60">
        <f t="shared" si="1"/>
        <v>36.784799999999997</v>
      </c>
      <c r="H27" s="63">
        <f t="shared" si="2"/>
        <v>220.7088</v>
      </c>
    </row>
    <row r="28" spans="1:13" s="62" customFormat="1" ht="36">
      <c r="A28" s="56" t="str">
        <f>IF((LEN('Copy paste to Here'!G32))&gt;5,((CONCATENATE('Copy paste to Here'!G32," &amp; ",'Copy paste to Here'!D32,"  &amp;  ",'Copy paste to Here'!E32))),"Empty Cell")</f>
        <v>316L steel nipple barbell, 1.6mm (14g) with two forward facing 5mm or 6mm jewel balls &amp; Length: 12mm with 4mm jewel balls  &amp;  Crystal Color: Rose</v>
      </c>
      <c r="B28" s="57" t="str">
        <f>'Copy paste to Here'!C32</f>
        <v>BBNP2C</v>
      </c>
      <c r="C28" s="57" t="s">
        <v>777</v>
      </c>
      <c r="D28" s="58">
        <f>Invoice!B32</f>
        <v>6</v>
      </c>
      <c r="E28" s="59">
        <f>'Shipping Invoice'!J32*$N$1</f>
        <v>1.04</v>
      </c>
      <c r="F28" s="59">
        <f t="shared" si="0"/>
        <v>6.24</v>
      </c>
      <c r="G28" s="60">
        <f t="shared" si="1"/>
        <v>36.784799999999997</v>
      </c>
      <c r="H28" s="63">
        <f t="shared" si="2"/>
        <v>220.7088</v>
      </c>
    </row>
    <row r="29" spans="1:13" s="62" customFormat="1" ht="36">
      <c r="A29" s="56" t="str">
        <f>IF((LEN('Copy paste to Here'!G33))&gt;5,((CONCATENATE('Copy paste to Here'!G33," &amp; ",'Copy paste to Here'!D33,"  &amp;  ",'Copy paste to Here'!E33))),"Empty Cell")</f>
        <v>316L steel nipple barbell, 1.6mm (14g) with two forward facing 5mm or 6mm jewel balls &amp; Length: 12mm with 4mm jewel balls  &amp;  Crystal Color: Light Sapphire</v>
      </c>
      <c r="B29" s="57" t="str">
        <f>'Copy paste to Here'!C33</f>
        <v>BBNP2C</v>
      </c>
      <c r="C29" s="57" t="s">
        <v>777</v>
      </c>
      <c r="D29" s="58">
        <f>Invoice!B33</f>
        <v>6</v>
      </c>
      <c r="E29" s="59">
        <f>'Shipping Invoice'!J33*$N$1</f>
        <v>1.04</v>
      </c>
      <c r="F29" s="59">
        <f t="shared" si="0"/>
        <v>6.24</v>
      </c>
      <c r="G29" s="60">
        <f t="shared" si="1"/>
        <v>36.784799999999997</v>
      </c>
      <c r="H29" s="63">
        <f t="shared" si="2"/>
        <v>220.7088</v>
      </c>
    </row>
    <row r="30" spans="1:13" s="62" customFormat="1" ht="36">
      <c r="A30" s="56" t="str">
        <f>IF((LEN('Copy paste to Here'!G34))&gt;5,((CONCATENATE('Copy paste to Here'!G34," &amp; ",'Copy paste to Here'!D34,"  &amp;  ",'Copy paste to Here'!E34))),"Empty Cell")</f>
        <v>316L steel nipple barbell, 1.6mm (14g) with two forward facing 5mm or 6mm jewel balls &amp; Length: 12mm with 4mm jewel balls  &amp;  Crystal Color: Aquamarine</v>
      </c>
      <c r="B30" s="57" t="str">
        <f>'Copy paste to Here'!C34</f>
        <v>BBNP2C</v>
      </c>
      <c r="C30" s="57" t="s">
        <v>777</v>
      </c>
      <c r="D30" s="58">
        <f>Invoice!B34</f>
        <v>6</v>
      </c>
      <c r="E30" s="59">
        <f>'Shipping Invoice'!J34*$N$1</f>
        <v>1.04</v>
      </c>
      <c r="F30" s="59">
        <f t="shared" si="0"/>
        <v>6.24</v>
      </c>
      <c r="G30" s="60">
        <f t="shared" si="1"/>
        <v>36.784799999999997</v>
      </c>
      <c r="H30" s="63">
        <f t="shared" si="2"/>
        <v>220.7088</v>
      </c>
    </row>
    <row r="31" spans="1:13" s="62" customFormat="1" ht="36">
      <c r="A31" s="56" t="str">
        <f>IF((LEN('Copy paste to Here'!G35))&gt;5,((CONCATENATE('Copy paste to Here'!G35," &amp; ",'Copy paste to Here'!D35,"  &amp;  ",'Copy paste to Here'!E35))),"Empty Cell")</f>
        <v>316L steel nipple barbell, 1.6mm (14g) with two forward facing 5mm or 6mm jewel balls &amp; Length: 12mm with 4mm jewel balls  &amp;  Crystal Color: Blue Zircon</v>
      </c>
      <c r="B31" s="57" t="str">
        <f>'Copy paste to Here'!C35</f>
        <v>BBNP2C</v>
      </c>
      <c r="C31" s="57" t="s">
        <v>777</v>
      </c>
      <c r="D31" s="58">
        <f>Invoice!B35</f>
        <v>6</v>
      </c>
      <c r="E31" s="59">
        <f>'Shipping Invoice'!J35*$N$1</f>
        <v>1.04</v>
      </c>
      <c r="F31" s="59">
        <f t="shared" si="0"/>
        <v>6.24</v>
      </c>
      <c r="G31" s="60">
        <f t="shared" si="1"/>
        <v>36.784799999999997</v>
      </c>
      <c r="H31" s="63">
        <f t="shared" si="2"/>
        <v>220.7088</v>
      </c>
    </row>
    <row r="32" spans="1:13" s="62" customFormat="1" ht="36">
      <c r="A32" s="56" t="str">
        <f>IF((LEN('Copy paste to Here'!G36))&gt;5,((CONCATENATE('Copy paste to Here'!G36," &amp; ",'Copy paste to Here'!D36,"  &amp;  ",'Copy paste to Here'!E36))),"Empty Cell")</f>
        <v>316L steel nipple barbell, 1.6mm (14g) with two forward facing 5mm or 6mm jewel balls &amp; Length: 12mm with 4mm jewel balls  &amp;  Crystal Color: Fuchsia</v>
      </c>
      <c r="B32" s="57" t="str">
        <f>'Copy paste to Here'!C36</f>
        <v>BBNP2C</v>
      </c>
      <c r="C32" s="57" t="s">
        <v>777</v>
      </c>
      <c r="D32" s="58">
        <f>Invoice!B36</f>
        <v>6</v>
      </c>
      <c r="E32" s="59">
        <f>'Shipping Invoice'!J36*$N$1</f>
        <v>1.04</v>
      </c>
      <c r="F32" s="59">
        <f t="shared" si="0"/>
        <v>6.24</v>
      </c>
      <c r="G32" s="60">
        <f t="shared" si="1"/>
        <v>36.784799999999997</v>
      </c>
      <c r="H32" s="63">
        <f t="shared" si="2"/>
        <v>220.7088</v>
      </c>
    </row>
    <row r="33" spans="1:8" s="62" customFormat="1" ht="36">
      <c r="A33" s="56" t="str">
        <f>IF((LEN('Copy paste to Here'!G37))&gt;5,((CONCATENATE('Copy paste to Here'!G37," &amp; ",'Copy paste to Here'!D37,"  &amp;  ",'Copy paste to Here'!E37))),"Empty Cell")</f>
        <v>316L steel nipple barbell, 1.6mm (14g) with two forward facing 5mm or 6mm jewel balls &amp; Length: 16mm with 4mm jewel balls  &amp;  Crystal Color: Clear</v>
      </c>
      <c r="B33" s="57" t="str">
        <f>'Copy paste to Here'!C37</f>
        <v>BBNP2C</v>
      </c>
      <c r="C33" s="57" t="s">
        <v>777</v>
      </c>
      <c r="D33" s="58">
        <f>Invoice!B37</f>
        <v>6</v>
      </c>
      <c r="E33" s="59">
        <f>'Shipping Invoice'!J37*$N$1</f>
        <v>1.04</v>
      </c>
      <c r="F33" s="59">
        <f t="shared" si="0"/>
        <v>6.24</v>
      </c>
      <c r="G33" s="60">
        <f t="shared" si="1"/>
        <v>36.784799999999997</v>
      </c>
      <c r="H33" s="63">
        <f t="shared" si="2"/>
        <v>220.7088</v>
      </c>
    </row>
    <row r="34" spans="1:8" s="62" customFormat="1" ht="36">
      <c r="A34" s="56" t="str">
        <f>IF((LEN('Copy paste to Here'!G38))&gt;5,((CONCATENATE('Copy paste to Here'!G38," &amp; ",'Copy paste to Here'!D38,"  &amp;  ",'Copy paste to Here'!E38))),"Empty Cell")</f>
        <v>316L steel nipple barbell, 1.6mm (14g) with two forward facing 5mm or 6mm jewel balls &amp; Length: 16mm with 4mm jewel balls  &amp;  Crystal Color: Light Sapphire</v>
      </c>
      <c r="B34" s="57" t="str">
        <f>'Copy paste to Here'!C38</f>
        <v>BBNP2C</v>
      </c>
      <c r="C34" s="57" t="s">
        <v>777</v>
      </c>
      <c r="D34" s="58">
        <f>Invoice!B38</f>
        <v>6</v>
      </c>
      <c r="E34" s="59">
        <f>'Shipping Invoice'!J38*$N$1</f>
        <v>1.04</v>
      </c>
      <c r="F34" s="59">
        <f t="shared" si="0"/>
        <v>6.24</v>
      </c>
      <c r="G34" s="60">
        <f t="shared" si="1"/>
        <v>36.784799999999997</v>
      </c>
      <c r="H34" s="63">
        <f t="shared" si="2"/>
        <v>220.7088</v>
      </c>
    </row>
    <row r="35" spans="1:8" s="62" customFormat="1" ht="36">
      <c r="A35" s="56" t="str">
        <f>IF((LEN('Copy paste to Here'!G39))&gt;5,((CONCATENATE('Copy paste to Here'!G39," &amp; ",'Copy paste to Here'!D39,"  &amp;  ",'Copy paste to Here'!E39))),"Empty Cell")</f>
        <v>316L steel nipple barbell, 1.6mm (14g) with two forward facing 5mm or 6mm jewel balls &amp; Length: 16mm with 4mm jewel balls  &amp;  Crystal Color: Aquamarine</v>
      </c>
      <c r="B35" s="57" t="str">
        <f>'Copy paste to Here'!C39</f>
        <v>BBNP2C</v>
      </c>
      <c r="C35" s="57" t="s">
        <v>777</v>
      </c>
      <c r="D35" s="58">
        <f>Invoice!B39</f>
        <v>6</v>
      </c>
      <c r="E35" s="59">
        <f>'Shipping Invoice'!J39*$N$1</f>
        <v>1.04</v>
      </c>
      <c r="F35" s="59">
        <f t="shared" si="0"/>
        <v>6.24</v>
      </c>
      <c r="G35" s="60">
        <f t="shared" si="1"/>
        <v>36.784799999999997</v>
      </c>
      <c r="H35" s="63">
        <f t="shared" si="2"/>
        <v>220.7088</v>
      </c>
    </row>
    <row r="36" spans="1:8" s="62" customFormat="1" ht="36">
      <c r="A36" s="56" t="str">
        <f>IF((LEN('Copy paste to Here'!G40))&gt;5,((CONCATENATE('Copy paste to Here'!G40," &amp; ",'Copy paste to Here'!D40,"  &amp;  ",'Copy paste to Here'!E40))),"Empty Cell")</f>
        <v>316L steel nipple barbell, 1.6mm (14g) with two forward facing 5mm or 6mm jewel balls &amp; Length: 16mm with 4mm jewel balls  &amp;  Crystal Color: Fuchsia</v>
      </c>
      <c r="B36" s="57" t="str">
        <f>'Copy paste to Here'!C40</f>
        <v>BBNP2C</v>
      </c>
      <c r="C36" s="57" t="s">
        <v>777</v>
      </c>
      <c r="D36" s="58">
        <f>Invoice!B40</f>
        <v>6</v>
      </c>
      <c r="E36" s="59">
        <f>'Shipping Invoice'!J40*$N$1</f>
        <v>1.04</v>
      </c>
      <c r="F36" s="59">
        <f t="shared" si="0"/>
        <v>6.24</v>
      </c>
      <c r="G36" s="60">
        <f t="shared" si="1"/>
        <v>36.784799999999997</v>
      </c>
      <c r="H36" s="63">
        <f t="shared" si="2"/>
        <v>220.7088</v>
      </c>
    </row>
    <row r="37" spans="1:8" s="62" customFormat="1" ht="36">
      <c r="A37" s="56" t="str">
        <f>IF((LEN('Copy paste to Here'!G41))&gt;5,((CONCATENATE('Copy paste to Here'!G41," &amp; ",'Copy paste to Here'!D41,"  &amp;  ",'Copy paste to Here'!E41))),"Empty Cell")</f>
        <v>316L steel nipple barbell, 1.6mm (14g) with two forward facing 5mm or 6mm jewel balls &amp; Length: 14mm with 4mm jewel balls  &amp;  Crystal Color: Clear</v>
      </c>
      <c r="B37" s="57" t="str">
        <f>'Copy paste to Here'!C41</f>
        <v>BBNP2C</v>
      </c>
      <c r="C37" s="57" t="s">
        <v>777</v>
      </c>
      <c r="D37" s="58">
        <f>Invoice!B41</f>
        <v>6</v>
      </c>
      <c r="E37" s="59">
        <f>'Shipping Invoice'!J41*$N$1</f>
        <v>1.04</v>
      </c>
      <c r="F37" s="59">
        <f t="shared" si="0"/>
        <v>6.24</v>
      </c>
      <c r="G37" s="60">
        <f t="shared" si="1"/>
        <v>36.784799999999997</v>
      </c>
      <c r="H37" s="63">
        <f t="shared" si="2"/>
        <v>220.7088</v>
      </c>
    </row>
    <row r="38" spans="1:8" s="62" customFormat="1" ht="36">
      <c r="A38" s="56" t="str">
        <f>IF((LEN('Copy paste to Here'!G42))&gt;5,((CONCATENATE('Copy paste to Here'!G42," &amp; ",'Copy paste to Here'!D42,"  &amp;  ",'Copy paste to Here'!E42))),"Empty Cell")</f>
        <v>316L steel nipple barbell, 1.6mm (14g) with two forward facing 5mm or 6mm jewel balls &amp; Length: 14mm with 4mm jewel balls  &amp;  Crystal Color: Rose</v>
      </c>
      <c r="B38" s="57" t="str">
        <f>'Copy paste to Here'!C42</f>
        <v>BBNP2C</v>
      </c>
      <c r="C38" s="57" t="s">
        <v>777</v>
      </c>
      <c r="D38" s="58">
        <f>Invoice!B42</f>
        <v>6</v>
      </c>
      <c r="E38" s="59">
        <f>'Shipping Invoice'!J42*$N$1</f>
        <v>1.04</v>
      </c>
      <c r="F38" s="59">
        <f t="shared" si="0"/>
        <v>6.24</v>
      </c>
      <c r="G38" s="60">
        <f t="shared" si="1"/>
        <v>36.784799999999997</v>
      </c>
      <c r="H38" s="63">
        <f t="shared" si="2"/>
        <v>220.7088</v>
      </c>
    </row>
    <row r="39" spans="1:8" s="62" customFormat="1" ht="36">
      <c r="A39" s="56" t="str">
        <f>IF((LEN('Copy paste to Here'!G43))&gt;5,((CONCATENATE('Copy paste to Here'!G43," &amp; ",'Copy paste to Here'!D43,"  &amp;  ",'Copy paste to Here'!E43))),"Empty Cell")</f>
        <v>316L steel nipple barbell, 1.6mm (14g) with two forward facing 5mm or 6mm jewel balls &amp; Length: 14mm with 4mm jewel balls  &amp;  Crystal Color: Light Sapphire</v>
      </c>
      <c r="B39" s="57" t="str">
        <f>'Copy paste to Here'!C43</f>
        <v>BBNP2C</v>
      </c>
      <c r="C39" s="57" t="s">
        <v>777</v>
      </c>
      <c r="D39" s="58">
        <f>Invoice!B43</f>
        <v>6</v>
      </c>
      <c r="E39" s="59">
        <f>'Shipping Invoice'!J43*$N$1</f>
        <v>1.04</v>
      </c>
      <c r="F39" s="59">
        <f t="shared" si="0"/>
        <v>6.24</v>
      </c>
      <c r="G39" s="60">
        <f t="shared" si="1"/>
        <v>36.784799999999997</v>
      </c>
      <c r="H39" s="63">
        <f t="shared" si="2"/>
        <v>220.7088</v>
      </c>
    </row>
    <row r="40" spans="1:8" s="62" customFormat="1" ht="36">
      <c r="A40" s="56" t="str">
        <f>IF((LEN('Copy paste to Here'!G44))&gt;5,((CONCATENATE('Copy paste to Here'!G44," &amp; ",'Copy paste to Here'!D44,"  &amp;  ",'Copy paste to Here'!E44))),"Empty Cell")</f>
        <v xml:space="preserve">316L steel ball closure ring, 14g (1.6mm) with a dangling green painted marihuana leave(dangling part is made from silver plated brass) &amp; Length: 8mm  &amp;  </v>
      </c>
      <c r="B40" s="57" t="str">
        <f>'Copy paste to Here'!C44</f>
        <v>BCRG432</v>
      </c>
      <c r="C40" s="57" t="s">
        <v>722</v>
      </c>
      <c r="D40" s="58">
        <f>Invoice!B44</f>
        <v>4</v>
      </c>
      <c r="E40" s="59">
        <f>'Shipping Invoice'!J44*$N$1</f>
        <v>1.52</v>
      </c>
      <c r="F40" s="59">
        <f t="shared" si="0"/>
        <v>6.08</v>
      </c>
      <c r="G40" s="60">
        <f t="shared" si="1"/>
        <v>53.7624</v>
      </c>
      <c r="H40" s="63">
        <f t="shared" si="2"/>
        <v>215.0496</v>
      </c>
    </row>
    <row r="41" spans="1:8" s="62" customFormat="1" ht="36">
      <c r="A41" s="56" t="str">
        <f>IF((LEN('Copy paste to Here'!G45))&gt;5,((CONCATENATE('Copy paste to Here'!G45," &amp; ",'Copy paste to Here'!D45,"  &amp;  ",'Copy paste to Here'!E45))),"Empty Cell")</f>
        <v xml:space="preserve">316L steel ball closure ring, 14g (1.6mm) with a dangling green painted marihuana leave(dangling part is made from silver plated brass) &amp; Length: 10mm  &amp;  </v>
      </c>
      <c r="B41" s="57" t="str">
        <f>'Copy paste to Here'!C45</f>
        <v>BCRG432</v>
      </c>
      <c r="C41" s="57" t="s">
        <v>722</v>
      </c>
      <c r="D41" s="58">
        <f>Invoice!B45</f>
        <v>4</v>
      </c>
      <c r="E41" s="59">
        <f>'Shipping Invoice'!J45*$N$1</f>
        <v>1.52</v>
      </c>
      <c r="F41" s="59">
        <f t="shared" si="0"/>
        <v>6.08</v>
      </c>
      <c r="G41" s="60">
        <f t="shared" si="1"/>
        <v>53.7624</v>
      </c>
      <c r="H41" s="63">
        <f t="shared" si="2"/>
        <v>215.0496</v>
      </c>
    </row>
    <row r="42" spans="1:8" s="62" customFormat="1" ht="36">
      <c r="A42" s="56" t="str">
        <f>IF((LEN('Copy paste to Here'!G46))&gt;5,((CONCATENATE('Copy paste to Here'!G46," &amp; ",'Copy paste to Here'!D46,"  &amp;  ",'Copy paste to Here'!E46))),"Empty Cell")</f>
        <v xml:space="preserve">316L steel ball closure ring, 14g (1.6mm) with a dangling green painted marihuana leave(dangling part is made from silver plated brass) &amp; Length: 12mm  &amp;  </v>
      </c>
      <c r="B42" s="57" t="str">
        <f>'Copy paste to Here'!C46</f>
        <v>BCRG432</v>
      </c>
      <c r="C42" s="57" t="s">
        <v>722</v>
      </c>
      <c r="D42" s="58">
        <f>Invoice!B46</f>
        <v>4</v>
      </c>
      <c r="E42" s="59">
        <f>'Shipping Invoice'!J46*$N$1</f>
        <v>1.52</v>
      </c>
      <c r="F42" s="59">
        <f t="shared" si="0"/>
        <v>6.08</v>
      </c>
      <c r="G42" s="60">
        <f t="shared" si="1"/>
        <v>53.7624</v>
      </c>
      <c r="H42" s="63">
        <f t="shared" si="2"/>
        <v>215.0496</v>
      </c>
    </row>
    <row r="43" spans="1:8" s="62" customFormat="1" ht="25.5">
      <c r="A43" s="56" t="str">
        <f>IF((LEN('Copy paste to Here'!G47))&gt;5,((CONCATENATE('Copy paste to Here'!G47," &amp; ",'Copy paste to Here'!D47,"  &amp;  ",'Copy paste to Here'!E47))),"Empty Cell")</f>
        <v>316L steel ball closure ring, 14g (1.6mm) with a dangling 11 x 9mm pear shaped CZ stone &amp; Length: 10mm  &amp;  Cz Color: Clear</v>
      </c>
      <c r="B43" s="57" t="str">
        <f>'Copy paste to Here'!C47</f>
        <v>BCRGZ409</v>
      </c>
      <c r="C43" s="57" t="s">
        <v>724</v>
      </c>
      <c r="D43" s="58">
        <f>Invoice!B47</f>
        <v>4</v>
      </c>
      <c r="E43" s="59">
        <f>'Shipping Invoice'!J47*$N$1</f>
        <v>1.41</v>
      </c>
      <c r="F43" s="59">
        <f t="shared" si="0"/>
        <v>5.64</v>
      </c>
      <c r="G43" s="60">
        <f t="shared" si="1"/>
        <v>49.871699999999997</v>
      </c>
      <c r="H43" s="63">
        <f t="shared" si="2"/>
        <v>199.48679999999999</v>
      </c>
    </row>
    <row r="44" spans="1:8" s="62" customFormat="1" ht="25.5">
      <c r="A44" s="56" t="str">
        <f>IF((LEN('Copy paste to Here'!G48))&gt;5,((CONCATENATE('Copy paste to Here'!G48," &amp; ",'Copy paste to Here'!D48,"  &amp;  ",'Copy paste to Here'!E48))),"Empty Cell")</f>
        <v>316L steel ball closure ring, 14g (1.6mm) with a dangling 11 x 9mm pear shaped CZ stone &amp; Length: 10mm  &amp;  Cz Color: Rose</v>
      </c>
      <c r="B44" s="57" t="str">
        <f>'Copy paste to Here'!C48</f>
        <v>BCRGZ409</v>
      </c>
      <c r="C44" s="57" t="s">
        <v>724</v>
      </c>
      <c r="D44" s="58">
        <f>Invoice!B48</f>
        <v>4</v>
      </c>
      <c r="E44" s="59">
        <f>'Shipping Invoice'!J48*$N$1</f>
        <v>1.41</v>
      </c>
      <c r="F44" s="59">
        <f t="shared" si="0"/>
        <v>5.64</v>
      </c>
      <c r="G44" s="60">
        <f t="shared" si="1"/>
        <v>49.871699999999997</v>
      </c>
      <c r="H44" s="63">
        <f t="shared" si="2"/>
        <v>199.48679999999999</v>
      </c>
    </row>
    <row r="45" spans="1:8" s="62" customFormat="1" ht="36">
      <c r="A45" s="56" t="str">
        <f>IF((LEN('Copy paste to Here'!G49))&gt;5,((CONCATENATE('Copy paste to Here'!G49," &amp; ",'Copy paste to Here'!D49,"  &amp;  ",'Copy paste to Here'!E49))),"Empty Cell")</f>
        <v>316L steel ball closure ring, 14g (1.6mm) with a dangling 11 x 9mm pear shaped CZ stone &amp; Length: 10mm  &amp;  Cz Color: Lavender</v>
      </c>
      <c r="B45" s="57" t="str">
        <f>'Copy paste to Here'!C49</f>
        <v>BCRGZ409</v>
      </c>
      <c r="C45" s="57" t="s">
        <v>724</v>
      </c>
      <c r="D45" s="58">
        <f>Invoice!B49</f>
        <v>4</v>
      </c>
      <c r="E45" s="59">
        <f>'Shipping Invoice'!J49*$N$1</f>
        <v>1.41</v>
      </c>
      <c r="F45" s="59">
        <f t="shared" si="0"/>
        <v>5.64</v>
      </c>
      <c r="G45" s="60">
        <f t="shared" si="1"/>
        <v>49.871699999999997</v>
      </c>
      <c r="H45" s="63">
        <f t="shared" si="2"/>
        <v>199.48679999999999</v>
      </c>
    </row>
    <row r="46" spans="1:8" s="62" customFormat="1" ht="25.5">
      <c r="A46" s="56" t="str">
        <f>IF((LEN('Copy paste to Here'!G50))&gt;5,((CONCATENATE('Copy paste to Here'!G50," &amp; ",'Copy paste to Here'!D50,"  &amp;  ",'Copy paste to Here'!E50))),"Empty Cell")</f>
        <v>316L steel ball closure ring, 14g (1.6mm) with a dangling 11 x 9mm pear shaped CZ stone &amp; Length: 10mm  &amp;  Cz Color: Jet</v>
      </c>
      <c r="B46" s="57" t="str">
        <f>'Copy paste to Here'!C50</f>
        <v>BCRGZ409</v>
      </c>
      <c r="C46" s="57" t="s">
        <v>724</v>
      </c>
      <c r="D46" s="58">
        <f>Invoice!B50</f>
        <v>4</v>
      </c>
      <c r="E46" s="59">
        <f>'Shipping Invoice'!J50*$N$1</f>
        <v>1.41</v>
      </c>
      <c r="F46" s="59">
        <f t="shared" si="0"/>
        <v>5.64</v>
      </c>
      <c r="G46" s="60">
        <f t="shared" si="1"/>
        <v>49.871699999999997</v>
      </c>
      <c r="H46" s="63">
        <f t="shared" si="2"/>
        <v>199.48679999999999</v>
      </c>
    </row>
    <row r="47" spans="1:8" s="62" customFormat="1" ht="25.5">
      <c r="A47" s="56" t="str">
        <f>IF((LEN('Copy paste to Here'!G51))&gt;5,((CONCATENATE('Copy paste to Here'!G51," &amp; ",'Copy paste to Here'!D51,"  &amp;  ",'Copy paste to Here'!E51))),"Empty Cell")</f>
        <v>316L steel ball closure ring, 14g (1.6mm) with a dangling 11 x 9mm pear shaped CZ stone &amp; Length: 12mm  &amp;  Cz Color: Clear</v>
      </c>
      <c r="B47" s="57" t="str">
        <f>'Copy paste to Here'!C51</f>
        <v>BCRGZ409</v>
      </c>
      <c r="C47" s="57" t="s">
        <v>724</v>
      </c>
      <c r="D47" s="58">
        <f>Invoice!B51</f>
        <v>2</v>
      </c>
      <c r="E47" s="59">
        <f>'Shipping Invoice'!J51*$N$1</f>
        <v>1.41</v>
      </c>
      <c r="F47" s="59">
        <f t="shared" si="0"/>
        <v>2.82</v>
      </c>
      <c r="G47" s="60">
        <f t="shared" si="1"/>
        <v>49.871699999999997</v>
      </c>
      <c r="H47" s="63">
        <f t="shared" si="2"/>
        <v>99.743399999999994</v>
      </c>
    </row>
    <row r="48" spans="1:8" s="62" customFormat="1" ht="25.5">
      <c r="A48" s="56" t="str">
        <f>IF((LEN('Copy paste to Here'!G52))&gt;5,((CONCATENATE('Copy paste to Here'!G52," &amp; ",'Copy paste to Here'!D52,"  &amp;  ",'Copy paste to Here'!E52))),"Empty Cell")</f>
        <v>316L steel ball closure ring, 14g (1.6mm) with a dangling 11 x 9mm pear shaped CZ stone &amp; Length: 12mm  &amp;  Cz Color: Rose</v>
      </c>
      <c r="B48" s="57" t="str">
        <f>'Copy paste to Here'!C52</f>
        <v>BCRGZ409</v>
      </c>
      <c r="C48" s="57" t="s">
        <v>724</v>
      </c>
      <c r="D48" s="58">
        <f>Invoice!B52</f>
        <v>2</v>
      </c>
      <c r="E48" s="59">
        <f>'Shipping Invoice'!J52*$N$1</f>
        <v>1.41</v>
      </c>
      <c r="F48" s="59">
        <f t="shared" si="0"/>
        <v>2.82</v>
      </c>
      <c r="G48" s="60">
        <f t="shared" si="1"/>
        <v>49.871699999999997</v>
      </c>
      <c r="H48" s="63">
        <f t="shared" si="2"/>
        <v>99.743399999999994</v>
      </c>
    </row>
    <row r="49" spans="1:8" s="62" customFormat="1" ht="36">
      <c r="A49" s="56" t="str">
        <f>IF((LEN('Copy paste to Here'!G53))&gt;5,((CONCATENATE('Copy paste to Here'!G53," &amp; ",'Copy paste to Here'!D53,"  &amp;  ",'Copy paste to Here'!E53))),"Empty Cell")</f>
        <v>316L steel ball closure ring, 14g (1.6mm) with a dangling 11 x 9mm pear shaped CZ stone &amp; Length: 12mm  &amp;  Cz Color: Lavender</v>
      </c>
      <c r="B49" s="57" t="str">
        <f>'Copy paste to Here'!C53</f>
        <v>BCRGZ409</v>
      </c>
      <c r="C49" s="57" t="s">
        <v>724</v>
      </c>
      <c r="D49" s="58">
        <f>Invoice!B53</f>
        <v>2</v>
      </c>
      <c r="E49" s="59">
        <f>'Shipping Invoice'!J53*$N$1</f>
        <v>1.41</v>
      </c>
      <c r="F49" s="59">
        <f t="shared" si="0"/>
        <v>2.82</v>
      </c>
      <c r="G49" s="60">
        <f t="shared" si="1"/>
        <v>49.871699999999997</v>
      </c>
      <c r="H49" s="63">
        <f t="shared" si="2"/>
        <v>99.743399999999994</v>
      </c>
    </row>
    <row r="50" spans="1:8" s="62" customFormat="1" ht="25.5">
      <c r="A50" s="56" t="str">
        <f>IF((LEN('Copy paste to Here'!G54))&gt;5,((CONCATENATE('Copy paste to Here'!G54," &amp; ",'Copy paste to Here'!D54,"  &amp;  ",'Copy paste to Here'!E54))),"Empty Cell")</f>
        <v>316L steel ball closure ring, 14g (1.6mm) with a dangling 11 x 9mm pear shaped CZ stone &amp; Length: 12mm  &amp;  Cz Color: Jet</v>
      </c>
      <c r="B50" s="57" t="str">
        <f>'Copy paste to Here'!C54</f>
        <v>BCRGZ409</v>
      </c>
      <c r="C50" s="57" t="s">
        <v>724</v>
      </c>
      <c r="D50" s="58">
        <f>Invoice!B54</f>
        <v>2</v>
      </c>
      <c r="E50" s="59">
        <f>'Shipping Invoice'!J54*$N$1</f>
        <v>1.41</v>
      </c>
      <c r="F50" s="59">
        <f t="shared" si="0"/>
        <v>2.82</v>
      </c>
      <c r="G50" s="60">
        <f t="shared" si="1"/>
        <v>49.871699999999997</v>
      </c>
      <c r="H50" s="63">
        <f t="shared" si="2"/>
        <v>99.743399999999994</v>
      </c>
    </row>
    <row r="51" spans="1:8" s="62" customFormat="1" ht="36">
      <c r="A51" s="56" t="str">
        <f>IF((LEN('Copy paste to Here'!G55))&gt;5,((CONCATENATE('Copy paste to Here'!G55," &amp; ",'Copy paste to Here'!D55,"  &amp;  ",'Copy paste to Here'!E55))),"Empty Cell")</f>
        <v xml:space="preserve">Gold PVD plated 316L steel ball closure ring, 14g (1.6mm) with a dangling plain sun (dangling part is made from gold plated brass) &amp; Length: 8mm  &amp;  </v>
      </c>
      <c r="B51" s="57" t="str">
        <f>'Copy paste to Here'!C55</f>
        <v>BCRTG726</v>
      </c>
      <c r="C51" s="57" t="s">
        <v>727</v>
      </c>
      <c r="D51" s="58">
        <f>Invoice!B55</f>
        <v>4</v>
      </c>
      <c r="E51" s="59">
        <f>'Shipping Invoice'!J55*$N$1</f>
        <v>1.97</v>
      </c>
      <c r="F51" s="59">
        <f t="shared" si="0"/>
        <v>7.88</v>
      </c>
      <c r="G51" s="60">
        <f t="shared" si="1"/>
        <v>69.678899999999999</v>
      </c>
      <c r="H51" s="63">
        <f t="shared" si="2"/>
        <v>278.71559999999999</v>
      </c>
    </row>
    <row r="52" spans="1:8" s="62" customFormat="1" ht="36">
      <c r="A52" s="56" t="str">
        <f>IF((LEN('Copy paste to Here'!G56))&gt;5,((CONCATENATE('Copy paste to Here'!G56," &amp; ",'Copy paste to Here'!D56,"  &amp;  ",'Copy paste to Here'!E56))),"Empty Cell")</f>
        <v xml:space="preserve">Gold PVD plated 316L steel ball closure ring, 14g (1.6mm) with a dangling plain sun (dangling part is made from gold plated brass) &amp; Length: 10mm  &amp;  </v>
      </c>
      <c r="B52" s="57" t="str">
        <f>'Copy paste to Here'!C56</f>
        <v>BCRTG726</v>
      </c>
      <c r="C52" s="57" t="s">
        <v>727</v>
      </c>
      <c r="D52" s="58">
        <f>Invoice!B56</f>
        <v>4</v>
      </c>
      <c r="E52" s="59">
        <f>'Shipping Invoice'!J56*$N$1</f>
        <v>1.97</v>
      </c>
      <c r="F52" s="59">
        <f t="shared" si="0"/>
        <v>7.88</v>
      </c>
      <c r="G52" s="60">
        <f t="shared" si="1"/>
        <v>69.678899999999999</v>
      </c>
      <c r="H52" s="63">
        <f t="shared" si="2"/>
        <v>278.71559999999999</v>
      </c>
    </row>
    <row r="53" spans="1:8" s="62" customFormat="1" ht="36">
      <c r="A53" s="56" t="str">
        <f>IF((LEN('Copy paste to Here'!G57))&gt;5,((CONCATENATE('Copy paste to Here'!G57," &amp; ",'Copy paste to Here'!D57,"  &amp;  ",'Copy paste to Here'!E57))),"Empty Cell")</f>
        <v xml:space="preserve">Gold PVD plated 316L steel ball closure ring, 14g (1.6mm) with a dangling plain sun (dangling part is made from gold plated brass) &amp; Length: 12mm  &amp;  </v>
      </c>
      <c r="B53" s="57" t="str">
        <f>'Copy paste to Here'!C57</f>
        <v>BCRTG726</v>
      </c>
      <c r="C53" s="57" t="s">
        <v>727</v>
      </c>
      <c r="D53" s="58">
        <f>Invoice!B57</f>
        <v>4</v>
      </c>
      <c r="E53" s="59">
        <f>'Shipping Invoice'!J57*$N$1</f>
        <v>1.97</v>
      </c>
      <c r="F53" s="59">
        <f t="shared" si="0"/>
        <v>7.88</v>
      </c>
      <c r="G53" s="60">
        <f t="shared" si="1"/>
        <v>69.678899999999999</v>
      </c>
      <c r="H53" s="63">
        <f t="shared" si="2"/>
        <v>278.71559999999999</v>
      </c>
    </row>
    <row r="54" spans="1:8" s="62" customFormat="1" ht="36">
      <c r="A54" s="56" t="str">
        <f>IF((LEN('Copy paste to Here'!G58))&gt;5,((CONCATENATE('Copy paste to Here'!G58," &amp; ",'Copy paste to Here'!D58,"  &amp;  ",'Copy paste to Here'!E58))),"Empty Cell")</f>
        <v>Gold or Black PVD plated 316L steel ball closure ring, 14g (1.6mm) with a dangling plain steel lightning symbol  &amp; Length: 10mm  &amp;  Color: Black</v>
      </c>
      <c r="B54" s="57" t="str">
        <f>'Copy paste to Here'!C58</f>
        <v>BCRTGLIT</v>
      </c>
      <c r="C54" s="57" t="s">
        <v>729</v>
      </c>
      <c r="D54" s="58">
        <f>Invoice!B58</f>
        <v>4</v>
      </c>
      <c r="E54" s="59">
        <f>'Shipping Invoice'!J58*$N$1</f>
        <v>1.1200000000000001</v>
      </c>
      <c r="F54" s="59">
        <f t="shared" si="0"/>
        <v>4.4800000000000004</v>
      </c>
      <c r="G54" s="60">
        <f t="shared" si="1"/>
        <v>39.614400000000003</v>
      </c>
      <c r="H54" s="63">
        <f t="shared" si="2"/>
        <v>158.45760000000001</v>
      </c>
    </row>
    <row r="55" spans="1:8" s="62" customFormat="1" ht="36">
      <c r="A55" s="56" t="str">
        <f>IF((LEN('Copy paste to Here'!G59))&gt;5,((CONCATENATE('Copy paste to Here'!G59," &amp; ",'Copy paste to Here'!D59,"  &amp;  ",'Copy paste to Here'!E59))),"Empty Cell")</f>
        <v>Gold or Black PVD plated 316L steel ball closure ring, 14g (1.6mm) with a dangling plain steel lightning symbol  &amp; Length: 10mm  &amp;  Color: Gold</v>
      </c>
      <c r="B55" s="57" t="str">
        <f>'Copy paste to Here'!C59</f>
        <v>BCRTGLIT</v>
      </c>
      <c r="C55" s="57" t="s">
        <v>729</v>
      </c>
      <c r="D55" s="58">
        <f>Invoice!B59</f>
        <v>4</v>
      </c>
      <c r="E55" s="59">
        <f>'Shipping Invoice'!J59*$N$1</f>
        <v>1.1200000000000001</v>
      </c>
      <c r="F55" s="59">
        <f t="shared" si="0"/>
        <v>4.4800000000000004</v>
      </c>
      <c r="G55" s="60">
        <f t="shared" si="1"/>
        <v>39.614400000000003</v>
      </c>
      <c r="H55" s="63">
        <f t="shared" si="2"/>
        <v>158.45760000000001</v>
      </c>
    </row>
    <row r="56" spans="1:8" s="62" customFormat="1" ht="36">
      <c r="A56" s="56" t="str">
        <f>IF((LEN('Copy paste to Here'!G60))&gt;5,((CONCATENATE('Copy paste to Here'!G60," &amp; ",'Copy paste to Here'!D60,"  &amp;  ",'Copy paste to Here'!E60))),"Empty Cell")</f>
        <v>Gold or Black PVD plated 316L steel ball closure ring, 14g (1.6mm) with a dangling plain steel lightning symbol  &amp; Length: 12mm  &amp;  Color: Black</v>
      </c>
      <c r="B56" s="57" t="str">
        <f>'Copy paste to Here'!C60</f>
        <v>BCRTGLIT</v>
      </c>
      <c r="C56" s="57" t="s">
        <v>729</v>
      </c>
      <c r="D56" s="58">
        <f>Invoice!B60</f>
        <v>4</v>
      </c>
      <c r="E56" s="59">
        <f>'Shipping Invoice'!J60*$N$1</f>
        <v>1.1200000000000001</v>
      </c>
      <c r="F56" s="59">
        <f t="shared" si="0"/>
        <v>4.4800000000000004</v>
      </c>
      <c r="G56" s="60">
        <f t="shared" si="1"/>
        <v>39.614400000000003</v>
      </c>
      <c r="H56" s="63">
        <f t="shared" si="2"/>
        <v>158.45760000000001</v>
      </c>
    </row>
    <row r="57" spans="1:8" s="62" customFormat="1" ht="36">
      <c r="A57" s="56" t="str">
        <f>IF((LEN('Copy paste to Here'!G61))&gt;5,((CONCATENATE('Copy paste to Here'!G61," &amp; ",'Copy paste to Here'!D61,"  &amp;  ",'Copy paste to Here'!E61))),"Empty Cell")</f>
        <v>Gold or Black PVD plated 316L steel ball closure ring, 14g (1.6mm) with a dangling plain steel lightning symbol  &amp; Length: 12mm  &amp;  Color: Gold</v>
      </c>
      <c r="B57" s="57" t="str">
        <f>'Copy paste to Here'!C61</f>
        <v>BCRTGLIT</v>
      </c>
      <c r="C57" s="57" t="s">
        <v>729</v>
      </c>
      <c r="D57" s="58">
        <f>Invoice!B61</f>
        <v>4</v>
      </c>
      <c r="E57" s="59">
        <f>'Shipping Invoice'!J61*$N$1</f>
        <v>1.1200000000000001</v>
      </c>
      <c r="F57" s="59">
        <f t="shared" si="0"/>
        <v>4.4800000000000004</v>
      </c>
      <c r="G57" s="60">
        <f t="shared" si="1"/>
        <v>39.614400000000003</v>
      </c>
      <c r="H57" s="63">
        <f t="shared" si="2"/>
        <v>158.45760000000001</v>
      </c>
    </row>
    <row r="58" spans="1:8" s="62" customFormat="1" ht="36">
      <c r="A58" s="56" t="str">
        <f>IF((LEN('Copy paste to Here'!G62))&gt;5,((CONCATENATE('Copy paste to Here'!G62," &amp; ",'Copy paste to Here'!D62,"  &amp;  ",'Copy paste to Here'!E62))),"Empty Cell")</f>
        <v>316L steel belly banana, 14g (1.6m) with a 8mm and a 5mm bezel set jewel ball using original Czech Preciosa crystals. &amp; Length: 8mm  &amp;  Crystal Color: Assorted</v>
      </c>
      <c r="B58" s="57" t="str">
        <f>'Copy paste to Here'!C62</f>
        <v>BN2CG</v>
      </c>
      <c r="C58" s="57" t="s">
        <v>662</v>
      </c>
      <c r="D58" s="58">
        <f>Invoice!B62</f>
        <v>10</v>
      </c>
      <c r="E58" s="59">
        <f>'Shipping Invoice'!J62*$N$1</f>
        <v>0.86</v>
      </c>
      <c r="F58" s="59">
        <f t="shared" si="0"/>
        <v>8.6</v>
      </c>
      <c r="G58" s="60">
        <f t="shared" si="1"/>
        <v>30.418199999999999</v>
      </c>
      <c r="H58" s="63">
        <f t="shared" si="2"/>
        <v>304.18200000000002</v>
      </c>
    </row>
    <row r="59" spans="1:8" s="62" customFormat="1" ht="36">
      <c r="A59" s="56" t="str">
        <f>IF((LEN('Copy paste to Here'!G63))&gt;5,((CONCATENATE('Copy paste to Here'!G63," &amp; ",'Copy paste to Here'!D63,"  &amp;  ",'Copy paste to Here'!E63))),"Empty Cell")</f>
        <v>316L steel belly banana, 14g (1.6m) with a 8mm and a 5mm bezel set jewel ball using original Czech Preciosa crystals. &amp; Length: 10mm  &amp;  Crystal Color: Assorted</v>
      </c>
      <c r="B59" s="57" t="str">
        <f>'Copy paste to Here'!C63</f>
        <v>BN2CG</v>
      </c>
      <c r="C59" s="57" t="s">
        <v>662</v>
      </c>
      <c r="D59" s="58">
        <f>Invoice!B63</f>
        <v>10</v>
      </c>
      <c r="E59" s="59">
        <f>'Shipping Invoice'!J63*$N$1</f>
        <v>0.86</v>
      </c>
      <c r="F59" s="59">
        <f t="shared" si="0"/>
        <v>8.6</v>
      </c>
      <c r="G59" s="60">
        <f t="shared" si="1"/>
        <v>30.418199999999999</v>
      </c>
      <c r="H59" s="63">
        <f t="shared" si="2"/>
        <v>304.18200000000002</v>
      </c>
    </row>
    <row r="60" spans="1:8" s="62" customFormat="1" ht="36">
      <c r="A60" s="56" t="str">
        <f>IF((LEN('Copy paste to Here'!G64))&gt;5,((CONCATENATE('Copy paste to Here'!G64," &amp; ",'Copy paste to Here'!D64,"  &amp;  ",'Copy paste to Here'!E64))),"Empty Cell")</f>
        <v>316L steel belly banana, 14g (1.6m) with a 8mm and a 5mm bezel set jewel ball using original Czech Preciosa crystals. &amp; Length: 11mm  &amp;  Crystal Color: Assorted</v>
      </c>
      <c r="B60" s="57" t="str">
        <f>'Copy paste to Here'!C64</f>
        <v>BN2CG</v>
      </c>
      <c r="C60" s="57" t="s">
        <v>662</v>
      </c>
      <c r="D60" s="58">
        <f>Invoice!B64</f>
        <v>10</v>
      </c>
      <c r="E60" s="59">
        <f>'Shipping Invoice'!J64*$N$1</f>
        <v>0.86</v>
      </c>
      <c r="F60" s="59">
        <f t="shared" si="0"/>
        <v>8.6</v>
      </c>
      <c r="G60" s="60">
        <f t="shared" si="1"/>
        <v>30.418199999999999</v>
      </c>
      <c r="H60" s="63">
        <f t="shared" si="2"/>
        <v>304.18200000000002</v>
      </c>
    </row>
    <row r="61" spans="1:8" s="62" customFormat="1" ht="36">
      <c r="A61" s="56" t="str">
        <f>IF((LEN('Copy paste to Here'!G65))&gt;5,((CONCATENATE('Copy paste to Here'!G65," &amp; ",'Copy paste to Here'!D65,"  &amp;  ",'Copy paste to Here'!E65))),"Empty Cell")</f>
        <v>316L steel belly banana, 14g (1.6m) with a 8mm and a 5mm bezel set jewel ball using original Czech Preciosa crystals. &amp; Length: 12mm  &amp;  Crystal Color: Assorted</v>
      </c>
      <c r="B61" s="57" t="str">
        <f>'Copy paste to Here'!C65</f>
        <v>BN2CG</v>
      </c>
      <c r="C61" s="57" t="s">
        <v>662</v>
      </c>
      <c r="D61" s="58">
        <f>Invoice!B65</f>
        <v>10</v>
      </c>
      <c r="E61" s="59">
        <f>'Shipping Invoice'!J65*$N$1</f>
        <v>0.86</v>
      </c>
      <c r="F61" s="59">
        <f t="shared" si="0"/>
        <v>8.6</v>
      </c>
      <c r="G61" s="60">
        <f t="shared" si="1"/>
        <v>30.418199999999999</v>
      </c>
      <c r="H61" s="63">
        <f t="shared" si="2"/>
        <v>304.18200000000002</v>
      </c>
    </row>
    <row r="62" spans="1:8" s="62" customFormat="1" ht="24">
      <c r="A62" s="56" t="str">
        <f>IF((LEN('Copy paste to Here'!G66))&gt;5,((CONCATENATE('Copy paste to Here'!G66," &amp; ",'Copy paste to Here'!D66,"  &amp;  ",'Copy paste to Here'!E66))),"Empty Cell")</f>
        <v xml:space="preserve">Display with 120 pcs. of surgical steel nose screws, 20g (0.8mm) with 2mm round crystal tops in assorted colors &amp;   &amp;  </v>
      </c>
      <c r="B62" s="57" t="str">
        <f>'Copy paste to Here'!C66</f>
        <v>BRS103</v>
      </c>
      <c r="C62" s="57" t="s">
        <v>732</v>
      </c>
      <c r="D62" s="58">
        <f>Invoice!B66</f>
        <v>2</v>
      </c>
      <c r="E62" s="59">
        <f>'Shipping Invoice'!J66*$N$1</f>
        <v>26.21</v>
      </c>
      <c r="F62" s="59">
        <f t="shared" si="0"/>
        <v>52.42</v>
      </c>
      <c r="G62" s="60">
        <f t="shared" si="1"/>
        <v>927.04769999999996</v>
      </c>
      <c r="H62" s="63">
        <f t="shared" si="2"/>
        <v>1854.0953999999999</v>
      </c>
    </row>
    <row r="63" spans="1:8" s="62" customFormat="1" ht="24">
      <c r="A63" s="56" t="str">
        <f>IF((LEN('Copy paste to Here'!G67))&gt;5,((CONCATENATE('Copy paste to Here'!G67," &amp; ",'Copy paste to Here'!D67,"  &amp;  ",'Copy paste to Here'!E67))),"Empty Cell")</f>
        <v xml:space="preserve">Display board with 120 pcs of assorted surgical steel nose screws, 20g (0.8mm) with crystal, ball and cone tops &amp;   &amp;  </v>
      </c>
      <c r="B63" s="57" t="str">
        <f>'Copy paste to Here'!C67</f>
        <v>BRS113</v>
      </c>
      <c r="C63" s="57" t="s">
        <v>734</v>
      </c>
      <c r="D63" s="58">
        <f>Invoice!B67</f>
        <v>2</v>
      </c>
      <c r="E63" s="59">
        <f>'Shipping Invoice'!J67*$N$1</f>
        <v>23.67</v>
      </c>
      <c r="F63" s="59">
        <f t="shared" si="0"/>
        <v>47.34</v>
      </c>
      <c r="G63" s="60">
        <f t="shared" si="1"/>
        <v>837.2079</v>
      </c>
      <c r="H63" s="63">
        <f t="shared" si="2"/>
        <v>1674.4158</v>
      </c>
    </row>
    <row r="64" spans="1:8" s="62" customFormat="1" ht="36">
      <c r="A64" s="56" t="str">
        <f>IF((LEN('Copy paste to Here'!G68))&gt;5,((CONCATENATE('Copy paste to Here'!G68," &amp; ",'Copy paste to Here'!D68,"  &amp;  ",'Copy paste to Here'!E68))),"Empty Cell")</f>
        <v>Surgical steel belly banana, 14g (1.6mm) with an 8mm bezel set jewel ball and a dangling crystal studded marijuana leaf - length 3/8'' (10mm) &amp; Length: 8mm  &amp;  Crystal Color: Emerald</v>
      </c>
      <c r="B64" s="57" t="str">
        <f>'Copy paste to Here'!C68</f>
        <v>MCD473</v>
      </c>
      <c r="C64" s="57" t="s">
        <v>736</v>
      </c>
      <c r="D64" s="58">
        <f>Invoice!B68</f>
        <v>5</v>
      </c>
      <c r="E64" s="59">
        <f>'Shipping Invoice'!J68*$N$1</f>
        <v>1.66</v>
      </c>
      <c r="F64" s="59">
        <f t="shared" si="0"/>
        <v>8.2999999999999989</v>
      </c>
      <c r="G64" s="60">
        <f t="shared" si="1"/>
        <v>58.714199999999991</v>
      </c>
      <c r="H64" s="63">
        <f t="shared" si="2"/>
        <v>293.57099999999997</v>
      </c>
    </row>
    <row r="65" spans="1:8" s="62" customFormat="1" ht="36">
      <c r="A65" s="56" t="str">
        <f>IF((LEN('Copy paste to Here'!G69))&gt;5,((CONCATENATE('Copy paste to Here'!G69," &amp; ",'Copy paste to Here'!D69,"  &amp;  ",'Copy paste to Here'!E69))),"Empty Cell")</f>
        <v>Surgical steel belly banana, 14g (1.6mm) with an 8mm bezel set jewel ball and a dangling crystal studded marijuana leaf - length 3/8'' (10mm) &amp; Length: 10mm  &amp;  Crystal Color: Emerald</v>
      </c>
      <c r="B65" s="57" t="str">
        <f>'Copy paste to Here'!C69</f>
        <v>MCD473</v>
      </c>
      <c r="C65" s="57" t="s">
        <v>736</v>
      </c>
      <c r="D65" s="58">
        <f>Invoice!B69</f>
        <v>5</v>
      </c>
      <c r="E65" s="59">
        <f>'Shipping Invoice'!J69*$N$1</f>
        <v>1.66</v>
      </c>
      <c r="F65" s="59">
        <f t="shared" si="0"/>
        <v>8.2999999999999989</v>
      </c>
      <c r="G65" s="60">
        <f t="shared" si="1"/>
        <v>58.714199999999991</v>
      </c>
      <c r="H65" s="63">
        <f t="shared" si="2"/>
        <v>293.57099999999997</v>
      </c>
    </row>
    <row r="66" spans="1:8" s="62" customFormat="1" ht="36">
      <c r="A66" s="56" t="str">
        <f>IF((LEN('Copy paste to Here'!G70))&gt;5,((CONCATENATE('Copy paste to Here'!G70," &amp; ",'Copy paste to Here'!D70,"  &amp;  ",'Copy paste to Here'!E70))),"Empty Cell")</f>
        <v>Surgical steel belly banana, 14g (1.6mm) with an 8mm bezel set jewel ball and a dangling crystal studded marijuana leaf - length 3/8'' (10mm) &amp; Length: 12mm  &amp;  Crystal Color: Emerald</v>
      </c>
      <c r="B66" s="57" t="str">
        <f>'Copy paste to Here'!C70</f>
        <v>MCD473</v>
      </c>
      <c r="C66" s="57" t="s">
        <v>736</v>
      </c>
      <c r="D66" s="58">
        <f>Invoice!B70</f>
        <v>5</v>
      </c>
      <c r="E66" s="59">
        <f>'Shipping Invoice'!J70*$N$1</f>
        <v>1.66</v>
      </c>
      <c r="F66" s="59">
        <f t="shared" si="0"/>
        <v>8.2999999999999989</v>
      </c>
      <c r="G66" s="60">
        <f t="shared" si="1"/>
        <v>58.714199999999991</v>
      </c>
      <c r="H66" s="63">
        <f t="shared" si="2"/>
        <v>293.57099999999997</v>
      </c>
    </row>
    <row r="67" spans="1:8" s="62" customFormat="1" ht="36">
      <c r="A67" s="56" t="str">
        <f>IF((LEN('Copy paste to Here'!G71))&gt;5,((CONCATENATE('Copy paste to Here'!G71," &amp; ",'Copy paste to Here'!D71,"  &amp;  ",'Copy paste to Here'!E71))),"Empty Cell")</f>
        <v>Surgical steel belly banana, 14g (1.6mm) with an 8mm bezel set jewel ball and a dangling crystal studded moon with a single star - length 3/8'' (10mm) &amp; Length: 10mm  &amp;  Crystal Color: Clear</v>
      </c>
      <c r="B67" s="57" t="str">
        <f>'Copy paste to Here'!C71</f>
        <v>MCD723</v>
      </c>
      <c r="C67" s="57" t="s">
        <v>737</v>
      </c>
      <c r="D67" s="58">
        <f>Invoice!B71</f>
        <v>2</v>
      </c>
      <c r="E67" s="59">
        <f>'Shipping Invoice'!J71*$N$1</f>
        <v>2.15</v>
      </c>
      <c r="F67" s="59">
        <f t="shared" si="0"/>
        <v>4.3</v>
      </c>
      <c r="G67" s="60">
        <f t="shared" si="1"/>
        <v>76.04549999999999</v>
      </c>
      <c r="H67" s="63">
        <f t="shared" si="2"/>
        <v>152.09099999999998</v>
      </c>
    </row>
    <row r="68" spans="1:8" s="62" customFormat="1" ht="36">
      <c r="A68" s="56" t="str">
        <f>IF((LEN('Copy paste to Here'!G72))&gt;5,((CONCATENATE('Copy paste to Here'!G72," &amp; ",'Copy paste to Here'!D72,"  &amp;  ",'Copy paste to Here'!E72))),"Empty Cell")</f>
        <v>Surgical steel belly banana, 14g (1.6mm) with an 8mm bezel set jewel ball and a dangling crystal studded moon with a single star - length 3/8'' (10mm) &amp; Length: 10mm  &amp;  Crystal Color: AB</v>
      </c>
      <c r="B68" s="57" t="str">
        <f>'Copy paste to Here'!C72</f>
        <v>MCD723</v>
      </c>
      <c r="C68" s="57" t="s">
        <v>737</v>
      </c>
      <c r="D68" s="58">
        <f>Invoice!B72</f>
        <v>2</v>
      </c>
      <c r="E68" s="59">
        <f>'Shipping Invoice'!J72*$N$1</f>
        <v>2.15</v>
      </c>
      <c r="F68" s="59">
        <f t="shared" si="0"/>
        <v>4.3</v>
      </c>
      <c r="G68" s="60">
        <f t="shared" si="1"/>
        <v>76.04549999999999</v>
      </c>
      <c r="H68" s="63">
        <f t="shared" si="2"/>
        <v>152.09099999999998</v>
      </c>
    </row>
    <row r="69" spans="1:8" s="62" customFormat="1" ht="36">
      <c r="A69" s="56" t="str">
        <f>IF((LEN('Copy paste to Here'!G73))&gt;5,((CONCATENATE('Copy paste to Here'!G73," &amp; ",'Copy paste to Here'!D73,"  &amp;  ",'Copy paste to Here'!E73))),"Empty Cell")</f>
        <v>Surgical steel belly banana, 14g (1.6mm) with an 8mm bezel set jewel ball and a dangling crystal studded moon with a single star - length 3/8'' (10mm) &amp; Length: 10mm  &amp;  Crystal Color: Rose</v>
      </c>
      <c r="B69" s="57" t="str">
        <f>'Copy paste to Here'!C73</f>
        <v>MCD723</v>
      </c>
      <c r="C69" s="57" t="s">
        <v>737</v>
      </c>
      <c r="D69" s="58">
        <f>Invoice!B73</f>
        <v>2</v>
      </c>
      <c r="E69" s="59">
        <f>'Shipping Invoice'!J73*$N$1</f>
        <v>2.15</v>
      </c>
      <c r="F69" s="59">
        <f t="shared" si="0"/>
        <v>4.3</v>
      </c>
      <c r="G69" s="60">
        <f t="shared" si="1"/>
        <v>76.04549999999999</v>
      </c>
      <c r="H69" s="63">
        <f t="shared" si="2"/>
        <v>152.09099999999998</v>
      </c>
    </row>
    <row r="70" spans="1:8" s="62" customFormat="1" ht="36">
      <c r="A70" s="56" t="str">
        <f>IF((LEN('Copy paste to Here'!G74))&gt;5,((CONCATENATE('Copy paste to Here'!G74," &amp; ",'Copy paste to Here'!D74,"  &amp;  ",'Copy paste to Here'!E74))),"Empty Cell")</f>
        <v>Surgical steel belly banana, 14g (1.6mm) with an 8mm bezel set jewel ball and a dangling crystal studded moon with a single star - length 3/8'' (10mm) &amp; Length: 10mm  &amp;  Crystal Color: Sapphire</v>
      </c>
      <c r="B70" s="57" t="str">
        <f>'Copy paste to Here'!C74</f>
        <v>MCD723</v>
      </c>
      <c r="C70" s="57" t="s">
        <v>737</v>
      </c>
      <c r="D70" s="58">
        <f>Invoice!B74</f>
        <v>2</v>
      </c>
      <c r="E70" s="59">
        <f>'Shipping Invoice'!J74*$N$1</f>
        <v>2.15</v>
      </c>
      <c r="F70" s="59">
        <f t="shared" si="0"/>
        <v>4.3</v>
      </c>
      <c r="G70" s="60">
        <f t="shared" si="1"/>
        <v>76.04549999999999</v>
      </c>
      <c r="H70" s="63">
        <f t="shared" si="2"/>
        <v>152.09099999999998</v>
      </c>
    </row>
    <row r="71" spans="1:8" s="62" customFormat="1" ht="36">
      <c r="A71" s="56" t="str">
        <f>IF((LEN('Copy paste to Here'!G75))&gt;5,((CONCATENATE('Copy paste to Here'!G75," &amp; ",'Copy paste to Here'!D75,"  &amp;  ",'Copy paste to Here'!E75))),"Empty Cell")</f>
        <v>Surgical steel belly banana, 14g (1.6mm) with an 8mm bezel set jewel ball and a dangling crystal studded moon with a single star - length 3/8'' (10mm) &amp; Length: 10mm  &amp;  Crystal Color: Blue Zircon</v>
      </c>
      <c r="B71" s="57" t="str">
        <f>'Copy paste to Here'!C75</f>
        <v>MCD723</v>
      </c>
      <c r="C71" s="57" t="s">
        <v>737</v>
      </c>
      <c r="D71" s="58">
        <f>Invoice!B75</f>
        <v>2</v>
      </c>
      <c r="E71" s="59">
        <f>'Shipping Invoice'!J75*$N$1</f>
        <v>2.15</v>
      </c>
      <c r="F71" s="59">
        <f t="shared" si="0"/>
        <v>4.3</v>
      </c>
      <c r="G71" s="60">
        <f t="shared" si="1"/>
        <v>76.04549999999999</v>
      </c>
      <c r="H71" s="63">
        <f t="shared" si="2"/>
        <v>152.09099999999998</v>
      </c>
    </row>
    <row r="72" spans="1:8" s="62" customFormat="1" ht="36">
      <c r="A72" s="56" t="str">
        <f>IF((LEN('Copy paste to Here'!G76))&gt;5,((CONCATENATE('Copy paste to Here'!G76," &amp; ",'Copy paste to Here'!D76,"  &amp;  ",'Copy paste to Here'!E76))),"Empty Cell")</f>
        <v>Surgical steel belly banana, 14g (1.6mm) with an 8mm bezel set jewel ball and a dangling crystal studded moon with a single star - length 3/8'' (10mm) &amp; Length: 10mm  &amp;  Crystal Color: Jet</v>
      </c>
      <c r="B72" s="57" t="str">
        <f>'Copy paste to Here'!C76</f>
        <v>MCD723</v>
      </c>
      <c r="C72" s="57" t="s">
        <v>737</v>
      </c>
      <c r="D72" s="58">
        <f>Invoice!B76</f>
        <v>2</v>
      </c>
      <c r="E72" s="59">
        <f>'Shipping Invoice'!J76*$N$1</f>
        <v>2.15</v>
      </c>
      <c r="F72" s="59">
        <f t="shared" si="0"/>
        <v>4.3</v>
      </c>
      <c r="G72" s="60">
        <f t="shared" si="1"/>
        <v>76.04549999999999</v>
      </c>
      <c r="H72" s="63">
        <f t="shared" si="2"/>
        <v>152.09099999999998</v>
      </c>
    </row>
    <row r="73" spans="1:8" s="62" customFormat="1" ht="36">
      <c r="A73" s="56" t="str">
        <f>IF((LEN('Copy paste to Here'!G77))&gt;5,((CONCATENATE('Copy paste to Here'!G77," &amp; ",'Copy paste to Here'!D77,"  &amp;  ",'Copy paste to Here'!E77))),"Empty Cell")</f>
        <v>Surgical steel belly banana, 14g (1.6mm) with an 8mm bezel set jewel ball and a dangling crystal studded moon with a single star - length 3/8'' (10mm) &amp; Length: 10mm  &amp;  Crystal Color: Light Siam</v>
      </c>
      <c r="B73" s="57" t="str">
        <f>'Copy paste to Here'!C77</f>
        <v>MCD723</v>
      </c>
      <c r="C73" s="57" t="s">
        <v>737</v>
      </c>
      <c r="D73" s="58">
        <f>Invoice!B77</f>
        <v>2</v>
      </c>
      <c r="E73" s="59">
        <f>'Shipping Invoice'!J77*$N$1</f>
        <v>2.15</v>
      </c>
      <c r="F73" s="59">
        <f t="shared" si="0"/>
        <v>4.3</v>
      </c>
      <c r="G73" s="60">
        <f t="shared" si="1"/>
        <v>76.04549999999999</v>
      </c>
      <c r="H73" s="63">
        <f t="shared" si="2"/>
        <v>152.09099999999998</v>
      </c>
    </row>
    <row r="74" spans="1:8" s="62" customFormat="1" ht="36">
      <c r="A74" s="56" t="str">
        <f>IF((LEN('Copy paste to Here'!G78))&gt;5,((CONCATENATE('Copy paste to Here'!G78," &amp; ",'Copy paste to Here'!D78,"  &amp;  ",'Copy paste to Here'!E78))),"Empty Cell")</f>
        <v>Surgical steel belly banana, 14g (1.6mm) with an 8mm bezel set jewel ball and a dangling crystal studded moon with a single star - length 3/8'' (10mm) &amp; Length: 10mm  &amp;  Crystal Color: Peridot</v>
      </c>
      <c r="B74" s="57" t="str">
        <f>'Copy paste to Here'!C78</f>
        <v>MCD723</v>
      </c>
      <c r="C74" s="57" t="s">
        <v>737</v>
      </c>
      <c r="D74" s="58">
        <f>Invoice!B78</f>
        <v>2</v>
      </c>
      <c r="E74" s="59">
        <f>'Shipping Invoice'!J78*$N$1</f>
        <v>2.15</v>
      </c>
      <c r="F74" s="59">
        <f t="shared" si="0"/>
        <v>4.3</v>
      </c>
      <c r="G74" s="60">
        <f t="shared" si="1"/>
        <v>76.04549999999999</v>
      </c>
      <c r="H74" s="63">
        <f t="shared" si="2"/>
        <v>152.09099999999998</v>
      </c>
    </row>
    <row r="75" spans="1:8" s="62" customFormat="1" ht="36">
      <c r="A75" s="56" t="str">
        <f>IF((LEN('Copy paste to Here'!G79))&gt;5,((CONCATENATE('Copy paste to Here'!G79," &amp; ",'Copy paste to Here'!D79,"  &amp;  ",'Copy paste to Here'!E79))),"Empty Cell")</f>
        <v>316L steel belly banana, 14g (1.6mm) with a lower 8mm bezel set jewel ball and a dangling snake with crystals &amp; Length: 10mm  &amp;  Crystal Color: Clear</v>
      </c>
      <c r="B75" s="57" t="str">
        <f>'Copy paste to Here'!C79</f>
        <v>MCD724</v>
      </c>
      <c r="C75" s="57" t="s">
        <v>738</v>
      </c>
      <c r="D75" s="58">
        <f>Invoice!B79</f>
        <v>5</v>
      </c>
      <c r="E75" s="59">
        <f>'Shipping Invoice'!J79*$N$1</f>
        <v>2.27</v>
      </c>
      <c r="F75" s="59">
        <f t="shared" si="0"/>
        <v>11.35</v>
      </c>
      <c r="G75" s="60">
        <f t="shared" si="1"/>
        <v>80.289899999999989</v>
      </c>
      <c r="H75" s="63">
        <f t="shared" si="2"/>
        <v>401.44949999999994</v>
      </c>
    </row>
    <row r="76" spans="1:8" s="62" customFormat="1" ht="36">
      <c r="A76" s="56" t="str">
        <f>IF((LEN('Copy paste to Here'!G80))&gt;5,((CONCATENATE('Copy paste to Here'!G80," &amp; ",'Copy paste to Here'!D80,"  &amp;  ",'Copy paste to Here'!E80))),"Empty Cell")</f>
        <v>316L steel belly banana, 14g (1.6mm) with a lower 8mm bezel set jewel ball and a dangling snake with crystals &amp; Length: 10mm  &amp;  Crystal Color: Rose</v>
      </c>
      <c r="B76" s="57" t="str">
        <f>'Copy paste to Here'!C80</f>
        <v>MCD724</v>
      </c>
      <c r="C76" s="57" t="s">
        <v>738</v>
      </c>
      <c r="D76" s="58">
        <f>Invoice!B80</f>
        <v>5</v>
      </c>
      <c r="E76" s="59">
        <f>'Shipping Invoice'!J80*$N$1</f>
        <v>2.27</v>
      </c>
      <c r="F76" s="59">
        <f t="shared" si="0"/>
        <v>11.35</v>
      </c>
      <c r="G76" s="60">
        <f t="shared" si="1"/>
        <v>80.289899999999989</v>
      </c>
      <c r="H76" s="63">
        <f t="shared" si="2"/>
        <v>401.44949999999994</v>
      </c>
    </row>
    <row r="77" spans="1:8" s="62" customFormat="1" ht="36">
      <c r="A77" s="56" t="str">
        <f>IF((LEN('Copy paste to Here'!G81))&gt;5,((CONCATENATE('Copy paste to Here'!G81," &amp; ",'Copy paste to Here'!D81,"  &amp;  ",'Copy paste to Here'!E81))),"Empty Cell")</f>
        <v>316L steel belly banana, 14g (1.6mm) with a lower 8mm bezel set jewel ball and a dangling snake with crystals &amp; Length: 10mm  &amp;  Crystal Color: Sapphire</v>
      </c>
      <c r="B77" s="57" t="str">
        <f>'Copy paste to Here'!C81</f>
        <v>MCD724</v>
      </c>
      <c r="C77" s="57" t="s">
        <v>738</v>
      </c>
      <c r="D77" s="58">
        <f>Invoice!B81</f>
        <v>5</v>
      </c>
      <c r="E77" s="59">
        <f>'Shipping Invoice'!J81*$N$1</f>
        <v>2.27</v>
      </c>
      <c r="F77" s="59">
        <f t="shared" si="0"/>
        <v>11.35</v>
      </c>
      <c r="G77" s="60">
        <f t="shared" si="1"/>
        <v>80.289899999999989</v>
      </c>
      <c r="H77" s="63">
        <f t="shared" si="2"/>
        <v>401.44949999999994</v>
      </c>
    </row>
    <row r="78" spans="1:8" s="62" customFormat="1" ht="36">
      <c r="A78" s="56" t="str">
        <f>IF((LEN('Copy paste to Here'!G82))&gt;5,((CONCATENATE('Copy paste to Here'!G82," &amp; ",'Copy paste to Here'!D82,"  &amp;  ",'Copy paste to Here'!E82))),"Empty Cell")</f>
        <v>316L steel belly banana, 14g (1.6mm) with a lower 8mm bezel set jewel ball and a dangling snake with crystals &amp; Length: 10mm  &amp;  Crystal Color: Blue Zircon</v>
      </c>
      <c r="B78" s="57" t="str">
        <f>'Copy paste to Here'!C82</f>
        <v>MCD724</v>
      </c>
      <c r="C78" s="57" t="s">
        <v>738</v>
      </c>
      <c r="D78" s="58">
        <f>Invoice!B82</f>
        <v>5</v>
      </c>
      <c r="E78" s="59">
        <f>'Shipping Invoice'!J82*$N$1</f>
        <v>2.27</v>
      </c>
      <c r="F78" s="59">
        <f t="shared" si="0"/>
        <v>11.35</v>
      </c>
      <c r="G78" s="60">
        <f t="shared" si="1"/>
        <v>80.289899999999989</v>
      </c>
      <c r="H78" s="63">
        <f t="shared" si="2"/>
        <v>401.44949999999994</v>
      </c>
    </row>
    <row r="79" spans="1:8" s="62" customFormat="1" ht="36">
      <c r="A79" s="56" t="str">
        <f>IF((LEN('Copy paste to Here'!G83))&gt;5,((CONCATENATE('Copy paste to Here'!G83," &amp; ",'Copy paste to Here'!D83,"  &amp;  ",'Copy paste to Here'!E83))),"Empty Cell")</f>
        <v>316L steel belly banana, 14g (1.6mm) with a lower 8mm bezel set jewel ball and a dangling snake with crystals &amp; Length: 10mm  &amp;  Crystal Color: Jet</v>
      </c>
      <c r="B79" s="57" t="str">
        <f>'Copy paste to Here'!C83</f>
        <v>MCD724</v>
      </c>
      <c r="C79" s="57" t="s">
        <v>738</v>
      </c>
      <c r="D79" s="58">
        <f>Invoice!B83</f>
        <v>5</v>
      </c>
      <c r="E79" s="59">
        <f>'Shipping Invoice'!J83*$N$1</f>
        <v>2.27</v>
      </c>
      <c r="F79" s="59">
        <f t="shared" si="0"/>
        <v>11.35</v>
      </c>
      <c r="G79" s="60">
        <f t="shared" si="1"/>
        <v>80.289899999999989</v>
      </c>
      <c r="H79" s="63">
        <f t="shared" si="2"/>
        <v>401.44949999999994</v>
      </c>
    </row>
    <row r="80" spans="1:8" s="62" customFormat="1" ht="36">
      <c r="A80" s="56" t="str">
        <f>IF((LEN('Copy paste to Here'!G84))&gt;5,((CONCATENATE('Copy paste to Here'!G84," &amp; ",'Copy paste to Here'!D84,"  &amp;  ",'Copy paste to Here'!E84))),"Empty Cell")</f>
        <v>316L steel belly banana, 14g (1.6mm) with a lower 8mm bezel set jewel ball and a dangling snake with crystals &amp; Length: 10mm  &amp;  Crystal Color: Emerald</v>
      </c>
      <c r="B80" s="57" t="str">
        <f>'Copy paste to Here'!C84</f>
        <v>MCD724</v>
      </c>
      <c r="C80" s="57" t="s">
        <v>738</v>
      </c>
      <c r="D80" s="58">
        <f>Invoice!B84</f>
        <v>5</v>
      </c>
      <c r="E80" s="59">
        <f>'Shipping Invoice'!J84*$N$1</f>
        <v>2.27</v>
      </c>
      <c r="F80" s="59">
        <f t="shared" si="0"/>
        <v>11.35</v>
      </c>
      <c r="G80" s="60">
        <f t="shared" si="1"/>
        <v>80.289899999999989</v>
      </c>
      <c r="H80" s="63">
        <f t="shared" si="2"/>
        <v>401.44949999999994</v>
      </c>
    </row>
    <row r="81" spans="1:8" s="62" customFormat="1" ht="36">
      <c r="A81" s="56" t="str">
        <f>IF((LEN('Copy paste to Here'!G85))&gt;5,((CONCATENATE('Copy paste to Here'!G85," &amp; ",'Copy paste to Here'!D85,"  &amp;  ",'Copy paste to Here'!E85))),"Empty Cell")</f>
        <v>316L steel belly banana, 14g (1.6mm) with a lower 8mm bezel set jewel ball and a dangling snake with crystals &amp; Length: 10mm  &amp;  Crystal Color: Hyacinth</v>
      </c>
      <c r="B81" s="57" t="str">
        <f>'Copy paste to Here'!C85</f>
        <v>MCD724</v>
      </c>
      <c r="C81" s="57" t="s">
        <v>738</v>
      </c>
      <c r="D81" s="58">
        <f>Invoice!B85</f>
        <v>5</v>
      </c>
      <c r="E81" s="59">
        <f>'Shipping Invoice'!J85*$N$1</f>
        <v>2.27</v>
      </c>
      <c r="F81" s="59">
        <f t="shared" si="0"/>
        <v>11.35</v>
      </c>
      <c r="G81" s="60">
        <f t="shared" si="1"/>
        <v>80.289899999999989</v>
      </c>
      <c r="H81" s="63">
        <f t="shared" si="2"/>
        <v>401.44949999999994</v>
      </c>
    </row>
    <row r="82" spans="1:8" s="62" customFormat="1" ht="36">
      <c r="A82" s="56" t="str">
        <f>IF((LEN('Copy paste to Here'!G86))&gt;5,((CONCATENATE('Copy paste to Here'!G86," &amp; ",'Copy paste to Here'!D86,"  &amp;  ",'Copy paste to Here'!E86))),"Empty Cell")</f>
        <v>Anodized 316L steel nipple barbell, 14g (1.6mm) with two 5mm frosted steel balls on both sides &amp; Length: 12mm  &amp;  Color: Black anodized</v>
      </c>
      <c r="B82" s="57" t="str">
        <f>'Copy paste to Here'!C86</f>
        <v>NPTFO5</v>
      </c>
      <c r="C82" s="57" t="s">
        <v>740</v>
      </c>
      <c r="D82" s="58">
        <f>Invoice!B86</f>
        <v>4</v>
      </c>
      <c r="E82" s="59">
        <f>'Shipping Invoice'!J86*$N$1</f>
        <v>0.93</v>
      </c>
      <c r="F82" s="59">
        <f t="shared" si="0"/>
        <v>3.72</v>
      </c>
      <c r="G82" s="60">
        <f t="shared" si="1"/>
        <v>32.894100000000002</v>
      </c>
      <c r="H82" s="63">
        <f t="shared" si="2"/>
        <v>131.57640000000001</v>
      </c>
    </row>
    <row r="83" spans="1:8" s="62" customFormat="1" ht="36">
      <c r="A83" s="56" t="str">
        <f>IF((LEN('Copy paste to Here'!G87))&gt;5,((CONCATENATE('Copy paste to Here'!G87," &amp; ",'Copy paste to Here'!D87,"  &amp;  ",'Copy paste to Here'!E87))),"Empty Cell")</f>
        <v>Anodized 316L steel nipple barbell, 14g (1.6mm) with two 5mm frosted steel balls on both sides &amp; Length: 12mm  &amp;  Color: Rainbow anodized</v>
      </c>
      <c r="B83" s="57" t="str">
        <f>'Copy paste to Here'!C87</f>
        <v>NPTFO5</v>
      </c>
      <c r="C83" s="57" t="s">
        <v>740</v>
      </c>
      <c r="D83" s="58">
        <f>Invoice!B87</f>
        <v>4</v>
      </c>
      <c r="E83" s="59">
        <f>'Shipping Invoice'!J87*$N$1</f>
        <v>0.93</v>
      </c>
      <c r="F83" s="59">
        <f t="shared" ref="F83:F146" si="3">D83*E83</f>
        <v>3.72</v>
      </c>
      <c r="G83" s="60">
        <f t="shared" ref="G83:G146" si="4">E83*$E$14</f>
        <v>32.894100000000002</v>
      </c>
      <c r="H83" s="63">
        <f t="shared" ref="H83:H146" si="5">D83*G83</f>
        <v>131.57640000000001</v>
      </c>
    </row>
    <row r="84" spans="1:8" s="62" customFormat="1" ht="36">
      <c r="A84" s="56" t="str">
        <f>IF((LEN('Copy paste to Here'!G88))&gt;5,((CONCATENATE('Copy paste to Here'!G88," &amp; ",'Copy paste to Here'!D88,"  &amp;  ",'Copy paste to Here'!E88))),"Empty Cell")</f>
        <v>Anodized 316L steel nipple barbell, 14g (1.6mm) with two 5mm frosted steel balls on both sides &amp; Length: 12mm  &amp;  Color: Gold anodized</v>
      </c>
      <c r="B84" s="57" t="str">
        <f>'Copy paste to Here'!C88</f>
        <v>NPTFO5</v>
      </c>
      <c r="C84" s="57" t="s">
        <v>740</v>
      </c>
      <c r="D84" s="58">
        <f>Invoice!B88</f>
        <v>4</v>
      </c>
      <c r="E84" s="59">
        <f>'Shipping Invoice'!J88*$N$1</f>
        <v>0.93</v>
      </c>
      <c r="F84" s="59">
        <f t="shared" si="3"/>
        <v>3.72</v>
      </c>
      <c r="G84" s="60">
        <f t="shared" si="4"/>
        <v>32.894100000000002</v>
      </c>
      <c r="H84" s="63">
        <f t="shared" si="5"/>
        <v>131.57640000000001</v>
      </c>
    </row>
    <row r="85" spans="1:8" s="62" customFormat="1" ht="36">
      <c r="A85" s="56" t="str">
        <f>IF((LEN('Copy paste to Here'!G89))&gt;5,((CONCATENATE('Copy paste to Here'!G89," &amp; ",'Copy paste to Here'!D89,"  &amp;  ",'Copy paste to Here'!E89))),"Empty Cell")</f>
        <v>Anodized 316L steel nipple barbell, 14g (1.6mm) with two 5mm frosted steel balls on both sides &amp; Length: 12mm  &amp;  Color: Rose gold anodized</v>
      </c>
      <c r="B85" s="57" t="str">
        <f>'Copy paste to Here'!C89</f>
        <v>NPTFO5</v>
      </c>
      <c r="C85" s="57" t="s">
        <v>740</v>
      </c>
      <c r="D85" s="58">
        <f>Invoice!B89</f>
        <v>4</v>
      </c>
      <c r="E85" s="59">
        <f>'Shipping Invoice'!J89*$N$1</f>
        <v>0.93</v>
      </c>
      <c r="F85" s="59">
        <f t="shared" si="3"/>
        <v>3.72</v>
      </c>
      <c r="G85" s="60">
        <f t="shared" si="4"/>
        <v>32.894100000000002</v>
      </c>
      <c r="H85" s="63">
        <f t="shared" si="5"/>
        <v>131.57640000000001</v>
      </c>
    </row>
    <row r="86" spans="1:8" s="62" customFormat="1" ht="36">
      <c r="A86" s="56" t="str">
        <f>IF((LEN('Copy paste to Here'!G90))&gt;5,((CONCATENATE('Copy paste to Here'!G90," &amp; ",'Copy paste to Here'!D90,"  &amp;  ",'Copy paste to Here'!E90))),"Empty Cell")</f>
        <v>Anodized 316L steel nipple barbell, 14g (1.6mm) with two 5mm frosted steel balls on both sides &amp; Length: 14mm  &amp;  Color: Black anodized</v>
      </c>
      <c r="B86" s="57" t="str">
        <f>'Copy paste to Here'!C90</f>
        <v>NPTFO5</v>
      </c>
      <c r="C86" s="57" t="s">
        <v>740</v>
      </c>
      <c r="D86" s="58">
        <f>Invoice!B90</f>
        <v>4</v>
      </c>
      <c r="E86" s="59">
        <f>'Shipping Invoice'!J90*$N$1</f>
        <v>0.93</v>
      </c>
      <c r="F86" s="59">
        <f t="shared" si="3"/>
        <v>3.72</v>
      </c>
      <c r="G86" s="60">
        <f t="shared" si="4"/>
        <v>32.894100000000002</v>
      </c>
      <c r="H86" s="63">
        <f t="shared" si="5"/>
        <v>131.57640000000001</v>
      </c>
    </row>
    <row r="87" spans="1:8" s="62" customFormat="1" ht="36">
      <c r="A87" s="56" t="str">
        <f>IF((LEN('Copy paste to Here'!G91))&gt;5,((CONCATENATE('Copy paste to Here'!G91," &amp; ",'Copy paste to Here'!D91,"  &amp;  ",'Copy paste to Here'!E91))),"Empty Cell")</f>
        <v>Anodized 316L steel nipple barbell, 14g (1.6mm) with two 5mm frosted steel balls on both sides &amp; Length: 14mm  &amp;  Color: Rainbow anodized</v>
      </c>
      <c r="B87" s="57" t="str">
        <f>'Copy paste to Here'!C91</f>
        <v>NPTFO5</v>
      </c>
      <c r="C87" s="57" t="s">
        <v>740</v>
      </c>
      <c r="D87" s="58">
        <f>Invoice!B91</f>
        <v>4</v>
      </c>
      <c r="E87" s="59">
        <f>'Shipping Invoice'!J91*$N$1</f>
        <v>0.93</v>
      </c>
      <c r="F87" s="59">
        <f t="shared" si="3"/>
        <v>3.72</v>
      </c>
      <c r="G87" s="60">
        <f t="shared" si="4"/>
        <v>32.894100000000002</v>
      </c>
      <c r="H87" s="63">
        <f t="shared" si="5"/>
        <v>131.57640000000001</v>
      </c>
    </row>
    <row r="88" spans="1:8" s="62" customFormat="1" ht="36">
      <c r="A88" s="56" t="str">
        <f>IF((LEN('Copy paste to Here'!G92))&gt;5,((CONCATENATE('Copy paste to Here'!G92," &amp; ",'Copy paste to Here'!D92,"  &amp;  ",'Copy paste to Here'!E92))),"Empty Cell")</f>
        <v>Anodized 316L steel nipple barbell, 14g (1.6mm) with two 5mm frosted steel balls on both sides &amp; Length: 14mm  &amp;  Color: Gold anodized</v>
      </c>
      <c r="B88" s="57" t="str">
        <f>'Copy paste to Here'!C92</f>
        <v>NPTFO5</v>
      </c>
      <c r="C88" s="57" t="s">
        <v>740</v>
      </c>
      <c r="D88" s="58">
        <f>Invoice!B92</f>
        <v>4</v>
      </c>
      <c r="E88" s="59">
        <f>'Shipping Invoice'!J92*$N$1</f>
        <v>0.93</v>
      </c>
      <c r="F88" s="59">
        <f t="shared" si="3"/>
        <v>3.72</v>
      </c>
      <c r="G88" s="60">
        <f t="shared" si="4"/>
        <v>32.894100000000002</v>
      </c>
      <c r="H88" s="63">
        <f t="shared" si="5"/>
        <v>131.57640000000001</v>
      </c>
    </row>
    <row r="89" spans="1:8" s="62" customFormat="1" ht="36">
      <c r="A89" s="56" t="str">
        <f>IF((LEN('Copy paste to Here'!G93))&gt;5,((CONCATENATE('Copy paste to Here'!G93," &amp; ",'Copy paste to Here'!D93,"  &amp;  ",'Copy paste to Here'!E93))),"Empty Cell")</f>
        <v>Anodized 316L steel nipple barbell, 14g (1.6mm) with two 5mm frosted steel balls on both sides &amp; Length: 14mm  &amp;  Color: Rose gold anodized</v>
      </c>
      <c r="B89" s="57" t="str">
        <f>'Copy paste to Here'!C93</f>
        <v>NPTFO5</v>
      </c>
      <c r="C89" s="57" t="s">
        <v>740</v>
      </c>
      <c r="D89" s="58">
        <f>Invoice!B93</f>
        <v>4</v>
      </c>
      <c r="E89" s="59">
        <f>'Shipping Invoice'!J93*$N$1</f>
        <v>0.93</v>
      </c>
      <c r="F89" s="59">
        <f t="shared" si="3"/>
        <v>3.72</v>
      </c>
      <c r="G89" s="60">
        <f t="shared" si="4"/>
        <v>32.894100000000002</v>
      </c>
      <c r="H89" s="63">
        <f t="shared" si="5"/>
        <v>131.57640000000001</v>
      </c>
    </row>
    <row r="90" spans="1:8" s="62" customFormat="1" ht="36">
      <c r="A90" s="56" t="str">
        <f>IF((LEN('Copy paste to Here'!G94))&gt;5,((CONCATENATE('Copy paste to Here'!G94," &amp; ",'Copy paste to Here'!D94,"  &amp;  ",'Copy paste to Here'!E94))),"Empty Cell")</f>
        <v>Anodized 316L steel nipple barbell, 14g (1.6mm) with two 5mm frosted steel balls on both sides &amp; Length: 16mm  &amp;  Color: Black anodized</v>
      </c>
      <c r="B90" s="57" t="str">
        <f>'Copy paste to Here'!C94</f>
        <v>NPTFO5</v>
      </c>
      <c r="C90" s="57" t="s">
        <v>740</v>
      </c>
      <c r="D90" s="58">
        <f>Invoice!B94</f>
        <v>4</v>
      </c>
      <c r="E90" s="59">
        <f>'Shipping Invoice'!J94*$N$1</f>
        <v>0.93</v>
      </c>
      <c r="F90" s="59">
        <f t="shared" si="3"/>
        <v>3.72</v>
      </c>
      <c r="G90" s="60">
        <f t="shared" si="4"/>
        <v>32.894100000000002</v>
      </c>
      <c r="H90" s="63">
        <f t="shared" si="5"/>
        <v>131.57640000000001</v>
      </c>
    </row>
    <row r="91" spans="1:8" s="62" customFormat="1" ht="36">
      <c r="A91" s="56" t="str">
        <f>IF((LEN('Copy paste to Here'!G95))&gt;5,((CONCATENATE('Copy paste to Here'!G95," &amp; ",'Copy paste to Here'!D95,"  &amp;  ",'Copy paste to Here'!E95))),"Empty Cell")</f>
        <v>Anodized 316L steel nipple barbell, 14g (1.6mm) with two 5mm frosted steel balls on both sides &amp; Length: 16mm  &amp;  Color: Rainbow anodized</v>
      </c>
      <c r="B91" s="57" t="str">
        <f>'Copy paste to Here'!C95</f>
        <v>NPTFO5</v>
      </c>
      <c r="C91" s="57" t="s">
        <v>740</v>
      </c>
      <c r="D91" s="58">
        <f>Invoice!B95</f>
        <v>4</v>
      </c>
      <c r="E91" s="59">
        <f>'Shipping Invoice'!J95*$N$1</f>
        <v>0.93</v>
      </c>
      <c r="F91" s="59">
        <f t="shared" si="3"/>
        <v>3.72</v>
      </c>
      <c r="G91" s="60">
        <f t="shared" si="4"/>
        <v>32.894100000000002</v>
      </c>
      <c r="H91" s="63">
        <f t="shared" si="5"/>
        <v>131.57640000000001</v>
      </c>
    </row>
    <row r="92" spans="1:8" s="62" customFormat="1" ht="36">
      <c r="A92" s="56" t="str">
        <f>IF((LEN('Copy paste to Here'!G96))&gt;5,((CONCATENATE('Copy paste to Here'!G96," &amp; ",'Copy paste to Here'!D96,"  &amp;  ",'Copy paste to Here'!E96))),"Empty Cell")</f>
        <v>Anodized 316L steel nipple barbell, 14g (1.6mm) with two 5mm frosted steel balls on both sides &amp; Length: 16mm  &amp;  Color: Gold anodized</v>
      </c>
      <c r="B92" s="57" t="str">
        <f>'Copy paste to Here'!C96</f>
        <v>NPTFO5</v>
      </c>
      <c r="C92" s="57" t="s">
        <v>740</v>
      </c>
      <c r="D92" s="58">
        <f>Invoice!B96</f>
        <v>4</v>
      </c>
      <c r="E92" s="59">
        <f>'Shipping Invoice'!J96*$N$1</f>
        <v>0.93</v>
      </c>
      <c r="F92" s="59">
        <f t="shared" si="3"/>
        <v>3.72</v>
      </c>
      <c r="G92" s="60">
        <f t="shared" si="4"/>
        <v>32.894100000000002</v>
      </c>
      <c r="H92" s="63">
        <f t="shared" si="5"/>
        <v>131.57640000000001</v>
      </c>
    </row>
    <row r="93" spans="1:8" s="62" customFormat="1" ht="36">
      <c r="A93" s="56" t="str">
        <f>IF((LEN('Copy paste to Here'!G97))&gt;5,((CONCATENATE('Copy paste to Here'!G97," &amp; ",'Copy paste to Here'!D97,"  &amp;  ",'Copy paste to Here'!E97))),"Empty Cell")</f>
        <v>Anodized 316L steel nipple barbell, 14g (1.6mm) with two 5mm frosted steel balls on both sides &amp; Length: 16mm  &amp;  Color: Rose gold anodized</v>
      </c>
      <c r="B93" s="57" t="str">
        <f>'Copy paste to Here'!C97</f>
        <v>NPTFO5</v>
      </c>
      <c r="C93" s="57" t="s">
        <v>740</v>
      </c>
      <c r="D93" s="58">
        <f>Invoice!B97</f>
        <v>4</v>
      </c>
      <c r="E93" s="59">
        <f>'Shipping Invoice'!J97*$N$1</f>
        <v>0.93</v>
      </c>
      <c r="F93" s="59">
        <f t="shared" si="3"/>
        <v>3.72</v>
      </c>
      <c r="G93" s="60">
        <f t="shared" si="4"/>
        <v>32.894100000000002</v>
      </c>
      <c r="H93" s="63">
        <f t="shared" si="5"/>
        <v>131.57640000000001</v>
      </c>
    </row>
    <row r="94" spans="1:8" s="62" customFormat="1" ht="24">
      <c r="A94" s="56" t="str">
        <f>IF((LEN('Copy paste to Here'!G98))&gt;5,((CONCATENATE('Copy paste to Here'!G98," &amp; ",'Copy paste to Here'!D98,"  &amp;  ",'Copy paste to Here'!E98))),"Empty Cell")</f>
        <v xml:space="preserve">High polished surgical steel hinged segment ring, 18g (1.0mm) &amp; Length: 6mm  &amp;  </v>
      </c>
      <c r="B94" s="57" t="str">
        <f>'Copy paste to Here'!C98</f>
        <v>SEGH18</v>
      </c>
      <c r="C94" s="57" t="s">
        <v>746</v>
      </c>
      <c r="D94" s="58">
        <f>Invoice!B98</f>
        <v>5</v>
      </c>
      <c r="E94" s="59">
        <f>'Shipping Invoice'!J98*$N$1</f>
        <v>1.69</v>
      </c>
      <c r="F94" s="59">
        <f t="shared" si="3"/>
        <v>8.4499999999999993</v>
      </c>
      <c r="G94" s="60">
        <f t="shared" si="4"/>
        <v>59.775299999999994</v>
      </c>
      <c r="H94" s="63">
        <f t="shared" si="5"/>
        <v>298.87649999999996</v>
      </c>
    </row>
    <row r="95" spans="1:8" s="62" customFormat="1" ht="24">
      <c r="A95" s="56" t="str">
        <f>IF((LEN('Copy paste to Here'!G99))&gt;5,((CONCATENATE('Copy paste to Here'!G99," &amp; ",'Copy paste to Here'!D99,"  &amp;  ",'Copy paste to Here'!E99))),"Empty Cell")</f>
        <v xml:space="preserve">High polished surgical steel hinged segment ring, 18g (1.0mm) &amp; Length: 7mm  &amp;  </v>
      </c>
      <c r="B95" s="57" t="str">
        <f>'Copy paste to Here'!C99</f>
        <v>SEGH18</v>
      </c>
      <c r="C95" s="57" t="s">
        <v>746</v>
      </c>
      <c r="D95" s="58">
        <f>Invoice!B99</f>
        <v>5</v>
      </c>
      <c r="E95" s="59">
        <f>'Shipping Invoice'!J99*$N$1</f>
        <v>1.69</v>
      </c>
      <c r="F95" s="59">
        <f t="shared" si="3"/>
        <v>8.4499999999999993</v>
      </c>
      <c r="G95" s="60">
        <f t="shared" si="4"/>
        <v>59.775299999999994</v>
      </c>
      <c r="H95" s="63">
        <f t="shared" si="5"/>
        <v>298.87649999999996</v>
      </c>
    </row>
    <row r="96" spans="1:8" s="62" customFormat="1" ht="24">
      <c r="A96" s="56" t="str">
        <f>IF((LEN('Copy paste to Here'!G100))&gt;5,((CONCATENATE('Copy paste to Here'!G100," &amp; ",'Copy paste to Here'!D100,"  &amp;  ",'Copy paste to Here'!E100))),"Empty Cell")</f>
        <v xml:space="preserve">High polished surgical steel hinged segment ring, 18g (1.0mm) &amp; Length: 8mm  &amp;  </v>
      </c>
      <c r="B96" s="57" t="str">
        <f>'Copy paste to Here'!C100</f>
        <v>SEGH18</v>
      </c>
      <c r="C96" s="57" t="s">
        <v>746</v>
      </c>
      <c r="D96" s="58">
        <f>Invoice!B100</f>
        <v>5</v>
      </c>
      <c r="E96" s="59">
        <f>'Shipping Invoice'!J100*$N$1</f>
        <v>1.69</v>
      </c>
      <c r="F96" s="59">
        <f t="shared" si="3"/>
        <v>8.4499999999999993</v>
      </c>
      <c r="G96" s="60">
        <f t="shared" si="4"/>
        <v>59.775299999999994</v>
      </c>
      <c r="H96" s="63">
        <f t="shared" si="5"/>
        <v>298.87649999999996</v>
      </c>
    </row>
    <row r="97" spans="1:8" s="62" customFormat="1" ht="24">
      <c r="A97" s="56" t="str">
        <f>IF((LEN('Copy paste to Here'!G101))&gt;5,((CONCATENATE('Copy paste to Here'!G101," &amp; ",'Copy paste to Here'!D101,"  &amp;  ",'Copy paste to Here'!E101))),"Empty Cell")</f>
        <v xml:space="preserve">High polished surgical steel hinged segment ring, 18g (1.0mm) &amp; Length: 9mm  &amp;  </v>
      </c>
      <c r="B97" s="57" t="str">
        <f>'Copy paste to Here'!C101</f>
        <v>SEGH18</v>
      </c>
      <c r="C97" s="57" t="s">
        <v>746</v>
      </c>
      <c r="D97" s="58">
        <f>Invoice!B101</f>
        <v>5</v>
      </c>
      <c r="E97" s="59">
        <f>'Shipping Invoice'!J101*$N$1</f>
        <v>1.69</v>
      </c>
      <c r="F97" s="59">
        <f t="shared" si="3"/>
        <v>8.4499999999999993</v>
      </c>
      <c r="G97" s="60">
        <f t="shared" si="4"/>
        <v>59.775299999999994</v>
      </c>
      <c r="H97" s="63">
        <f t="shared" si="5"/>
        <v>298.87649999999996</v>
      </c>
    </row>
    <row r="98" spans="1:8" s="62" customFormat="1" ht="24">
      <c r="A98" s="56" t="str">
        <f>IF((LEN('Copy paste to Here'!G102))&gt;5,((CONCATENATE('Copy paste to Here'!G102," &amp; ",'Copy paste to Here'!D102,"  &amp;  ",'Copy paste to Here'!E102))),"Empty Cell")</f>
        <v xml:space="preserve">High polished surgical steel hinged segment ring, 18g (1.0mm) &amp; Length: 10mm  &amp;  </v>
      </c>
      <c r="B98" s="57" t="str">
        <f>'Copy paste to Here'!C102</f>
        <v>SEGH18</v>
      </c>
      <c r="C98" s="57" t="s">
        <v>746</v>
      </c>
      <c r="D98" s="58">
        <f>Invoice!B102</f>
        <v>5</v>
      </c>
      <c r="E98" s="59">
        <f>'Shipping Invoice'!J102*$N$1</f>
        <v>1.69</v>
      </c>
      <c r="F98" s="59">
        <f t="shared" si="3"/>
        <v>8.4499999999999993</v>
      </c>
      <c r="G98" s="60">
        <f t="shared" si="4"/>
        <v>59.775299999999994</v>
      </c>
      <c r="H98" s="63">
        <f t="shared" si="5"/>
        <v>298.87649999999996</v>
      </c>
    </row>
    <row r="99" spans="1:8" s="62" customFormat="1" ht="24">
      <c r="A99" s="56" t="str">
        <f>IF((LEN('Copy paste to Here'!G103))&gt;5,((CONCATENATE('Copy paste to Here'!G103," &amp; ",'Copy paste to Here'!D103,"  &amp;  ",'Copy paste to Here'!E103))),"Empty Cell")</f>
        <v xml:space="preserve">High polished surgical steel hinged segment ring, 18g (1.0mm) &amp; Length: 11mm  &amp;  </v>
      </c>
      <c r="B99" s="57" t="str">
        <f>'Copy paste to Here'!C103</f>
        <v>SEGH18</v>
      </c>
      <c r="C99" s="57" t="s">
        <v>746</v>
      </c>
      <c r="D99" s="58">
        <f>Invoice!B103</f>
        <v>5</v>
      </c>
      <c r="E99" s="59">
        <f>'Shipping Invoice'!J103*$N$1</f>
        <v>1.69</v>
      </c>
      <c r="F99" s="59">
        <f t="shared" si="3"/>
        <v>8.4499999999999993</v>
      </c>
      <c r="G99" s="60">
        <f t="shared" si="4"/>
        <v>59.775299999999994</v>
      </c>
      <c r="H99" s="63">
        <f t="shared" si="5"/>
        <v>298.87649999999996</v>
      </c>
    </row>
    <row r="100" spans="1:8" s="62" customFormat="1" ht="24">
      <c r="A100" s="56" t="str">
        <f>IF((LEN('Copy paste to Here'!G104))&gt;5,((CONCATENATE('Copy paste to Here'!G104," &amp; ",'Copy paste to Here'!D104,"  &amp;  ",'Copy paste to Here'!E104))),"Empty Cell")</f>
        <v xml:space="preserve">High polished surgical steel hinged segment ring, 18g (1.0mm) &amp; Length: 12mm  &amp;  </v>
      </c>
      <c r="B100" s="57" t="str">
        <f>'Copy paste to Here'!C104</f>
        <v>SEGH18</v>
      </c>
      <c r="C100" s="57" t="s">
        <v>746</v>
      </c>
      <c r="D100" s="58">
        <f>Invoice!B104</f>
        <v>5</v>
      </c>
      <c r="E100" s="59">
        <f>'Shipping Invoice'!J104*$N$1</f>
        <v>1.69</v>
      </c>
      <c r="F100" s="59">
        <f t="shared" si="3"/>
        <v>8.4499999999999993</v>
      </c>
      <c r="G100" s="60">
        <f t="shared" si="4"/>
        <v>59.775299999999994</v>
      </c>
      <c r="H100" s="63">
        <f t="shared" si="5"/>
        <v>298.87649999999996</v>
      </c>
    </row>
    <row r="101" spans="1:8" s="62" customFormat="1" ht="24">
      <c r="A101" s="56" t="str">
        <f>IF((LEN('Copy paste to Here'!G105))&gt;5,((CONCATENATE('Copy paste to Here'!G105," &amp; ",'Copy paste to Here'!D105,"  &amp;  ",'Copy paste to Here'!E105))),"Empty Cell")</f>
        <v xml:space="preserve">High polished surgical steel hinged segment ring, 20g (0.8mm) &amp; Length: 6mm  &amp;  </v>
      </c>
      <c r="B101" s="57" t="str">
        <f>'Copy paste to Here'!C105</f>
        <v>SEGH20</v>
      </c>
      <c r="C101" s="57" t="s">
        <v>748</v>
      </c>
      <c r="D101" s="58">
        <f>Invoice!B105</f>
        <v>5</v>
      </c>
      <c r="E101" s="59">
        <f>'Shipping Invoice'!J105*$N$1</f>
        <v>2.09</v>
      </c>
      <c r="F101" s="59">
        <f t="shared" si="3"/>
        <v>10.45</v>
      </c>
      <c r="G101" s="60">
        <f t="shared" si="4"/>
        <v>73.923299999999983</v>
      </c>
      <c r="H101" s="63">
        <f t="shared" si="5"/>
        <v>369.61649999999992</v>
      </c>
    </row>
    <row r="102" spans="1:8" s="62" customFormat="1" ht="24">
      <c r="A102" s="56" t="str">
        <f>IF((LEN('Copy paste to Here'!G106))&gt;5,((CONCATENATE('Copy paste to Here'!G106," &amp; ",'Copy paste to Here'!D106,"  &amp;  ",'Copy paste to Here'!E106))),"Empty Cell")</f>
        <v xml:space="preserve">High polished surgical steel hinged segment ring, 20g (0.8mm) &amp; Length: 8mm  &amp;  </v>
      </c>
      <c r="B102" s="57" t="str">
        <f>'Copy paste to Here'!C106</f>
        <v>SEGH20</v>
      </c>
      <c r="C102" s="57" t="s">
        <v>748</v>
      </c>
      <c r="D102" s="58">
        <f>Invoice!B106</f>
        <v>5</v>
      </c>
      <c r="E102" s="59">
        <f>'Shipping Invoice'!J106*$N$1</f>
        <v>2.09</v>
      </c>
      <c r="F102" s="59">
        <f t="shared" si="3"/>
        <v>10.45</v>
      </c>
      <c r="G102" s="60">
        <f t="shared" si="4"/>
        <v>73.923299999999983</v>
      </c>
      <c r="H102" s="63">
        <f t="shared" si="5"/>
        <v>369.61649999999992</v>
      </c>
    </row>
    <row r="103" spans="1:8" s="62" customFormat="1" ht="24">
      <c r="A103" s="56" t="str">
        <f>IF((LEN('Copy paste to Here'!G107))&gt;5,((CONCATENATE('Copy paste to Here'!G107," &amp; ",'Copy paste to Here'!D107,"  &amp;  ",'Copy paste to Here'!E107))),"Empty Cell")</f>
        <v xml:space="preserve">High polished surgical steel hinged segment ring, 20g (0.8mm) &amp; Length: 9mm  &amp;  </v>
      </c>
      <c r="B103" s="57" t="str">
        <f>'Copy paste to Here'!C107</f>
        <v>SEGH20</v>
      </c>
      <c r="C103" s="57" t="s">
        <v>748</v>
      </c>
      <c r="D103" s="58">
        <f>Invoice!B107</f>
        <v>5</v>
      </c>
      <c r="E103" s="59">
        <f>'Shipping Invoice'!J107*$N$1</f>
        <v>2.09</v>
      </c>
      <c r="F103" s="59">
        <f t="shared" si="3"/>
        <v>10.45</v>
      </c>
      <c r="G103" s="60">
        <f t="shared" si="4"/>
        <v>73.923299999999983</v>
      </c>
      <c r="H103" s="63">
        <f t="shared" si="5"/>
        <v>369.61649999999992</v>
      </c>
    </row>
    <row r="104" spans="1:8" s="62" customFormat="1" ht="24">
      <c r="A104" s="56" t="str">
        <f>IF((LEN('Copy paste to Here'!G108))&gt;5,((CONCATENATE('Copy paste to Here'!G108," &amp; ",'Copy paste to Here'!D108,"  &amp;  ",'Copy paste to Here'!E108))),"Empty Cell")</f>
        <v xml:space="preserve">High polished surgical steel hinged segment ring, 20g (0.8mm) &amp; Length: 10mm  &amp;  </v>
      </c>
      <c r="B104" s="57" t="str">
        <f>'Copy paste to Here'!C108</f>
        <v>SEGH20</v>
      </c>
      <c r="C104" s="57" t="s">
        <v>748</v>
      </c>
      <c r="D104" s="58">
        <f>Invoice!B108</f>
        <v>5</v>
      </c>
      <c r="E104" s="59">
        <f>'Shipping Invoice'!J108*$N$1</f>
        <v>2.09</v>
      </c>
      <c r="F104" s="59">
        <f t="shared" si="3"/>
        <v>10.45</v>
      </c>
      <c r="G104" s="60">
        <f t="shared" si="4"/>
        <v>73.923299999999983</v>
      </c>
      <c r="H104" s="63">
        <f t="shared" si="5"/>
        <v>369.61649999999992</v>
      </c>
    </row>
    <row r="105" spans="1:8" s="62" customFormat="1" ht="24">
      <c r="A105" s="56" t="str">
        <f>IF((LEN('Copy paste to Here'!G109))&gt;5,((CONCATENATE('Copy paste to Here'!G109," &amp; ",'Copy paste to Here'!D109,"  &amp;  ",'Copy paste to Here'!E109))),"Empty Cell")</f>
        <v xml:space="preserve">High polished surgical steel hinged segment ring, 20g (0.8mm) &amp; Length: 11mm  &amp;  </v>
      </c>
      <c r="B105" s="57" t="str">
        <f>'Copy paste to Here'!C109</f>
        <v>SEGH20</v>
      </c>
      <c r="C105" s="57" t="s">
        <v>748</v>
      </c>
      <c r="D105" s="58">
        <f>Invoice!B109</f>
        <v>5</v>
      </c>
      <c r="E105" s="59">
        <f>'Shipping Invoice'!J109*$N$1</f>
        <v>2.09</v>
      </c>
      <c r="F105" s="59">
        <f t="shared" si="3"/>
        <v>10.45</v>
      </c>
      <c r="G105" s="60">
        <f t="shared" si="4"/>
        <v>73.923299999999983</v>
      </c>
      <c r="H105" s="63">
        <f t="shared" si="5"/>
        <v>369.61649999999992</v>
      </c>
    </row>
    <row r="106" spans="1:8" s="62" customFormat="1" ht="24">
      <c r="A106" s="56" t="str">
        <f>IF((LEN('Copy paste to Here'!G110))&gt;5,((CONCATENATE('Copy paste to Here'!G110," &amp; ",'Copy paste to Here'!D110,"  &amp;  ",'Copy paste to Here'!E110))),"Empty Cell")</f>
        <v>Silicone Ultra Thin double flared flesh tunnel &amp; Gauge: 6mm  &amp;  Color: Black</v>
      </c>
      <c r="B106" s="57" t="str">
        <f>'Copy paste to Here'!C110</f>
        <v>SIUT</v>
      </c>
      <c r="C106" s="57" t="s">
        <v>778</v>
      </c>
      <c r="D106" s="58">
        <f>Invoice!B110</f>
        <v>6</v>
      </c>
      <c r="E106" s="59">
        <f>'Shipping Invoice'!J110*$N$1</f>
        <v>0.46</v>
      </c>
      <c r="F106" s="59">
        <f t="shared" si="3"/>
        <v>2.7600000000000002</v>
      </c>
      <c r="G106" s="60">
        <f t="shared" si="4"/>
        <v>16.270199999999999</v>
      </c>
      <c r="H106" s="63">
        <f t="shared" si="5"/>
        <v>97.621199999999988</v>
      </c>
    </row>
    <row r="107" spans="1:8" s="62" customFormat="1" ht="24">
      <c r="A107" s="56" t="str">
        <f>IF((LEN('Copy paste to Here'!G111))&gt;5,((CONCATENATE('Copy paste to Here'!G111," &amp; ",'Copy paste to Here'!D111,"  &amp;  ",'Copy paste to Here'!E111))),"Empty Cell")</f>
        <v>Silicone Ultra Thin double flared flesh tunnel &amp; Gauge: 6mm  &amp;  Color: White</v>
      </c>
      <c r="B107" s="57" t="str">
        <f>'Copy paste to Here'!C111</f>
        <v>SIUT</v>
      </c>
      <c r="C107" s="57" t="s">
        <v>778</v>
      </c>
      <c r="D107" s="58">
        <f>Invoice!B111</f>
        <v>4</v>
      </c>
      <c r="E107" s="59">
        <f>'Shipping Invoice'!J111*$N$1</f>
        <v>0.46</v>
      </c>
      <c r="F107" s="59">
        <f t="shared" si="3"/>
        <v>1.84</v>
      </c>
      <c r="G107" s="60">
        <f t="shared" si="4"/>
        <v>16.270199999999999</v>
      </c>
      <c r="H107" s="63">
        <f t="shared" si="5"/>
        <v>65.080799999999996</v>
      </c>
    </row>
    <row r="108" spans="1:8" s="62" customFormat="1" ht="24">
      <c r="A108" s="56" t="str">
        <f>IF((LEN('Copy paste to Here'!G112))&gt;5,((CONCATENATE('Copy paste to Here'!G112," &amp; ",'Copy paste to Here'!D112,"  &amp;  ",'Copy paste to Here'!E112))),"Empty Cell")</f>
        <v>Silicone Ultra Thin double flared flesh tunnel &amp; Gauge: 6mm  &amp;  Color: Clear</v>
      </c>
      <c r="B108" s="57" t="str">
        <f>'Copy paste to Here'!C112</f>
        <v>SIUT</v>
      </c>
      <c r="C108" s="57" t="s">
        <v>778</v>
      </c>
      <c r="D108" s="58">
        <f>Invoice!B112</f>
        <v>4</v>
      </c>
      <c r="E108" s="59">
        <f>'Shipping Invoice'!J112*$N$1</f>
        <v>0.46</v>
      </c>
      <c r="F108" s="59">
        <f t="shared" si="3"/>
        <v>1.84</v>
      </c>
      <c r="G108" s="60">
        <f t="shared" si="4"/>
        <v>16.270199999999999</v>
      </c>
      <c r="H108" s="63">
        <f t="shared" si="5"/>
        <v>65.080799999999996</v>
      </c>
    </row>
    <row r="109" spans="1:8" s="62" customFormat="1" ht="24">
      <c r="A109" s="56" t="str">
        <f>IF((LEN('Copy paste to Here'!G113))&gt;5,((CONCATENATE('Copy paste to Here'!G113," &amp; ",'Copy paste to Here'!D113,"  &amp;  ",'Copy paste to Here'!E113))),"Empty Cell")</f>
        <v>Silicone Ultra Thin double flared flesh tunnel &amp; Gauge: 6mm  &amp;  Color: Blue</v>
      </c>
      <c r="B109" s="57" t="str">
        <f>'Copy paste to Here'!C113</f>
        <v>SIUT</v>
      </c>
      <c r="C109" s="57" t="s">
        <v>778</v>
      </c>
      <c r="D109" s="58">
        <f>Invoice!B113</f>
        <v>4</v>
      </c>
      <c r="E109" s="59">
        <f>'Shipping Invoice'!J113*$N$1</f>
        <v>0.46</v>
      </c>
      <c r="F109" s="59">
        <f t="shared" si="3"/>
        <v>1.84</v>
      </c>
      <c r="G109" s="60">
        <f t="shared" si="4"/>
        <v>16.270199999999999</v>
      </c>
      <c r="H109" s="63">
        <f t="shared" si="5"/>
        <v>65.080799999999996</v>
      </c>
    </row>
    <row r="110" spans="1:8" s="62" customFormat="1" ht="24">
      <c r="A110" s="56" t="str">
        <f>IF((LEN('Copy paste to Here'!G114))&gt;5,((CONCATENATE('Copy paste to Here'!G114," &amp; ",'Copy paste to Here'!D114,"  &amp;  ",'Copy paste to Here'!E114))),"Empty Cell")</f>
        <v>Silicone Ultra Thin double flared flesh tunnel &amp; Gauge: 6mm  &amp;  Color: Light blue</v>
      </c>
      <c r="B110" s="57" t="str">
        <f>'Copy paste to Here'!C114</f>
        <v>SIUT</v>
      </c>
      <c r="C110" s="57" t="s">
        <v>778</v>
      </c>
      <c r="D110" s="58">
        <f>Invoice!B114</f>
        <v>4</v>
      </c>
      <c r="E110" s="59">
        <f>'Shipping Invoice'!J114*$N$1</f>
        <v>0.46</v>
      </c>
      <c r="F110" s="59">
        <f t="shared" si="3"/>
        <v>1.84</v>
      </c>
      <c r="G110" s="60">
        <f t="shared" si="4"/>
        <v>16.270199999999999</v>
      </c>
      <c r="H110" s="63">
        <f t="shared" si="5"/>
        <v>65.080799999999996</v>
      </c>
    </row>
    <row r="111" spans="1:8" s="62" customFormat="1" ht="24">
      <c r="A111" s="56" t="str">
        <f>IF((LEN('Copy paste to Here'!G115))&gt;5,((CONCATENATE('Copy paste to Here'!G115," &amp; ",'Copy paste to Here'!D115,"  &amp;  ",'Copy paste to Here'!E115))),"Empty Cell")</f>
        <v>Silicone Ultra Thin double flared flesh tunnel &amp; Gauge: 6mm  &amp;  Color: Green</v>
      </c>
      <c r="B111" s="57" t="str">
        <f>'Copy paste to Here'!C115</f>
        <v>SIUT</v>
      </c>
      <c r="C111" s="57" t="s">
        <v>778</v>
      </c>
      <c r="D111" s="58">
        <f>Invoice!B115</f>
        <v>4</v>
      </c>
      <c r="E111" s="59">
        <f>'Shipping Invoice'!J115*$N$1</f>
        <v>0.46</v>
      </c>
      <c r="F111" s="59">
        <f t="shared" si="3"/>
        <v>1.84</v>
      </c>
      <c r="G111" s="60">
        <f t="shared" si="4"/>
        <v>16.270199999999999</v>
      </c>
      <c r="H111" s="63">
        <f t="shared" si="5"/>
        <v>65.080799999999996</v>
      </c>
    </row>
    <row r="112" spans="1:8" s="62" customFormat="1" ht="24">
      <c r="A112" s="56" t="str">
        <f>IF((LEN('Copy paste to Here'!G116))&gt;5,((CONCATENATE('Copy paste to Here'!G116," &amp; ",'Copy paste to Here'!D116,"  &amp;  ",'Copy paste to Here'!E116))),"Empty Cell")</f>
        <v>Silicone Ultra Thin double flared flesh tunnel &amp; Gauge: 6mm  &amp;  Color: Pink</v>
      </c>
      <c r="B112" s="57" t="str">
        <f>'Copy paste to Here'!C116</f>
        <v>SIUT</v>
      </c>
      <c r="C112" s="57" t="s">
        <v>778</v>
      </c>
      <c r="D112" s="58">
        <f>Invoice!B116</f>
        <v>4</v>
      </c>
      <c r="E112" s="59">
        <f>'Shipping Invoice'!J116*$N$1</f>
        <v>0.46</v>
      </c>
      <c r="F112" s="59">
        <f t="shared" si="3"/>
        <v>1.84</v>
      </c>
      <c r="G112" s="60">
        <f t="shared" si="4"/>
        <v>16.270199999999999</v>
      </c>
      <c r="H112" s="63">
        <f t="shared" si="5"/>
        <v>65.080799999999996</v>
      </c>
    </row>
    <row r="113" spans="1:8" s="62" customFormat="1" ht="24">
      <c r="A113" s="56" t="str">
        <f>IF((LEN('Copy paste to Here'!G117))&gt;5,((CONCATENATE('Copy paste to Here'!G117," &amp; ",'Copy paste to Here'!D117,"  &amp;  ",'Copy paste to Here'!E117))),"Empty Cell")</f>
        <v>Silicone Ultra Thin double flared flesh tunnel &amp; Gauge: 6mm  &amp;  Color: Purple</v>
      </c>
      <c r="B113" s="57" t="str">
        <f>'Copy paste to Here'!C117</f>
        <v>SIUT</v>
      </c>
      <c r="C113" s="57" t="s">
        <v>778</v>
      </c>
      <c r="D113" s="58">
        <f>Invoice!B117</f>
        <v>4</v>
      </c>
      <c r="E113" s="59">
        <f>'Shipping Invoice'!J117*$N$1</f>
        <v>0.46</v>
      </c>
      <c r="F113" s="59">
        <f t="shared" si="3"/>
        <v>1.84</v>
      </c>
      <c r="G113" s="60">
        <f t="shared" si="4"/>
        <v>16.270199999999999</v>
      </c>
      <c r="H113" s="63">
        <f t="shared" si="5"/>
        <v>65.080799999999996</v>
      </c>
    </row>
    <row r="114" spans="1:8" s="62" customFormat="1" ht="24">
      <c r="A114" s="56" t="str">
        <f>IF((LEN('Copy paste to Here'!G118))&gt;5,((CONCATENATE('Copy paste to Here'!G118," &amp; ",'Copy paste to Here'!D118,"  &amp;  ",'Copy paste to Here'!E118))),"Empty Cell")</f>
        <v>Silicone Ultra Thin double flared flesh tunnel &amp; Gauge: 8mm  &amp;  Color: Black</v>
      </c>
      <c r="B114" s="57" t="str">
        <f>'Copy paste to Here'!C118</f>
        <v>SIUT</v>
      </c>
      <c r="C114" s="57" t="s">
        <v>779</v>
      </c>
      <c r="D114" s="58">
        <f>Invoice!B118</f>
        <v>6</v>
      </c>
      <c r="E114" s="59">
        <f>'Shipping Invoice'!J118*$N$1</f>
        <v>0.48</v>
      </c>
      <c r="F114" s="59">
        <f t="shared" si="3"/>
        <v>2.88</v>
      </c>
      <c r="G114" s="60">
        <f t="shared" si="4"/>
        <v>16.977599999999999</v>
      </c>
      <c r="H114" s="63">
        <f t="shared" si="5"/>
        <v>101.8656</v>
      </c>
    </row>
    <row r="115" spans="1:8" s="62" customFormat="1" ht="24">
      <c r="A115" s="56" t="str">
        <f>IF((LEN('Copy paste to Here'!G119))&gt;5,((CONCATENATE('Copy paste to Here'!G119," &amp; ",'Copy paste to Here'!D119,"  &amp;  ",'Copy paste to Here'!E119))),"Empty Cell")</f>
        <v>Silicone Ultra Thin double flared flesh tunnel &amp; Gauge: 8mm  &amp;  Color: White</v>
      </c>
      <c r="B115" s="57" t="str">
        <f>'Copy paste to Here'!C119</f>
        <v>SIUT</v>
      </c>
      <c r="C115" s="57" t="s">
        <v>779</v>
      </c>
      <c r="D115" s="58">
        <f>Invoice!B119</f>
        <v>4</v>
      </c>
      <c r="E115" s="59">
        <f>'Shipping Invoice'!J119*$N$1</f>
        <v>0.48</v>
      </c>
      <c r="F115" s="59">
        <f t="shared" si="3"/>
        <v>1.92</v>
      </c>
      <c r="G115" s="60">
        <f t="shared" si="4"/>
        <v>16.977599999999999</v>
      </c>
      <c r="H115" s="63">
        <f t="shared" si="5"/>
        <v>67.910399999999996</v>
      </c>
    </row>
    <row r="116" spans="1:8" s="62" customFormat="1" ht="24">
      <c r="A116" s="56" t="str">
        <f>IF((LEN('Copy paste to Here'!G120))&gt;5,((CONCATENATE('Copy paste to Here'!G120," &amp; ",'Copy paste to Here'!D120,"  &amp;  ",'Copy paste to Here'!E120))),"Empty Cell")</f>
        <v>Silicone Ultra Thin double flared flesh tunnel &amp; Gauge: 8mm  &amp;  Color: Clear</v>
      </c>
      <c r="B116" s="57" t="str">
        <f>'Copy paste to Here'!C120</f>
        <v>SIUT</v>
      </c>
      <c r="C116" s="57" t="s">
        <v>779</v>
      </c>
      <c r="D116" s="58">
        <f>Invoice!B120</f>
        <v>4</v>
      </c>
      <c r="E116" s="59">
        <f>'Shipping Invoice'!J120*$N$1</f>
        <v>0.48</v>
      </c>
      <c r="F116" s="59">
        <f t="shared" si="3"/>
        <v>1.92</v>
      </c>
      <c r="G116" s="60">
        <f t="shared" si="4"/>
        <v>16.977599999999999</v>
      </c>
      <c r="H116" s="63">
        <f t="shared" si="5"/>
        <v>67.910399999999996</v>
      </c>
    </row>
    <row r="117" spans="1:8" s="62" customFormat="1" ht="24">
      <c r="A117" s="56" t="str">
        <f>IF((LEN('Copy paste to Here'!G121))&gt;5,((CONCATENATE('Copy paste to Here'!G121," &amp; ",'Copy paste to Here'!D121,"  &amp;  ",'Copy paste to Here'!E121))),"Empty Cell")</f>
        <v>Silicone Ultra Thin double flared flesh tunnel &amp; Gauge: 8mm  &amp;  Color: Blue</v>
      </c>
      <c r="B117" s="57" t="str">
        <f>'Copy paste to Here'!C121</f>
        <v>SIUT</v>
      </c>
      <c r="C117" s="57" t="s">
        <v>779</v>
      </c>
      <c r="D117" s="58">
        <f>Invoice!B121</f>
        <v>4</v>
      </c>
      <c r="E117" s="59">
        <f>'Shipping Invoice'!J121*$N$1</f>
        <v>0.48</v>
      </c>
      <c r="F117" s="59">
        <f t="shared" si="3"/>
        <v>1.92</v>
      </c>
      <c r="G117" s="60">
        <f t="shared" si="4"/>
        <v>16.977599999999999</v>
      </c>
      <c r="H117" s="63">
        <f t="shared" si="5"/>
        <v>67.910399999999996</v>
      </c>
    </row>
    <row r="118" spans="1:8" s="62" customFormat="1" ht="24">
      <c r="A118" s="56" t="str">
        <f>IF((LEN('Copy paste to Here'!G122))&gt;5,((CONCATENATE('Copy paste to Here'!G122," &amp; ",'Copy paste to Here'!D122,"  &amp;  ",'Copy paste to Here'!E122))),"Empty Cell")</f>
        <v>Silicone Ultra Thin double flared flesh tunnel &amp; Gauge: 8mm  &amp;  Color: Light blue</v>
      </c>
      <c r="B118" s="57" t="str">
        <f>'Copy paste to Here'!C122</f>
        <v>SIUT</v>
      </c>
      <c r="C118" s="57" t="s">
        <v>779</v>
      </c>
      <c r="D118" s="58">
        <f>Invoice!B122</f>
        <v>4</v>
      </c>
      <c r="E118" s="59">
        <f>'Shipping Invoice'!J122*$N$1</f>
        <v>0.48</v>
      </c>
      <c r="F118" s="59">
        <f t="shared" si="3"/>
        <v>1.92</v>
      </c>
      <c r="G118" s="60">
        <f t="shared" si="4"/>
        <v>16.977599999999999</v>
      </c>
      <c r="H118" s="63">
        <f t="shared" si="5"/>
        <v>67.910399999999996</v>
      </c>
    </row>
    <row r="119" spans="1:8" s="62" customFormat="1" ht="24">
      <c r="A119" s="56" t="str">
        <f>IF((LEN('Copy paste to Here'!G123))&gt;5,((CONCATENATE('Copy paste to Here'!G123," &amp; ",'Copy paste to Here'!D123,"  &amp;  ",'Copy paste to Here'!E123))),"Empty Cell")</f>
        <v>Silicone Ultra Thin double flared flesh tunnel &amp; Gauge: 8mm  &amp;  Color: Green</v>
      </c>
      <c r="B119" s="57" t="str">
        <f>'Copy paste to Here'!C123</f>
        <v>SIUT</v>
      </c>
      <c r="C119" s="57" t="s">
        <v>779</v>
      </c>
      <c r="D119" s="58">
        <f>Invoice!B123</f>
        <v>4</v>
      </c>
      <c r="E119" s="59">
        <f>'Shipping Invoice'!J123*$N$1</f>
        <v>0.48</v>
      </c>
      <c r="F119" s="59">
        <f t="shared" si="3"/>
        <v>1.92</v>
      </c>
      <c r="G119" s="60">
        <f t="shared" si="4"/>
        <v>16.977599999999999</v>
      </c>
      <c r="H119" s="63">
        <f t="shared" si="5"/>
        <v>67.910399999999996</v>
      </c>
    </row>
    <row r="120" spans="1:8" s="62" customFormat="1" ht="24">
      <c r="A120" s="56" t="str">
        <f>IF((LEN('Copy paste to Here'!G124))&gt;5,((CONCATENATE('Copy paste to Here'!G124," &amp; ",'Copy paste to Here'!D124,"  &amp;  ",'Copy paste to Here'!E124))),"Empty Cell")</f>
        <v>Silicone Ultra Thin double flared flesh tunnel &amp; Gauge: 8mm  &amp;  Color: Pink</v>
      </c>
      <c r="B120" s="57" t="str">
        <f>'Copy paste to Here'!C124</f>
        <v>SIUT</v>
      </c>
      <c r="C120" s="57" t="s">
        <v>779</v>
      </c>
      <c r="D120" s="58">
        <f>Invoice!B124</f>
        <v>4</v>
      </c>
      <c r="E120" s="59">
        <f>'Shipping Invoice'!J124*$N$1</f>
        <v>0.48</v>
      </c>
      <c r="F120" s="59">
        <f t="shared" si="3"/>
        <v>1.92</v>
      </c>
      <c r="G120" s="60">
        <f t="shared" si="4"/>
        <v>16.977599999999999</v>
      </c>
      <c r="H120" s="63">
        <f t="shared" si="5"/>
        <v>67.910399999999996</v>
      </c>
    </row>
    <row r="121" spans="1:8" s="62" customFormat="1" ht="24">
      <c r="A121" s="56" t="str">
        <f>IF((LEN('Copy paste to Here'!G125))&gt;5,((CONCATENATE('Copy paste to Here'!G125," &amp; ",'Copy paste to Here'!D125,"  &amp;  ",'Copy paste to Here'!E125))),"Empty Cell")</f>
        <v>Silicone Ultra Thin double flared flesh tunnel &amp; Gauge: 8mm  &amp;  Color: Purple</v>
      </c>
      <c r="B121" s="57" t="str">
        <f>'Copy paste to Here'!C125</f>
        <v>SIUT</v>
      </c>
      <c r="C121" s="57" t="s">
        <v>779</v>
      </c>
      <c r="D121" s="58">
        <f>Invoice!B125</f>
        <v>4</v>
      </c>
      <c r="E121" s="59">
        <f>'Shipping Invoice'!J125*$N$1</f>
        <v>0.48</v>
      </c>
      <c r="F121" s="59">
        <f t="shared" si="3"/>
        <v>1.92</v>
      </c>
      <c r="G121" s="60">
        <f t="shared" si="4"/>
        <v>16.977599999999999</v>
      </c>
      <c r="H121" s="63">
        <f t="shared" si="5"/>
        <v>67.910399999999996</v>
      </c>
    </row>
    <row r="122" spans="1:8" s="62" customFormat="1" ht="24">
      <c r="A122" s="56" t="str">
        <f>IF((LEN('Copy paste to Here'!G126))&gt;5,((CONCATENATE('Copy paste to Here'!G126," &amp; ",'Copy paste to Here'!D126,"  &amp;  ",'Copy paste to Here'!E126))),"Empty Cell")</f>
        <v>Silicone Ultra Thin double flared flesh tunnel &amp; Gauge: 10mm  &amp;  Color: Black</v>
      </c>
      <c r="B122" s="57" t="str">
        <f>'Copy paste to Here'!C126</f>
        <v>SIUT</v>
      </c>
      <c r="C122" s="57" t="s">
        <v>780</v>
      </c>
      <c r="D122" s="58">
        <f>Invoice!B126</f>
        <v>6</v>
      </c>
      <c r="E122" s="59">
        <f>'Shipping Invoice'!J126*$N$1</f>
        <v>0.52</v>
      </c>
      <c r="F122" s="59">
        <f t="shared" si="3"/>
        <v>3.12</v>
      </c>
      <c r="G122" s="60">
        <f t="shared" si="4"/>
        <v>18.392399999999999</v>
      </c>
      <c r="H122" s="63">
        <f t="shared" si="5"/>
        <v>110.3544</v>
      </c>
    </row>
    <row r="123" spans="1:8" s="62" customFormat="1" ht="24">
      <c r="A123" s="56" t="str">
        <f>IF((LEN('Copy paste to Here'!G127))&gt;5,((CONCATENATE('Copy paste to Here'!G127," &amp; ",'Copy paste to Here'!D127,"  &amp;  ",'Copy paste to Here'!E127))),"Empty Cell")</f>
        <v>Silicone Ultra Thin double flared flesh tunnel &amp; Gauge: 10mm  &amp;  Color: White</v>
      </c>
      <c r="B123" s="57" t="str">
        <f>'Copy paste to Here'!C127</f>
        <v>SIUT</v>
      </c>
      <c r="C123" s="57" t="s">
        <v>780</v>
      </c>
      <c r="D123" s="58">
        <f>Invoice!B127</f>
        <v>4</v>
      </c>
      <c r="E123" s="59">
        <f>'Shipping Invoice'!J127*$N$1</f>
        <v>0.52</v>
      </c>
      <c r="F123" s="59">
        <f t="shared" si="3"/>
        <v>2.08</v>
      </c>
      <c r="G123" s="60">
        <f t="shared" si="4"/>
        <v>18.392399999999999</v>
      </c>
      <c r="H123" s="63">
        <f t="shared" si="5"/>
        <v>73.569599999999994</v>
      </c>
    </row>
    <row r="124" spans="1:8" s="62" customFormat="1" ht="24">
      <c r="A124" s="56" t="str">
        <f>IF((LEN('Copy paste to Here'!G128))&gt;5,((CONCATENATE('Copy paste to Here'!G128," &amp; ",'Copy paste to Here'!D128,"  &amp;  ",'Copy paste to Here'!E128))),"Empty Cell")</f>
        <v>Silicone Ultra Thin double flared flesh tunnel &amp; Gauge: 10mm  &amp;  Color: Clear</v>
      </c>
      <c r="B124" s="57" t="str">
        <f>'Copy paste to Here'!C128</f>
        <v>SIUT</v>
      </c>
      <c r="C124" s="57" t="s">
        <v>780</v>
      </c>
      <c r="D124" s="58">
        <f>Invoice!B128</f>
        <v>4</v>
      </c>
      <c r="E124" s="59">
        <f>'Shipping Invoice'!J128*$N$1</f>
        <v>0.52</v>
      </c>
      <c r="F124" s="59">
        <f t="shared" si="3"/>
        <v>2.08</v>
      </c>
      <c r="G124" s="60">
        <f t="shared" si="4"/>
        <v>18.392399999999999</v>
      </c>
      <c r="H124" s="63">
        <f t="shared" si="5"/>
        <v>73.569599999999994</v>
      </c>
    </row>
    <row r="125" spans="1:8" s="62" customFormat="1" ht="24">
      <c r="A125" s="56" t="str">
        <f>IF((LEN('Copy paste to Here'!G129))&gt;5,((CONCATENATE('Copy paste to Here'!G129," &amp; ",'Copy paste to Here'!D129,"  &amp;  ",'Copy paste to Here'!E129))),"Empty Cell")</f>
        <v>Silicone Ultra Thin double flared flesh tunnel &amp; Gauge: 10mm  &amp;  Color: Blue</v>
      </c>
      <c r="B125" s="57" t="str">
        <f>'Copy paste to Here'!C129</f>
        <v>SIUT</v>
      </c>
      <c r="C125" s="57" t="s">
        <v>780</v>
      </c>
      <c r="D125" s="58">
        <f>Invoice!B129</f>
        <v>4</v>
      </c>
      <c r="E125" s="59">
        <f>'Shipping Invoice'!J129*$N$1</f>
        <v>0.52</v>
      </c>
      <c r="F125" s="59">
        <f t="shared" si="3"/>
        <v>2.08</v>
      </c>
      <c r="G125" s="60">
        <f t="shared" si="4"/>
        <v>18.392399999999999</v>
      </c>
      <c r="H125" s="63">
        <f t="shared" si="5"/>
        <v>73.569599999999994</v>
      </c>
    </row>
    <row r="126" spans="1:8" s="62" customFormat="1" ht="24">
      <c r="A126" s="56" t="str">
        <f>IF((LEN('Copy paste to Here'!G130))&gt;5,((CONCATENATE('Copy paste to Here'!G130," &amp; ",'Copy paste to Here'!D130,"  &amp;  ",'Copy paste to Here'!E130))),"Empty Cell")</f>
        <v>Silicone Ultra Thin double flared flesh tunnel &amp; Gauge: 10mm  &amp;  Color: Light blue</v>
      </c>
      <c r="B126" s="57" t="str">
        <f>'Copy paste to Here'!C130</f>
        <v>SIUT</v>
      </c>
      <c r="C126" s="57" t="s">
        <v>780</v>
      </c>
      <c r="D126" s="58">
        <f>Invoice!B130</f>
        <v>4</v>
      </c>
      <c r="E126" s="59">
        <f>'Shipping Invoice'!J130*$N$1</f>
        <v>0.52</v>
      </c>
      <c r="F126" s="59">
        <f t="shared" si="3"/>
        <v>2.08</v>
      </c>
      <c r="G126" s="60">
        <f t="shared" si="4"/>
        <v>18.392399999999999</v>
      </c>
      <c r="H126" s="63">
        <f t="shared" si="5"/>
        <v>73.569599999999994</v>
      </c>
    </row>
    <row r="127" spans="1:8" s="62" customFormat="1" ht="24">
      <c r="A127" s="56" t="str">
        <f>IF((LEN('Copy paste to Here'!G131))&gt;5,((CONCATENATE('Copy paste to Here'!G131," &amp; ",'Copy paste to Here'!D131,"  &amp;  ",'Copy paste to Here'!E131))),"Empty Cell")</f>
        <v>Silicone Ultra Thin double flared flesh tunnel &amp; Gauge: 10mm  &amp;  Color: Green</v>
      </c>
      <c r="B127" s="57" t="str">
        <f>'Copy paste to Here'!C131</f>
        <v>SIUT</v>
      </c>
      <c r="C127" s="57" t="s">
        <v>780</v>
      </c>
      <c r="D127" s="58">
        <f>Invoice!B131</f>
        <v>4</v>
      </c>
      <c r="E127" s="59">
        <f>'Shipping Invoice'!J131*$N$1</f>
        <v>0.52</v>
      </c>
      <c r="F127" s="59">
        <f t="shared" si="3"/>
        <v>2.08</v>
      </c>
      <c r="G127" s="60">
        <f t="shared" si="4"/>
        <v>18.392399999999999</v>
      </c>
      <c r="H127" s="63">
        <f t="shared" si="5"/>
        <v>73.569599999999994</v>
      </c>
    </row>
    <row r="128" spans="1:8" s="62" customFormat="1" ht="24">
      <c r="A128" s="56" t="str">
        <f>IF((LEN('Copy paste to Here'!G132))&gt;5,((CONCATENATE('Copy paste to Here'!G132," &amp; ",'Copy paste to Here'!D132,"  &amp;  ",'Copy paste to Here'!E132))),"Empty Cell")</f>
        <v>Silicone Ultra Thin double flared flesh tunnel &amp; Gauge: 10mm  &amp;  Color: Pink</v>
      </c>
      <c r="B128" s="57" t="str">
        <f>'Copy paste to Here'!C132</f>
        <v>SIUT</v>
      </c>
      <c r="C128" s="57" t="s">
        <v>780</v>
      </c>
      <c r="D128" s="58">
        <f>Invoice!B132</f>
        <v>4</v>
      </c>
      <c r="E128" s="59">
        <f>'Shipping Invoice'!J132*$N$1</f>
        <v>0.52</v>
      </c>
      <c r="F128" s="59">
        <f t="shared" si="3"/>
        <v>2.08</v>
      </c>
      <c r="G128" s="60">
        <f t="shared" si="4"/>
        <v>18.392399999999999</v>
      </c>
      <c r="H128" s="63">
        <f t="shared" si="5"/>
        <v>73.569599999999994</v>
      </c>
    </row>
    <row r="129" spans="1:8" s="62" customFormat="1" ht="24">
      <c r="A129" s="56" t="str">
        <f>IF((LEN('Copy paste to Here'!G133))&gt;5,((CONCATENATE('Copy paste to Here'!G133," &amp; ",'Copy paste to Here'!D133,"  &amp;  ",'Copy paste to Here'!E133))),"Empty Cell")</f>
        <v>Silicone Ultra Thin double flared flesh tunnel &amp; Gauge: 10mm  &amp;  Color: Purple</v>
      </c>
      <c r="B129" s="57" t="str">
        <f>'Copy paste to Here'!C133</f>
        <v>SIUT</v>
      </c>
      <c r="C129" s="57" t="s">
        <v>780</v>
      </c>
      <c r="D129" s="58">
        <f>Invoice!B133</f>
        <v>4</v>
      </c>
      <c r="E129" s="59">
        <f>'Shipping Invoice'!J133*$N$1</f>
        <v>0.52</v>
      </c>
      <c r="F129" s="59">
        <f t="shared" si="3"/>
        <v>2.08</v>
      </c>
      <c r="G129" s="60">
        <f t="shared" si="4"/>
        <v>18.392399999999999</v>
      </c>
      <c r="H129" s="63">
        <f t="shared" si="5"/>
        <v>73.569599999999994</v>
      </c>
    </row>
    <row r="130" spans="1:8" s="62" customFormat="1" ht="24">
      <c r="A130" s="56" t="str">
        <f>IF((LEN('Copy paste to Here'!G134))&gt;5,((CONCATENATE('Copy paste to Here'!G134," &amp; ",'Copy paste to Here'!D134,"  &amp;  ",'Copy paste to Here'!E134))),"Empty Cell")</f>
        <v>Silicone Ultra Thin double flared flesh tunnel &amp; Gauge: 12mm  &amp;  Color: Black</v>
      </c>
      <c r="B130" s="57" t="str">
        <f>'Copy paste to Here'!C134</f>
        <v>SIUT</v>
      </c>
      <c r="C130" s="57" t="s">
        <v>781</v>
      </c>
      <c r="D130" s="58">
        <f>Invoice!B134</f>
        <v>6</v>
      </c>
      <c r="E130" s="59">
        <f>'Shipping Invoice'!J134*$N$1</f>
        <v>0.56000000000000005</v>
      </c>
      <c r="F130" s="59">
        <f t="shared" si="3"/>
        <v>3.3600000000000003</v>
      </c>
      <c r="G130" s="60">
        <f t="shared" si="4"/>
        <v>19.807200000000002</v>
      </c>
      <c r="H130" s="63">
        <f t="shared" si="5"/>
        <v>118.84320000000001</v>
      </c>
    </row>
    <row r="131" spans="1:8" s="62" customFormat="1" ht="24">
      <c r="A131" s="56" t="str">
        <f>IF((LEN('Copy paste to Here'!G135))&gt;5,((CONCATENATE('Copy paste to Here'!G135," &amp; ",'Copy paste to Here'!D135,"  &amp;  ",'Copy paste to Here'!E135))),"Empty Cell")</f>
        <v>Silicone Ultra Thin double flared flesh tunnel &amp; Gauge: 12mm  &amp;  Color: White</v>
      </c>
      <c r="B131" s="57" t="str">
        <f>'Copy paste to Here'!C135</f>
        <v>SIUT</v>
      </c>
      <c r="C131" s="57" t="s">
        <v>781</v>
      </c>
      <c r="D131" s="58">
        <f>Invoice!B135</f>
        <v>4</v>
      </c>
      <c r="E131" s="59">
        <f>'Shipping Invoice'!J135*$N$1</f>
        <v>0.56000000000000005</v>
      </c>
      <c r="F131" s="59">
        <f t="shared" si="3"/>
        <v>2.2400000000000002</v>
      </c>
      <c r="G131" s="60">
        <f t="shared" si="4"/>
        <v>19.807200000000002</v>
      </c>
      <c r="H131" s="63">
        <f t="shared" si="5"/>
        <v>79.228800000000007</v>
      </c>
    </row>
    <row r="132" spans="1:8" s="62" customFormat="1" ht="24">
      <c r="A132" s="56" t="str">
        <f>IF((LEN('Copy paste to Here'!G136))&gt;5,((CONCATENATE('Copy paste to Here'!G136," &amp; ",'Copy paste to Here'!D136,"  &amp;  ",'Copy paste to Here'!E136))),"Empty Cell")</f>
        <v>Silicone Ultra Thin double flared flesh tunnel &amp; Gauge: 12mm  &amp;  Color: Clear</v>
      </c>
      <c r="B132" s="57" t="str">
        <f>'Copy paste to Here'!C136</f>
        <v>SIUT</v>
      </c>
      <c r="C132" s="57" t="s">
        <v>781</v>
      </c>
      <c r="D132" s="58">
        <f>Invoice!B136</f>
        <v>4</v>
      </c>
      <c r="E132" s="59">
        <f>'Shipping Invoice'!J136*$N$1</f>
        <v>0.56000000000000005</v>
      </c>
      <c r="F132" s="59">
        <f t="shared" si="3"/>
        <v>2.2400000000000002</v>
      </c>
      <c r="G132" s="60">
        <f t="shared" si="4"/>
        <v>19.807200000000002</v>
      </c>
      <c r="H132" s="63">
        <f t="shared" si="5"/>
        <v>79.228800000000007</v>
      </c>
    </row>
    <row r="133" spans="1:8" s="62" customFormat="1" ht="24">
      <c r="A133" s="56" t="str">
        <f>IF((LEN('Copy paste to Here'!G137))&gt;5,((CONCATENATE('Copy paste to Here'!G137," &amp; ",'Copy paste to Here'!D137,"  &amp;  ",'Copy paste to Here'!E137))),"Empty Cell")</f>
        <v>Silicone Ultra Thin double flared flesh tunnel &amp; Gauge: 12mm  &amp;  Color: Blue</v>
      </c>
      <c r="B133" s="57" t="str">
        <f>'Copy paste to Here'!C137</f>
        <v>SIUT</v>
      </c>
      <c r="C133" s="57" t="s">
        <v>781</v>
      </c>
      <c r="D133" s="58">
        <f>Invoice!B137</f>
        <v>4</v>
      </c>
      <c r="E133" s="59">
        <f>'Shipping Invoice'!J137*$N$1</f>
        <v>0.56000000000000005</v>
      </c>
      <c r="F133" s="59">
        <f t="shared" si="3"/>
        <v>2.2400000000000002</v>
      </c>
      <c r="G133" s="60">
        <f t="shared" si="4"/>
        <v>19.807200000000002</v>
      </c>
      <c r="H133" s="63">
        <f t="shared" si="5"/>
        <v>79.228800000000007</v>
      </c>
    </row>
    <row r="134" spans="1:8" s="62" customFormat="1" ht="24">
      <c r="A134" s="56" t="str">
        <f>IF((LEN('Copy paste to Here'!G138))&gt;5,((CONCATENATE('Copy paste to Here'!G138," &amp; ",'Copy paste to Here'!D138,"  &amp;  ",'Copy paste to Here'!E138))),"Empty Cell")</f>
        <v>Silicone Ultra Thin double flared flesh tunnel &amp; Gauge: 12mm  &amp;  Color: Light blue</v>
      </c>
      <c r="B134" s="57" t="str">
        <f>'Copy paste to Here'!C138</f>
        <v>SIUT</v>
      </c>
      <c r="C134" s="57" t="s">
        <v>781</v>
      </c>
      <c r="D134" s="58">
        <f>Invoice!B138</f>
        <v>4</v>
      </c>
      <c r="E134" s="59">
        <f>'Shipping Invoice'!J138*$N$1</f>
        <v>0.56000000000000005</v>
      </c>
      <c r="F134" s="59">
        <f t="shared" si="3"/>
        <v>2.2400000000000002</v>
      </c>
      <c r="G134" s="60">
        <f t="shared" si="4"/>
        <v>19.807200000000002</v>
      </c>
      <c r="H134" s="63">
        <f t="shared" si="5"/>
        <v>79.228800000000007</v>
      </c>
    </row>
    <row r="135" spans="1:8" s="62" customFormat="1" ht="24">
      <c r="A135" s="56" t="str">
        <f>IF((LEN('Copy paste to Here'!G139))&gt;5,((CONCATENATE('Copy paste to Here'!G139," &amp; ",'Copy paste to Here'!D139,"  &amp;  ",'Copy paste to Here'!E139))),"Empty Cell")</f>
        <v>Silicone Ultra Thin double flared flesh tunnel &amp; Gauge: 12mm  &amp;  Color: Green</v>
      </c>
      <c r="B135" s="57" t="str">
        <f>'Copy paste to Here'!C139</f>
        <v>SIUT</v>
      </c>
      <c r="C135" s="57" t="s">
        <v>781</v>
      </c>
      <c r="D135" s="58">
        <f>Invoice!B139</f>
        <v>4</v>
      </c>
      <c r="E135" s="59">
        <f>'Shipping Invoice'!J139*$N$1</f>
        <v>0.56000000000000005</v>
      </c>
      <c r="F135" s="59">
        <f t="shared" si="3"/>
        <v>2.2400000000000002</v>
      </c>
      <c r="G135" s="60">
        <f t="shared" si="4"/>
        <v>19.807200000000002</v>
      </c>
      <c r="H135" s="63">
        <f t="shared" si="5"/>
        <v>79.228800000000007</v>
      </c>
    </row>
    <row r="136" spans="1:8" s="62" customFormat="1" ht="24">
      <c r="A136" s="56" t="str">
        <f>IF((LEN('Copy paste to Here'!G140))&gt;5,((CONCATENATE('Copy paste to Here'!G140," &amp; ",'Copy paste to Here'!D140,"  &amp;  ",'Copy paste to Here'!E140))),"Empty Cell")</f>
        <v>Silicone Ultra Thin double flared flesh tunnel &amp; Gauge: 12mm  &amp;  Color: Pink</v>
      </c>
      <c r="B136" s="57" t="str">
        <f>'Copy paste to Here'!C140</f>
        <v>SIUT</v>
      </c>
      <c r="C136" s="57" t="s">
        <v>781</v>
      </c>
      <c r="D136" s="58">
        <f>Invoice!B140</f>
        <v>4</v>
      </c>
      <c r="E136" s="59">
        <f>'Shipping Invoice'!J140*$N$1</f>
        <v>0.56000000000000005</v>
      </c>
      <c r="F136" s="59">
        <f t="shared" si="3"/>
        <v>2.2400000000000002</v>
      </c>
      <c r="G136" s="60">
        <f t="shared" si="4"/>
        <v>19.807200000000002</v>
      </c>
      <c r="H136" s="63">
        <f t="shared" si="5"/>
        <v>79.228800000000007</v>
      </c>
    </row>
    <row r="137" spans="1:8" s="62" customFormat="1" ht="24">
      <c r="A137" s="56" t="str">
        <f>IF((LEN('Copy paste to Here'!G141))&gt;5,((CONCATENATE('Copy paste to Here'!G141," &amp; ",'Copy paste to Here'!D141,"  &amp;  ",'Copy paste to Here'!E141))),"Empty Cell")</f>
        <v>Silicone Ultra Thin double flared flesh tunnel &amp; Gauge: 12mm  &amp;  Color: Purple</v>
      </c>
      <c r="B137" s="57" t="str">
        <f>'Copy paste to Here'!C141</f>
        <v>SIUT</v>
      </c>
      <c r="C137" s="57" t="s">
        <v>781</v>
      </c>
      <c r="D137" s="58">
        <f>Invoice!B141</f>
        <v>4</v>
      </c>
      <c r="E137" s="59">
        <f>'Shipping Invoice'!J141*$N$1</f>
        <v>0.56000000000000005</v>
      </c>
      <c r="F137" s="59">
        <f t="shared" si="3"/>
        <v>2.2400000000000002</v>
      </c>
      <c r="G137" s="60">
        <f t="shared" si="4"/>
        <v>19.807200000000002</v>
      </c>
      <c r="H137" s="63">
        <f t="shared" si="5"/>
        <v>79.228800000000007</v>
      </c>
    </row>
    <row r="138" spans="1:8" s="62" customFormat="1" ht="24">
      <c r="A138" s="56" t="str">
        <f>IF((LEN('Copy paste to Here'!G142))&gt;5,((CONCATENATE('Copy paste to Here'!G142," &amp; ",'Copy paste to Here'!D142,"  &amp;  ",'Copy paste to Here'!E142))),"Empty Cell")</f>
        <v>Silicone Ultra Thin double flared flesh tunnel &amp; Gauge: 14mm  &amp;  Color: Black</v>
      </c>
      <c r="B138" s="57" t="str">
        <f>'Copy paste to Here'!C142</f>
        <v>SIUT</v>
      </c>
      <c r="C138" s="57" t="s">
        <v>782</v>
      </c>
      <c r="D138" s="58">
        <f>Invoice!B142</f>
        <v>6</v>
      </c>
      <c r="E138" s="59">
        <f>'Shipping Invoice'!J142*$N$1</f>
        <v>0.62</v>
      </c>
      <c r="F138" s="59">
        <f t="shared" si="3"/>
        <v>3.7199999999999998</v>
      </c>
      <c r="G138" s="60">
        <f t="shared" si="4"/>
        <v>21.929399999999998</v>
      </c>
      <c r="H138" s="63">
        <f t="shared" si="5"/>
        <v>131.57639999999998</v>
      </c>
    </row>
    <row r="139" spans="1:8" s="62" customFormat="1" ht="24">
      <c r="A139" s="56" t="str">
        <f>IF((LEN('Copy paste to Here'!G143))&gt;5,((CONCATENATE('Copy paste to Here'!G143," &amp; ",'Copy paste to Here'!D143,"  &amp;  ",'Copy paste to Here'!E143))),"Empty Cell")</f>
        <v>Silicone Ultra Thin double flared flesh tunnel &amp; Gauge: 14mm  &amp;  Color: White</v>
      </c>
      <c r="B139" s="57" t="str">
        <f>'Copy paste to Here'!C143</f>
        <v>SIUT</v>
      </c>
      <c r="C139" s="57" t="s">
        <v>782</v>
      </c>
      <c r="D139" s="58">
        <f>Invoice!B143</f>
        <v>4</v>
      </c>
      <c r="E139" s="59">
        <f>'Shipping Invoice'!J143*$N$1</f>
        <v>0.62</v>
      </c>
      <c r="F139" s="59">
        <f t="shared" si="3"/>
        <v>2.48</v>
      </c>
      <c r="G139" s="60">
        <f t="shared" si="4"/>
        <v>21.929399999999998</v>
      </c>
      <c r="H139" s="63">
        <f t="shared" si="5"/>
        <v>87.71759999999999</v>
      </c>
    </row>
    <row r="140" spans="1:8" s="62" customFormat="1" ht="24">
      <c r="A140" s="56" t="str">
        <f>IF((LEN('Copy paste to Here'!G144))&gt;5,((CONCATENATE('Copy paste to Here'!G144," &amp; ",'Copy paste to Here'!D144,"  &amp;  ",'Copy paste to Here'!E144))),"Empty Cell")</f>
        <v>Silicone Ultra Thin double flared flesh tunnel &amp; Gauge: 14mm  &amp;  Color: Clear</v>
      </c>
      <c r="B140" s="57" t="str">
        <f>'Copy paste to Here'!C144</f>
        <v>SIUT</v>
      </c>
      <c r="C140" s="57" t="s">
        <v>782</v>
      </c>
      <c r="D140" s="58">
        <f>Invoice!B144</f>
        <v>4</v>
      </c>
      <c r="E140" s="59">
        <f>'Shipping Invoice'!J144*$N$1</f>
        <v>0.62</v>
      </c>
      <c r="F140" s="59">
        <f t="shared" si="3"/>
        <v>2.48</v>
      </c>
      <c r="G140" s="60">
        <f t="shared" si="4"/>
        <v>21.929399999999998</v>
      </c>
      <c r="H140" s="63">
        <f t="shared" si="5"/>
        <v>87.71759999999999</v>
      </c>
    </row>
    <row r="141" spans="1:8" s="62" customFormat="1" ht="24">
      <c r="A141" s="56" t="str">
        <f>IF((LEN('Copy paste to Here'!G145))&gt;5,((CONCATENATE('Copy paste to Here'!G145," &amp; ",'Copy paste to Here'!D145,"  &amp;  ",'Copy paste to Here'!E145))),"Empty Cell")</f>
        <v>Silicone Ultra Thin double flared flesh tunnel &amp; Gauge: 14mm  &amp;  Color: Blue</v>
      </c>
      <c r="B141" s="57" t="str">
        <f>'Copy paste to Here'!C145</f>
        <v>SIUT</v>
      </c>
      <c r="C141" s="57" t="s">
        <v>782</v>
      </c>
      <c r="D141" s="58">
        <f>Invoice!B145</f>
        <v>4</v>
      </c>
      <c r="E141" s="59">
        <f>'Shipping Invoice'!J145*$N$1</f>
        <v>0.62</v>
      </c>
      <c r="F141" s="59">
        <f t="shared" si="3"/>
        <v>2.48</v>
      </c>
      <c r="G141" s="60">
        <f t="shared" si="4"/>
        <v>21.929399999999998</v>
      </c>
      <c r="H141" s="63">
        <f t="shared" si="5"/>
        <v>87.71759999999999</v>
      </c>
    </row>
    <row r="142" spans="1:8" s="62" customFormat="1" ht="24">
      <c r="A142" s="56" t="str">
        <f>IF((LEN('Copy paste to Here'!G146))&gt;5,((CONCATENATE('Copy paste to Here'!G146," &amp; ",'Copy paste to Here'!D146,"  &amp;  ",'Copy paste to Here'!E146))),"Empty Cell")</f>
        <v>Silicone Ultra Thin double flared flesh tunnel &amp; Gauge: 14mm  &amp;  Color: Light blue</v>
      </c>
      <c r="B142" s="57" t="str">
        <f>'Copy paste to Here'!C146</f>
        <v>SIUT</v>
      </c>
      <c r="C142" s="57" t="s">
        <v>782</v>
      </c>
      <c r="D142" s="58">
        <f>Invoice!B146</f>
        <v>4</v>
      </c>
      <c r="E142" s="59">
        <f>'Shipping Invoice'!J146*$N$1</f>
        <v>0.62</v>
      </c>
      <c r="F142" s="59">
        <f t="shared" si="3"/>
        <v>2.48</v>
      </c>
      <c r="G142" s="60">
        <f t="shared" si="4"/>
        <v>21.929399999999998</v>
      </c>
      <c r="H142" s="63">
        <f t="shared" si="5"/>
        <v>87.71759999999999</v>
      </c>
    </row>
    <row r="143" spans="1:8" s="62" customFormat="1" ht="24">
      <c r="A143" s="56" t="str">
        <f>IF((LEN('Copy paste to Here'!G147))&gt;5,((CONCATENATE('Copy paste to Here'!G147," &amp; ",'Copy paste to Here'!D147,"  &amp;  ",'Copy paste to Here'!E147))),"Empty Cell")</f>
        <v>Silicone Ultra Thin double flared flesh tunnel &amp; Gauge: 14mm  &amp;  Color: Green</v>
      </c>
      <c r="B143" s="57" t="str">
        <f>'Copy paste to Here'!C147</f>
        <v>SIUT</v>
      </c>
      <c r="C143" s="57" t="s">
        <v>782</v>
      </c>
      <c r="D143" s="58">
        <f>Invoice!B147</f>
        <v>4</v>
      </c>
      <c r="E143" s="59">
        <f>'Shipping Invoice'!J147*$N$1</f>
        <v>0.62</v>
      </c>
      <c r="F143" s="59">
        <f t="shared" si="3"/>
        <v>2.48</v>
      </c>
      <c r="G143" s="60">
        <f t="shared" si="4"/>
        <v>21.929399999999998</v>
      </c>
      <c r="H143" s="63">
        <f t="shared" si="5"/>
        <v>87.71759999999999</v>
      </c>
    </row>
    <row r="144" spans="1:8" s="62" customFormat="1" ht="24">
      <c r="A144" s="56" t="str">
        <f>IF((LEN('Copy paste to Here'!G148))&gt;5,((CONCATENATE('Copy paste to Here'!G148," &amp; ",'Copy paste to Here'!D148,"  &amp;  ",'Copy paste to Here'!E148))),"Empty Cell")</f>
        <v>Silicone Ultra Thin double flared flesh tunnel &amp; Gauge: 14mm  &amp;  Color: Pink</v>
      </c>
      <c r="B144" s="57" t="str">
        <f>'Copy paste to Here'!C148</f>
        <v>SIUT</v>
      </c>
      <c r="C144" s="57" t="s">
        <v>782</v>
      </c>
      <c r="D144" s="58">
        <f>Invoice!B148</f>
        <v>4</v>
      </c>
      <c r="E144" s="59">
        <f>'Shipping Invoice'!J148*$N$1</f>
        <v>0.62</v>
      </c>
      <c r="F144" s="59">
        <f t="shared" si="3"/>
        <v>2.48</v>
      </c>
      <c r="G144" s="60">
        <f t="shared" si="4"/>
        <v>21.929399999999998</v>
      </c>
      <c r="H144" s="63">
        <f t="shared" si="5"/>
        <v>87.71759999999999</v>
      </c>
    </row>
    <row r="145" spans="1:8" s="62" customFormat="1" ht="24">
      <c r="A145" s="56" t="str">
        <f>IF((LEN('Copy paste to Here'!G149))&gt;5,((CONCATENATE('Copy paste to Here'!G149," &amp; ",'Copy paste to Here'!D149,"  &amp;  ",'Copy paste to Here'!E149))),"Empty Cell")</f>
        <v>Silicone Ultra Thin double flared flesh tunnel &amp; Gauge: 14mm  &amp;  Color: Purple</v>
      </c>
      <c r="B145" s="57" t="str">
        <f>'Copy paste to Here'!C149</f>
        <v>SIUT</v>
      </c>
      <c r="C145" s="57" t="s">
        <v>782</v>
      </c>
      <c r="D145" s="58">
        <f>Invoice!B149</f>
        <v>4</v>
      </c>
      <c r="E145" s="59">
        <f>'Shipping Invoice'!J149*$N$1</f>
        <v>0.62</v>
      </c>
      <c r="F145" s="59">
        <f t="shared" si="3"/>
        <v>2.48</v>
      </c>
      <c r="G145" s="60">
        <f t="shared" si="4"/>
        <v>21.929399999999998</v>
      </c>
      <c r="H145" s="63">
        <f t="shared" si="5"/>
        <v>87.71759999999999</v>
      </c>
    </row>
    <row r="146" spans="1:8" s="62" customFormat="1" ht="24">
      <c r="A146" s="56" t="str">
        <f>IF((LEN('Copy paste to Here'!G150))&gt;5,((CONCATENATE('Copy paste to Here'!G150," &amp; ",'Copy paste to Here'!D150,"  &amp;  ",'Copy paste to Here'!E150))),"Empty Cell")</f>
        <v>Silicone Ultra Thin double flared flesh tunnel &amp; Gauge: 16mm  &amp;  Color: Black</v>
      </c>
      <c r="B146" s="57" t="str">
        <f>'Copy paste to Here'!C150</f>
        <v>SIUT</v>
      </c>
      <c r="C146" s="57" t="s">
        <v>783</v>
      </c>
      <c r="D146" s="58">
        <f>Invoice!B150</f>
        <v>6</v>
      </c>
      <c r="E146" s="59">
        <f>'Shipping Invoice'!J150*$N$1</f>
        <v>0.66</v>
      </c>
      <c r="F146" s="59">
        <f t="shared" si="3"/>
        <v>3.96</v>
      </c>
      <c r="G146" s="60">
        <f t="shared" si="4"/>
        <v>23.344200000000001</v>
      </c>
      <c r="H146" s="63">
        <f t="shared" si="5"/>
        <v>140.0652</v>
      </c>
    </row>
    <row r="147" spans="1:8" s="62" customFormat="1" ht="24">
      <c r="A147" s="56" t="str">
        <f>IF((LEN('Copy paste to Here'!G151))&gt;5,((CONCATENATE('Copy paste to Here'!G151," &amp; ",'Copy paste to Here'!D151,"  &amp;  ",'Copy paste to Here'!E151))),"Empty Cell")</f>
        <v>Silicone Ultra Thin double flared flesh tunnel &amp; Gauge: 16mm  &amp;  Color: White</v>
      </c>
      <c r="B147" s="57" t="str">
        <f>'Copy paste to Here'!C151</f>
        <v>SIUT</v>
      </c>
      <c r="C147" s="57" t="s">
        <v>783</v>
      </c>
      <c r="D147" s="58">
        <f>Invoice!B151</f>
        <v>4</v>
      </c>
      <c r="E147" s="59">
        <f>'Shipping Invoice'!J151*$N$1</f>
        <v>0.66</v>
      </c>
      <c r="F147" s="59">
        <f t="shared" ref="F147:F156" si="6">D147*E147</f>
        <v>2.64</v>
      </c>
      <c r="G147" s="60">
        <f t="shared" ref="G147:G210" si="7">E147*$E$14</f>
        <v>23.344200000000001</v>
      </c>
      <c r="H147" s="63">
        <f t="shared" ref="H147:H210" si="8">D147*G147</f>
        <v>93.376800000000003</v>
      </c>
    </row>
    <row r="148" spans="1:8" s="62" customFormat="1" ht="24">
      <c r="A148" s="56" t="str">
        <f>IF((LEN('Copy paste to Here'!G152))&gt;5,((CONCATENATE('Copy paste to Here'!G152," &amp; ",'Copy paste to Here'!D152,"  &amp;  ",'Copy paste to Here'!E152))),"Empty Cell")</f>
        <v>Silicone Ultra Thin double flared flesh tunnel &amp; Gauge: 16mm  &amp;  Color: Clear</v>
      </c>
      <c r="B148" s="57" t="str">
        <f>'Copy paste to Here'!C152</f>
        <v>SIUT</v>
      </c>
      <c r="C148" s="57" t="s">
        <v>783</v>
      </c>
      <c r="D148" s="58">
        <f>Invoice!B152</f>
        <v>4</v>
      </c>
      <c r="E148" s="59">
        <f>'Shipping Invoice'!J152*$N$1</f>
        <v>0.66</v>
      </c>
      <c r="F148" s="59">
        <f t="shared" si="6"/>
        <v>2.64</v>
      </c>
      <c r="G148" s="60">
        <f t="shared" si="7"/>
        <v>23.344200000000001</v>
      </c>
      <c r="H148" s="63">
        <f t="shared" si="8"/>
        <v>93.376800000000003</v>
      </c>
    </row>
    <row r="149" spans="1:8" s="62" customFormat="1" ht="24">
      <c r="A149" s="56" t="str">
        <f>IF((LEN('Copy paste to Here'!G153))&gt;5,((CONCATENATE('Copy paste to Here'!G153," &amp; ",'Copy paste to Here'!D153,"  &amp;  ",'Copy paste to Here'!E153))),"Empty Cell")</f>
        <v>Silicone Ultra Thin double flared flesh tunnel &amp; Gauge: 16mm  &amp;  Color: Blue</v>
      </c>
      <c r="B149" s="57" t="str">
        <f>'Copy paste to Here'!C153</f>
        <v>SIUT</v>
      </c>
      <c r="C149" s="57" t="s">
        <v>783</v>
      </c>
      <c r="D149" s="58">
        <f>Invoice!B153</f>
        <v>4</v>
      </c>
      <c r="E149" s="59">
        <f>'Shipping Invoice'!J153*$N$1</f>
        <v>0.66</v>
      </c>
      <c r="F149" s="59">
        <f t="shared" si="6"/>
        <v>2.64</v>
      </c>
      <c r="G149" s="60">
        <f t="shared" si="7"/>
        <v>23.344200000000001</v>
      </c>
      <c r="H149" s="63">
        <f t="shared" si="8"/>
        <v>93.376800000000003</v>
      </c>
    </row>
    <row r="150" spans="1:8" s="62" customFormat="1" ht="24">
      <c r="A150" s="56" t="str">
        <f>IF((LEN('Copy paste to Here'!G154))&gt;5,((CONCATENATE('Copy paste to Here'!G154," &amp; ",'Copy paste to Here'!D154,"  &amp;  ",'Copy paste to Here'!E154))),"Empty Cell")</f>
        <v>Silicone Ultra Thin double flared flesh tunnel &amp; Gauge: 16mm  &amp;  Color: Light blue</v>
      </c>
      <c r="B150" s="57" t="str">
        <f>'Copy paste to Here'!C154</f>
        <v>SIUT</v>
      </c>
      <c r="C150" s="57" t="s">
        <v>783</v>
      </c>
      <c r="D150" s="58">
        <f>Invoice!B154</f>
        <v>4</v>
      </c>
      <c r="E150" s="59">
        <f>'Shipping Invoice'!J154*$N$1</f>
        <v>0.66</v>
      </c>
      <c r="F150" s="59">
        <f t="shared" si="6"/>
        <v>2.64</v>
      </c>
      <c r="G150" s="60">
        <f t="shared" si="7"/>
        <v>23.344200000000001</v>
      </c>
      <c r="H150" s="63">
        <f t="shared" si="8"/>
        <v>93.376800000000003</v>
      </c>
    </row>
    <row r="151" spans="1:8" s="62" customFormat="1" ht="24">
      <c r="A151" s="56" t="str">
        <f>IF((LEN('Copy paste to Here'!G155))&gt;5,((CONCATENATE('Copy paste to Here'!G155," &amp; ",'Copy paste to Here'!D155,"  &amp;  ",'Copy paste to Here'!E155))),"Empty Cell")</f>
        <v>Silicone Ultra Thin double flared flesh tunnel &amp; Gauge: 16mm  &amp;  Color: Green</v>
      </c>
      <c r="B151" s="57" t="str">
        <f>'Copy paste to Here'!C155</f>
        <v>SIUT</v>
      </c>
      <c r="C151" s="57" t="s">
        <v>783</v>
      </c>
      <c r="D151" s="58">
        <f>Invoice!B155</f>
        <v>4</v>
      </c>
      <c r="E151" s="59">
        <f>'Shipping Invoice'!J155*$N$1</f>
        <v>0.66</v>
      </c>
      <c r="F151" s="59">
        <f t="shared" si="6"/>
        <v>2.64</v>
      </c>
      <c r="G151" s="60">
        <f t="shared" si="7"/>
        <v>23.344200000000001</v>
      </c>
      <c r="H151" s="63">
        <f t="shared" si="8"/>
        <v>93.376800000000003</v>
      </c>
    </row>
    <row r="152" spans="1:8" s="62" customFormat="1" ht="24">
      <c r="A152" s="56" t="str">
        <f>IF((LEN('Copy paste to Here'!G156))&gt;5,((CONCATENATE('Copy paste to Here'!G156," &amp; ",'Copy paste to Here'!D156,"  &amp;  ",'Copy paste to Here'!E156))),"Empty Cell")</f>
        <v>Silicone Ultra Thin double flared flesh tunnel &amp; Gauge: 16mm  &amp;  Color: Pink</v>
      </c>
      <c r="B152" s="57" t="str">
        <f>'Copy paste to Here'!C156</f>
        <v>SIUT</v>
      </c>
      <c r="C152" s="57" t="s">
        <v>783</v>
      </c>
      <c r="D152" s="58">
        <f>Invoice!B156</f>
        <v>4</v>
      </c>
      <c r="E152" s="59">
        <f>'Shipping Invoice'!J156*$N$1</f>
        <v>0.66</v>
      </c>
      <c r="F152" s="59">
        <f t="shared" si="6"/>
        <v>2.64</v>
      </c>
      <c r="G152" s="60">
        <f t="shared" si="7"/>
        <v>23.344200000000001</v>
      </c>
      <c r="H152" s="63">
        <f t="shared" si="8"/>
        <v>93.376800000000003</v>
      </c>
    </row>
    <row r="153" spans="1:8" s="62" customFormat="1" ht="24">
      <c r="A153" s="56" t="str">
        <f>IF((LEN('Copy paste to Here'!G157))&gt;5,((CONCATENATE('Copy paste to Here'!G157," &amp; ",'Copy paste to Here'!D157,"  &amp;  ",'Copy paste to Here'!E157))),"Empty Cell")</f>
        <v>Silicone Ultra Thin double flared flesh tunnel &amp; Gauge: 16mm  &amp;  Color: Purple</v>
      </c>
      <c r="B153" s="57" t="str">
        <f>'Copy paste to Here'!C157</f>
        <v>SIUT</v>
      </c>
      <c r="C153" s="57" t="s">
        <v>783</v>
      </c>
      <c r="D153" s="58">
        <f>Invoice!B157</f>
        <v>4</v>
      </c>
      <c r="E153" s="59">
        <f>'Shipping Invoice'!J157*$N$1</f>
        <v>0.66</v>
      </c>
      <c r="F153" s="59">
        <f t="shared" si="6"/>
        <v>2.64</v>
      </c>
      <c r="G153" s="60">
        <f t="shared" si="7"/>
        <v>23.344200000000001</v>
      </c>
      <c r="H153" s="63">
        <f t="shared" si="8"/>
        <v>93.376800000000003</v>
      </c>
    </row>
    <row r="154" spans="1:8" s="62" customFormat="1" ht="25.5">
      <c r="A154" s="56" t="str">
        <f>IF((LEN('Copy paste to Here'!G158))&gt;5,((CONCATENATE('Copy paste to Here'!G158," &amp; ",'Copy paste to Here'!D158,"  &amp;  ",'Copy paste to Here'!E158))),"Empty Cell")</f>
        <v>Silicone Ultra Thin double flared flesh tunnel &amp; Gauge: 18mm  &amp;  Color: Black</v>
      </c>
      <c r="B154" s="57" t="str">
        <f>'Copy paste to Here'!C158</f>
        <v>SIUT</v>
      </c>
      <c r="C154" s="57" t="s">
        <v>784</v>
      </c>
      <c r="D154" s="58">
        <f>Invoice!B158</f>
        <v>6</v>
      </c>
      <c r="E154" s="59">
        <f>'Shipping Invoice'!J158*$N$1</f>
        <v>0.69</v>
      </c>
      <c r="F154" s="59">
        <f t="shared" si="6"/>
        <v>4.1399999999999997</v>
      </c>
      <c r="G154" s="60">
        <f t="shared" si="7"/>
        <v>24.405299999999997</v>
      </c>
      <c r="H154" s="63">
        <f t="shared" si="8"/>
        <v>146.43179999999998</v>
      </c>
    </row>
    <row r="155" spans="1:8" s="62" customFormat="1" ht="25.5">
      <c r="A155" s="56" t="str">
        <f>IF((LEN('Copy paste to Here'!G159))&gt;5,((CONCATENATE('Copy paste to Here'!G159," &amp; ",'Copy paste to Here'!D159,"  &amp;  ",'Copy paste to Here'!E159))),"Empty Cell")</f>
        <v>Silicone Ultra Thin double flared flesh tunnel &amp; Gauge: 18mm  &amp;  Color: White</v>
      </c>
      <c r="B155" s="57" t="str">
        <f>'Copy paste to Here'!C159</f>
        <v>SIUT</v>
      </c>
      <c r="C155" s="57" t="s">
        <v>784</v>
      </c>
      <c r="D155" s="58">
        <f>Invoice!B159</f>
        <v>4</v>
      </c>
      <c r="E155" s="59">
        <f>'Shipping Invoice'!J159*$N$1</f>
        <v>0.69</v>
      </c>
      <c r="F155" s="59">
        <f t="shared" si="6"/>
        <v>2.76</v>
      </c>
      <c r="G155" s="60">
        <f t="shared" si="7"/>
        <v>24.405299999999997</v>
      </c>
      <c r="H155" s="63">
        <f t="shared" si="8"/>
        <v>97.621199999999988</v>
      </c>
    </row>
    <row r="156" spans="1:8" s="62" customFormat="1" ht="25.5">
      <c r="A156" s="56" t="str">
        <f>IF((LEN('Copy paste to Here'!G160))&gt;5,((CONCATENATE('Copy paste to Here'!G160," &amp; ",'Copy paste to Here'!D160,"  &amp;  ",'Copy paste to Here'!E160))),"Empty Cell")</f>
        <v>Silicone Ultra Thin double flared flesh tunnel &amp; Gauge: 18mm  &amp;  Color: Clear</v>
      </c>
      <c r="B156" s="57" t="str">
        <f>'Copy paste to Here'!C160</f>
        <v>SIUT</v>
      </c>
      <c r="C156" s="57" t="s">
        <v>784</v>
      </c>
      <c r="D156" s="58">
        <f>Invoice!B160</f>
        <v>4</v>
      </c>
      <c r="E156" s="59">
        <f>'Shipping Invoice'!J160*$N$1</f>
        <v>0.69</v>
      </c>
      <c r="F156" s="59">
        <f t="shared" si="6"/>
        <v>2.76</v>
      </c>
      <c r="G156" s="60">
        <f t="shared" si="7"/>
        <v>24.405299999999997</v>
      </c>
      <c r="H156" s="63">
        <f t="shared" si="8"/>
        <v>97.621199999999988</v>
      </c>
    </row>
    <row r="157" spans="1:8" s="62" customFormat="1" ht="25.5">
      <c r="A157" s="56" t="str">
        <f>IF((LEN('Copy paste to Here'!G161))&gt;5,((CONCATENATE('Copy paste to Here'!G161," &amp; ",'Copy paste to Here'!D161,"  &amp;  ",'Copy paste to Here'!E161))),"Empty Cell")</f>
        <v>Silicone Ultra Thin double flared flesh tunnel &amp; Gauge: 18mm  &amp;  Color: Blue</v>
      </c>
      <c r="B157" s="57" t="str">
        <f>'Copy paste to Here'!C161</f>
        <v>SIUT</v>
      </c>
      <c r="C157" s="57" t="s">
        <v>784</v>
      </c>
      <c r="D157" s="58">
        <f>Invoice!B161</f>
        <v>4</v>
      </c>
      <c r="E157" s="59">
        <f>'Shipping Invoice'!J161*$N$1</f>
        <v>0.69</v>
      </c>
      <c r="F157" s="59">
        <f t="shared" ref="F157:F210" si="9">D157*E157</f>
        <v>2.76</v>
      </c>
      <c r="G157" s="60">
        <f t="shared" si="7"/>
        <v>24.405299999999997</v>
      </c>
      <c r="H157" s="63">
        <f t="shared" si="8"/>
        <v>97.621199999999988</v>
      </c>
    </row>
    <row r="158" spans="1:8" s="62" customFormat="1" ht="25.5">
      <c r="A158" s="56" t="str">
        <f>IF((LEN('Copy paste to Here'!G162))&gt;5,((CONCATENATE('Copy paste to Here'!G162," &amp; ",'Copy paste to Here'!D162,"  &amp;  ",'Copy paste to Here'!E162))),"Empty Cell")</f>
        <v>Silicone Ultra Thin double flared flesh tunnel &amp; Gauge: 18mm  &amp;  Color: Light blue</v>
      </c>
      <c r="B158" s="57" t="str">
        <f>'Copy paste to Here'!C162</f>
        <v>SIUT</v>
      </c>
      <c r="C158" s="57" t="s">
        <v>784</v>
      </c>
      <c r="D158" s="58">
        <f>Invoice!B162</f>
        <v>4</v>
      </c>
      <c r="E158" s="59">
        <f>'Shipping Invoice'!J162*$N$1</f>
        <v>0.69</v>
      </c>
      <c r="F158" s="59">
        <f t="shared" si="9"/>
        <v>2.76</v>
      </c>
      <c r="G158" s="60">
        <f t="shared" si="7"/>
        <v>24.405299999999997</v>
      </c>
      <c r="H158" s="63">
        <f t="shared" si="8"/>
        <v>97.621199999999988</v>
      </c>
    </row>
    <row r="159" spans="1:8" s="62" customFormat="1" ht="25.5">
      <c r="A159" s="56" t="str">
        <f>IF((LEN('Copy paste to Here'!G163))&gt;5,((CONCATENATE('Copy paste to Here'!G163," &amp; ",'Copy paste to Here'!D163,"  &amp;  ",'Copy paste to Here'!E163))),"Empty Cell")</f>
        <v>Silicone Ultra Thin double flared flesh tunnel &amp; Gauge: 18mm  &amp;  Color: Green</v>
      </c>
      <c r="B159" s="57" t="str">
        <f>'Copy paste to Here'!C163</f>
        <v>SIUT</v>
      </c>
      <c r="C159" s="57" t="s">
        <v>784</v>
      </c>
      <c r="D159" s="58">
        <f>Invoice!B163</f>
        <v>4</v>
      </c>
      <c r="E159" s="59">
        <f>'Shipping Invoice'!J163*$N$1</f>
        <v>0.69</v>
      </c>
      <c r="F159" s="59">
        <f t="shared" si="9"/>
        <v>2.76</v>
      </c>
      <c r="G159" s="60">
        <f t="shared" si="7"/>
        <v>24.405299999999997</v>
      </c>
      <c r="H159" s="63">
        <f t="shared" si="8"/>
        <v>97.621199999999988</v>
      </c>
    </row>
    <row r="160" spans="1:8" s="62" customFormat="1" ht="25.5">
      <c r="A160" s="56" t="str">
        <f>IF((LEN('Copy paste to Here'!G164))&gt;5,((CONCATENATE('Copy paste to Here'!G164," &amp; ",'Copy paste to Here'!D164,"  &amp;  ",'Copy paste to Here'!E164))),"Empty Cell")</f>
        <v>Silicone Ultra Thin double flared flesh tunnel &amp; Gauge: 18mm  &amp;  Color: Pink</v>
      </c>
      <c r="B160" s="57" t="str">
        <f>'Copy paste to Here'!C164</f>
        <v>SIUT</v>
      </c>
      <c r="C160" s="57" t="s">
        <v>784</v>
      </c>
      <c r="D160" s="58">
        <f>Invoice!B164</f>
        <v>4</v>
      </c>
      <c r="E160" s="59">
        <f>'Shipping Invoice'!J164*$N$1</f>
        <v>0.69</v>
      </c>
      <c r="F160" s="59">
        <f t="shared" si="9"/>
        <v>2.76</v>
      </c>
      <c r="G160" s="60">
        <f t="shared" si="7"/>
        <v>24.405299999999997</v>
      </c>
      <c r="H160" s="63">
        <f t="shared" si="8"/>
        <v>97.621199999999988</v>
      </c>
    </row>
    <row r="161" spans="1:8" s="62" customFormat="1" ht="25.5">
      <c r="A161" s="56" t="str">
        <f>IF((LEN('Copy paste to Here'!G165))&gt;5,((CONCATENATE('Copy paste to Here'!G165," &amp; ",'Copy paste to Here'!D165,"  &amp;  ",'Copy paste to Here'!E165))),"Empty Cell")</f>
        <v>Silicone Ultra Thin double flared flesh tunnel &amp; Gauge: 18mm  &amp;  Color: Purple</v>
      </c>
      <c r="B161" s="57" t="str">
        <f>'Copy paste to Here'!C165</f>
        <v>SIUT</v>
      </c>
      <c r="C161" s="57" t="s">
        <v>784</v>
      </c>
      <c r="D161" s="58">
        <f>Invoice!B165</f>
        <v>4</v>
      </c>
      <c r="E161" s="59">
        <f>'Shipping Invoice'!J165*$N$1</f>
        <v>0.69</v>
      </c>
      <c r="F161" s="59">
        <f t="shared" si="9"/>
        <v>2.76</v>
      </c>
      <c r="G161" s="60">
        <f t="shared" si="7"/>
        <v>24.405299999999997</v>
      </c>
      <c r="H161" s="63">
        <f t="shared" si="8"/>
        <v>97.621199999999988</v>
      </c>
    </row>
    <row r="162" spans="1:8" s="62" customFormat="1" ht="24">
      <c r="A162" s="56" t="str">
        <f>IF((LEN('Copy paste to Here'!G166))&gt;5,((CONCATENATE('Copy paste to Here'!G166," &amp; ",'Copy paste to Here'!D166,"  &amp;  ",'Copy paste to Here'!E166))),"Empty Cell")</f>
        <v>Silicone Ultra Thin double flared flesh tunnel &amp; Gauge: 19mm  &amp;  Color: Black</v>
      </c>
      <c r="B162" s="57" t="str">
        <f>'Copy paste to Here'!C166</f>
        <v>SIUT</v>
      </c>
      <c r="C162" s="57" t="s">
        <v>785</v>
      </c>
      <c r="D162" s="58">
        <f>Invoice!B166</f>
        <v>4</v>
      </c>
      <c r="E162" s="59">
        <f>'Shipping Invoice'!J166*$N$1</f>
        <v>0.7</v>
      </c>
      <c r="F162" s="59">
        <f t="shared" si="9"/>
        <v>2.8</v>
      </c>
      <c r="G162" s="60">
        <f t="shared" si="7"/>
        <v>24.758999999999997</v>
      </c>
      <c r="H162" s="63">
        <f t="shared" si="8"/>
        <v>99.035999999999987</v>
      </c>
    </row>
    <row r="163" spans="1:8" s="62" customFormat="1" ht="24">
      <c r="A163" s="56" t="str">
        <f>IF((LEN('Copy paste to Here'!G167))&gt;5,((CONCATENATE('Copy paste to Here'!G167," &amp; ",'Copy paste to Here'!D167,"  &amp;  ",'Copy paste to Here'!E167))),"Empty Cell")</f>
        <v>Silicone Ultra Thin double flared flesh tunnel &amp; Gauge: 19mm  &amp;  Color: White</v>
      </c>
      <c r="B163" s="57" t="str">
        <f>'Copy paste to Here'!C167</f>
        <v>SIUT</v>
      </c>
      <c r="C163" s="57" t="s">
        <v>785</v>
      </c>
      <c r="D163" s="58">
        <f>Invoice!B167</f>
        <v>4</v>
      </c>
      <c r="E163" s="59">
        <f>'Shipping Invoice'!J167*$N$1</f>
        <v>0.7</v>
      </c>
      <c r="F163" s="59">
        <f t="shared" si="9"/>
        <v>2.8</v>
      </c>
      <c r="G163" s="60">
        <f t="shared" si="7"/>
        <v>24.758999999999997</v>
      </c>
      <c r="H163" s="63">
        <f t="shared" si="8"/>
        <v>99.035999999999987</v>
      </c>
    </row>
    <row r="164" spans="1:8" s="62" customFormat="1" ht="24">
      <c r="A164" s="56" t="str">
        <f>IF((LEN('Copy paste to Here'!G168))&gt;5,((CONCATENATE('Copy paste to Here'!G168," &amp; ",'Copy paste to Here'!D168,"  &amp;  ",'Copy paste to Here'!E168))),"Empty Cell")</f>
        <v>Silicone Ultra Thin double flared flesh tunnel &amp; Gauge: 19mm  &amp;  Color: Clear</v>
      </c>
      <c r="B164" s="57" t="str">
        <f>'Copy paste to Here'!C168</f>
        <v>SIUT</v>
      </c>
      <c r="C164" s="57" t="s">
        <v>785</v>
      </c>
      <c r="D164" s="58">
        <f>Invoice!B168</f>
        <v>4</v>
      </c>
      <c r="E164" s="59">
        <f>'Shipping Invoice'!J168*$N$1</f>
        <v>0.7</v>
      </c>
      <c r="F164" s="59">
        <f t="shared" si="9"/>
        <v>2.8</v>
      </c>
      <c r="G164" s="60">
        <f t="shared" si="7"/>
        <v>24.758999999999997</v>
      </c>
      <c r="H164" s="63">
        <f t="shared" si="8"/>
        <v>99.035999999999987</v>
      </c>
    </row>
    <row r="165" spans="1:8" s="62" customFormat="1" ht="24">
      <c r="A165" s="56" t="str">
        <f>IF((LEN('Copy paste to Here'!G169))&gt;5,((CONCATENATE('Copy paste to Here'!G169," &amp; ",'Copy paste to Here'!D169,"  &amp;  ",'Copy paste to Here'!E169))),"Empty Cell")</f>
        <v>Silicone Ultra Thin double flared flesh tunnel &amp; Gauge: 19mm  &amp;  Color: Blue</v>
      </c>
      <c r="B165" s="57" t="str">
        <f>'Copy paste to Here'!C169</f>
        <v>SIUT</v>
      </c>
      <c r="C165" s="57" t="s">
        <v>785</v>
      </c>
      <c r="D165" s="58">
        <f>Invoice!B169</f>
        <v>4</v>
      </c>
      <c r="E165" s="59">
        <f>'Shipping Invoice'!J169*$N$1</f>
        <v>0.7</v>
      </c>
      <c r="F165" s="59">
        <f t="shared" si="9"/>
        <v>2.8</v>
      </c>
      <c r="G165" s="60">
        <f t="shared" si="7"/>
        <v>24.758999999999997</v>
      </c>
      <c r="H165" s="63">
        <f t="shared" si="8"/>
        <v>99.035999999999987</v>
      </c>
    </row>
    <row r="166" spans="1:8" s="62" customFormat="1" ht="24">
      <c r="A166" s="56" t="str">
        <f>IF((LEN('Copy paste to Here'!G170))&gt;5,((CONCATENATE('Copy paste to Here'!G170," &amp; ",'Copy paste to Here'!D170,"  &amp;  ",'Copy paste to Here'!E170))),"Empty Cell")</f>
        <v>Silicone Ultra Thin double flared flesh tunnel &amp; Gauge: 19mm  &amp;  Color: Light blue</v>
      </c>
      <c r="B166" s="57" t="str">
        <f>'Copy paste to Here'!C170</f>
        <v>SIUT</v>
      </c>
      <c r="C166" s="57" t="s">
        <v>785</v>
      </c>
      <c r="D166" s="58">
        <f>Invoice!B170</f>
        <v>4</v>
      </c>
      <c r="E166" s="59">
        <f>'Shipping Invoice'!J170*$N$1</f>
        <v>0.7</v>
      </c>
      <c r="F166" s="59">
        <f t="shared" si="9"/>
        <v>2.8</v>
      </c>
      <c r="G166" s="60">
        <f t="shared" si="7"/>
        <v>24.758999999999997</v>
      </c>
      <c r="H166" s="63">
        <f t="shared" si="8"/>
        <v>99.035999999999987</v>
      </c>
    </row>
    <row r="167" spans="1:8" s="62" customFormat="1" ht="24">
      <c r="A167" s="56" t="str">
        <f>IF((LEN('Copy paste to Here'!G171))&gt;5,((CONCATENATE('Copy paste to Here'!G171," &amp; ",'Copy paste to Here'!D171,"  &amp;  ",'Copy paste to Here'!E171))),"Empty Cell")</f>
        <v>Silicone Ultra Thin double flared flesh tunnel &amp; Gauge: 19mm  &amp;  Color: Green</v>
      </c>
      <c r="B167" s="57" t="str">
        <f>'Copy paste to Here'!C171</f>
        <v>SIUT</v>
      </c>
      <c r="C167" s="57" t="s">
        <v>785</v>
      </c>
      <c r="D167" s="58">
        <f>Invoice!B171</f>
        <v>4</v>
      </c>
      <c r="E167" s="59">
        <f>'Shipping Invoice'!J171*$N$1</f>
        <v>0.7</v>
      </c>
      <c r="F167" s="59">
        <f t="shared" si="9"/>
        <v>2.8</v>
      </c>
      <c r="G167" s="60">
        <f t="shared" si="7"/>
        <v>24.758999999999997</v>
      </c>
      <c r="H167" s="63">
        <f t="shared" si="8"/>
        <v>99.035999999999987</v>
      </c>
    </row>
    <row r="168" spans="1:8" s="62" customFormat="1" ht="24">
      <c r="A168" s="56" t="str">
        <f>IF((LEN('Copy paste to Here'!G172))&gt;5,((CONCATENATE('Copy paste to Here'!G172," &amp; ",'Copy paste to Here'!D172,"  &amp;  ",'Copy paste to Here'!E172))),"Empty Cell")</f>
        <v>Silicone Ultra Thin double flared flesh tunnel &amp; Gauge: 19mm  &amp;  Color: Pink</v>
      </c>
      <c r="B168" s="57" t="str">
        <f>'Copy paste to Here'!C172</f>
        <v>SIUT</v>
      </c>
      <c r="C168" s="57" t="s">
        <v>785</v>
      </c>
      <c r="D168" s="58">
        <f>Invoice!B172</f>
        <v>4</v>
      </c>
      <c r="E168" s="59">
        <f>'Shipping Invoice'!J172*$N$1</f>
        <v>0.7</v>
      </c>
      <c r="F168" s="59">
        <f t="shared" si="9"/>
        <v>2.8</v>
      </c>
      <c r="G168" s="60">
        <f t="shared" si="7"/>
        <v>24.758999999999997</v>
      </c>
      <c r="H168" s="63">
        <f t="shared" si="8"/>
        <v>99.035999999999987</v>
      </c>
    </row>
    <row r="169" spans="1:8" s="62" customFormat="1" ht="24">
      <c r="A169" s="56" t="str">
        <f>IF((LEN('Copy paste to Here'!G173))&gt;5,((CONCATENATE('Copy paste to Here'!G173," &amp; ",'Copy paste to Here'!D173,"  &amp;  ",'Copy paste to Here'!E173))),"Empty Cell")</f>
        <v>Silicone Ultra Thin double flared flesh tunnel &amp; Gauge: 19mm  &amp;  Color: Purple</v>
      </c>
      <c r="B169" s="57" t="str">
        <f>'Copy paste to Here'!C173</f>
        <v>SIUT</v>
      </c>
      <c r="C169" s="57" t="s">
        <v>785</v>
      </c>
      <c r="D169" s="58">
        <f>Invoice!B173</f>
        <v>4</v>
      </c>
      <c r="E169" s="59">
        <f>'Shipping Invoice'!J173*$N$1</f>
        <v>0.7</v>
      </c>
      <c r="F169" s="59">
        <f t="shared" si="9"/>
        <v>2.8</v>
      </c>
      <c r="G169" s="60">
        <f t="shared" si="7"/>
        <v>24.758999999999997</v>
      </c>
      <c r="H169" s="63">
        <f t="shared" si="8"/>
        <v>99.035999999999987</v>
      </c>
    </row>
    <row r="170" spans="1:8" s="62" customFormat="1" ht="25.5">
      <c r="A170" s="56" t="str">
        <f>IF((LEN('Copy paste to Here'!G174))&gt;5,((CONCATENATE('Copy paste to Here'!G174," &amp; ",'Copy paste to Here'!D174,"  &amp;  ",'Copy paste to Here'!E174))),"Empty Cell")</f>
        <v xml:space="preserve">Surgical steel nipple stirrup with a, 14g (1.6mm) barbell with 5mm balls and a dangling plain steel star &amp; Length: 12mm  &amp;  </v>
      </c>
      <c r="B170" s="57" t="str">
        <f>'Copy paste to Here'!C174</f>
        <v>SNPOD29</v>
      </c>
      <c r="C170" s="57" t="s">
        <v>786</v>
      </c>
      <c r="D170" s="58">
        <f>Invoice!B174</f>
        <v>6</v>
      </c>
      <c r="E170" s="59">
        <f>'Shipping Invoice'!J174*$N$1</f>
        <v>1.46</v>
      </c>
      <c r="F170" s="59">
        <f t="shared" si="9"/>
        <v>8.76</v>
      </c>
      <c r="G170" s="60">
        <f t="shared" si="7"/>
        <v>51.640199999999993</v>
      </c>
      <c r="H170" s="63">
        <f t="shared" si="8"/>
        <v>309.84119999999996</v>
      </c>
    </row>
    <row r="171" spans="1:8" s="62" customFormat="1" ht="25.5">
      <c r="A171" s="56" t="str">
        <f>IF((LEN('Copy paste to Here'!G175))&gt;5,((CONCATENATE('Copy paste to Here'!G175," &amp; ",'Copy paste to Here'!D175,"  &amp;  ",'Copy paste to Here'!E175))),"Empty Cell")</f>
        <v xml:space="preserve">Surgical steel nipple stirrup with a, 14g (1.6mm) barbell with 5mm balls and a dangling plain steel star &amp; Length: 14mm  &amp;  </v>
      </c>
      <c r="B171" s="57" t="str">
        <f>'Copy paste to Here'!C175</f>
        <v>SNPOD29</v>
      </c>
      <c r="C171" s="57" t="s">
        <v>787</v>
      </c>
      <c r="D171" s="58">
        <f>Invoice!B175</f>
        <v>6</v>
      </c>
      <c r="E171" s="59">
        <f>'Shipping Invoice'!J175*$N$1</f>
        <v>1.46</v>
      </c>
      <c r="F171" s="59">
        <f t="shared" si="9"/>
        <v>8.76</v>
      </c>
      <c r="G171" s="60">
        <f t="shared" si="7"/>
        <v>51.640199999999993</v>
      </c>
      <c r="H171" s="63">
        <f t="shared" si="8"/>
        <v>309.84119999999996</v>
      </c>
    </row>
    <row r="172" spans="1:8" s="62" customFormat="1" ht="48">
      <c r="A172" s="56" t="str">
        <f>IF((LEN('Copy paste to Here'!G176))&gt;5,((CONCATENATE('Copy paste to Here'!G176," &amp; ",'Copy paste to Here'!D176,"  &amp;  ",'Copy paste to Here'!E176))),"Empty Cell")</f>
        <v xml:space="preserve">316L Steel round nipple shield with a titanium G23 barbell, 14g (1.6mm) with two 6mm ferido glued multi crystal balls in rainbow gay pride colors and resin cover on both sides &amp; Length: 12mm  &amp;  </v>
      </c>
      <c r="B172" s="57" t="str">
        <f>'Copy paste to Here'!C176</f>
        <v>UGFNPE6</v>
      </c>
      <c r="C172" s="57" t="s">
        <v>788</v>
      </c>
      <c r="D172" s="58">
        <f>Invoice!B176</f>
        <v>4</v>
      </c>
      <c r="E172" s="59">
        <f>'Shipping Invoice'!J176*$N$1</f>
        <v>5.26</v>
      </c>
      <c r="F172" s="59">
        <f t="shared" si="9"/>
        <v>21.04</v>
      </c>
      <c r="G172" s="60">
        <f t="shared" si="7"/>
        <v>186.04619999999997</v>
      </c>
      <c r="H172" s="63">
        <f t="shared" si="8"/>
        <v>744.18479999999988</v>
      </c>
    </row>
    <row r="173" spans="1:8" s="62" customFormat="1" ht="48">
      <c r="A173" s="56" t="str">
        <f>IF((LEN('Copy paste to Here'!G177))&gt;5,((CONCATENATE('Copy paste to Here'!G177," &amp; ",'Copy paste to Here'!D177,"  &amp;  ",'Copy paste to Here'!E177))),"Empty Cell")</f>
        <v xml:space="preserve">316L Steel round nipple shield with a titanium G23 barbell, 14g (1.6mm) with two 6mm ferido glued multi crystal balls in rainbow gay pride colors and resin cover on both sides &amp; Length: 14mm  &amp;  </v>
      </c>
      <c r="B173" s="57" t="str">
        <f>'Copy paste to Here'!C177</f>
        <v>UGFNPE6</v>
      </c>
      <c r="C173" s="57" t="s">
        <v>789</v>
      </c>
      <c r="D173" s="58">
        <f>Invoice!B177</f>
        <v>4</v>
      </c>
      <c r="E173" s="59">
        <f>'Shipping Invoice'!J177*$N$1</f>
        <v>5.38</v>
      </c>
      <c r="F173" s="59">
        <f t="shared" si="9"/>
        <v>21.52</v>
      </c>
      <c r="G173" s="60">
        <f t="shared" si="7"/>
        <v>190.29059999999998</v>
      </c>
      <c r="H173" s="63">
        <f t="shared" si="8"/>
        <v>761.16239999999993</v>
      </c>
    </row>
    <row r="174" spans="1:8" s="62" customFormat="1" ht="48">
      <c r="A174" s="56" t="str">
        <f>IF((LEN('Copy paste to Here'!G178))&gt;5,((CONCATENATE('Copy paste to Here'!G178," &amp; ",'Copy paste to Here'!D178,"  &amp;  ",'Copy paste to Here'!E178))),"Empty Cell")</f>
        <v xml:space="preserve">316L Steel round nipple shield with a titanium G23 barbell, 14g (1.6mm) with two 6mm ferido glued multi crystal balls in rainbow gay pride colors and resin cover on both sides &amp; Length: 16mm  &amp;  </v>
      </c>
      <c r="B174" s="57" t="str">
        <f>'Copy paste to Here'!C178</f>
        <v>UGFNPE6</v>
      </c>
      <c r="C174" s="57" t="s">
        <v>790</v>
      </c>
      <c r="D174" s="58">
        <f>Invoice!B178</f>
        <v>2</v>
      </c>
      <c r="E174" s="59">
        <f>'Shipping Invoice'!J178*$N$1</f>
        <v>5.51</v>
      </c>
      <c r="F174" s="59">
        <f t="shared" si="9"/>
        <v>11.02</v>
      </c>
      <c r="G174" s="60">
        <f t="shared" si="7"/>
        <v>194.88869999999997</v>
      </c>
      <c r="H174" s="63">
        <f t="shared" si="8"/>
        <v>389.77739999999994</v>
      </c>
    </row>
    <row r="175" spans="1:8" s="62" customFormat="1" ht="36">
      <c r="A175" s="56" t="str">
        <f>IF((LEN('Copy paste to Here'!G179))&gt;5,((CONCATENATE('Copy paste to Here'!G179," &amp; ",'Copy paste to Here'!D179,"  &amp;  ",'Copy paste to Here'!E179))),"Empty Cell")</f>
        <v>EO gas sterilized PVD plated 316L steel hinged segment ring, 1.2mm (16g), 1mm (18g), and 0.8mm (20g) &amp; Color: Black  &amp;  Gauge: 1mm - 7mm length</v>
      </c>
      <c r="B175" s="57" t="str">
        <f>'Copy paste to Here'!C179</f>
        <v>ZSEGHT</v>
      </c>
      <c r="C175" s="57" t="s">
        <v>791</v>
      </c>
      <c r="D175" s="58">
        <f>Invoice!B179</f>
        <v>4</v>
      </c>
      <c r="E175" s="59">
        <f>'Shipping Invoice'!J179*$N$1</f>
        <v>2.59</v>
      </c>
      <c r="F175" s="59">
        <f t="shared" si="9"/>
        <v>10.36</v>
      </c>
      <c r="G175" s="60">
        <f t="shared" si="7"/>
        <v>91.608299999999986</v>
      </c>
      <c r="H175" s="63">
        <f t="shared" si="8"/>
        <v>366.43319999999994</v>
      </c>
    </row>
    <row r="176" spans="1:8" s="62" customFormat="1" ht="36">
      <c r="A176" s="56" t="str">
        <f>IF((LEN('Copy paste to Here'!G180))&gt;5,((CONCATENATE('Copy paste to Here'!G180," &amp; ",'Copy paste to Here'!D180,"  &amp;  ",'Copy paste to Here'!E180))),"Empty Cell")</f>
        <v>EO gas sterilized PVD plated 316L steel hinged segment ring, 1.2mm (16g), 1mm (18g), and 0.8mm (20g) &amp; Color: Black  &amp;  Gauge: 1mm - 8mm length</v>
      </c>
      <c r="B176" s="57" t="str">
        <f>'Copy paste to Here'!C180</f>
        <v>ZSEGHT</v>
      </c>
      <c r="C176" s="57" t="s">
        <v>791</v>
      </c>
      <c r="D176" s="58">
        <f>Invoice!B180</f>
        <v>4</v>
      </c>
      <c r="E176" s="59">
        <f>'Shipping Invoice'!J180*$N$1</f>
        <v>2.59</v>
      </c>
      <c r="F176" s="59">
        <f t="shared" si="9"/>
        <v>10.36</v>
      </c>
      <c r="G176" s="60">
        <f t="shared" si="7"/>
        <v>91.608299999999986</v>
      </c>
      <c r="H176" s="63">
        <f t="shared" si="8"/>
        <v>366.43319999999994</v>
      </c>
    </row>
    <row r="177" spans="1:8" s="62" customFormat="1" ht="36">
      <c r="A177" s="56" t="str">
        <f>IF((LEN('Copy paste to Here'!G181))&gt;5,((CONCATENATE('Copy paste to Here'!G181," &amp; ",'Copy paste to Here'!D181,"  &amp;  ",'Copy paste to Here'!E181))),"Empty Cell")</f>
        <v>EO gas sterilized PVD plated 316L steel hinged segment ring, 1.2mm (16g), 1mm (18g), and 0.8mm (20g) &amp; Color: Black  &amp;  Gauge: 1mm - 9mm length</v>
      </c>
      <c r="B177" s="57" t="str">
        <f>'Copy paste to Here'!C181</f>
        <v>ZSEGHT</v>
      </c>
      <c r="C177" s="57" t="s">
        <v>791</v>
      </c>
      <c r="D177" s="58">
        <f>Invoice!B181</f>
        <v>4</v>
      </c>
      <c r="E177" s="59">
        <f>'Shipping Invoice'!J181*$N$1</f>
        <v>2.59</v>
      </c>
      <c r="F177" s="59">
        <f t="shared" si="9"/>
        <v>10.36</v>
      </c>
      <c r="G177" s="60">
        <f t="shared" si="7"/>
        <v>91.608299999999986</v>
      </c>
      <c r="H177" s="63">
        <f t="shared" si="8"/>
        <v>366.43319999999994</v>
      </c>
    </row>
    <row r="178" spans="1:8" s="62" customFormat="1" ht="36">
      <c r="A178" s="56" t="str">
        <f>IF((LEN('Copy paste to Here'!G182))&gt;5,((CONCATENATE('Copy paste to Here'!G182," &amp; ",'Copy paste to Here'!D182,"  &amp;  ",'Copy paste to Here'!E182))),"Empty Cell")</f>
        <v>EO gas sterilized PVD plated 316L steel hinged segment ring, 1.2mm (16g), 1mm (18g), and 0.8mm (20g) &amp; Color: Black  &amp;  Gauge: 1mm - 10mm length</v>
      </c>
      <c r="B178" s="57" t="str">
        <f>'Copy paste to Here'!C182</f>
        <v>ZSEGHT</v>
      </c>
      <c r="C178" s="57" t="s">
        <v>791</v>
      </c>
      <c r="D178" s="58">
        <f>Invoice!B182</f>
        <v>4</v>
      </c>
      <c r="E178" s="59">
        <f>'Shipping Invoice'!J182*$N$1</f>
        <v>2.59</v>
      </c>
      <c r="F178" s="59">
        <f t="shared" si="9"/>
        <v>10.36</v>
      </c>
      <c r="G178" s="60">
        <f t="shared" si="7"/>
        <v>91.608299999999986</v>
      </c>
      <c r="H178" s="63">
        <f t="shared" si="8"/>
        <v>366.43319999999994</v>
      </c>
    </row>
    <row r="179" spans="1:8" s="62" customFormat="1" ht="36">
      <c r="A179" s="56" t="str">
        <f>IF((LEN('Copy paste to Here'!G183))&gt;5,((CONCATENATE('Copy paste to Here'!G183," &amp; ",'Copy paste to Here'!D183,"  &amp;  ",'Copy paste to Here'!E183))),"Empty Cell")</f>
        <v>EO gas sterilized PVD plated 316L steel hinged segment ring, 1.2mm (16g), 1mm (18g), and 0.8mm (20g) &amp; Color: Black  &amp;  Gauge: 0.8mm - 7mm length</v>
      </c>
      <c r="B179" s="57" t="str">
        <f>'Copy paste to Here'!C183</f>
        <v>ZSEGHT</v>
      </c>
      <c r="C179" s="57" t="s">
        <v>792</v>
      </c>
      <c r="D179" s="58">
        <f>Invoice!B183</f>
        <v>4</v>
      </c>
      <c r="E179" s="59">
        <f>'Shipping Invoice'!J183*$N$1</f>
        <v>2.84</v>
      </c>
      <c r="F179" s="59">
        <f t="shared" si="9"/>
        <v>11.36</v>
      </c>
      <c r="G179" s="60">
        <f t="shared" si="7"/>
        <v>100.45079999999999</v>
      </c>
      <c r="H179" s="63">
        <f t="shared" si="8"/>
        <v>401.80319999999995</v>
      </c>
    </row>
    <row r="180" spans="1:8" s="62" customFormat="1" ht="36">
      <c r="A180" s="56" t="str">
        <f>IF((LEN('Copy paste to Here'!G184))&gt;5,((CONCATENATE('Copy paste to Here'!G184," &amp; ",'Copy paste to Here'!D184,"  &amp;  ",'Copy paste to Here'!E184))),"Empty Cell")</f>
        <v>EO gas sterilized PVD plated 316L steel hinged segment ring, 1.2mm (16g), 1mm (18g), and 0.8mm (20g) &amp; Color: Black  &amp;  Gauge: 0.8mm - 8mm length</v>
      </c>
      <c r="B180" s="57" t="str">
        <f>'Copy paste to Here'!C184</f>
        <v>ZSEGHT</v>
      </c>
      <c r="C180" s="57" t="s">
        <v>792</v>
      </c>
      <c r="D180" s="58">
        <f>Invoice!B184</f>
        <v>4</v>
      </c>
      <c r="E180" s="59">
        <f>'Shipping Invoice'!J184*$N$1</f>
        <v>2.84</v>
      </c>
      <c r="F180" s="59">
        <f t="shared" si="9"/>
        <v>11.36</v>
      </c>
      <c r="G180" s="60">
        <f t="shared" si="7"/>
        <v>100.45079999999999</v>
      </c>
      <c r="H180" s="63">
        <f t="shared" si="8"/>
        <v>401.80319999999995</v>
      </c>
    </row>
    <row r="181" spans="1:8" s="62" customFormat="1" ht="36">
      <c r="A181" s="56" t="str">
        <f>IF((LEN('Copy paste to Here'!G185))&gt;5,((CONCATENATE('Copy paste to Here'!G185," &amp; ",'Copy paste to Here'!D185,"  &amp;  ",'Copy paste to Here'!E185))),"Empty Cell")</f>
        <v>EO gas sterilized PVD plated 316L steel hinged segment ring, 1.2mm (16g), 1mm (18g), and 0.8mm (20g) &amp; Color: Black  &amp;  Gauge: 0.8mm - 9mm length</v>
      </c>
      <c r="B181" s="57" t="str">
        <f>'Copy paste to Here'!C185</f>
        <v>ZSEGHT</v>
      </c>
      <c r="C181" s="57" t="s">
        <v>792</v>
      </c>
      <c r="D181" s="58">
        <f>Invoice!B185</f>
        <v>4</v>
      </c>
      <c r="E181" s="59">
        <f>'Shipping Invoice'!J185*$N$1</f>
        <v>2.84</v>
      </c>
      <c r="F181" s="59">
        <f t="shared" si="9"/>
        <v>11.36</v>
      </c>
      <c r="G181" s="60">
        <f t="shared" si="7"/>
        <v>100.45079999999999</v>
      </c>
      <c r="H181" s="63">
        <f t="shared" si="8"/>
        <v>401.80319999999995</v>
      </c>
    </row>
    <row r="182" spans="1:8" s="62" customFormat="1" ht="36">
      <c r="A182" s="56" t="str">
        <f>IF((LEN('Copy paste to Here'!G186))&gt;5,((CONCATENATE('Copy paste to Here'!G186," &amp; ",'Copy paste to Here'!D186,"  &amp;  ",'Copy paste to Here'!E186))),"Empty Cell")</f>
        <v>EO gas sterilized PVD plated 316L steel hinged segment ring, 1.2mm (16g), 1mm (18g), and 0.8mm (20g) &amp; Color: Black  &amp;  Gauge: 0.8mm - 10mm length</v>
      </c>
      <c r="B182" s="57" t="str">
        <f>'Copy paste to Here'!C186</f>
        <v>ZSEGHT</v>
      </c>
      <c r="C182" s="57" t="s">
        <v>792</v>
      </c>
      <c r="D182" s="58">
        <f>Invoice!B186</f>
        <v>4</v>
      </c>
      <c r="E182" s="59">
        <f>'Shipping Invoice'!J186*$N$1</f>
        <v>2.84</v>
      </c>
      <c r="F182" s="59">
        <f t="shared" si="9"/>
        <v>11.36</v>
      </c>
      <c r="G182" s="60">
        <f t="shared" si="7"/>
        <v>100.45079999999999</v>
      </c>
      <c r="H182" s="63">
        <f t="shared" si="8"/>
        <v>401.80319999999995</v>
      </c>
    </row>
    <row r="183" spans="1:8" s="62" customFormat="1" ht="36">
      <c r="A183" s="56" t="str">
        <f>IF((LEN('Copy paste to Here'!G187))&gt;5,((CONCATENATE('Copy paste to Here'!G187," &amp; ",'Copy paste to Here'!D187,"  &amp;  ",'Copy paste to Here'!E187))),"Empty Cell")</f>
        <v>EO gas sterilized PVD plated 316L steel hinged segment ring, 1.2mm (16g), 1mm (18g), and 0.8mm (20g) &amp; Color: Blue  &amp;  Gauge: 1mm - 7mm length</v>
      </c>
      <c r="B183" s="57" t="str">
        <f>'Copy paste to Here'!C187</f>
        <v>ZSEGHT</v>
      </c>
      <c r="C183" s="57" t="s">
        <v>791</v>
      </c>
      <c r="D183" s="58">
        <f>Invoice!B187</f>
        <v>4</v>
      </c>
      <c r="E183" s="59">
        <f>'Shipping Invoice'!J187*$N$1</f>
        <v>2.59</v>
      </c>
      <c r="F183" s="59">
        <f t="shared" si="9"/>
        <v>10.36</v>
      </c>
      <c r="G183" s="60">
        <f t="shared" si="7"/>
        <v>91.608299999999986</v>
      </c>
      <c r="H183" s="63">
        <f t="shared" si="8"/>
        <v>366.43319999999994</v>
      </c>
    </row>
    <row r="184" spans="1:8" s="62" customFormat="1" ht="36">
      <c r="A184" s="56" t="str">
        <f>IF((LEN('Copy paste to Here'!G188))&gt;5,((CONCATENATE('Copy paste to Here'!G188," &amp; ",'Copy paste to Here'!D188,"  &amp;  ",'Copy paste to Here'!E188))),"Empty Cell")</f>
        <v>EO gas sterilized PVD plated 316L steel hinged segment ring, 1.2mm (16g), 1mm (18g), and 0.8mm (20g) &amp; Color: Blue  &amp;  Gauge: 1mm - 8mm length</v>
      </c>
      <c r="B184" s="57" t="str">
        <f>'Copy paste to Here'!C188</f>
        <v>ZSEGHT</v>
      </c>
      <c r="C184" s="57" t="s">
        <v>791</v>
      </c>
      <c r="D184" s="58">
        <f>Invoice!B188</f>
        <v>4</v>
      </c>
      <c r="E184" s="59">
        <f>'Shipping Invoice'!J188*$N$1</f>
        <v>2.59</v>
      </c>
      <c r="F184" s="59">
        <f t="shared" si="9"/>
        <v>10.36</v>
      </c>
      <c r="G184" s="60">
        <f t="shared" si="7"/>
        <v>91.608299999999986</v>
      </c>
      <c r="H184" s="63">
        <f t="shared" si="8"/>
        <v>366.43319999999994</v>
      </c>
    </row>
    <row r="185" spans="1:8" s="62" customFormat="1" ht="36">
      <c r="A185" s="56" t="str">
        <f>IF((LEN('Copy paste to Here'!G189))&gt;5,((CONCATENATE('Copy paste to Here'!G189," &amp; ",'Copy paste to Here'!D189,"  &amp;  ",'Copy paste to Here'!E189))),"Empty Cell")</f>
        <v>EO gas sterilized PVD plated 316L steel hinged segment ring, 1.2mm (16g), 1mm (18g), and 0.8mm (20g) &amp; Color: Blue  &amp;  Gauge: 1mm - 9mm length</v>
      </c>
      <c r="B185" s="57" t="str">
        <f>'Copy paste to Here'!C189</f>
        <v>ZSEGHT</v>
      </c>
      <c r="C185" s="57" t="s">
        <v>791</v>
      </c>
      <c r="D185" s="58">
        <f>Invoice!B189</f>
        <v>4</v>
      </c>
      <c r="E185" s="59">
        <f>'Shipping Invoice'!J189*$N$1</f>
        <v>2.59</v>
      </c>
      <c r="F185" s="59">
        <f t="shared" si="9"/>
        <v>10.36</v>
      </c>
      <c r="G185" s="60">
        <f t="shared" si="7"/>
        <v>91.608299999999986</v>
      </c>
      <c r="H185" s="63">
        <f t="shared" si="8"/>
        <v>366.43319999999994</v>
      </c>
    </row>
    <row r="186" spans="1:8" s="62" customFormat="1" ht="36">
      <c r="A186" s="56" t="str">
        <f>IF((LEN('Copy paste to Here'!G190))&gt;5,((CONCATENATE('Copy paste to Here'!G190," &amp; ",'Copy paste to Here'!D190,"  &amp;  ",'Copy paste to Here'!E190))),"Empty Cell")</f>
        <v>EO gas sterilized PVD plated 316L steel hinged segment ring, 1.2mm (16g), 1mm (18g), and 0.8mm (20g) &amp; Color: Blue  &amp;  Gauge: 1mm - 10mm length</v>
      </c>
      <c r="B186" s="57" t="str">
        <f>'Copy paste to Here'!C190</f>
        <v>ZSEGHT</v>
      </c>
      <c r="C186" s="57" t="s">
        <v>791</v>
      </c>
      <c r="D186" s="58">
        <f>Invoice!B190</f>
        <v>4</v>
      </c>
      <c r="E186" s="59">
        <f>'Shipping Invoice'!J190*$N$1</f>
        <v>2.59</v>
      </c>
      <c r="F186" s="59">
        <f t="shared" si="9"/>
        <v>10.36</v>
      </c>
      <c r="G186" s="60">
        <f t="shared" si="7"/>
        <v>91.608299999999986</v>
      </c>
      <c r="H186" s="63">
        <f t="shared" si="8"/>
        <v>366.43319999999994</v>
      </c>
    </row>
    <row r="187" spans="1:8" s="62" customFormat="1" ht="36">
      <c r="A187" s="56" t="str">
        <f>IF((LEN('Copy paste to Here'!G191))&gt;5,((CONCATENATE('Copy paste to Here'!G191," &amp; ",'Copy paste to Here'!D191,"  &amp;  ",'Copy paste to Here'!E191))),"Empty Cell")</f>
        <v>EO gas sterilized PVD plated 316L steel hinged segment ring, 1.2mm (16g), 1mm (18g), and 0.8mm (20g) &amp; Color: Blue  &amp;  Gauge: 0.8mm - 7mm length</v>
      </c>
      <c r="B187" s="57" t="str">
        <f>'Copy paste to Here'!C191</f>
        <v>ZSEGHT</v>
      </c>
      <c r="C187" s="57" t="s">
        <v>792</v>
      </c>
      <c r="D187" s="58">
        <f>Invoice!B191</f>
        <v>4</v>
      </c>
      <c r="E187" s="59">
        <f>'Shipping Invoice'!J191*$N$1</f>
        <v>2.84</v>
      </c>
      <c r="F187" s="59">
        <f t="shared" si="9"/>
        <v>11.36</v>
      </c>
      <c r="G187" s="60">
        <f t="shared" si="7"/>
        <v>100.45079999999999</v>
      </c>
      <c r="H187" s="63">
        <f t="shared" si="8"/>
        <v>401.80319999999995</v>
      </c>
    </row>
    <row r="188" spans="1:8" s="62" customFormat="1" ht="36">
      <c r="A188" s="56" t="str">
        <f>IF((LEN('Copy paste to Here'!G192))&gt;5,((CONCATENATE('Copy paste to Here'!G192," &amp; ",'Copy paste to Here'!D192,"  &amp;  ",'Copy paste to Here'!E192))),"Empty Cell")</f>
        <v>EO gas sterilized PVD plated 316L steel hinged segment ring, 1.2mm (16g), 1mm (18g), and 0.8mm (20g) &amp; Color: Blue  &amp;  Gauge: 0.8mm - 8mm length</v>
      </c>
      <c r="B188" s="57" t="str">
        <f>'Copy paste to Here'!C192</f>
        <v>ZSEGHT</v>
      </c>
      <c r="C188" s="57" t="s">
        <v>792</v>
      </c>
      <c r="D188" s="58">
        <f>Invoice!B192</f>
        <v>4</v>
      </c>
      <c r="E188" s="59">
        <f>'Shipping Invoice'!J192*$N$1</f>
        <v>2.84</v>
      </c>
      <c r="F188" s="59">
        <f t="shared" si="9"/>
        <v>11.36</v>
      </c>
      <c r="G188" s="60">
        <f t="shared" si="7"/>
        <v>100.45079999999999</v>
      </c>
      <c r="H188" s="63">
        <f t="shared" si="8"/>
        <v>401.80319999999995</v>
      </c>
    </row>
    <row r="189" spans="1:8" s="62" customFormat="1" ht="36">
      <c r="A189" s="56" t="str">
        <f>IF((LEN('Copy paste to Here'!G193))&gt;5,((CONCATENATE('Copy paste to Here'!G193," &amp; ",'Copy paste to Here'!D193,"  &amp;  ",'Copy paste to Here'!E193))),"Empty Cell")</f>
        <v>EO gas sterilized PVD plated 316L steel hinged segment ring, 1.2mm (16g), 1mm (18g), and 0.8mm (20g) &amp; Color: Blue  &amp;  Gauge: 0.8mm - 9mm length</v>
      </c>
      <c r="B189" s="57" t="str">
        <f>'Copy paste to Here'!C193</f>
        <v>ZSEGHT</v>
      </c>
      <c r="C189" s="57" t="s">
        <v>792</v>
      </c>
      <c r="D189" s="58">
        <f>Invoice!B193</f>
        <v>4</v>
      </c>
      <c r="E189" s="59">
        <f>'Shipping Invoice'!J193*$N$1</f>
        <v>2.84</v>
      </c>
      <c r="F189" s="59">
        <f t="shared" si="9"/>
        <v>11.36</v>
      </c>
      <c r="G189" s="60">
        <f t="shared" si="7"/>
        <v>100.45079999999999</v>
      </c>
      <c r="H189" s="63">
        <f t="shared" si="8"/>
        <v>401.80319999999995</v>
      </c>
    </row>
    <row r="190" spans="1:8" s="62" customFormat="1" ht="36">
      <c r="A190" s="56" t="str">
        <f>IF((LEN('Copy paste to Here'!G194))&gt;5,((CONCATENATE('Copy paste to Here'!G194," &amp; ",'Copy paste to Here'!D194,"  &amp;  ",'Copy paste to Here'!E194))),"Empty Cell")</f>
        <v>EO gas sterilized PVD plated 316L steel hinged segment ring, 1.2mm (16g), 1mm (18g), and 0.8mm (20g) &amp; Color: Blue  &amp;  Gauge: 0.8mm - 10mm length</v>
      </c>
      <c r="B190" s="57" t="str">
        <f>'Copy paste to Here'!C194</f>
        <v>ZSEGHT</v>
      </c>
      <c r="C190" s="57" t="s">
        <v>792</v>
      </c>
      <c r="D190" s="58">
        <f>Invoice!B194</f>
        <v>4</v>
      </c>
      <c r="E190" s="59">
        <f>'Shipping Invoice'!J194*$N$1</f>
        <v>2.84</v>
      </c>
      <c r="F190" s="59">
        <f t="shared" si="9"/>
        <v>11.36</v>
      </c>
      <c r="G190" s="60">
        <f t="shared" si="7"/>
        <v>100.45079999999999</v>
      </c>
      <c r="H190" s="63">
        <f t="shared" si="8"/>
        <v>401.80319999999995</v>
      </c>
    </row>
    <row r="191" spans="1:8" s="62" customFormat="1" ht="36">
      <c r="A191" s="56" t="str">
        <f>IF((LEN('Copy paste to Here'!G195))&gt;5,((CONCATENATE('Copy paste to Here'!G195," &amp; ",'Copy paste to Here'!D195,"  &amp;  ",'Copy paste to Here'!E195))),"Empty Cell")</f>
        <v>EO gas sterilized PVD plated 316L steel hinged segment ring, 1.2mm (16g), 1mm (18g), and 0.8mm (20g) &amp; Color: Rainbow  &amp;  Gauge: 1mm - 7mm length</v>
      </c>
      <c r="B191" s="57" t="str">
        <f>'Copy paste to Here'!C195</f>
        <v>ZSEGHT</v>
      </c>
      <c r="C191" s="57" t="s">
        <v>791</v>
      </c>
      <c r="D191" s="58">
        <f>Invoice!B195</f>
        <v>4</v>
      </c>
      <c r="E191" s="59">
        <f>'Shipping Invoice'!J195*$N$1</f>
        <v>2.59</v>
      </c>
      <c r="F191" s="59">
        <f t="shared" si="9"/>
        <v>10.36</v>
      </c>
      <c r="G191" s="60">
        <f t="shared" si="7"/>
        <v>91.608299999999986</v>
      </c>
      <c r="H191" s="63">
        <f t="shared" si="8"/>
        <v>366.43319999999994</v>
      </c>
    </row>
    <row r="192" spans="1:8" s="62" customFormat="1" ht="36">
      <c r="A192" s="56" t="str">
        <f>IF((LEN('Copy paste to Here'!G196))&gt;5,((CONCATENATE('Copy paste to Here'!G196," &amp; ",'Copy paste to Here'!D196,"  &amp;  ",'Copy paste to Here'!E196))),"Empty Cell")</f>
        <v>EO gas sterilized PVD plated 316L steel hinged segment ring, 1.2mm (16g), 1mm (18g), and 0.8mm (20g) &amp; Color: Rainbow  &amp;  Gauge: 1mm - 8mm length</v>
      </c>
      <c r="B192" s="57" t="str">
        <f>'Copy paste to Here'!C196</f>
        <v>ZSEGHT</v>
      </c>
      <c r="C192" s="57" t="s">
        <v>791</v>
      </c>
      <c r="D192" s="58">
        <f>Invoice!B196</f>
        <v>4</v>
      </c>
      <c r="E192" s="59">
        <f>'Shipping Invoice'!J196*$N$1</f>
        <v>2.59</v>
      </c>
      <c r="F192" s="59">
        <f t="shared" si="9"/>
        <v>10.36</v>
      </c>
      <c r="G192" s="60">
        <f t="shared" si="7"/>
        <v>91.608299999999986</v>
      </c>
      <c r="H192" s="63">
        <f t="shared" si="8"/>
        <v>366.43319999999994</v>
      </c>
    </row>
    <row r="193" spans="1:8" s="62" customFormat="1" ht="36">
      <c r="A193" s="56" t="str">
        <f>IF((LEN('Copy paste to Here'!G197))&gt;5,((CONCATENATE('Copy paste to Here'!G197," &amp; ",'Copy paste to Here'!D197,"  &amp;  ",'Copy paste to Here'!E197))),"Empty Cell")</f>
        <v>EO gas sterilized PVD plated 316L steel hinged segment ring, 1.2mm (16g), 1mm (18g), and 0.8mm (20g) &amp; Color: Rainbow  &amp;  Gauge: 1mm - 9mm length</v>
      </c>
      <c r="B193" s="57" t="str">
        <f>'Copy paste to Here'!C197</f>
        <v>ZSEGHT</v>
      </c>
      <c r="C193" s="57" t="s">
        <v>791</v>
      </c>
      <c r="D193" s="58">
        <f>Invoice!B197</f>
        <v>4</v>
      </c>
      <c r="E193" s="59">
        <f>'Shipping Invoice'!J197*$N$1</f>
        <v>2.59</v>
      </c>
      <c r="F193" s="59">
        <f t="shared" si="9"/>
        <v>10.36</v>
      </c>
      <c r="G193" s="60">
        <f t="shared" si="7"/>
        <v>91.608299999999986</v>
      </c>
      <c r="H193" s="63">
        <f t="shared" si="8"/>
        <v>366.43319999999994</v>
      </c>
    </row>
    <row r="194" spans="1:8" s="62" customFormat="1" ht="36">
      <c r="A194" s="56" t="str">
        <f>IF((LEN('Copy paste to Here'!G198))&gt;5,((CONCATENATE('Copy paste to Here'!G198," &amp; ",'Copy paste to Here'!D198,"  &amp;  ",'Copy paste to Here'!E198))),"Empty Cell")</f>
        <v>EO gas sterilized PVD plated 316L steel hinged segment ring, 1.2mm (16g), 1mm (18g), and 0.8mm (20g) &amp; Color: Rainbow  &amp;  Gauge: 1mm - 10mm length</v>
      </c>
      <c r="B194" s="57" t="str">
        <f>'Copy paste to Here'!C198</f>
        <v>ZSEGHT</v>
      </c>
      <c r="C194" s="57" t="s">
        <v>791</v>
      </c>
      <c r="D194" s="58">
        <f>Invoice!B198</f>
        <v>4</v>
      </c>
      <c r="E194" s="59">
        <f>'Shipping Invoice'!J198*$N$1</f>
        <v>2.59</v>
      </c>
      <c r="F194" s="59">
        <f t="shared" si="9"/>
        <v>10.36</v>
      </c>
      <c r="G194" s="60">
        <f t="shared" si="7"/>
        <v>91.608299999999986</v>
      </c>
      <c r="H194" s="63">
        <f t="shared" si="8"/>
        <v>366.43319999999994</v>
      </c>
    </row>
    <row r="195" spans="1:8" s="62" customFormat="1" ht="36">
      <c r="A195" s="56" t="str">
        <f>IF((LEN('Copy paste to Here'!G199))&gt;5,((CONCATENATE('Copy paste to Here'!G199," &amp; ",'Copy paste to Here'!D199,"  &amp;  ",'Copy paste to Here'!E199))),"Empty Cell")</f>
        <v>EO gas sterilized PVD plated 316L steel hinged segment ring, 1.2mm (16g), 1mm (18g), and 0.8mm (20g) &amp; Color: Rainbow  &amp;  Gauge: 0.8mm - 7mm length</v>
      </c>
      <c r="B195" s="57" t="str">
        <f>'Copy paste to Here'!C199</f>
        <v>ZSEGHT</v>
      </c>
      <c r="C195" s="57" t="s">
        <v>792</v>
      </c>
      <c r="D195" s="58">
        <f>Invoice!B199</f>
        <v>4</v>
      </c>
      <c r="E195" s="59">
        <f>'Shipping Invoice'!J199*$N$1</f>
        <v>2.84</v>
      </c>
      <c r="F195" s="59">
        <f t="shared" si="9"/>
        <v>11.36</v>
      </c>
      <c r="G195" s="60">
        <f t="shared" si="7"/>
        <v>100.45079999999999</v>
      </c>
      <c r="H195" s="63">
        <f t="shared" si="8"/>
        <v>401.80319999999995</v>
      </c>
    </row>
    <row r="196" spans="1:8" s="62" customFormat="1" ht="36">
      <c r="A196" s="56" t="str">
        <f>IF((LEN('Copy paste to Here'!G200))&gt;5,((CONCATENATE('Copy paste to Here'!G200," &amp; ",'Copy paste to Here'!D200,"  &amp;  ",'Copy paste to Here'!E200))),"Empty Cell")</f>
        <v>EO gas sterilized PVD plated 316L steel hinged segment ring, 1.2mm (16g), 1mm (18g), and 0.8mm (20g) &amp; Color: Rainbow  &amp;  Gauge: 0.8mm - 8mm length</v>
      </c>
      <c r="B196" s="57" t="str">
        <f>'Copy paste to Here'!C200</f>
        <v>ZSEGHT</v>
      </c>
      <c r="C196" s="57" t="s">
        <v>792</v>
      </c>
      <c r="D196" s="58">
        <f>Invoice!B200</f>
        <v>4</v>
      </c>
      <c r="E196" s="59">
        <f>'Shipping Invoice'!J200*$N$1</f>
        <v>2.84</v>
      </c>
      <c r="F196" s="59">
        <f t="shared" si="9"/>
        <v>11.36</v>
      </c>
      <c r="G196" s="60">
        <f t="shared" si="7"/>
        <v>100.45079999999999</v>
      </c>
      <c r="H196" s="63">
        <f t="shared" si="8"/>
        <v>401.80319999999995</v>
      </c>
    </row>
    <row r="197" spans="1:8" s="62" customFormat="1" ht="36">
      <c r="A197" s="56" t="str">
        <f>IF((LEN('Copy paste to Here'!G201))&gt;5,((CONCATENATE('Copy paste to Here'!G201," &amp; ",'Copy paste to Here'!D201,"  &amp;  ",'Copy paste to Here'!E201))),"Empty Cell")</f>
        <v>EO gas sterilized PVD plated 316L steel hinged segment ring, 1.2mm (16g), 1mm (18g), and 0.8mm (20g) &amp; Color: Rainbow  &amp;  Gauge: 0.8mm - 9mm length</v>
      </c>
      <c r="B197" s="57" t="str">
        <f>'Copy paste to Here'!C201</f>
        <v>ZSEGHT</v>
      </c>
      <c r="C197" s="57" t="s">
        <v>792</v>
      </c>
      <c r="D197" s="58">
        <f>Invoice!B201</f>
        <v>4</v>
      </c>
      <c r="E197" s="59">
        <f>'Shipping Invoice'!J201*$N$1</f>
        <v>2.84</v>
      </c>
      <c r="F197" s="59">
        <f t="shared" si="9"/>
        <v>11.36</v>
      </c>
      <c r="G197" s="60">
        <f t="shared" si="7"/>
        <v>100.45079999999999</v>
      </c>
      <c r="H197" s="63">
        <f t="shared" si="8"/>
        <v>401.80319999999995</v>
      </c>
    </row>
    <row r="198" spans="1:8" s="62" customFormat="1" ht="36">
      <c r="A198" s="56" t="str">
        <f>IF((LEN('Copy paste to Here'!G202))&gt;5,((CONCATENATE('Copy paste to Here'!G202," &amp; ",'Copy paste to Here'!D202,"  &amp;  ",'Copy paste to Here'!E202))),"Empty Cell")</f>
        <v>EO gas sterilized PVD plated 316L steel hinged segment ring, 1.2mm (16g), 1mm (18g), and 0.8mm (20g) &amp; Color: Rainbow  &amp;  Gauge: 0.8mm - 10mm length</v>
      </c>
      <c r="B198" s="57" t="str">
        <f>'Copy paste to Here'!C202</f>
        <v>ZSEGHT</v>
      </c>
      <c r="C198" s="57" t="s">
        <v>792</v>
      </c>
      <c r="D198" s="58">
        <f>Invoice!B202</f>
        <v>4</v>
      </c>
      <c r="E198" s="59">
        <f>'Shipping Invoice'!J202*$N$1</f>
        <v>2.84</v>
      </c>
      <c r="F198" s="59">
        <f t="shared" si="9"/>
        <v>11.36</v>
      </c>
      <c r="G198" s="60">
        <f t="shared" si="7"/>
        <v>100.45079999999999</v>
      </c>
      <c r="H198" s="63">
        <f t="shared" si="8"/>
        <v>401.80319999999995</v>
      </c>
    </row>
    <row r="199" spans="1:8" s="62" customFormat="1" ht="36">
      <c r="A199" s="56" t="str">
        <f>IF((LEN('Copy paste to Here'!G203))&gt;5,((CONCATENATE('Copy paste to Here'!G203," &amp; ",'Copy paste to Here'!D203,"  &amp;  ",'Copy paste to Here'!E203))),"Empty Cell")</f>
        <v>EO gas sterilized PVD plated 316L steel hinged segment ring, 1.2mm (16g), 1mm (18g), and 0.8mm (20g) &amp; Color: Gold  &amp;  Gauge: 1mm - 7mm length</v>
      </c>
      <c r="B199" s="57" t="str">
        <f>'Copy paste to Here'!C203</f>
        <v>ZSEGHT</v>
      </c>
      <c r="C199" s="57" t="s">
        <v>791</v>
      </c>
      <c r="D199" s="58">
        <f>Invoice!B203</f>
        <v>4</v>
      </c>
      <c r="E199" s="59">
        <f>'Shipping Invoice'!J203*$N$1</f>
        <v>2.59</v>
      </c>
      <c r="F199" s="59">
        <f t="shared" si="9"/>
        <v>10.36</v>
      </c>
      <c r="G199" s="60">
        <f t="shared" si="7"/>
        <v>91.608299999999986</v>
      </c>
      <c r="H199" s="63">
        <f t="shared" si="8"/>
        <v>366.43319999999994</v>
      </c>
    </row>
    <row r="200" spans="1:8" s="62" customFormat="1" ht="36">
      <c r="A200" s="56" t="str">
        <f>IF((LEN('Copy paste to Here'!G204))&gt;5,((CONCATENATE('Copy paste to Here'!G204," &amp; ",'Copy paste to Here'!D204,"  &amp;  ",'Copy paste to Here'!E204))),"Empty Cell")</f>
        <v>EO gas sterilized PVD plated 316L steel hinged segment ring, 1.2mm (16g), 1mm (18g), and 0.8mm (20g) &amp; Color: Gold  &amp;  Gauge: 1mm - 8mm length</v>
      </c>
      <c r="B200" s="57" t="str">
        <f>'Copy paste to Here'!C204</f>
        <v>ZSEGHT</v>
      </c>
      <c r="C200" s="57" t="s">
        <v>791</v>
      </c>
      <c r="D200" s="58">
        <f>Invoice!B204</f>
        <v>4</v>
      </c>
      <c r="E200" s="59">
        <f>'Shipping Invoice'!J204*$N$1</f>
        <v>2.59</v>
      </c>
      <c r="F200" s="59">
        <f t="shared" si="9"/>
        <v>10.36</v>
      </c>
      <c r="G200" s="60">
        <f t="shared" si="7"/>
        <v>91.608299999999986</v>
      </c>
      <c r="H200" s="63">
        <f t="shared" si="8"/>
        <v>366.43319999999994</v>
      </c>
    </row>
    <row r="201" spans="1:8" s="62" customFormat="1" ht="36">
      <c r="A201" s="56" t="str">
        <f>IF((LEN('Copy paste to Here'!G205))&gt;5,((CONCATENATE('Copy paste to Here'!G205," &amp; ",'Copy paste to Here'!D205,"  &amp;  ",'Copy paste to Here'!E205))),"Empty Cell")</f>
        <v>EO gas sterilized PVD plated 316L steel hinged segment ring, 1.2mm (16g), 1mm (18g), and 0.8mm (20g) &amp; Color: Gold  &amp;  Gauge: 1mm - 9mm length</v>
      </c>
      <c r="B201" s="57" t="str">
        <f>'Copy paste to Here'!C205</f>
        <v>ZSEGHT</v>
      </c>
      <c r="C201" s="57" t="s">
        <v>791</v>
      </c>
      <c r="D201" s="58">
        <f>Invoice!B205</f>
        <v>4</v>
      </c>
      <c r="E201" s="59">
        <f>'Shipping Invoice'!J205*$N$1</f>
        <v>2.59</v>
      </c>
      <c r="F201" s="59">
        <f t="shared" si="9"/>
        <v>10.36</v>
      </c>
      <c r="G201" s="60">
        <f t="shared" si="7"/>
        <v>91.608299999999986</v>
      </c>
      <c r="H201" s="63">
        <f t="shared" si="8"/>
        <v>366.43319999999994</v>
      </c>
    </row>
    <row r="202" spans="1:8" s="62" customFormat="1" ht="36">
      <c r="A202" s="56" t="str">
        <f>IF((LEN('Copy paste to Here'!G206))&gt;5,((CONCATENATE('Copy paste to Here'!G206," &amp; ",'Copy paste to Here'!D206,"  &amp;  ",'Copy paste to Here'!E206))),"Empty Cell")</f>
        <v>EO gas sterilized PVD plated 316L steel hinged segment ring, 1.2mm (16g), 1mm (18g), and 0.8mm (20g) &amp; Color: Gold  &amp;  Gauge: 1mm - 10mm length</v>
      </c>
      <c r="B202" s="57" t="str">
        <f>'Copy paste to Here'!C206</f>
        <v>ZSEGHT</v>
      </c>
      <c r="C202" s="57" t="s">
        <v>791</v>
      </c>
      <c r="D202" s="58">
        <f>Invoice!B206</f>
        <v>4</v>
      </c>
      <c r="E202" s="59">
        <f>'Shipping Invoice'!J206*$N$1</f>
        <v>2.59</v>
      </c>
      <c r="F202" s="59">
        <f t="shared" si="9"/>
        <v>10.36</v>
      </c>
      <c r="G202" s="60">
        <f t="shared" si="7"/>
        <v>91.608299999999986</v>
      </c>
      <c r="H202" s="63">
        <f t="shared" si="8"/>
        <v>366.43319999999994</v>
      </c>
    </row>
    <row r="203" spans="1:8" s="62" customFormat="1" ht="36">
      <c r="A203" s="56" t="str">
        <f>IF((LEN('Copy paste to Here'!G207))&gt;5,((CONCATENATE('Copy paste to Here'!G207," &amp; ",'Copy paste to Here'!D207,"  &amp;  ",'Copy paste to Here'!E207))),"Empty Cell")</f>
        <v>EO gas sterilized PVD plated 316L steel hinged segment ring, 1.2mm (16g), 1mm (18g), and 0.8mm (20g) &amp; Color: Gold  &amp;  Gauge: 0.8mm - 7mm length</v>
      </c>
      <c r="B203" s="57" t="str">
        <f>'Copy paste to Here'!C207</f>
        <v>ZSEGHT</v>
      </c>
      <c r="C203" s="57" t="s">
        <v>792</v>
      </c>
      <c r="D203" s="58">
        <f>Invoice!B207</f>
        <v>4</v>
      </c>
      <c r="E203" s="59">
        <f>'Shipping Invoice'!J207*$N$1</f>
        <v>2.84</v>
      </c>
      <c r="F203" s="59">
        <f t="shared" si="9"/>
        <v>11.36</v>
      </c>
      <c r="G203" s="60">
        <f t="shared" si="7"/>
        <v>100.45079999999999</v>
      </c>
      <c r="H203" s="63">
        <f t="shared" si="8"/>
        <v>401.80319999999995</v>
      </c>
    </row>
    <row r="204" spans="1:8" s="62" customFormat="1" ht="36">
      <c r="A204" s="56" t="str">
        <f>IF((LEN('Copy paste to Here'!G208))&gt;5,((CONCATENATE('Copy paste to Here'!G208," &amp; ",'Copy paste to Here'!D208,"  &amp;  ",'Copy paste to Here'!E208))),"Empty Cell")</f>
        <v>EO gas sterilized PVD plated 316L steel hinged segment ring, 1.2mm (16g), 1mm (18g), and 0.8mm (20g) &amp; Color: Gold  &amp;  Gauge: 0.8mm - 8mm length</v>
      </c>
      <c r="B204" s="57" t="str">
        <f>'Copy paste to Here'!C208</f>
        <v>ZSEGHT</v>
      </c>
      <c r="C204" s="57" t="s">
        <v>792</v>
      </c>
      <c r="D204" s="58">
        <f>Invoice!B208</f>
        <v>4</v>
      </c>
      <c r="E204" s="59">
        <f>'Shipping Invoice'!J208*$N$1</f>
        <v>2.84</v>
      </c>
      <c r="F204" s="59">
        <f t="shared" si="9"/>
        <v>11.36</v>
      </c>
      <c r="G204" s="60">
        <f t="shared" si="7"/>
        <v>100.45079999999999</v>
      </c>
      <c r="H204" s="63">
        <f t="shared" si="8"/>
        <v>401.80319999999995</v>
      </c>
    </row>
    <row r="205" spans="1:8" s="62" customFormat="1" ht="36">
      <c r="A205" s="56" t="str">
        <f>IF((LEN('Copy paste to Here'!G209))&gt;5,((CONCATENATE('Copy paste to Here'!G209," &amp; ",'Copy paste to Here'!D209,"  &amp;  ",'Copy paste to Here'!E209))),"Empty Cell")</f>
        <v>EO gas sterilized PVD plated 316L steel hinged segment ring, 1.2mm (16g), 1mm (18g), and 0.8mm (20g) &amp; Color: Gold  &amp;  Gauge: 0.8mm - 9mm length</v>
      </c>
      <c r="B205" s="57" t="str">
        <f>'Copy paste to Here'!C209</f>
        <v>ZSEGHT</v>
      </c>
      <c r="C205" s="57" t="s">
        <v>792</v>
      </c>
      <c r="D205" s="58">
        <f>Invoice!B209</f>
        <v>4</v>
      </c>
      <c r="E205" s="59">
        <f>'Shipping Invoice'!J209*$N$1</f>
        <v>2.84</v>
      </c>
      <c r="F205" s="59">
        <f t="shared" si="9"/>
        <v>11.36</v>
      </c>
      <c r="G205" s="60">
        <f t="shared" si="7"/>
        <v>100.45079999999999</v>
      </c>
      <c r="H205" s="63">
        <f t="shared" si="8"/>
        <v>401.80319999999995</v>
      </c>
    </row>
    <row r="206" spans="1:8" s="62" customFormat="1" ht="36">
      <c r="A206" s="56" t="str">
        <f>IF((LEN('Copy paste to Here'!G210))&gt;5,((CONCATENATE('Copy paste to Here'!G210," &amp; ",'Copy paste to Here'!D210,"  &amp;  ",'Copy paste to Here'!E210))),"Empty Cell")</f>
        <v>EO gas sterilized PVD plated 316L steel hinged segment ring, 1.2mm (16g), 1mm (18g), and 0.8mm (20g) &amp; Color: Gold  &amp;  Gauge: 0.8mm - 10mm length</v>
      </c>
      <c r="B206" s="57" t="str">
        <f>'Copy paste to Here'!C210</f>
        <v>ZSEGHT</v>
      </c>
      <c r="C206" s="57" t="s">
        <v>792</v>
      </c>
      <c r="D206" s="58">
        <f>Invoice!B210</f>
        <v>4</v>
      </c>
      <c r="E206" s="59">
        <f>'Shipping Invoice'!J210*$N$1</f>
        <v>2.84</v>
      </c>
      <c r="F206" s="59">
        <f t="shared" si="9"/>
        <v>11.36</v>
      </c>
      <c r="G206" s="60">
        <f t="shared" si="7"/>
        <v>100.45079999999999</v>
      </c>
      <c r="H206" s="63">
        <f t="shared" si="8"/>
        <v>401.80319999999995</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1219.7699999999993</v>
      </c>
      <c r="G1000" s="60"/>
      <c r="H1000" s="61">
        <f t="shared" ref="H1000:H1007" si="49">F1000*$E$14</f>
        <v>43143.264899999973</v>
      </c>
    </row>
    <row r="1001" spans="1:8" s="62" customFormat="1">
      <c r="A1001" s="56" t="str">
        <f>Invoice!I212</f>
        <v>Discount (3% for Orders over 800 USD):</v>
      </c>
      <c r="B1001" s="75"/>
      <c r="C1001" s="75"/>
      <c r="D1001" s="76"/>
      <c r="E1001" s="67"/>
      <c r="F1001" s="59">
        <f>Invoice!J212</f>
        <v>-36.590000000000003</v>
      </c>
      <c r="G1001" s="60"/>
      <c r="H1001" s="61">
        <f t="shared" si="49"/>
        <v>-1294.1883</v>
      </c>
    </row>
    <row r="1002" spans="1:8" s="62" customFormat="1" outlineLevel="1">
      <c r="A1002" s="56" t="str">
        <f>Invoice!I213</f>
        <v>Free shipping to USA via DHL due to order over 350 USD:</v>
      </c>
      <c r="B1002" s="75"/>
      <c r="C1002" s="75"/>
      <c r="D1002" s="76"/>
      <c r="E1002" s="67"/>
      <c r="F1002" s="59">
        <f>Invoice!J213</f>
        <v>0</v>
      </c>
      <c r="G1002" s="60"/>
      <c r="H1002" s="61">
        <f t="shared" si="49"/>
        <v>0</v>
      </c>
    </row>
    <row r="1003" spans="1:8" s="62" customFormat="1">
      <c r="A1003" s="56" t="str">
        <f>'[2]Copy paste to Here'!T4</f>
        <v>Total:</v>
      </c>
      <c r="B1003" s="75"/>
      <c r="C1003" s="75"/>
      <c r="D1003" s="76"/>
      <c r="E1003" s="67"/>
      <c r="F1003" s="59">
        <f>SUM(F1000:F1002)</f>
        <v>1183.1799999999994</v>
      </c>
      <c r="G1003" s="60"/>
      <c r="H1003" s="61">
        <f t="shared" si="49"/>
        <v>41849.076599999978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43143.264900000031</v>
      </c>
    </row>
    <row r="1010" spans="1:8" s="21" customFormat="1">
      <c r="A1010" s="22"/>
      <c r="E1010" s="21" t="s">
        <v>177</v>
      </c>
      <c r="H1010" s="84">
        <f>(SUMIF($A$1000:$A$1008,"Total:",$H$1000:$H$1008))</f>
        <v>41849.076599999978</v>
      </c>
    </row>
    <row r="1011" spans="1:8" s="21" customFormat="1">
      <c r="E1011" s="21" t="s">
        <v>178</v>
      </c>
      <c r="H1011" s="85">
        <f>H1013-H1012</f>
        <v>39111.29</v>
      </c>
    </row>
    <row r="1012" spans="1:8" s="21" customFormat="1">
      <c r="E1012" s="21" t="s">
        <v>179</v>
      </c>
      <c r="H1012" s="85">
        <f>ROUND((H1013*7)/107,2)</f>
        <v>2737.79</v>
      </c>
    </row>
    <row r="1013" spans="1:8" s="21" customFormat="1">
      <c r="E1013" s="22" t="s">
        <v>180</v>
      </c>
      <c r="H1013" s="86">
        <f>ROUND((SUMIF($A$1000:$A$1008,"Total:",$H$1000:$H$1008)),2)</f>
        <v>41849.08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89"/>
  <sheetViews>
    <sheetView workbookViewId="0">
      <selection activeCell="A5" sqref="A5"/>
    </sheetView>
  </sheetViews>
  <sheetFormatPr defaultRowHeight="15"/>
  <sheetData>
    <row r="1" spans="1:1">
      <c r="A1" s="2" t="s">
        <v>715</v>
      </c>
    </row>
    <row r="2" spans="1:1">
      <c r="A2" s="2" t="s">
        <v>715</v>
      </c>
    </row>
    <row r="3" spans="1:1">
      <c r="A3" s="2" t="s">
        <v>715</v>
      </c>
    </row>
    <row r="4" spans="1:1">
      <c r="A4" s="2" t="s">
        <v>715</v>
      </c>
    </row>
    <row r="5" spans="1:1">
      <c r="A5" s="2" t="s">
        <v>715</v>
      </c>
    </row>
    <row r="6" spans="1:1">
      <c r="A6" s="2" t="s">
        <v>715</v>
      </c>
    </row>
    <row r="7" spans="1:1">
      <c r="A7" s="2" t="s">
        <v>715</v>
      </c>
    </row>
    <row r="8" spans="1:1">
      <c r="A8" s="2" t="s">
        <v>100</v>
      </c>
    </row>
    <row r="9" spans="1:1">
      <c r="A9" s="2" t="s">
        <v>777</v>
      </c>
    </row>
    <row r="10" spans="1:1">
      <c r="A10" s="2" t="s">
        <v>777</v>
      </c>
    </row>
    <row r="11" spans="1:1">
      <c r="A11" s="2" t="s">
        <v>777</v>
      </c>
    </row>
    <row r="12" spans="1:1">
      <c r="A12" s="2" t="s">
        <v>777</v>
      </c>
    </row>
    <row r="13" spans="1:1">
      <c r="A13" s="2" t="s">
        <v>777</v>
      </c>
    </row>
    <row r="14" spans="1:1">
      <c r="A14" s="2" t="s">
        <v>777</v>
      </c>
    </row>
    <row r="15" spans="1:1">
      <c r="A15" s="2" t="s">
        <v>777</v>
      </c>
    </row>
    <row r="16" spans="1:1">
      <c r="A16" s="2" t="s">
        <v>777</v>
      </c>
    </row>
    <row r="17" spans="1:1">
      <c r="A17" s="2" t="s">
        <v>777</v>
      </c>
    </row>
    <row r="18" spans="1:1">
      <c r="A18" s="2" t="s">
        <v>777</v>
      </c>
    </row>
    <row r="19" spans="1:1">
      <c r="A19" s="2" t="s">
        <v>777</v>
      </c>
    </row>
    <row r="20" spans="1:1">
      <c r="A20" s="2" t="s">
        <v>777</v>
      </c>
    </row>
    <row r="21" spans="1:1">
      <c r="A21" s="2" t="s">
        <v>777</v>
      </c>
    </row>
    <row r="22" spans="1:1">
      <c r="A22" s="2" t="s">
        <v>777</v>
      </c>
    </row>
    <row r="23" spans="1:1">
      <c r="A23" s="2" t="s">
        <v>722</v>
      </c>
    </row>
    <row r="24" spans="1:1">
      <c r="A24" s="2" t="s">
        <v>722</v>
      </c>
    </row>
    <row r="25" spans="1:1">
      <c r="A25" s="2" t="s">
        <v>722</v>
      </c>
    </row>
    <row r="26" spans="1:1">
      <c r="A26" s="2" t="s">
        <v>724</v>
      </c>
    </row>
    <row r="27" spans="1:1">
      <c r="A27" s="2" t="s">
        <v>724</v>
      </c>
    </row>
    <row r="28" spans="1:1">
      <c r="A28" s="2" t="s">
        <v>724</v>
      </c>
    </row>
    <row r="29" spans="1:1">
      <c r="A29" s="2" t="s">
        <v>724</v>
      </c>
    </row>
    <row r="30" spans="1:1">
      <c r="A30" s="2" t="s">
        <v>724</v>
      </c>
    </row>
    <row r="31" spans="1:1">
      <c r="A31" s="2" t="s">
        <v>724</v>
      </c>
    </row>
    <row r="32" spans="1:1">
      <c r="A32" s="2" t="s">
        <v>724</v>
      </c>
    </row>
    <row r="33" spans="1:1">
      <c r="A33" s="2" t="s">
        <v>724</v>
      </c>
    </row>
    <row r="34" spans="1:1">
      <c r="A34" s="2" t="s">
        <v>727</v>
      </c>
    </row>
    <row r="35" spans="1:1">
      <c r="A35" s="2" t="s">
        <v>727</v>
      </c>
    </row>
    <row r="36" spans="1:1">
      <c r="A36" s="2" t="s">
        <v>727</v>
      </c>
    </row>
    <row r="37" spans="1:1">
      <c r="A37" s="2" t="s">
        <v>729</v>
      </c>
    </row>
    <row r="38" spans="1:1">
      <c r="A38" s="2" t="s">
        <v>729</v>
      </c>
    </row>
    <row r="39" spans="1:1">
      <c r="A39" s="2" t="s">
        <v>729</v>
      </c>
    </row>
    <row r="40" spans="1:1">
      <c r="A40" s="2" t="s">
        <v>729</v>
      </c>
    </row>
    <row r="41" spans="1:1">
      <c r="A41" s="2" t="s">
        <v>662</v>
      </c>
    </row>
    <row r="42" spans="1:1">
      <c r="A42" s="2" t="s">
        <v>662</v>
      </c>
    </row>
    <row r="43" spans="1:1">
      <c r="A43" s="2" t="s">
        <v>662</v>
      </c>
    </row>
    <row r="44" spans="1:1">
      <c r="A44" s="2" t="s">
        <v>662</v>
      </c>
    </row>
    <row r="45" spans="1:1">
      <c r="A45" s="2" t="s">
        <v>732</v>
      </c>
    </row>
    <row r="46" spans="1:1">
      <c r="A46" s="2" t="s">
        <v>734</v>
      </c>
    </row>
    <row r="47" spans="1:1">
      <c r="A47" s="2" t="s">
        <v>736</v>
      </c>
    </row>
    <row r="48" spans="1:1">
      <c r="A48" s="2" t="s">
        <v>736</v>
      </c>
    </row>
    <row r="49" spans="1:1">
      <c r="A49" s="2" t="s">
        <v>736</v>
      </c>
    </row>
    <row r="50" spans="1:1">
      <c r="A50" s="2" t="s">
        <v>737</v>
      </c>
    </row>
    <row r="51" spans="1:1">
      <c r="A51" s="2" t="s">
        <v>737</v>
      </c>
    </row>
    <row r="52" spans="1:1">
      <c r="A52" s="2" t="s">
        <v>737</v>
      </c>
    </row>
    <row r="53" spans="1:1">
      <c r="A53" s="2" t="s">
        <v>737</v>
      </c>
    </row>
    <row r="54" spans="1:1">
      <c r="A54" s="2" t="s">
        <v>737</v>
      </c>
    </row>
    <row r="55" spans="1:1">
      <c r="A55" s="2" t="s">
        <v>737</v>
      </c>
    </row>
    <row r="56" spans="1:1">
      <c r="A56" s="2" t="s">
        <v>737</v>
      </c>
    </row>
    <row r="57" spans="1:1">
      <c r="A57" s="2" t="s">
        <v>737</v>
      </c>
    </row>
    <row r="58" spans="1:1">
      <c r="A58" s="2" t="s">
        <v>738</v>
      </c>
    </row>
    <row r="59" spans="1:1">
      <c r="A59" s="2" t="s">
        <v>738</v>
      </c>
    </row>
    <row r="60" spans="1:1">
      <c r="A60" s="2" t="s">
        <v>738</v>
      </c>
    </row>
    <row r="61" spans="1:1">
      <c r="A61" s="2" t="s">
        <v>738</v>
      </c>
    </row>
    <row r="62" spans="1:1">
      <c r="A62" s="2" t="s">
        <v>738</v>
      </c>
    </row>
    <row r="63" spans="1:1">
      <c r="A63" s="2" t="s">
        <v>738</v>
      </c>
    </row>
    <row r="64" spans="1:1">
      <c r="A64" s="2" t="s">
        <v>738</v>
      </c>
    </row>
    <row r="65" spans="1:1">
      <c r="A65" s="2" t="s">
        <v>740</v>
      </c>
    </row>
    <row r="66" spans="1:1">
      <c r="A66" s="2" t="s">
        <v>740</v>
      </c>
    </row>
    <row r="67" spans="1:1">
      <c r="A67" s="2" t="s">
        <v>740</v>
      </c>
    </row>
    <row r="68" spans="1:1">
      <c r="A68" s="2" t="s">
        <v>740</v>
      </c>
    </row>
    <row r="69" spans="1:1">
      <c r="A69" s="2" t="s">
        <v>740</v>
      </c>
    </row>
    <row r="70" spans="1:1">
      <c r="A70" s="2" t="s">
        <v>740</v>
      </c>
    </row>
    <row r="71" spans="1:1">
      <c r="A71" s="2" t="s">
        <v>740</v>
      </c>
    </row>
    <row r="72" spans="1:1">
      <c r="A72" s="2" t="s">
        <v>740</v>
      </c>
    </row>
    <row r="73" spans="1:1">
      <c r="A73" s="2" t="s">
        <v>740</v>
      </c>
    </row>
    <row r="74" spans="1:1">
      <c r="A74" s="2" t="s">
        <v>740</v>
      </c>
    </row>
    <row r="75" spans="1:1">
      <c r="A75" s="2" t="s">
        <v>740</v>
      </c>
    </row>
    <row r="76" spans="1:1">
      <c r="A76" s="2" t="s">
        <v>740</v>
      </c>
    </row>
    <row r="77" spans="1:1">
      <c r="A77" s="2" t="s">
        <v>746</v>
      </c>
    </row>
    <row r="78" spans="1:1">
      <c r="A78" s="2" t="s">
        <v>746</v>
      </c>
    </row>
    <row r="79" spans="1:1">
      <c r="A79" s="2" t="s">
        <v>746</v>
      </c>
    </row>
    <row r="80" spans="1:1">
      <c r="A80" s="2" t="s">
        <v>746</v>
      </c>
    </row>
    <row r="81" spans="1:1">
      <c r="A81" s="2" t="s">
        <v>746</v>
      </c>
    </row>
    <row r="82" spans="1:1">
      <c r="A82" s="2" t="s">
        <v>746</v>
      </c>
    </row>
    <row r="83" spans="1:1">
      <c r="A83" s="2" t="s">
        <v>746</v>
      </c>
    </row>
    <row r="84" spans="1:1">
      <c r="A84" s="2" t="s">
        <v>748</v>
      </c>
    </row>
    <row r="85" spans="1:1">
      <c r="A85" s="2" t="s">
        <v>748</v>
      </c>
    </row>
    <row r="86" spans="1:1">
      <c r="A86" s="2" t="s">
        <v>748</v>
      </c>
    </row>
    <row r="87" spans="1:1">
      <c r="A87" s="2" t="s">
        <v>748</v>
      </c>
    </row>
    <row r="88" spans="1:1">
      <c r="A88" s="2" t="s">
        <v>748</v>
      </c>
    </row>
    <row r="89" spans="1:1">
      <c r="A89" s="2" t="s">
        <v>778</v>
      </c>
    </row>
    <row r="90" spans="1:1">
      <c r="A90" s="2" t="s">
        <v>778</v>
      </c>
    </row>
    <row r="91" spans="1:1">
      <c r="A91" s="2" t="s">
        <v>778</v>
      </c>
    </row>
    <row r="92" spans="1:1">
      <c r="A92" s="2" t="s">
        <v>778</v>
      </c>
    </row>
    <row r="93" spans="1:1">
      <c r="A93" s="2" t="s">
        <v>778</v>
      </c>
    </row>
    <row r="94" spans="1:1">
      <c r="A94" s="2" t="s">
        <v>778</v>
      </c>
    </row>
    <row r="95" spans="1:1">
      <c r="A95" s="2" t="s">
        <v>778</v>
      </c>
    </row>
    <row r="96" spans="1:1">
      <c r="A96" s="2" t="s">
        <v>778</v>
      </c>
    </row>
    <row r="97" spans="1:1">
      <c r="A97" s="2" t="s">
        <v>779</v>
      </c>
    </row>
    <row r="98" spans="1:1">
      <c r="A98" s="2" t="s">
        <v>779</v>
      </c>
    </row>
    <row r="99" spans="1:1">
      <c r="A99" s="2" t="s">
        <v>779</v>
      </c>
    </row>
    <row r="100" spans="1:1">
      <c r="A100" s="2" t="s">
        <v>779</v>
      </c>
    </row>
    <row r="101" spans="1:1">
      <c r="A101" s="2" t="s">
        <v>779</v>
      </c>
    </row>
    <row r="102" spans="1:1">
      <c r="A102" s="2" t="s">
        <v>779</v>
      </c>
    </row>
    <row r="103" spans="1:1">
      <c r="A103" s="2" t="s">
        <v>779</v>
      </c>
    </row>
    <row r="104" spans="1:1">
      <c r="A104" s="2" t="s">
        <v>779</v>
      </c>
    </row>
    <row r="105" spans="1:1">
      <c r="A105" s="2" t="s">
        <v>780</v>
      </c>
    </row>
    <row r="106" spans="1:1">
      <c r="A106" s="2" t="s">
        <v>780</v>
      </c>
    </row>
    <row r="107" spans="1:1">
      <c r="A107" s="2" t="s">
        <v>780</v>
      </c>
    </row>
    <row r="108" spans="1:1">
      <c r="A108" s="2" t="s">
        <v>780</v>
      </c>
    </row>
    <row r="109" spans="1:1">
      <c r="A109" s="2" t="s">
        <v>780</v>
      </c>
    </row>
    <row r="110" spans="1:1">
      <c r="A110" s="2" t="s">
        <v>780</v>
      </c>
    </row>
    <row r="111" spans="1:1">
      <c r="A111" s="2" t="s">
        <v>780</v>
      </c>
    </row>
    <row r="112" spans="1:1">
      <c r="A112" s="2" t="s">
        <v>780</v>
      </c>
    </row>
    <row r="113" spans="1:1">
      <c r="A113" s="2" t="s">
        <v>781</v>
      </c>
    </row>
    <row r="114" spans="1:1">
      <c r="A114" s="2" t="s">
        <v>781</v>
      </c>
    </row>
    <row r="115" spans="1:1">
      <c r="A115" s="2" t="s">
        <v>781</v>
      </c>
    </row>
    <row r="116" spans="1:1">
      <c r="A116" s="2" t="s">
        <v>781</v>
      </c>
    </row>
    <row r="117" spans="1:1">
      <c r="A117" s="2" t="s">
        <v>781</v>
      </c>
    </row>
    <row r="118" spans="1:1">
      <c r="A118" s="2" t="s">
        <v>781</v>
      </c>
    </row>
    <row r="119" spans="1:1">
      <c r="A119" s="2" t="s">
        <v>781</v>
      </c>
    </row>
    <row r="120" spans="1:1">
      <c r="A120" s="2" t="s">
        <v>781</v>
      </c>
    </row>
    <row r="121" spans="1:1">
      <c r="A121" s="2" t="s">
        <v>782</v>
      </c>
    </row>
    <row r="122" spans="1:1">
      <c r="A122" s="2" t="s">
        <v>782</v>
      </c>
    </row>
    <row r="123" spans="1:1">
      <c r="A123" s="2" t="s">
        <v>782</v>
      </c>
    </row>
    <row r="124" spans="1:1">
      <c r="A124" s="2" t="s">
        <v>782</v>
      </c>
    </row>
    <row r="125" spans="1:1">
      <c r="A125" s="2" t="s">
        <v>782</v>
      </c>
    </row>
    <row r="126" spans="1:1">
      <c r="A126" s="2" t="s">
        <v>782</v>
      </c>
    </row>
    <row r="127" spans="1:1">
      <c r="A127" s="2" t="s">
        <v>782</v>
      </c>
    </row>
    <row r="128" spans="1:1">
      <c r="A128" s="2" t="s">
        <v>782</v>
      </c>
    </row>
    <row r="129" spans="1:1">
      <c r="A129" s="2" t="s">
        <v>783</v>
      </c>
    </row>
    <row r="130" spans="1:1">
      <c r="A130" s="2" t="s">
        <v>783</v>
      </c>
    </row>
    <row r="131" spans="1:1">
      <c r="A131" s="2" t="s">
        <v>783</v>
      </c>
    </row>
    <row r="132" spans="1:1">
      <c r="A132" s="2" t="s">
        <v>783</v>
      </c>
    </row>
    <row r="133" spans="1:1">
      <c r="A133" s="2" t="s">
        <v>783</v>
      </c>
    </row>
    <row r="134" spans="1:1">
      <c r="A134" s="2" t="s">
        <v>783</v>
      </c>
    </row>
    <row r="135" spans="1:1">
      <c r="A135" s="2" t="s">
        <v>783</v>
      </c>
    </row>
    <row r="136" spans="1:1">
      <c r="A136" s="2" t="s">
        <v>783</v>
      </c>
    </row>
    <row r="137" spans="1:1">
      <c r="A137" s="2" t="s">
        <v>784</v>
      </c>
    </row>
    <row r="138" spans="1:1">
      <c r="A138" s="2" t="s">
        <v>784</v>
      </c>
    </row>
    <row r="139" spans="1:1">
      <c r="A139" s="2" t="s">
        <v>784</v>
      </c>
    </row>
    <row r="140" spans="1:1">
      <c r="A140" s="2" t="s">
        <v>784</v>
      </c>
    </row>
    <row r="141" spans="1:1">
      <c r="A141" s="2" t="s">
        <v>784</v>
      </c>
    </row>
    <row r="142" spans="1:1">
      <c r="A142" s="2" t="s">
        <v>784</v>
      </c>
    </row>
    <row r="143" spans="1:1">
      <c r="A143" s="2" t="s">
        <v>784</v>
      </c>
    </row>
    <row r="144" spans="1:1">
      <c r="A144" s="2" t="s">
        <v>784</v>
      </c>
    </row>
    <row r="145" spans="1:1">
      <c r="A145" s="2" t="s">
        <v>785</v>
      </c>
    </row>
    <row r="146" spans="1:1">
      <c r="A146" s="2" t="s">
        <v>785</v>
      </c>
    </row>
    <row r="147" spans="1:1">
      <c r="A147" s="2" t="s">
        <v>785</v>
      </c>
    </row>
    <row r="148" spans="1:1">
      <c r="A148" s="2" t="s">
        <v>785</v>
      </c>
    </row>
    <row r="149" spans="1:1">
      <c r="A149" s="2" t="s">
        <v>785</v>
      </c>
    </row>
    <row r="150" spans="1:1">
      <c r="A150" s="2" t="s">
        <v>785</v>
      </c>
    </row>
    <row r="151" spans="1:1">
      <c r="A151" s="2" t="s">
        <v>785</v>
      </c>
    </row>
    <row r="152" spans="1:1">
      <c r="A152" s="2" t="s">
        <v>785</v>
      </c>
    </row>
    <row r="153" spans="1:1">
      <c r="A153" s="2" t="s">
        <v>786</v>
      </c>
    </row>
    <row r="154" spans="1:1">
      <c r="A154" s="2" t="s">
        <v>787</v>
      </c>
    </row>
    <row r="155" spans="1:1">
      <c r="A155" s="2" t="s">
        <v>788</v>
      </c>
    </row>
    <row r="156" spans="1:1">
      <c r="A156" s="2" t="s">
        <v>789</v>
      </c>
    </row>
    <row r="157" spans="1:1">
      <c r="A157" s="2" t="s">
        <v>790</v>
      </c>
    </row>
    <row r="158" spans="1:1">
      <c r="A158" s="2" t="s">
        <v>791</v>
      </c>
    </row>
    <row r="159" spans="1:1">
      <c r="A159" s="2" t="s">
        <v>791</v>
      </c>
    </row>
    <row r="160" spans="1:1">
      <c r="A160" s="2" t="s">
        <v>791</v>
      </c>
    </row>
    <row r="161" spans="1:1">
      <c r="A161" s="2" t="s">
        <v>791</v>
      </c>
    </row>
    <row r="162" spans="1:1">
      <c r="A162" s="2" t="s">
        <v>792</v>
      </c>
    </row>
    <row r="163" spans="1:1">
      <c r="A163" s="2" t="s">
        <v>792</v>
      </c>
    </row>
    <row r="164" spans="1:1">
      <c r="A164" s="2" t="s">
        <v>792</v>
      </c>
    </row>
    <row r="165" spans="1:1">
      <c r="A165" s="2" t="s">
        <v>792</v>
      </c>
    </row>
    <row r="166" spans="1:1">
      <c r="A166" s="2" t="s">
        <v>791</v>
      </c>
    </row>
    <row r="167" spans="1:1">
      <c r="A167" s="2" t="s">
        <v>791</v>
      </c>
    </row>
    <row r="168" spans="1:1">
      <c r="A168" s="2" t="s">
        <v>791</v>
      </c>
    </row>
    <row r="169" spans="1:1">
      <c r="A169" s="2" t="s">
        <v>791</v>
      </c>
    </row>
    <row r="170" spans="1:1">
      <c r="A170" s="2" t="s">
        <v>792</v>
      </c>
    </row>
    <row r="171" spans="1:1">
      <c r="A171" s="2" t="s">
        <v>792</v>
      </c>
    </row>
    <row r="172" spans="1:1">
      <c r="A172" s="2" t="s">
        <v>792</v>
      </c>
    </row>
    <row r="173" spans="1:1">
      <c r="A173" s="2" t="s">
        <v>792</v>
      </c>
    </row>
    <row r="174" spans="1:1">
      <c r="A174" s="2" t="s">
        <v>791</v>
      </c>
    </row>
    <row r="175" spans="1:1">
      <c r="A175" s="2" t="s">
        <v>791</v>
      </c>
    </row>
    <row r="176" spans="1:1">
      <c r="A176" s="2" t="s">
        <v>791</v>
      </c>
    </row>
    <row r="177" spans="1:1">
      <c r="A177" s="2" t="s">
        <v>791</v>
      </c>
    </row>
    <row r="178" spans="1:1">
      <c r="A178" s="2" t="s">
        <v>792</v>
      </c>
    </row>
    <row r="179" spans="1:1">
      <c r="A179" s="2" t="s">
        <v>792</v>
      </c>
    </row>
    <row r="180" spans="1:1">
      <c r="A180" s="2" t="s">
        <v>792</v>
      </c>
    </row>
    <row r="181" spans="1:1">
      <c r="A181" s="2" t="s">
        <v>792</v>
      </c>
    </row>
    <row r="182" spans="1:1">
      <c r="A182" s="2" t="s">
        <v>791</v>
      </c>
    </row>
    <row r="183" spans="1:1">
      <c r="A183" s="2" t="s">
        <v>791</v>
      </c>
    </row>
    <row r="184" spans="1:1">
      <c r="A184" s="2" t="s">
        <v>791</v>
      </c>
    </row>
    <row r="185" spans="1:1">
      <c r="A185" s="2" t="s">
        <v>791</v>
      </c>
    </row>
    <row r="186" spans="1:1">
      <c r="A186" s="2" t="s">
        <v>792</v>
      </c>
    </row>
    <row r="187" spans="1:1">
      <c r="A187" s="2" t="s">
        <v>792</v>
      </c>
    </row>
    <row r="188" spans="1:1">
      <c r="A188" s="2" t="s">
        <v>792</v>
      </c>
    </row>
    <row r="189" spans="1:1">
      <c r="A189" s="2" t="s">
        <v>792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2023-09-10T05:45:41Z</cp:lastPrinted>
  <dcterms:created xsi:type="dcterms:W3CDTF">2009-06-02T18:56:54Z</dcterms:created>
  <dcterms:modified xsi:type="dcterms:W3CDTF">2023-09-10T05:45:48Z</dcterms:modified>
</cp:coreProperties>
</file>