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F2FB159A-0E51-43C3-BE30-78EC42AA2787}"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Invoice!$A$1:$K$113</definedName>
    <definedName name="_xlnm.Print_Area" localSheetId="3">'Shipping Invoice'!$A$1:$L$105</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3" i="2" l="1"/>
  <c r="J102" i="2"/>
  <c r="K103" i="7"/>
  <c r="K102" i="7"/>
  <c r="E96" i="6"/>
  <c r="E93" i="6"/>
  <c r="E90" i="6"/>
  <c r="E88" i="6"/>
  <c r="E85" i="6"/>
  <c r="E84" i="6"/>
  <c r="E83" i="6"/>
  <c r="E82" i="6"/>
  <c r="E81" i="6"/>
  <c r="E80" i="6"/>
  <c r="E77" i="6"/>
  <c r="E74" i="6"/>
  <c r="E72" i="6"/>
  <c r="E69" i="6"/>
  <c r="E68" i="6"/>
  <c r="E67" i="6"/>
  <c r="E66" i="6"/>
  <c r="E65" i="6"/>
  <c r="E64" i="6"/>
  <c r="E61" i="6"/>
  <c r="E58" i="6"/>
  <c r="E56" i="6"/>
  <c r="E53" i="6"/>
  <c r="E52" i="6"/>
  <c r="E51" i="6"/>
  <c r="E50" i="6"/>
  <c r="E49" i="6"/>
  <c r="E48" i="6"/>
  <c r="E45" i="6"/>
  <c r="E42" i="6"/>
  <c r="E40" i="6"/>
  <c r="E39" i="6"/>
  <c r="E38" i="6"/>
  <c r="E37" i="6"/>
  <c r="E36" i="6"/>
  <c r="E35" i="6"/>
  <c r="E34" i="6"/>
  <c r="E33" i="6"/>
  <c r="E32" i="6"/>
  <c r="E31" i="6"/>
  <c r="E30" i="6"/>
  <c r="E29" i="6"/>
  <c r="E26" i="6"/>
  <c r="E24" i="6"/>
  <c r="E23" i="6"/>
  <c r="E22" i="6"/>
  <c r="E21" i="6"/>
  <c r="E20" i="6"/>
  <c r="E19" i="6"/>
  <c r="E18" i="6"/>
  <c r="K14" i="7"/>
  <c r="K17" i="7"/>
  <c r="K10" i="7"/>
  <c r="B93" i="7"/>
  <c r="B89" i="7"/>
  <c r="I89" i="7"/>
  <c r="I88" i="7"/>
  <c r="B83" i="7"/>
  <c r="B82" i="7"/>
  <c r="B75" i="7"/>
  <c r="I75" i="7"/>
  <c r="I74" i="7"/>
  <c r="B73" i="7"/>
  <c r="B69" i="7"/>
  <c r="I62" i="7"/>
  <c r="I61" i="7"/>
  <c r="I60" i="7"/>
  <c r="B53" i="7"/>
  <c r="I48" i="7"/>
  <c r="I47" i="7"/>
  <c r="I46" i="7"/>
  <c r="B43" i="7"/>
  <c r="B41" i="7"/>
  <c r="B39" i="7"/>
  <c r="B35" i="7"/>
  <c r="I35" i="7"/>
  <c r="K35" i="7" s="1"/>
  <c r="B29" i="7"/>
  <c r="B26" i="7"/>
  <c r="B25" i="7"/>
  <c r="B24" i="7"/>
  <c r="I24" i="7"/>
  <c r="I23" i="7"/>
  <c r="N1" i="7"/>
  <c r="I93" i="7" s="1"/>
  <c r="K93" i="7" s="1"/>
  <c r="N1" i="6"/>
  <c r="E87" i="6" s="1"/>
  <c r="F1002" i="6"/>
  <c r="F1001" i="6"/>
  <c r="D96" i="6"/>
  <c r="B100" i="7" s="1"/>
  <c r="D95" i="6"/>
  <c r="B99" i="7" s="1"/>
  <c r="D94" i="6"/>
  <c r="B98" i="7" s="1"/>
  <c r="D93" i="6"/>
  <c r="B97" i="7" s="1"/>
  <c r="D92" i="6"/>
  <c r="B96" i="7" s="1"/>
  <c r="D91" i="6"/>
  <c r="B95" i="7" s="1"/>
  <c r="D90" i="6"/>
  <c r="B94" i="7" s="1"/>
  <c r="D89" i="6"/>
  <c r="D88" i="6"/>
  <c r="B92" i="7" s="1"/>
  <c r="D87" i="6"/>
  <c r="B91" i="7" s="1"/>
  <c r="D86" i="6"/>
  <c r="B90" i="7" s="1"/>
  <c r="D85" i="6"/>
  <c r="D84" i="6"/>
  <c r="B88" i="7" s="1"/>
  <c r="D83" i="6"/>
  <c r="B87" i="7" s="1"/>
  <c r="D82" i="6"/>
  <c r="B86" i="7" s="1"/>
  <c r="D81" i="6"/>
  <c r="B85" i="7" s="1"/>
  <c r="D80" i="6"/>
  <c r="B84" i="7" s="1"/>
  <c r="D79" i="6"/>
  <c r="D78" i="6"/>
  <c r="D77" i="6"/>
  <c r="B81" i="7" s="1"/>
  <c r="D76" i="6"/>
  <c r="B80" i="7" s="1"/>
  <c r="D75" i="6"/>
  <c r="B79" i="7" s="1"/>
  <c r="D74" i="6"/>
  <c r="B78" i="7" s="1"/>
  <c r="D73" i="6"/>
  <c r="B77" i="7" s="1"/>
  <c r="D72" i="6"/>
  <c r="B76" i="7" s="1"/>
  <c r="D71" i="6"/>
  <c r="D70" i="6"/>
  <c r="B74" i="7" s="1"/>
  <c r="K74" i="7" s="1"/>
  <c r="D69" i="6"/>
  <c r="D68" i="6"/>
  <c r="B72" i="7" s="1"/>
  <c r="D67" i="6"/>
  <c r="B71" i="7" s="1"/>
  <c r="D66" i="6"/>
  <c r="B70" i="7" s="1"/>
  <c r="D65" i="6"/>
  <c r="D64" i="6"/>
  <c r="B68" i="7" s="1"/>
  <c r="D63" i="6"/>
  <c r="B67" i="7" s="1"/>
  <c r="D62" i="6"/>
  <c r="B66" i="7" s="1"/>
  <c r="D61" i="6"/>
  <c r="B65" i="7" s="1"/>
  <c r="D60" i="6"/>
  <c r="B64" i="7" s="1"/>
  <c r="D59" i="6"/>
  <c r="B63" i="7" s="1"/>
  <c r="D58" i="6"/>
  <c r="B62" i="7" s="1"/>
  <c r="D57" i="6"/>
  <c r="B61" i="7" s="1"/>
  <c r="D56" i="6"/>
  <c r="B60" i="7" s="1"/>
  <c r="K60" i="7" s="1"/>
  <c r="D55" i="6"/>
  <c r="B59" i="7" s="1"/>
  <c r="D54" i="6"/>
  <c r="B58" i="7" s="1"/>
  <c r="D53" i="6"/>
  <c r="B57" i="7" s="1"/>
  <c r="D52" i="6"/>
  <c r="B56" i="7" s="1"/>
  <c r="D51" i="6"/>
  <c r="B55" i="7" s="1"/>
  <c r="D50" i="6"/>
  <c r="B54" i="7" s="1"/>
  <c r="D49" i="6"/>
  <c r="D48" i="6"/>
  <c r="B52" i="7" s="1"/>
  <c r="D47" i="6"/>
  <c r="B51" i="7" s="1"/>
  <c r="D46" i="6"/>
  <c r="B50" i="7" s="1"/>
  <c r="D45" i="6"/>
  <c r="B49" i="7" s="1"/>
  <c r="D44" i="6"/>
  <c r="B48" i="7" s="1"/>
  <c r="D43" i="6"/>
  <c r="B47" i="7" s="1"/>
  <c r="D42" i="6"/>
  <c r="B46" i="7" s="1"/>
  <c r="D41" i="6"/>
  <c r="B45" i="7" s="1"/>
  <c r="D40" i="6"/>
  <c r="B44" i="7" s="1"/>
  <c r="D39" i="6"/>
  <c r="D38" i="6"/>
  <c r="B42" i="7" s="1"/>
  <c r="D37" i="6"/>
  <c r="D36" i="6"/>
  <c r="B40" i="7" s="1"/>
  <c r="D35" i="6"/>
  <c r="D34" i="6"/>
  <c r="B38" i="7" s="1"/>
  <c r="D33" i="6"/>
  <c r="B37" i="7" s="1"/>
  <c r="D32" i="6"/>
  <c r="B36" i="7" s="1"/>
  <c r="D31" i="6"/>
  <c r="D30" i="6"/>
  <c r="B34" i="7" s="1"/>
  <c r="D29" i="6"/>
  <c r="B33" i="7" s="1"/>
  <c r="D28" i="6"/>
  <c r="B32" i="7" s="1"/>
  <c r="D27" i="6"/>
  <c r="B31" i="7" s="1"/>
  <c r="D26" i="6"/>
  <c r="B30" i="7" s="1"/>
  <c r="D25" i="6"/>
  <c r="D24" i="6"/>
  <c r="B28" i="7" s="1"/>
  <c r="D23" i="6"/>
  <c r="B27" i="7" s="1"/>
  <c r="D22" i="6"/>
  <c r="D21" i="6"/>
  <c r="D20" i="6"/>
  <c r="D19" i="6"/>
  <c r="B23" i="7" s="1"/>
  <c r="D18" i="6"/>
  <c r="B22" i="7" s="1"/>
  <c r="G3" i="6"/>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101" i="2" s="1"/>
  <c r="J28" i="2"/>
  <c r="J27" i="2"/>
  <c r="J26" i="2"/>
  <c r="J25" i="2"/>
  <c r="J24" i="2"/>
  <c r="J23" i="2"/>
  <c r="J22" i="2"/>
  <c r="A1007" i="6"/>
  <c r="A1006" i="6"/>
  <c r="A1005" i="6"/>
  <c r="F1004" i="6"/>
  <c r="A1004" i="6"/>
  <c r="A1003" i="6"/>
  <c r="A1002" i="6"/>
  <c r="A1001" i="6"/>
  <c r="K75" i="7" l="1"/>
  <c r="I39" i="7"/>
  <c r="I79" i="7"/>
  <c r="K33" i="7"/>
  <c r="I27" i="7"/>
  <c r="K27" i="7" s="1"/>
  <c r="I53" i="7"/>
  <c r="K53" i="7" s="1"/>
  <c r="I80" i="7"/>
  <c r="K80" i="7" s="1"/>
  <c r="K34" i="7"/>
  <c r="K50" i="7"/>
  <c r="K66" i="7"/>
  <c r="I28" i="7"/>
  <c r="I40" i="7"/>
  <c r="I68" i="7"/>
  <c r="I81" i="7"/>
  <c r="K68" i="7"/>
  <c r="K58" i="7"/>
  <c r="K32" i="7"/>
  <c r="I29" i="7"/>
  <c r="K29" i="7" s="1"/>
  <c r="I41" i="7"/>
  <c r="K41" i="7" s="1"/>
  <c r="I69" i="7"/>
  <c r="K69" i="7" s="1"/>
  <c r="I82" i="7"/>
  <c r="K82" i="7" s="1"/>
  <c r="I54" i="7"/>
  <c r="K54" i="7" s="1"/>
  <c r="I94" i="7"/>
  <c r="K94" i="7" s="1"/>
  <c r="K37" i="7"/>
  <c r="K85" i="7"/>
  <c r="I30" i="7"/>
  <c r="I42" i="7"/>
  <c r="K42" i="7" s="1"/>
  <c r="I55" i="7"/>
  <c r="K55" i="7" s="1"/>
  <c r="I70" i="7"/>
  <c r="K70" i="7" s="1"/>
  <c r="I83" i="7"/>
  <c r="I95" i="7"/>
  <c r="K48" i="7"/>
  <c r="I31" i="7"/>
  <c r="K31" i="7" s="1"/>
  <c r="I43" i="7"/>
  <c r="K43" i="7" s="1"/>
  <c r="I56" i="7"/>
  <c r="K56" i="7" s="1"/>
  <c r="I71" i="7"/>
  <c r="K71" i="7" s="1"/>
  <c r="K83" i="7"/>
  <c r="I96" i="7"/>
  <c r="K96" i="7" s="1"/>
  <c r="K23" i="7"/>
  <c r="I32" i="7"/>
  <c r="I57" i="7"/>
  <c r="K57" i="7" s="1"/>
  <c r="I72" i="7"/>
  <c r="K72" i="7" s="1"/>
  <c r="I84" i="7"/>
  <c r="K84" i="7" s="1"/>
  <c r="I97" i="7"/>
  <c r="K97" i="7" s="1"/>
  <c r="K88" i="7"/>
  <c r="I73" i="7"/>
  <c r="I98" i="7"/>
  <c r="K98" i="7" s="1"/>
  <c r="K90" i="7"/>
  <c r="K28" i="7"/>
  <c r="K40" i="7"/>
  <c r="I33" i="7"/>
  <c r="I44" i="7"/>
  <c r="I58" i="7"/>
  <c r="I85" i="7"/>
  <c r="I22" i="7"/>
  <c r="K22" i="7" s="1"/>
  <c r="I34" i="7"/>
  <c r="I45" i="7"/>
  <c r="K45" i="7" s="1"/>
  <c r="I59" i="7"/>
  <c r="K59" i="7" s="1"/>
  <c r="K73" i="7"/>
  <c r="I86" i="7"/>
  <c r="K86" i="7" s="1"/>
  <c r="I99" i="7"/>
  <c r="K99" i="7" s="1"/>
  <c r="I87" i="7"/>
  <c r="K87" i="7" s="1"/>
  <c r="I100" i="7"/>
  <c r="K100" i="7" s="1"/>
  <c r="I36" i="7"/>
  <c r="K36" i="7" s="1"/>
  <c r="I37" i="7"/>
  <c r="K24" i="7"/>
  <c r="K61" i="7"/>
  <c r="K77" i="7"/>
  <c r="I25" i="7"/>
  <c r="K25" i="7" s="1"/>
  <c r="I49" i="7"/>
  <c r="K49" i="7" s="1"/>
  <c r="I63" i="7"/>
  <c r="K63" i="7" s="1"/>
  <c r="I76" i="7"/>
  <c r="K76" i="7" s="1"/>
  <c r="K89" i="7"/>
  <c r="K30" i="7"/>
  <c r="K46" i="7"/>
  <c r="K62" i="7"/>
  <c r="I50" i="7"/>
  <c r="I64" i="7"/>
  <c r="I77" i="7"/>
  <c r="I90" i="7"/>
  <c r="K47" i="7"/>
  <c r="K79" i="7"/>
  <c r="K95" i="7"/>
  <c r="I26" i="7"/>
  <c r="K26" i="7" s="1"/>
  <c r="I38" i="7"/>
  <c r="K38" i="7" s="1"/>
  <c r="I51" i="7"/>
  <c r="K51" i="7" s="1"/>
  <c r="I65" i="7"/>
  <c r="K65" i="7" s="1"/>
  <c r="I78" i="7"/>
  <c r="K78" i="7" s="1"/>
  <c r="I91" i="7"/>
  <c r="K91" i="7" s="1"/>
  <c r="I52" i="7"/>
  <c r="K52" i="7" s="1"/>
  <c r="I92" i="7"/>
  <c r="K92" i="7" s="1"/>
  <c r="K44" i="7"/>
  <c r="K64" i="7"/>
  <c r="I66" i="7"/>
  <c r="K81" i="7"/>
  <c r="K39" i="7"/>
  <c r="I67" i="7"/>
  <c r="K67" i="7" s="1"/>
  <c r="E25" i="6"/>
  <c r="E41" i="6"/>
  <c r="E57" i="6"/>
  <c r="E73" i="6"/>
  <c r="E89" i="6"/>
  <c r="E27" i="6"/>
  <c r="E43" i="6"/>
  <c r="E59" i="6"/>
  <c r="E75" i="6"/>
  <c r="E91" i="6"/>
  <c r="E28" i="6"/>
  <c r="E44" i="6"/>
  <c r="E60" i="6"/>
  <c r="E76" i="6"/>
  <c r="E92" i="6"/>
  <c r="E46" i="6"/>
  <c r="E62" i="6"/>
  <c r="E78" i="6"/>
  <c r="E94" i="6"/>
  <c r="E47" i="6"/>
  <c r="E63" i="6"/>
  <c r="E79" i="6"/>
  <c r="E95" i="6"/>
  <c r="E54" i="6"/>
  <c r="E70" i="6"/>
  <c r="E86" i="6"/>
  <c r="E55" i="6"/>
  <c r="E71" i="6"/>
  <c r="J104" i="2"/>
  <c r="B101" i="7"/>
  <c r="M11" i="6"/>
  <c r="K101" i="7" l="1"/>
  <c r="K104"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07" i="2" s="1"/>
  <c r="I111" i="2" l="1"/>
  <c r="I109" i="2" s="1"/>
  <c r="I112" i="2"/>
  <c r="I110"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<sst xmlns="http://schemas.openxmlformats.org/spreadsheetml/2006/main" count="3057" uniqueCount="855">
  <si>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</si>
  <si>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</si>
  <si>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</si>
  <si>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</si>
  <si>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</si>
  <si>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</si>
  <si>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</si>
  <si>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</si>
  <si>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</si>
  <si>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</si>
  <si>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</si>
  <si>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</si>
  <si>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</si>
  <si>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</si>
  <si>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</si>
  <si>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</si>
  <si>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</si>
  <si>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</si>
  <si>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</si>
  <si>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</si>
  <si>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</si>
  <si>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</si>
  <si>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</si>
  <si>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</si>
  <si>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</si>
  <si>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</si>
  <si>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</si>
  <si>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</si>
  <si>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</si>
  <si>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</si>
  <si>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</si>
  <si>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</si>
  <si>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</si>
  <si>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</si>
  <si>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</si>
  <si>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</si>
  <si>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</si>
  <si>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</si>
  <si>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</si>
  <si>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</si>
  <si>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</si>
  <si>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</si>
  <si>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</si>
  <si>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</si>
  <si>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</si>
  <si>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</si>
  <si>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</si>
  <si>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</si>
  <si>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</si>
  <si>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</si>
  <si>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</si>
  <si>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</si>
  <si>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</si>
  <si>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</si>
  <si>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</si>
  <si>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</si>
  <si>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</si>
  <si>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</si>
  <si>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</si>
  <si>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</si>
  <si>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</si>
  <si>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</si>
  <si>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</si>
  <si>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</si>
  <si>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</si>
  <si>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</si>
  <si>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</si>
  <si>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</si>
  <si>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</si>
  <si>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</si>
  <si>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</si>
  <si>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</si>
  <si>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</si>
  <si>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</si>
  <si>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</si>
  <si>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</si>
  <si>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</si>
  <si>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</si>
  <si>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</si>
  <si>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</si>
  <si>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</si>
  <si>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</si>
  <si>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</si>
  <si>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</si>
  <si>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</si>
  <si>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</si>
  <si>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</si>
  <si>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</si>
  <si>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</si>
  <si>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</si>
  <si>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</si>
  <si>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</si>
  <si>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</si>
  <si>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</si>
  <si>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</si>
  <si>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</si>
  <si>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</si>
  <si>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</si>
  <si>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</si>
  <si>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</si>
  <si>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</si>
  <si>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</si>
  <si>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</si>
  <si>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</si>
  <si>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</si>
  <si>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</si>
  <si>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</si>
  <si>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</si>
  <si>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</si>
  <si>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</si>
  <si>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</si>
  <si>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</si>
  <si>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</si>
  <si>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</si>
  <si>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</si>
  <si>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</si>
  <si>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</si>
  <si>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</si>
  <si>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</si>
  <si>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</si>
  <si>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</si>
  <si>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</si>
  <si>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</si>
  <si>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</si>
  <si>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</si>
  <si>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</si>
  <si>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</si>
  <si>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</si>
  <si>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</si>
  <si>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</si>
  <si>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</si>
  <si>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</si>
  <si>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</si>
  <si>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</si>
  <si>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</si>
  <si>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</si>
  <si>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</si>
  <si>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</si>
  <si>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</si>
  <si>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</si>
  <si>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</si>
  <si>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</si>
  <si>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</si>
  <si>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</si>
  <si>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</si>
  <si>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</si>
  <si>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</si>
  <si>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</si>
  <si>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</si>
  <si>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</si>
  <si>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</si>
  <si>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</si>
  <si>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</si>
  <si>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</si>
  <si>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</si>
  <si>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</si>
  <si>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</si>
  <si>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</si>
  <si>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</si>
  <si>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</si>
  <si>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</si>
  <si>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</si>
  <si>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</si>
  <si>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</si>
  <si>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</si>
  <si>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</si>
  <si>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</si>
  <si>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</si>
  <si>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</si>
  <si>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</si>
  <si>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</si>
  <si>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</si>
  <si>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</si>
  <si>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</si>
  <si>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</si>
  <si>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</si>
  <si>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</si>
  <si>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</si>
  <si>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</si>
  <si>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</si>
  <si>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</si>
  <si>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</si>
  <si>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</si>
  <si>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</si>
  <si>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</si>
  <si>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</si>
  <si>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</si>
  <si>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</si>
  <si>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</si>
  <si>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</si>
  <si>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</si>
  <si>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</si>
  <si>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</si>
  <si>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</si>
  <si>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</si>
  <si>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</si>
  <si>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</si>
  <si>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</si>
  <si>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</si>
  <si>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</si>
  <si>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</si>
  <si>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</si>
  <si>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</si>
  <si>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</si>
  <si>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</si>
  <si>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</si>
  <si>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</si>
  <si>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</si>
  <si>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</si>
  <si>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</si>
  <si>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</si>
  <si>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</si>
  <si>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</si>
  <si>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</si>
  <si>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</si>
  <si>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</si>
  <si>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</si>
  <si>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</si>
  <si>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</si>
  <si>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</si>
  <si>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</si>
  <si>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</si>
  <si>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</si>
  <si>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</si>
  <si>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</si>
  <si>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</si>
  <si>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</si>
  <si>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</si>
  <si>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</si>
  <si>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</si>
  <si>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</si>
  <si>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</si>
  <si>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</si>
  <si>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</si>
  <si>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</si>
  <si>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</si>
  <si>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</si>
  <si>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</si>
  <si>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</si>
  <si>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</si>
  <si>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</si>
  <si>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</si>
  <si>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</si>
  <si>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</si>
  <si>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</si>
  <si>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</si>
  <si>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</si>
  <si>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</si>
  <si>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</si>
  <si>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</si>
  <si>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</si>
  <si>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</si>
  <si>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</si>
  <si>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</si>
  <si>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</si>
  <si>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</si>
  <si>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</si>
  <si>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</si>
  <si>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</si>
  <si>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</si>
  <si>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</si>
  <si>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</si>
  <si>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</si>
  <si>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</si>
  <si>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</si>
  <si>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</si>
  <si>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</si>
  <si>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</si>
  <si>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</si>
  <si>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</si>
  <si>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</si>
  <si>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</si>
  <si>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</si>
  <si>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</si>
  <si>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</si>
  <si>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</si>
  <si>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</si>
  <si>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</si>
  <si>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</si>
  <si>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</si>
  <si>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</si>
  <si>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</si>
  <si>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</si>
  <si>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</si>
  <si>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</si>
  <si>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</si>
  <si>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</si>
  <si>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</si>
  <si>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</si>
  <si>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</si>
  <si>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</si>
  <si>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</si>
  <si>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</si>
  <si>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</si>
  <si>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</si>
  <si>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</si>
  <si>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</si>
  <si>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</si>
  <si>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</si>
  <si>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</si>
  <si>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</si>
  <si>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</si>
  <si>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</si>
  <si>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</si>
  <si>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</si>
  <si>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</si>
  <si>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</si>
  <si>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</si>
  <si>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</si>
  <si>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</si>
  <si>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</si>
  <si>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</si>
  <si>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</si>
  <si>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</si>
  <si>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</si>
  <si>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</si>
  <si>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</si>
  <si>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</si>
  <si>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</si>
  <si>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</si>
  <si>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</si>
  <si>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</si>
  <si>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</si>
  <si>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</si>
  <si>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</si>
  <si>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</si>
  <si>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</si>
  <si>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</si>
  <si>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</si>
  <si>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</si>
  <si>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</si>
  <si>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</si>
  <si>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</si>
  <si>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</si>
  <si>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</si>
  <si>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</si>
  <si>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</si>
  <si>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</si>
  <si>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</si>
  <si>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</si>
  <si>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</si>
  <si>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</si>
  <si>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</si>
  <si>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</si>
  <si>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</si>
  <si>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</si>
  <si>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</si>
  <si>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</si>
  <si>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</si>
  <si>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</si>
  <si>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</si>
  <si>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</si>
  <si>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</si>
  <si>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</si>
  <si>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</si>
  <si>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</si>
  <si>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</si>
  <si>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</si>
  <si>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</si>
  <si>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</si>
  <si>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</si>
  <si>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</si>
  <si>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</si>
  <si>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</si>
  <si>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</si>
  <si>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</si>
  <si>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</si>
  <si>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</si>
  <si>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</si>
  <si>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</si>
  <si>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</si>
  <si>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</si>
  <si>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</si>
  <si>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</si>
  <si>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</si>
  <si>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</si>
  <si>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</si>
  <si>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</si>
  <si>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</si>
  <si>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</si>
  <si>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</si>
  <si>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</si>
  <si>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</si>
  <si>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</si>
  <si>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</si>
  <si>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</si>
  <si>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</si>
  <si>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</si>
  <si>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</si>
  <si>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</si>
  <si>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</si>
  <si>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</si>
  <si>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</si>
  <si>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</si>
  <si>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</si>
  <si>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</si>
  <si>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</si>
  <si>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</si>
  <si>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</si>
  <si>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</si>
  <si>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</si>
  <si>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</si>
  <si>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</si>
  <si>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</si>
  <si>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</si>
  <si>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</si>
  <si>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</si>
  <si>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</si>
  <si>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</si>
  <si>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</si>
  <si>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</si>
  <si>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</si>
  <si>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</si>
  <si>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</si>
  <si>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</si>
  <si>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</si>
  <si>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</si>
  <si>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</si>
  <si>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</si>
  <si>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</si>
  <si>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</si>
  <si>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</si>
  <si>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</si>
  <si>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</si>
  <si>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</si>
  <si>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</si>
  <si>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</si>
  <si>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</si>
  <si>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</si>
  <si>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</si>
  <si>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</si>
  <si>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</si>
  <si>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</si>
  <si>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</si>
  <si>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</si>
  <si>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</si>
  <si>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</si>
  <si>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</si>
  <si>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</si>
  <si>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</si>
  <si>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</si>
  <si>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</si>
  <si>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</si>
  <si>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</si>
  <si>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</si>
  <si>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</si>
  <si>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</si>
  <si>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</si>
  <si>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</si>
  <si>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</si>
  <si>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</si>
  <si>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</si>
  <si>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</si>
  <si>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</si>
  <si>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</si>
  <si>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</si>
  <si>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</si>
  <si>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</si>
  <si>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</si>
  <si>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</si>
  <si>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</si>
  <si>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</si>
  <si>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</si>
  <si>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</si>
  <si>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</si>
  <si>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</si>
  <si>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</si>
  <si>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</si>
  <si>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</si>
  <si>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</si>
  <si>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</si>
  <si>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</si>
  <si>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</si>
  <si>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</si>
  <si>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</si>
  <si>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</si>
  <si>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</si>
  <si>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</si>
  <si>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</si>
  <si>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</si>
  <si>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</si>
  <si>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</si>
  <si>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</si>
  <si>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</si>
  <si>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</si>
  <si>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</si>
  <si>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</si>
  <si>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</si>
  <si>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</si>
  <si>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</si>
  <si>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</si>
  <si>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</si>
  <si>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</si>
  <si>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</si>
  <si>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</si>
  <si>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</si>
  <si>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</si>
  <si>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</si>
  <si>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</si>
  <si>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</si>
  <si>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</si>
  <si>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</si>
  <si>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</si>
  <si>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</si>
  <si>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</si>
  <si>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</si>
  <si>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</si>
  <si>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</si>
  <si>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</si>
  <si>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</si>
  <si>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</si>
  <si>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</si>
  <si>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</si>
  <si>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</si>
  <si>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</si>
  <si>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</si>
  <si>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</si>
  <si>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</si>
  <si>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</si>
  <si>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</si>
  <si>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</si>
  <si>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</si>
  <si>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</si>
  <si>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</si>
  <si>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</si>
  <si>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</si>
  <si>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</si>
  <si>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</si>
  <si>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</si>
  <si>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</si>
  <si>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</si>
  <si>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</si>
  <si>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</si>
  <si>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</si>
  <si>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</si>
  <si>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</si>
  <si>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</si>
  <si>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</si>
  <si>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</si>
  <si>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</si>
  <si>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</si>
  <si>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</si>
  <si>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</si>
  <si>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</si>
  <si>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</si>
  <si>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</si>
  <si>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</si>
  <si>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</si>
  <si>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</si>
  <si>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</si>
  <si>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</si>
  <si>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</si>
  <si>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</si>
  <si>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</si>
  <si>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</si>
  <si>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</si>
  <si>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</si>
  <si>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</si>
  <si>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</si>
  <si>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</si>
  <si>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</si>
  <si>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</si>
  <si>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</si>
  <si>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</si>
  <si>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</si>
  <si>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</si>
  <si>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</si>
  <si>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</si>
  <si>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</si>
  <si>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</si>
  <si>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</si>
  <si>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</si>
  <si>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</si>
  <si>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</si>
  <si>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</si>
  <si>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</si>
  <si>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</si>
  <si>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</si>
  <si>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</si>
  <si>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</si>
  <si>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</si>
  <si>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</si>
  <si>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</si>
  <si>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</si>
  <si>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</si>
  <si>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</si>
  <si>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</si>
  <si>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</si>
  <si>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</si>
  <si>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</si>
  <si>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</si>
  <si>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</si>
  <si>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</si>
  <si>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</si>
  <si>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</si>
  <si>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</si>
  <si>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</si>
  <si>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</si>
  <si>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</si>
  <si>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</si>
  <si>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</si>
  <si>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</si>
  <si>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</si>
  <si>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</si>
  <si>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</si>
  <si>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</si>
  <si>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</si>
  <si>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</si>
  <si>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</si>
  <si>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</si>
  <si>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</si>
  <si>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</si>
  <si>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</si>
  <si>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</si>
  <si>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</si>
  <si>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</si>
  <si>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</si>
  <si>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</si>
  <si>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</si>
  <si>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</si>
  <si>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</si>
  <si>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</si>
  <si>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</si>
  <si>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</si>
  <si>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</si>
  <si>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</si>
  <si>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</si>
  <si>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</si>
  <si>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</si>
  <si>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</si>
  <si>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</si>
  <si>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</si>
  <si>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</si>
  <si>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</si>
  <si>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</si>
  <si>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</si>
  <si>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</si>
  <si>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</si>
  <si>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</si>
  <si>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</si>
  <si>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</si>
  <si>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</si>
  <si>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</si>
  <si>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</si>
  <si>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</si>
  <si>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</si>
  <si>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</si>
  <si>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</si>
  <si>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</si>
  <si>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</si>
  <si>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</si>
  <si>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</si>
  <si>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</si>
  <si>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</si>
  <si>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</si>
  <si>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</si>
  <si>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</si>
  <si>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</si>
  <si>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</si>
  <si>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</si>
  <si>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</si>
  <si>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</si>
  <si>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</si>
  <si>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</si>
  <si>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</si>
  <si>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</si>
  <si>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</si>
  <si>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</si>
  <si>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</si>
  <si>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</si>
  <si>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</si>
  <si>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</si>
  <si>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</si>
  <si>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</si>
  <si>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</si>
  <si>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</si>
  <si>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</si>
  <si>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</si>
  <si>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</si>
  <si>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</si>
  <si>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</si>
  <si>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</si>
  <si>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</si>
  <si>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</si>
  <si>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</si>
  <si>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</si>
  <si>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</si>
  <si>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</si>
  <si>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</si>
  <si>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</si>
  <si>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</si>
  <si>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</si>
  <si>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</si>
  <si>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</si>
  <si>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</si>
  <si>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</si>
  <si>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</si>
  <si>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</si>
  <si>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</si>
  <si>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</si>
  <si>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</si>
  <si>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</si>
  <si>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</si>
  <si>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</si>
  <si>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</si>
  <si>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</si>
  <si>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</si>
  <si>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</si>
  <si>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</si>
  <si>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</si>
  <si>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</si>
  <si>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</si>
  <si>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</si>
  <si>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</si>
  <si>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</si>
  <si>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</si>
  <si>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</si>
  <si>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</si>
  <si>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152 Chartered Square Building</t>
  </si>
  <si>
    <t>10500 Bangkok</t>
  </si>
  <si>
    <t>Bang Rak 152 Chartered Square Building</t>
  </si>
  <si>
    <t>Tel: +66 0967325866</t>
  </si>
  <si>
    <t>Email: jssourcings4@gmail.com</t>
  </si>
  <si>
    <t>ACFP</t>
  </si>
  <si>
    <t>Gauge: 6mm</t>
  </si>
  <si>
    <t>Acrylic flesh tunnel with external screw-fit</t>
  </si>
  <si>
    <t>Gauge: 8mm</t>
  </si>
  <si>
    <t>Gauge: 10mm</t>
  </si>
  <si>
    <t>Gauge: 12mm</t>
  </si>
  <si>
    <t>APRD</t>
  </si>
  <si>
    <t>Gauge: 5mm</t>
  </si>
  <si>
    <t>Semi transparent acrylic double flared flesh tunnel</t>
  </si>
  <si>
    <t>Color: Dark blue</t>
  </si>
  <si>
    <t>BB18B3</t>
  </si>
  <si>
    <t>Color: High Polish</t>
  </si>
  <si>
    <t>PVD plated 316L steel eyebrow barbell, 18g (1mm) with two 3mm balls</t>
  </si>
  <si>
    <t>316L steel Industrial barbell, 14g (1.6mm) with two 5mm balls</t>
  </si>
  <si>
    <t>BBITB</t>
  </si>
  <si>
    <t>Premium PVD plated surgical steel industrial Barbell, 14g (1.6mm) with two 5mm balls</t>
  </si>
  <si>
    <t>BBITTB</t>
  </si>
  <si>
    <t>Rose gold PVD plated surgical steel industrial Barbell, 14g (1.6mm) with two 5mm balls</t>
  </si>
  <si>
    <t>BCR16</t>
  </si>
  <si>
    <t>316L Surgical steel ball closure ring, 16g (1.2mm) with a 3mm ball</t>
  </si>
  <si>
    <t>BCRT18</t>
  </si>
  <si>
    <t>Black PVD plated surgical steel ball closure ring, 18g (1mm) with 3mm ball</t>
  </si>
  <si>
    <t>BN18B3</t>
  </si>
  <si>
    <t>PVD plated 316L steel eyebrow banana, 18g (1mm) with two 3mm balls</t>
  </si>
  <si>
    <t>BNEB</t>
  </si>
  <si>
    <t>Surgical steel eyebrow banana, 16g (1.2mm) with two 3mm balls</t>
  </si>
  <si>
    <t>BNETCN</t>
  </si>
  <si>
    <t>Premium PVD plated surgical steel eyebrow banana, 16g (1.2mm) with 3mm cones</t>
  </si>
  <si>
    <t>Color: Purple</t>
  </si>
  <si>
    <t>Gauge: 1.6mm</t>
  </si>
  <si>
    <t>CB20B</t>
  </si>
  <si>
    <t>Surgical steel circular barbell, 20g (0.8mm) with two 3mm balls</t>
  </si>
  <si>
    <t>CBM</t>
  </si>
  <si>
    <t>Surgical steel circular barbell, 14g (1.6mm) with two 4mm balls</t>
  </si>
  <si>
    <t>DPG</t>
  </si>
  <si>
    <t>DTPG</t>
  </si>
  <si>
    <t>EBRT</t>
  </si>
  <si>
    <t>FBNEVB</t>
  </si>
  <si>
    <t>Bioflex eyebrow banana, 16g (1.2mm) with two 3mm balls</t>
  </si>
  <si>
    <t>FPG</t>
  </si>
  <si>
    <t>Mirror polished surgical steel screw-fit flesh tunnel</t>
  </si>
  <si>
    <t>FPSI</t>
  </si>
  <si>
    <t>Silicone double flared flesh tunnel</t>
  </si>
  <si>
    <t>FQPG</t>
  </si>
  <si>
    <t>High polished surgical steel screw-fit flesh tunnel in hexagon screw nut design</t>
  </si>
  <si>
    <t>IPAR</t>
  </si>
  <si>
    <t>Areng wood spiral coil taper</t>
  </si>
  <si>
    <t>IPR</t>
  </si>
  <si>
    <t>High polished surgical steel fake plug with rubber O-Rings</t>
  </si>
  <si>
    <t>IPTM</t>
  </si>
  <si>
    <t>Tamarind wood spiral coil taper</t>
  </si>
  <si>
    <t>IPTR</t>
  </si>
  <si>
    <t>Anodized surgical steel fake plug with rubber O-Rings</t>
  </si>
  <si>
    <t>LBIRC</t>
  </si>
  <si>
    <t>Length: 8mm with 2mm top part</t>
  </si>
  <si>
    <t>Surgical steel internally threaded labret, 16g (1.2mm) with bezel set jewel flat head sized 1.5mm to 4mm for triple tragus piercings</t>
  </si>
  <si>
    <t>LBTB3</t>
  </si>
  <si>
    <t>Color: Pink</t>
  </si>
  <si>
    <t>Premium PVD plated surgical steel labret, 16g (1.2mm) with a 3mm ball</t>
  </si>
  <si>
    <t>LBTB4</t>
  </si>
  <si>
    <t>Anodized surgical steel labret, 14g (1.6mm) with a 4mm ball</t>
  </si>
  <si>
    <t>MCDSAR5</t>
  </si>
  <si>
    <t>MSD638</t>
  </si>
  <si>
    <t>Surgical steel belly banana, 14g (1.6mm) with a 8mm and 5mm bezel plain steel ball and a dangling curved feather</t>
  </si>
  <si>
    <t>NLSPGX</t>
  </si>
  <si>
    <t>Gauge: 3mm</t>
  </si>
  <si>
    <t>High polished surgical steel taper with double rubber O-rings</t>
  </si>
  <si>
    <t>PBA</t>
  </si>
  <si>
    <t>Double flare Batik wood plug</t>
  </si>
  <si>
    <t>RFTPG</t>
  </si>
  <si>
    <t>Color: Black anodized</t>
  </si>
  <si>
    <t>Anodized surgical steel screw-fit flesh tunnel with rounded edges</t>
  </si>
  <si>
    <t>SIPG</t>
  </si>
  <si>
    <t>Silicone double flared solid plug retainer</t>
  </si>
  <si>
    <t>SIUT</t>
  </si>
  <si>
    <t>Color: Skin Tone</t>
  </si>
  <si>
    <t>Silicone Ultra Thin double flared flesh tunnel</t>
  </si>
  <si>
    <t>SPG</t>
  </si>
  <si>
    <t>High polished surgical steel single flesh tunnel with rubber O-ring</t>
  </si>
  <si>
    <t>TPUVK</t>
  </si>
  <si>
    <t>Acrylic taper with double rubber O-rings</t>
  </si>
  <si>
    <t>UBCR</t>
  </si>
  <si>
    <t>Titanium G23 ball closure ring, 14g (1.6mm) with a 4mm ball</t>
  </si>
  <si>
    <t>UTLBB3</t>
  </si>
  <si>
    <t>Anodized titanium G23 labret, 16g (1.2mm) with a 3mm ball</t>
  </si>
  <si>
    <t>XABN16G</t>
  </si>
  <si>
    <t>Pack of 10 pcs. of bioflex banana posts with external threading, 16g (1.2mm)</t>
  </si>
  <si>
    <t>XHJB3</t>
  </si>
  <si>
    <t>Pack of 10 pcs. of 3mm surgical steel half jewel balls with bezel set crystal with 1.2mm threading (16g)</t>
  </si>
  <si>
    <t>ACFP2</t>
  </si>
  <si>
    <t>ACFP0</t>
  </si>
  <si>
    <t>ACFP00</t>
  </si>
  <si>
    <t>ACFP1/2</t>
  </si>
  <si>
    <t>APRD4</t>
  </si>
  <si>
    <t>BBINDX14A</t>
  </si>
  <si>
    <t>DPG00</t>
  </si>
  <si>
    <t>DTPG4</t>
  </si>
  <si>
    <t>DTPG2</t>
  </si>
  <si>
    <t>DTPG1/2</t>
  </si>
  <si>
    <t>FPG2</t>
  </si>
  <si>
    <t>FPSI4</t>
  </si>
  <si>
    <t>FPSI0</t>
  </si>
  <si>
    <t>FQPG0</t>
  </si>
  <si>
    <t>IPAR4</t>
  </si>
  <si>
    <t>IPAR0</t>
  </si>
  <si>
    <t>IPR12</t>
  </si>
  <si>
    <t>IPTM4</t>
  </si>
  <si>
    <t>IPTR12</t>
  </si>
  <si>
    <t>LBIRC2</t>
  </si>
  <si>
    <t>LBIRC3</t>
  </si>
  <si>
    <t>LBIRC4</t>
  </si>
  <si>
    <t>NLSPGX8</t>
  </si>
  <si>
    <t>PBA1/2</t>
  </si>
  <si>
    <t>RFTPG00</t>
  </si>
  <si>
    <t>RFTPG1/2</t>
  </si>
  <si>
    <t>SIPG2</t>
  </si>
  <si>
    <t>SIUT00</t>
  </si>
  <si>
    <t>SPG0</t>
  </si>
  <si>
    <t>SPG00</t>
  </si>
  <si>
    <t>TPUVK14</t>
  </si>
  <si>
    <t>Nine Thousand Six Hundred Seventy Eight and 70 cents THB</t>
  </si>
  <si>
    <t>High polished surgical steel double flared flesh tunnel - size 12g to 2'' (2mm - 52mm)</t>
  </si>
  <si>
    <t>PVD plated surgical steel double flared flesh tunnel - 12g (2mm) to 2'' (52mm)</t>
  </si>
  <si>
    <t>Bio flexible eyebrow retainer, 16g (1.2mm) - length 1/4'' to 1/2'' (6mm to 12mm)</t>
  </si>
  <si>
    <t>Surgical steel belly banana, 14g (1.6mm) with an 8mm bezel set jewel ball and a dangling crystal studded star shape - length 3/8'' (10mm)</t>
  </si>
  <si>
    <t>Exchange Rate THB-THB</t>
  </si>
  <si>
    <t>Sunny</t>
  </si>
  <si>
    <r>
      <t xml:space="preserve">Discount 40% as per </t>
    </r>
    <r>
      <rPr>
        <b/>
        <sz val="10"/>
        <color indexed="8"/>
        <rFont val="Arial"/>
        <family val="2"/>
      </rPr>
      <t>Platinum Membership</t>
    </r>
    <r>
      <rPr>
        <sz val="10"/>
        <color indexed="8"/>
        <rFont val="Arial"/>
        <family val="2"/>
      </rPr>
      <t xml:space="preserve">:  </t>
    </r>
  </si>
  <si>
    <t xml:space="preserve">Pick up at the shop: </t>
  </si>
  <si>
    <t xml:space="preserve">Credit 90 Days from the day order is picked up. </t>
  </si>
  <si>
    <t>Due Date</t>
  </si>
  <si>
    <t>Five Thousand Three Hundred Eighty Nine and 14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</si>
</sst>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39">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8" fillId="0" borderId="0"/>
    <xf numFmtId="0" fontId="8" fillId="0" borderId="0" applyNumberFormat="0" applyFill="0" applyBorder="0" applyAlignment="0" applyProtection="0"/>
    <xf numFmtId="0" fontId="8" fillId="0" borderId="0"/>
    <xf numFmtId="43" fontId="29" fillId="0" borderId="0" applyFont="0" applyFill="0" applyBorder="0" applyAlignment="0" applyProtection="0"/>
    <xf numFmtId="0" fontId="5"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cellStyleXfs>
  <cellXfs count="163">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21" fillId="2" borderId="2" xfId="65" applyNumberFormat="1" applyFont="1" applyFill="1" applyBorder="1" applyAlignment="1">
      <alignment vertical="center"/>
    </xf>
    <xf numFmtId="1" fontId="21" fillId="2" borderId="1" xfId="65" applyNumberFormat="1" applyFont="1" applyFill="1" applyBorder="1" applyAlignment="1">
      <alignment vertical="center"/>
    </xf>
    <xf numFmtId="1" fontId="21" fillId="2" borderId="6" xfId="65" applyNumberFormat="1" applyFont="1" applyFill="1" applyBorder="1" applyAlignment="1">
      <alignment horizontal="center" vertical="center"/>
    </xf>
    <xf numFmtId="165" fontId="39" fillId="2" borderId="7" xfId="65" applyNumberFormat="1" applyFont="1" applyFill="1" applyBorder="1" applyAlignment="1">
      <alignment horizontal="center" vertical="center"/>
    </xf>
    <xf numFmtId="1" fontId="4" fillId="2" borderId="3" xfId="0" applyNumberFormat="1" applyFont="1" applyFill="1" applyBorder="1" applyAlignment="1">
      <alignment vertical="center"/>
    </xf>
    <xf numFmtId="1" fontId="4" fillId="2" borderId="7" xfId="0" applyNumberFormat="1" applyFont="1" applyFill="1" applyBorder="1" applyAlignment="1">
      <alignment vertical="center"/>
    </xf>
    <xf numFmtId="1" fontId="4" fillId="2" borderId="8" xfId="0" applyNumberFormat="1" applyFont="1" applyFill="1" applyBorder="1" applyAlignment="1">
      <alignment vertical="center"/>
    </xf>
    <xf numFmtId="1" fontId="4" fillId="2" borderId="2" xfId="0" applyNumberFormat="1" applyFont="1" applyFill="1" applyBorder="1" applyAlignment="1">
      <alignment vertic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39">
    <cellStyle name="Comma 2" xfId="7" xr:uid="{67EAFCDF-3461-4DBE-B235-4E56C757C2A7}"/>
    <cellStyle name="Comma 2 2" xfId="4756" xr:uid="{0A1A3E38-688F-440B-BAF4-69920D333766}"/>
    <cellStyle name="Comma 2 2 2" xfId="5321" xr:uid="{06D26138-1A54-48F4-B881-A0A9234E38CA}"/>
    <cellStyle name="Comma 2 2 2 2" xfId="5336" xr:uid="{D48C11DF-49B2-43FA-B1F8-51C2F88F98D5}"/>
    <cellStyle name="Comma 2 2 3" xfId="5325" xr:uid="{9C26984F-EDCA-4E20-9B00-F40AAEAF95FD}"/>
    <cellStyle name="Comma 2 2 4" xfId="5332" xr:uid="{8D91AD32-C69A-49E0-949C-50DF44CDDE66}"/>
    <cellStyle name="Comma 3" xfId="4289" xr:uid="{4F82381E-76DF-41E8-8BD4-A3F55FAD0408}"/>
    <cellStyle name="Comma 3 2" xfId="4757" xr:uid="{1B2ABC53-021F-4FEA-AECE-14FC66D4F434}"/>
    <cellStyle name="Comma 3 2 2" xfId="5320" xr:uid="{0F30AB31-6BF0-4099-8B1D-0B0DC24FD7E0}"/>
    <cellStyle name="Comma 3 2 2 2" xfId="5337" xr:uid="{82582D81-75B9-43E8-9CAF-1C2B95B72530}"/>
    <cellStyle name="Comma 3 2 3" xfId="5335" xr:uid="{02F8868C-CB78-4F90-9F08-5A13EDDC67DD}"/>
    <cellStyle name="Comma 3 2 4" xfId="5331" xr:uid="{A1F3041D-77D5-4825-A8B7-89845080CDA3}"/>
    <cellStyle name="Currency 10" xfId="8" xr:uid="{E9644987-C6C1-4C82-A9C6-88796F203A0F}"/>
    <cellStyle name="Currency 10 2" xfId="9" xr:uid="{7454663B-53AE-4653-9BD9-8625CA7D0E4B}"/>
    <cellStyle name="Currency 10 2 2" xfId="3665" xr:uid="{7C4004FA-F660-43E5-A140-2A9BEE467263}"/>
    <cellStyle name="Currency 10 2 2 2" xfId="4483" xr:uid="{CB1A2FDE-861F-4890-97F8-FC94B48D7119}"/>
    <cellStyle name="Currency 10 2 3" xfId="4484" xr:uid="{B84072F1-7C7C-40BD-9052-BE4289C79ECF}"/>
    <cellStyle name="Currency 10 3" xfId="10" xr:uid="{0684D05F-FB29-4B84-BCBE-99F2520ED11F}"/>
    <cellStyle name="Currency 10 3 2" xfId="3666" xr:uid="{BA176F7F-7066-4851-B05F-292A6CA18BD4}"/>
    <cellStyle name="Currency 10 3 2 2" xfId="4485" xr:uid="{44F49870-1B27-463A-9EE7-DBBEFBFB2E01}"/>
    <cellStyle name="Currency 10 3 3" xfId="4486" xr:uid="{461DC3B6-74FC-4401-96D7-88669AFB7023}"/>
    <cellStyle name="Currency 10 4" xfId="3667" xr:uid="{DB8901AF-5B0E-48C6-B0A9-A813F666C39E}"/>
    <cellStyle name="Currency 10 4 2" xfId="4487" xr:uid="{F882273E-5B0B-4C3C-A2ED-E7E3425C2EF6}"/>
    <cellStyle name="Currency 10 5" xfId="4488" xr:uid="{0DE8ACF7-AF0C-4D47-8015-28B492013AA5}"/>
    <cellStyle name="Currency 10 6" xfId="4679" xr:uid="{CB82450B-B481-48C9-B5A7-8B84DB6AA7BD}"/>
    <cellStyle name="Currency 11" xfId="11" xr:uid="{CF8F0CEF-D540-40DA-9BA3-B6FDF79D6A64}"/>
    <cellStyle name="Currency 11 2" xfId="12" xr:uid="{9574CCCF-FEE4-4982-AF78-464013E8D59A}"/>
    <cellStyle name="Currency 11 2 2" xfId="3668" xr:uid="{B12AE94C-23D5-475D-B273-F293542A06C4}"/>
    <cellStyle name="Currency 11 2 2 2" xfId="4489" xr:uid="{B8A4CDD8-F46D-4BA4-942C-C8F209AC964F}"/>
    <cellStyle name="Currency 11 2 3" xfId="4490" xr:uid="{F3B350D1-5935-4E56-B19B-E509858EAF3E}"/>
    <cellStyle name="Currency 11 3" xfId="13" xr:uid="{958A284E-08A8-4363-8BC9-891E66C8A307}"/>
    <cellStyle name="Currency 11 3 2" xfId="3669" xr:uid="{45B00826-3C32-4BCE-8546-9774A20AB939}"/>
    <cellStyle name="Currency 11 3 2 2" xfId="4491" xr:uid="{664B0FDF-0FF3-4159-A192-729B700CCC0F}"/>
    <cellStyle name="Currency 11 3 3" xfId="4492" xr:uid="{DBF11DF8-83FB-47AE-AF70-737C2D2F4129}"/>
    <cellStyle name="Currency 11 4" xfId="3670" xr:uid="{78398534-6F1C-4FB8-805F-3E6B2B73CA82}"/>
    <cellStyle name="Currency 11 4 2" xfId="4493" xr:uid="{4AAA917B-72D0-4CD7-9AD5-3FDC9F0B1321}"/>
    <cellStyle name="Currency 11 5" xfId="4290" xr:uid="{BE150D17-AE0F-47F7-871D-B27DF8B3D874}"/>
    <cellStyle name="Currency 11 5 2" xfId="4494" xr:uid="{BFB74AA1-BF46-471C-BFB7-9B48ECDB77AF}"/>
    <cellStyle name="Currency 11 5 3" xfId="4711" xr:uid="{DB214E80-CEC3-4E33-8252-C61ACDBE3752}"/>
    <cellStyle name="Currency 11 5 3 2" xfId="5316" xr:uid="{AD64831D-38E0-4FD9-8DF4-E29A0AA81E43}"/>
    <cellStyle name="Currency 11 5 3 3" xfId="4758" xr:uid="{D6A3E013-730E-454B-804A-BCD8711F67F9}"/>
    <cellStyle name="Currency 11 5 4" xfId="4688" xr:uid="{AACADC75-24C5-4738-9BF7-1F816AC5F7EF}"/>
    <cellStyle name="Currency 11 6" xfId="4680" xr:uid="{91773003-3A30-446E-9199-8AFD4D03D319}"/>
    <cellStyle name="Currency 12" xfId="14" xr:uid="{4394EBB3-B1E1-4FAE-AF16-6FC562DC2717}"/>
    <cellStyle name="Currency 12 2" xfId="15" xr:uid="{5A601186-E036-4385-92FA-8EEA28833BFA}"/>
    <cellStyle name="Currency 12 2 2" xfId="3671" xr:uid="{13574F10-2060-4990-A7BE-DE9387D323F9}"/>
    <cellStyle name="Currency 12 2 2 2" xfId="4495" xr:uid="{AE510D3C-79EB-4252-B75D-CAC85DAC0115}"/>
    <cellStyle name="Currency 12 2 3" xfId="4496" xr:uid="{E90B2F96-4541-4E66-904D-2AD572B92D71}"/>
    <cellStyle name="Currency 12 3" xfId="3672" xr:uid="{70A4B552-5376-4573-8D33-C3BF3B48C5B4}"/>
    <cellStyle name="Currency 12 3 2" xfId="4497" xr:uid="{7F37CB0C-0984-4994-BB96-BA9E42757828}"/>
    <cellStyle name="Currency 12 4" xfId="4498" xr:uid="{83B2C801-2105-4DBF-AAB1-83DF38BF209F}"/>
    <cellStyle name="Currency 13" xfId="16" xr:uid="{74CE31ED-3EFE-4FA4-852F-D29F9B406507}"/>
    <cellStyle name="Currency 13 2" xfId="4292" xr:uid="{026414B3-1388-48DF-8371-2D9E15560610}"/>
    <cellStyle name="Currency 13 3" xfId="4293" xr:uid="{03B0A609-B83C-4E1D-AAAE-B661FBF34FEC}"/>
    <cellStyle name="Currency 13 3 2" xfId="4760" xr:uid="{114FA7BD-7626-464C-9459-21491B35ED8E}"/>
    <cellStyle name="Currency 13 4" xfId="4291" xr:uid="{7862E277-CCBD-41C8-A6A5-DCC034108F05}"/>
    <cellStyle name="Currency 13 5" xfId="4759" xr:uid="{7056915F-BC1B-4340-B53F-BD841F0FE63A}"/>
    <cellStyle name="Currency 14" xfId="17" xr:uid="{EFFA885D-9521-4F09-96C6-433A0A3BBDC6}"/>
    <cellStyle name="Currency 14 2" xfId="3673" xr:uid="{08C54A9C-40FA-489C-95FE-EA8A30F76969}"/>
    <cellStyle name="Currency 14 2 2" xfId="4499" xr:uid="{F0806D32-F6D3-4D45-AB11-6476F2EB4D3A}"/>
    <cellStyle name="Currency 14 3" xfId="4500" xr:uid="{1F963C91-1523-4BCB-A6EA-DB32A4448237}"/>
    <cellStyle name="Currency 15" xfId="4385" xr:uid="{CBA2B77C-77F2-4C0D-807B-395C77A6448B}"/>
    <cellStyle name="Currency 17" xfId="4294" xr:uid="{3840E73E-AF49-485B-A7AF-9D6A1D7D9A48}"/>
    <cellStyle name="Currency 2" xfId="18" xr:uid="{0E81DE83-5CF8-495A-B482-E61D4E59E257}"/>
    <cellStyle name="Currency 2 2" xfId="19" xr:uid="{F5A6AC5D-78B4-4904-9259-11EB5699813C}"/>
    <cellStyle name="Currency 2 2 2" xfId="20" xr:uid="{DD42C172-03C4-4C1E-86C7-51163DCA80C3}"/>
    <cellStyle name="Currency 2 2 2 2" xfId="21" xr:uid="{C0C2EF1E-CA6A-4536-BEE6-E7782291116A}"/>
    <cellStyle name="Currency 2 2 2 2 2" xfId="4761" xr:uid="{A90F6F1E-8479-461E-ADEC-3D6F9CDC777F}"/>
    <cellStyle name="Currency 2 2 2 3" xfId="22" xr:uid="{B588CAC9-6FC6-44D0-BB25-EAD4B39C1AE5}"/>
    <cellStyle name="Currency 2 2 2 3 2" xfId="3674" xr:uid="{16CDBF68-D17C-4F4E-9008-06CC659224BD}"/>
    <cellStyle name="Currency 2 2 2 3 2 2" xfId="4501" xr:uid="{F3547825-DF6E-467F-BB44-5838D94C4EA8}"/>
    <cellStyle name="Currency 2 2 2 3 3" xfId="4502" xr:uid="{CB20F2A3-A824-4B25-BB58-65667050310B}"/>
    <cellStyle name="Currency 2 2 2 4" xfId="3675" xr:uid="{BB4F2AA7-15D9-4F5E-9479-AA182EDD9B68}"/>
    <cellStyle name="Currency 2 2 2 4 2" xfId="4503" xr:uid="{858AD27C-721D-4E9C-8BD4-9826843BB5C2}"/>
    <cellStyle name="Currency 2 2 2 5" xfId="4504" xr:uid="{D68865B9-3760-432B-92D5-F339F1C89C4C}"/>
    <cellStyle name="Currency 2 2 3" xfId="3676" xr:uid="{A69B78CB-6BFE-49E5-A1C7-CD8A8A890FE3}"/>
    <cellStyle name="Currency 2 2 3 2" xfId="4505" xr:uid="{29EC928F-03FB-45E2-8169-A283DBE2338F}"/>
    <cellStyle name="Currency 2 2 4" xfId="4506" xr:uid="{C8BF9B37-17FE-4256-8C94-86E536C59ED6}"/>
    <cellStyle name="Currency 2 3" xfId="23" xr:uid="{3420E7D7-B470-4613-89CD-F8CDC16551A7}"/>
    <cellStyle name="Currency 2 3 2" xfId="3677" xr:uid="{5B62799A-633B-4807-A57C-EF83EB033D8D}"/>
    <cellStyle name="Currency 2 3 2 2" xfId="4507" xr:uid="{4DDBB54E-41EF-46DC-B8A3-F60E2B7C6E5B}"/>
    <cellStyle name="Currency 2 3 3" xfId="4508" xr:uid="{734518A9-D20C-4206-88FF-644A0366AA77}"/>
    <cellStyle name="Currency 2 4" xfId="3678" xr:uid="{2A051360-A3FE-4BA0-AE40-CD3E4CE80A93}"/>
    <cellStyle name="Currency 2 4 2" xfId="4418" xr:uid="{CBC32A1D-EA31-4F64-9219-F1D1A4DBD92D}"/>
    <cellStyle name="Currency 2 5" xfId="4419" xr:uid="{D5D477C8-0AC7-4FC2-8258-12FE771BA7E1}"/>
    <cellStyle name="Currency 2 5 2" xfId="4420" xr:uid="{05A4492E-ACBC-415C-B98E-C9C3E92999AB}"/>
    <cellStyle name="Currency 2 6" xfId="4421" xr:uid="{98537B14-9DFC-4007-9C5F-9827D58B0A0E}"/>
    <cellStyle name="Currency 3" xfId="24" xr:uid="{F2E7257D-165C-484C-9DC9-A16E0E1A1FC7}"/>
    <cellStyle name="Currency 3 2" xfId="25" xr:uid="{C88E51FA-F035-4795-9A56-A88C5EC176D0}"/>
    <cellStyle name="Currency 3 2 2" xfId="3679" xr:uid="{B4D028A5-74CF-4026-B72F-90BBD3E7578A}"/>
    <cellStyle name="Currency 3 2 2 2" xfId="4509" xr:uid="{85E096AC-D969-4B4F-95F8-3CD71B74EC06}"/>
    <cellStyle name="Currency 3 2 3" xfId="4510" xr:uid="{85D71692-DF74-4C96-88FF-DE03F30CEAF6}"/>
    <cellStyle name="Currency 3 3" xfId="26" xr:uid="{7AE1C3AE-7743-43CA-B5DE-EEA7542B7801}"/>
    <cellStyle name="Currency 3 3 2" xfId="3680" xr:uid="{6A010FF0-C132-480A-B54F-70299CCFF748}"/>
    <cellStyle name="Currency 3 3 2 2" xfId="4511" xr:uid="{EDE446A8-E9A1-4B7A-A657-5E143095AF5B}"/>
    <cellStyle name="Currency 3 3 3" xfId="4512" xr:uid="{9FED59F5-7C20-444B-B6E9-3FB215CFE166}"/>
    <cellStyle name="Currency 3 4" xfId="27" xr:uid="{0E089C67-E7C0-4B09-A4EC-597F600FE37B}"/>
    <cellStyle name="Currency 3 4 2" xfId="3681" xr:uid="{EC9C0244-2AD9-4644-ADB5-8EF76D6B783E}"/>
    <cellStyle name="Currency 3 4 2 2" xfId="4513" xr:uid="{E7EA46D3-7634-4717-BC68-454112E3980F}"/>
    <cellStyle name="Currency 3 4 3" xfId="4514" xr:uid="{B26EB76A-5BDC-4F75-A2BB-218A90A89134}"/>
    <cellStyle name="Currency 3 5" xfId="3682" xr:uid="{4DCD10BC-DC67-4123-9866-F06323E2515E}"/>
    <cellStyle name="Currency 3 5 2" xfId="4515" xr:uid="{98C47DDC-4DBD-46B5-88A2-01DE4D7491CA}"/>
    <cellStyle name="Currency 3 6" xfId="4516" xr:uid="{D37C31A3-B3C1-446E-991A-104C1D01B2CC}"/>
    <cellStyle name="Currency 4" xfId="28" xr:uid="{7E1BF8B7-43B7-47A9-8FA5-EF3E4E88188B}"/>
    <cellStyle name="Currency 4 2" xfId="29" xr:uid="{962F99E3-3228-4E90-83FC-00B586D20E98}"/>
    <cellStyle name="Currency 4 2 2" xfId="3683" xr:uid="{A3E4A81D-9A86-4CCA-A287-01E110798A22}"/>
    <cellStyle name="Currency 4 2 2 2" xfId="4517" xr:uid="{12B2B6CB-6A59-48E2-A550-A05AF3926BB2}"/>
    <cellStyle name="Currency 4 2 3" xfId="4518" xr:uid="{D39533FD-4FAD-4F44-B472-6C7D62A1F03D}"/>
    <cellStyle name="Currency 4 3" xfId="30" xr:uid="{C38E41BA-4C4A-42BA-8B1C-9A90B42FB922}"/>
    <cellStyle name="Currency 4 3 2" xfId="3684" xr:uid="{4A2041F9-D224-4B98-9F2F-87EE427C098D}"/>
    <cellStyle name="Currency 4 3 2 2" xfId="4519" xr:uid="{10A5A1B1-9FC1-4EE6-9175-BABE4553D614}"/>
    <cellStyle name="Currency 4 3 3" xfId="4520" xr:uid="{5207564E-24E8-41C7-8CBE-BAADB417D2CA}"/>
    <cellStyle name="Currency 4 4" xfId="3685" xr:uid="{D13B4EA3-E181-4B01-8E1B-1CA1D8416CD4}"/>
    <cellStyle name="Currency 4 4 2" xfId="4521" xr:uid="{F9DD9BF2-54F1-4DD3-AFDE-DFF964FEF0F9}"/>
    <cellStyle name="Currency 4 5" xfId="4295" xr:uid="{DE3E15AC-683A-4F77-84A4-4209614AAB87}"/>
    <cellStyle name="Currency 4 5 2" xfId="4522" xr:uid="{5ADECD0D-2625-453F-AD7B-2F858151DBF4}"/>
    <cellStyle name="Currency 4 5 3" xfId="4712" xr:uid="{E52C8A23-6153-4C60-96C4-D2E642835A95}"/>
    <cellStyle name="Currency 4 5 3 2" xfId="5317" xr:uid="{67CCFAE8-7C25-4E9C-8250-1D8C20377582}"/>
    <cellStyle name="Currency 4 5 3 3" xfId="4762" xr:uid="{B23E23EC-9B1B-4793-9075-60341C34756A}"/>
    <cellStyle name="Currency 4 5 4" xfId="4689" xr:uid="{DE158931-FAA6-46DC-B361-09765CF385DE}"/>
    <cellStyle name="Currency 4 6" xfId="4681" xr:uid="{E206CE83-4469-48A9-909A-7C5F6D3626EE}"/>
    <cellStyle name="Currency 5" xfId="31" xr:uid="{18D252DD-28AE-4242-8E55-254EE15AA218}"/>
    <cellStyle name="Currency 5 2" xfId="32" xr:uid="{E3E73133-82B7-484E-A93D-A4A3C39D50A3}"/>
    <cellStyle name="Currency 5 2 2" xfId="3686" xr:uid="{30127ADE-DFC6-4022-8FBB-D1225E3A2454}"/>
    <cellStyle name="Currency 5 2 2 2" xfId="4523" xr:uid="{D1138893-192B-45C4-AD4C-32B188F6D192}"/>
    <cellStyle name="Currency 5 2 3" xfId="4524" xr:uid="{028F9D05-D6DA-49E8-9119-D197D425546A}"/>
    <cellStyle name="Currency 5 3" xfId="4296" xr:uid="{3459034A-F7CD-47E2-AEDD-1DC5DDB7E88C}"/>
    <cellStyle name="Currency 5 3 2" xfId="4620" xr:uid="{7407A3F4-39BE-4971-B95A-EF36D35680B3}"/>
    <cellStyle name="Currency 5 3 2 2" xfId="5307" xr:uid="{F172FEC5-094F-4B7E-AE73-E128C609FE8C}"/>
    <cellStyle name="Currency 5 3 2 3" xfId="4764" xr:uid="{382E2FAB-AC7C-4414-8A76-7262ECD94314}"/>
    <cellStyle name="Currency 5 4" xfId="4763" xr:uid="{554D3504-9F5B-4E8E-ACF0-2B531B8D6A49}"/>
    <cellStyle name="Currency 6" xfId="33" xr:uid="{DCF3ACDE-ED3D-4627-9C55-C942F9A45311}"/>
    <cellStyle name="Currency 6 2" xfId="3687" xr:uid="{BFDE99DA-E8CE-43F3-A950-E99DEB52FE7D}"/>
    <cellStyle name="Currency 6 2 2" xfId="4525" xr:uid="{7D49AEF0-2E7B-4706-90D5-38B62DA44B1D}"/>
    <cellStyle name="Currency 6 3" xfId="4297" xr:uid="{F3DAE81B-1B9B-46FD-946B-65FE4A106959}"/>
    <cellStyle name="Currency 6 3 2" xfId="4526" xr:uid="{69344F75-DB03-483E-8D47-9F124B11DDB6}"/>
    <cellStyle name="Currency 6 3 3" xfId="4713" xr:uid="{9E3022AF-AFC4-4938-A61E-5C3D221282F7}"/>
    <cellStyle name="Currency 6 3 3 2" xfId="5318" xr:uid="{D5C19EE8-0304-4094-9E62-832728C05D84}"/>
    <cellStyle name="Currency 6 3 3 3" xfId="4765" xr:uid="{E7DE29A6-92D1-4B39-AFDD-10A8802AC574}"/>
    <cellStyle name="Currency 6 3 4" xfId="4690" xr:uid="{107EDE48-C1C5-431B-BD6A-1177561AC2E0}"/>
    <cellStyle name="Currency 6 4" xfId="4682" xr:uid="{73C0739C-B1D6-4388-818C-44E6C56CFE1D}"/>
    <cellStyle name="Currency 7" xfId="34" xr:uid="{1B53001E-5692-4712-88C7-18A14C2DACAB}"/>
    <cellStyle name="Currency 7 2" xfId="35" xr:uid="{4E8E2A3B-8481-4E1D-A9BF-865B9C25B00A}"/>
    <cellStyle name="Currency 7 2 2" xfId="3688" xr:uid="{342C3FEB-5541-46A9-8844-AB4EB118D87A}"/>
    <cellStyle name="Currency 7 2 2 2" xfId="4527" xr:uid="{C046EE32-AF60-4DA2-B9CC-2EA5893365F9}"/>
    <cellStyle name="Currency 7 2 3" xfId="4528" xr:uid="{F0D4420D-12E7-44E5-8B46-FFB6A6FDFBA5}"/>
    <cellStyle name="Currency 7 3" xfId="3689" xr:uid="{7F1C0E0A-6544-465E-95DB-F4875373594C}"/>
    <cellStyle name="Currency 7 3 2" xfId="4529" xr:uid="{C3D9FCAD-B79C-43E4-B647-695BF9D15559}"/>
    <cellStyle name="Currency 7 4" xfId="4530" xr:uid="{B514CF4C-F5EC-41C5-A94F-59401BE57BBA}"/>
    <cellStyle name="Currency 7 5" xfId="4683" xr:uid="{143E5D46-3424-40C7-8EBD-69CE66CA8584}"/>
    <cellStyle name="Currency 8" xfId="36" xr:uid="{30B07D27-5AE7-4FB0-A3B5-2877F50B1294}"/>
    <cellStyle name="Currency 8 2" xfId="37" xr:uid="{8AF7B6DC-5EED-4E65-BB1D-C7F9B340CEE4}"/>
    <cellStyle name="Currency 8 2 2" xfId="3690" xr:uid="{6475F69F-2433-4BC1-B77A-02A1A71F2F78}"/>
    <cellStyle name="Currency 8 2 2 2" xfId="4531" xr:uid="{C5B78CA9-3AA9-4BCB-970B-AA29AC02AE71}"/>
    <cellStyle name="Currency 8 2 3" xfId="4532" xr:uid="{EA1FE188-6BEE-43AD-998D-CAAA5220B6C2}"/>
    <cellStyle name="Currency 8 3" xfId="38" xr:uid="{EFA755F7-682E-45FE-B4FE-A6BD03FF4E78}"/>
    <cellStyle name="Currency 8 3 2" xfId="3691" xr:uid="{FB11D24C-3CCD-4393-90DC-9C0AE111A2D7}"/>
    <cellStyle name="Currency 8 3 2 2" xfId="4533" xr:uid="{D19AC719-707A-4273-9D4A-2A08F2FD1661}"/>
    <cellStyle name="Currency 8 3 3" xfId="4534" xr:uid="{5C7A7E91-6F0F-4BB5-8877-80E5E2DF7784}"/>
    <cellStyle name="Currency 8 4" xfId="39" xr:uid="{AD28CCC7-BEB1-4943-977C-F861DC5FEC5F}"/>
    <cellStyle name="Currency 8 4 2" xfId="3692" xr:uid="{504BA9C7-F26B-459A-BD13-3FA104ECBAD2}"/>
    <cellStyle name="Currency 8 4 2 2" xfId="4535" xr:uid="{D8DC6916-48F1-44F5-98D2-FE07FD8C722A}"/>
    <cellStyle name="Currency 8 4 3" xfId="4536" xr:uid="{923BEF47-9D2A-489E-95A8-1EC41E941F75}"/>
    <cellStyle name="Currency 8 5" xfId="3693" xr:uid="{B5F4ECEF-C8F8-4FED-BE50-F7918CAB61BB}"/>
    <cellStyle name="Currency 8 5 2" xfId="4537" xr:uid="{92EBA22C-1BBC-4B77-B140-CE070C2E3802}"/>
    <cellStyle name="Currency 8 6" xfId="4538" xr:uid="{50D08A05-72D4-4796-ABD1-D0900EA43B4B}"/>
    <cellStyle name="Currency 8 7" xfId="4684" xr:uid="{EAE3A499-D166-4192-9F68-65B4FC1DDAAD}"/>
    <cellStyle name="Currency 9" xfId="40" xr:uid="{54E59144-AC0A-4F9C-9D51-AA9E7EFEBD92}"/>
    <cellStyle name="Currency 9 2" xfId="41" xr:uid="{B9B4A56F-68DF-4312-9E7F-512DDEBE3B76}"/>
    <cellStyle name="Currency 9 2 2" xfId="3694" xr:uid="{84384B1A-9473-447A-87FA-28B19C1087F8}"/>
    <cellStyle name="Currency 9 2 2 2" xfId="4539" xr:uid="{8CE279FD-8CB4-4EC7-8573-111039E530D0}"/>
    <cellStyle name="Currency 9 2 3" xfId="4540" xr:uid="{924AB7C4-8562-4004-A610-42C12A2A8DA9}"/>
    <cellStyle name="Currency 9 3" xfId="42" xr:uid="{45DA022A-6F2B-45DF-8CAC-D93BE1BF3482}"/>
    <cellStyle name="Currency 9 3 2" xfId="3695" xr:uid="{57C67420-BE3F-4271-B7EB-2EEB9E054161}"/>
    <cellStyle name="Currency 9 3 2 2" xfId="4541" xr:uid="{9CABBB81-259B-456A-8A13-82E6307CE9D9}"/>
    <cellStyle name="Currency 9 3 3" xfId="4542" xr:uid="{C69B02B7-2FB6-4A1C-92AA-A9860E55CE10}"/>
    <cellStyle name="Currency 9 4" xfId="3696" xr:uid="{3EBC9168-559B-409F-9C7D-1D7B64E44588}"/>
    <cellStyle name="Currency 9 4 2" xfId="4543" xr:uid="{BC6E5914-C7D2-4746-A880-64291DD38BB6}"/>
    <cellStyle name="Currency 9 5" xfId="4298" xr:uid="{22C5A67D-93D2-4926-A47E-4BBD78CEAA70}"/>
    <cellStyle name="Currency 9 5 2" xfId="4544" xr:uid="{38C31AE0-5718-400F-BDFD-3A8FD477E44C}"/>
    <cellStyle name="Currency 9 5 3" xfId="4714" xr:uid="{4A2C0CD0-A394-4D55-ABD2-AD1BFFB2B542}"/>
    <cellStyle name="Currency 9 5 4" xfId="4691" xr:uid="{5620982D-F346-48A9-BBEE-3069CC3ACDBC}"/>
    <cellStyle name="Currency 9 6" xfId="4685" xr:uid="{E931037D-9D41-4B33-AD04-C6496228E9F2}"/>
    <cellStyle name="Hyperlink 2" xfId="6" xr:uid="{6CFFD761-E1C4-4FFC-9C82-FDD569F38491}"/>
    <cellStyle name="Hyperlink 3" xfId="43" xr:uid="{36F5F567-CE95-4CA7-8857-30A982807B15}"/>
    <cellStyle name="Hyperlink 3 2" xfId="4386" xr:uid="{2DBDF874-FFB8-4E6D-8E99-778E3F957949}"/>
    <cellStyle name="Hyperlink 3 3" xfId="4299" xr:uid="{C657A296-E68B-4B36-ACA8-FF7E574D5F85}"/>
    <cellStyle name="Hyperlink 4" xfId="4300" xr:uid="{2AADC051-7357-48F0-9B00-F1D22F5A075A}"/>
    <cellStyle name="Normal" xfId="0" builtinId="0"/>
    <cellStyle name="Normal 10" xfId="44" xr:uid="{3FABD4A5-415C-4287-9704-167BD3C45FC9}"/>
    <cellStyle name="Normal 10 10" xfId="93" xr:uid="{EC9A590E-63C5-482C-BB60-CCCBB6DB1C11}"/>
    <cellStyle name="Normal 10 10 2" xfId="94" xr:uid="{7B03AAF9-910F-4F68-89D4-D4BF7A928BB4}"/>
    <cellStyle name="Normal 10 10 2 2" xfId="4302" xr:uid="{6A6744F0-AAC8-47B6-ADBA-0B80E98D0D30}"/>
    <cellStyle name="Normal 10 10 2 3" xfId="4598" xr:uid="{B3EBD362-A045-4963-B015-ADA700C87CED}"/>
    <cellStyle name="Normal 10 10 3" xfId="95" xr:uid="{E7DCE9E3-A78E-4AE6-B872-46D6C86D7872}"/>
    <cellStyle name="Normal 10 10 4" xfId="96" xr:uid="{CBFFAC24-7D94-4F57-9738-0E2C200FDAD4}"/>
    <cellStyle name="Normal 10 11" xfId="97" xr:uid="{FD827C21-39D9-4B7C-B534-1484D73CC343}"/>
    <cellStyle name="Normal 10 11 2" xfId="98" xr:uid="{B038A1F7-643A-4B58-853C-05D2BD9C4360}"/>
    <cellStyle name="Normal 10 11 3" xfId="99" xr:uid="{6C142526-58EC-4A3B-8BBA-121A8EA89192}"/>
    <cellStyle name="Normal 10 11 4" xfId="100" xr:uid="{D12307C4-2549-4545-8741-CF23A907DBBE}"/>
    <cellStyle name="Normal 10 12" xfId="101" xr:uid="{A5D6AC44-3243-48A4-9370-A21695773C8E}"/>
    <cellStyle name="Normal 10 12 2" xfId="102" xr:uid="{5EACA3C5-36F4-43C6-A523-75C28A10307F}"/>
    <cellStyle name="Normal 10 13" xfId="103" xr:uid="{59B4ED9C-418C-4F18-8B38-4BAA29DE37A9}"/>
    <cellStyle name="Normal 10 14" xfId="104" xr:uid="{BB1514E1-B2A3-4E5D-8C3B-2CADF7241A63}"/>
    <cellStyle name="Normal 10 15" xfId="105" xr:uid="{33197922-95AE-4ABC-8957-D39356BF5A1F}"/>
    <cellStyle name="Normal 10 2" xfId="45" xr:uid="{96103583-2E32-40EB-98CE-A6E47E3463EF}"/>
    <cellStyle name="Normal 10 2 10" xfId="106" xr:uid="{4F2380B4-D892-4DE7-B89F-509A6C11C5AC}"/>
    <cellStyle name="Normal 10 2 11" xfId="107" xr:uid="{9840E921-64E1-4E85-8125-A21080133828}"/>
    <cellStyle name="Normal 10 2 2" xfId="108" xr:uid="{CBE07F7A-600C-4779-AEDC-07E9D53184A4}"/>
    <cellStyle name="Normal 10 2 2 2" xfId="109" xr:uid="{0FF2FBEE-A27E-4FD4-B17E-022656486AB2}"/>
    <cellStyle name="Normal 10 2 2 2 2" xfId="110" xr:uid="{5F273739-EB5A-4634-8509-0C7141E3B00D}"/>
    <cellStyle name="Normal 10 2 2 2 2 2" xfId="111" xr:uid="{33B6C468-1DD3-4305-8D27-47986493429A}"/>
    <cellStyle name="Normal 10 2 2 2 2 2 2" xfId="112" xr:uid="{6892501A-CDE7-4F8F-B0F2-F960F21D2962}"/>
    <cellStyle name="Normal 10 2 2 2 2 2 2 2" xfId="3738" xr:uid="{9A991B1E-06CB-4662-BA68-4FCD643624ED}"/>
    <cellStyle name="Normal 10 2 2 2 2 2 2 2 2" xfId="3739" xr:uid="{E3EA37D8-ADFB-4ECE-B1CA-BD57A3DC3DE0}"/>
    <cellStyle name="Normal 10 2 2 2 2 2 2 3" xfId="3740" xr:uid="{00A2065E-3C69-4D24-A5A3-C71B31242BF3}"/>
    <cellStyle name="Normal 10 2 2 2 2 2 3" xfId="113" xr:uid="{7E491A32-EDE3-4E45-92BD-56711210ED41}"/>
    <cellStyle name="Normal 10 2 2 2 2 2 3 2" xfId="3741" xr:uid="{76CF97EE-A1C0-43FF-8F81-7CF3F615F6CD}"/>
    <cellStyle name="Normal 10 2 2 2 2 2 4" xfId="114" xr:uid="{5FE386E5-23E0-414E-87CA-D98FD5795DDE}"/>
    <cellStyle name="Normal 10 2 2 2 2 3" xfId="115" xr:uid="{19DAD089-AEF8-404C-8072-235179C947DC}"/>
    <cellStyle name="Normal 10 2 2 2 2 3 2" xfId="116" xr:uid="{18461729-843C-4044-864C-EEC7DEA5C70C}"/>
    <cellStyle name="Normal 10 2 2 2 2 3 2 2" xfId="3742" xr:uid="{64871401-A656-4B90-B964-D73A3639CB67}"/>
    <cellStyle name="Normal 10 2 2 2 2 3 3" xfId="117" xr:uid="{51B5568B-A0A9-4ACF-BE73-60732EDF9505}"/>
    <cellStyle name="Normal 10 2 2 2 2 3 4" xfId="118" xr:uid="{6BF75004-C704-4B94-85A7-E0D3BCE3016E}"/>
    <cellStyle name="Normal 10 2 2 2 2 4" xfId="119" xr:uid="{AA4CDE8C-8A82-4512-A52A-A107CC960065}"/>
    <cellStyle name="Normal 10 2 2 2 2 4 2" xfId="3743" xr:uid="{295119E6-A164-491F-8D25-2912673444B9}"/>
    <cellStyle name="Normal 10 2 2 2 2 5" xfId="120" xr:uid="{ADC1F0E4-0AEC-4E6A-982E-313F56739DA3}"/>
    <cellStyle name="Normal 10 2 2 2 2 6" xfId="121" xr:uid="{568E59F3-D361-4D82-81E1-7C8A78AA7773}"/>
    <cellStyle name="Normal 10 2 2 2 3" xfId="122" xr:uid="{F212175D-C1C8-4CE0-82B3-6CEBA570966B}"/>
    <cellStyle name="Normal 10 2 2 2 3 2" xfId="123" xr:uid="{751315E6-1919-46A2-8085-F1D60EA121F2}"/>
    <cellStyle name="Normal 10 2 2 2 3 2 2" xfId="124" xr:uid="{F88F4E88-AE90-4079-856A-07E61E0D1913}"/>
    <cellStyle name="Normal 10 2 2 2 3 2 2 2" xfId="3744" xr:uid="{2B4887DC-DB01-4C77-AA30-A365DBB71156}"/>
    <cellStyle name="Normal 10 2 2 2 3 2 2 2 2" xfId="3745" xr:uid="{4D3AC17C-B826-4C36-9DE3-BC26B61811BC}"/>
    <cellStyle name="Normal 10 2 2 2 3 2 2 3" xfId="3746" xr:uid="{30BE953C-7B5F-4A16-B4A9-2D6630CE1EAA}"/>
    <cellStyle name="Normal 10 2 2 2 3 2 3" xfId="125" xr:uid="{BC891683-837E-4161-80F3-9314980731D7}"/>
    <cellStyle name="Normal 10 2 2 2 3 2 3 2" xfId="3747" xr:uid="{0A2496BB-9431-48BD-9492-5304579C9613}"/>
    <cellStyle name="Normal 10 2 2 2 3 2 4" xfId="126" xr:uid="{C259FEE6-4FCC-4C34-8647-16DBE4098F74}"/>
    <cellStyle name="Normal 10 2 2 2 3 3" xfId="127" xr:uid="{9728677E-B012-4C13-A25F-8A65D7FFB6CD}"/>
    <cellStyle name="Normal 10 2 2 2 3 3 2" xfId="3748" xr:uid="{1C9AA432-3B7E-4D6C-A9E6-06DFB8A143CF}"/>
    <cellStyle name="Normal 10 2 2 2 3 3 2 2" xfId="3749" xr:uid="{973B8256-9F07-44ED-B9EA-2341DADB813E}"/>
    <cellStyle name="Normal 10 2 2 2 3 3 3" xfId="3750" xr:uid="{DB275228-D280-495B-8320-E96537CF87D7}"/>
    <cellStyle name="Normal 10 2 2 2 3 4" xfId="128" xr:uid="{B7CD5276-BB5F-4840-9DFF-511A77BEC2F3}"/>
    <cellStyle name="Normal 10 2 2 2 3 4 2" xfId="3751" xr:uid="{2BF27615-0CB1-4EF4-BFD6-1CA1D38634B4}"/>
    <cellStyle name="Normal 10 2 2 2 3 5" xfId="129" xr:uid="{1F61C064-E197-4958-94A2-7341D515DE78}"/>
    <cellStyle name="Normal 10 2 2 2 4" xfId="130" xr:uid="{8B16A80C-6D00-48C1-B590-E0B0C19B72BE}"/>
    <cellStyle name="Normal 10 2 2 2 4 2" xfId="131" xr:uid="{221D3956-8349-465B-9E16-77CE9E219B9A}"/>
    <cellStyle name="Normal 10 2 2 2 4 2 2" xfId="3752" xr:uid="{74FD4CA6-9989-4E11-97EC-9A88EBD40453}"/>
    <cellStyle name="Normal 10 2 2 2 4 2 2 2" xfId="3753" xr:uid="{44C4F351-D3A2-4A6E-9EF6-2DAD48A4B1E8}"/>
    <cellStyle name="Normal 10 2 2 2 4 2 3" xfId="3754" xr:uid="{1D8A9821-B1D0-41F5-9755-E304E24C3EC0}"/>
    <cellStyle name="Normal 10 2 2 2 4 3" xfId="132" xr:uid="{CC29B068-B7DA-4C7B-9D46-31208D2CBDB7}"/>
    <cellStyle name="Normal 10 2 2 2 4 3 2" xfId="3755" xr:uid="{FBE55597-1220-4FF2-BD54-87A3F6B18EEF}"/>
    <cellStyle name="Normal 10 2 2 2 4 4" xfId="133" xr:uid="{F8FCAEDB-C043-4AC5-AE37-55FE9A80220B}"/>
    <cellStyle name="Normal 10 2 2 2 5" xfId="134" xr:uid="{EEE51F00-3D4F-450A-9B8E-11DF6E4FF6D2}"/>
    <cellStyle name="Normal 10 2 2 2 5 2" xfId="135" xr:uid="{55110515-E416-4315-9805-183A1A68D12B}"/>
    <cellStyle name="Normal 10 2 2 2 5 2 2" xfId="3756" xr:uid="{34C80B56-D20A-4BDC-B9C5-E2CBD702FC6D}"/>
    <cellStyle name="Normal 10 2 2 2 5 3" xfId="136" xr:uid="{2C5FB98E-256D-41F6-A142-466DECF97CF0}"/>
    <cellStyle name="Normal 10 2 2 2 5 4" xfId="137" xr:uid="{F66CBBFA-B929-42A2-895B-240061637E02}"/>
    <cellStyle name="Normal 10 2 2 2 6" xfId="138" xr:uid="{34BD7289-EB3B-4CA7-AE48-0EBBD2256B89}"/>
    <cellStyle name="Normal 10 2 2 2 6 2" xfId="3757" xr:uid="{16ED903B-1C01-42C5-8DFA-0286D9681E4C}"/>
    <cellStyle name="Normal 10 2 2 2 7" xfId="139" xr:uid="{81973A45-2AB6-48F5-A27C-E8B8C1CACAA1}"/>
    <cellStyle name="Normal 10 2 2 2 8" xfId="140" xr:uid="{11D06876-C6DB-456A-A1FE-983001E7900B}"/>
    <cellStyle name="Normal 10 2 2 3" xfId="141" xr:uid="{D2DEAF35-FEF3-4B10-898B-B68D89A73DC7}"/>
    <cellStyle name="Normal 10 2 2 3 2" xfId="142" xr:uid="{E244745E-AF09-430A-8A1E-5962534E475E}"/>
    <cellStyle name="Normal 10 2 2 3 2 2" xfId="143" xr:uid="{857F228A-6158-4985-B90D-EE91EFA8BC38}"/>
    <cellStyle name="Normal 10 2 2 3 2 2 2" xfId="3758" xr:uid="{2EFF7C1C-1B79-4BB0-87A6-EC045051A6FA}"/>
    <cellStyle name="Normal 10 2 2 3 2 2 2 2" xfId="3759" xr:uid="{4D06CBAB-FF3F-48D0-9D0D-F15AB318A5EB}"/>
    <cellStyle name="Normal 10 2 2 3 2 2 3" xfId="3760" xr:uid="{ED4FC426-E0BF-4BE7-88C0-4A97236B0D82}"/>
    <cellStyle name="Normal 10 2 2 3 2 3" xfId="144" xr:uid="{F3902F04-3DC5-4CD3-A363-92DF61EF8781}"/>
    <cellStyle name="Normal 10 2 2 3 2 3 2" xfId="3761" xr:uid="{855AF8DB-5B67-4518-BF6F-BEA0F5C18DCE}"/>
    <cellStyle name="Normal 10 2 2 3 2 4" xfId="145" xr:uid="{27EB59C8-52A4-4ABC-A6B8-9F6584D5B5C8}"/>
    <cellStyle name="Normal 10 2 2 3 3" xfId="146" xr:uid="{7A1D1C0D-4821-4541-ABD1-DFF7BE333CA7}"/>
    <cellStyle name="Normal 10 2 2 3 3 2" xfId="147" xr:uid="{857FE966-6F60-43E4-86D1-6D01B0B3079C}"/>
    <cellStyle name="Normal 10 2 2 3 3 2 2" xfId="3762" xr:uid="{05D0C1FD-5BBA-4832-921F-7690C4E9008E}"/>
    <cellStyle name="Normal 10 2 2 3 3 3" xfId="148" xr:uid="{9FF06BDA-620A-42D9-B313-0CB50A761569}"/>
    <cellStyle name="Normal 10 2 2 3 3 4" xfId="149" xr:uid="{E0CCEF8C-F812-47DB-A99D-5A3059A1ACC3}"/>
    <cellStyle name="Normal 10 2 2 3 4" xfId="150" xr:uid="{0D7F4A5F-195A-4C40-ACBF-4BBE82D0F3FC}"/>
    <cellStyle name="Normal 10 2 2 3 4 2" xfId="3763" xr:uid="{698ACDA2-9905-4081-9F61-4F411DE00F29}"/>
    <cellStyle name="Normal 10 2 2 3 5" xfId="151" xr:uid="{8EE9D62D-185C-41BB-A0EF-880B0CD27856}"/>
    <cellStyle name="Normal 10 2 2 3 6" xfId="152" xr:uid="{8C8B8AC0-3B61-4194-913E-CFA7EFF5D9A5}"/>
    <cellStyle name="Normal 10 2 2 4" xfId="153" xr:uid="{2F75E467-1B18-4CE4-B86B-539B94206C64}"/>
    <cellStyle name="Normal 10 2 2 4 2" xfId="154" xr:uid="{F315C875-36F1-4162-848F-F66C45B97688}"/>
    <cellStyle name="Normal 10 2 2 4 2 2" xfId="155" xr:uid="{94856B7D-66AC-451C-8AC6-E0A2D3E014BA}"/>
    <cellStyle name="Normal 10 2 2 4 2 2 2" xfId="3764" xr:uid="{0800EC8B-DE8D-4FBB-8F89-84CE9A240BEA}"/>
    <cellStyle name="Normal 10 2 2 4 2 2 2 2" xfId="3765" xr:uid="{90F0A223-E895-4DE8-9169-F302A8B2B760}"/>
    <cellStyle name="Normal 10 2 2 4 2 2 3" xfId="3766" xr:uid="{59FCE71A-FA27-4B88-9DB8-8EA9C29B47B9}"/>
    <cellStyle name="Normal 10 2 2 4 2 3" xfId="156" xr:uid="{0EBFD72E-240D-4902-ABB9-CC65AE69AF68}"/>
    <cellStyle name="Normal 10 2 2 4 2 3 2" xfId="3767" xr:uid="{9CBE5550-87D0-43DD-978C-73930F362A7F}"/>
    <cellStyle name="Normal 10 2 2 4 2 4" xfId="157" xr:uid="{C5050312-1771-44D6-B5F4-E55FE35695F1}"/>
    <cellStyle name="Normal 10 2 2 4 3" xfId="158" xr:uid="{84F7FFAC-7A42-4CA3-ADBC-E00D50B671AD}"/>
    <cellStyle name="Normal 10 2 2 4 3 2" xfId="3768" xr:uid="{66E8F9D1-6A39-4F84-8EA0-5A7F22AB632F}"/>
    <cellStyle name="Normal 10 2 2 4 3 2 2" xfId="3769" xr:uid="{3462A89C-C157-4915-8D87-EE39C5D75CF9}"/>
    <cellStyle name="Normal 10 2 2 4 3 3" xfId="3770" xr:uid="{9A01834A-3CCA-4AEE-BBB5-607EA68C5C56}"/>
    <cellStyle name="Normal 10 2 2 4 4" xfId="159" xr:uid="{A2AC325E-833B-4999-A61A-9ED100E40434}"/>
    <cellStyle name="Normal 10 2 2 4 4 2" xfId="3771" xr:uid="{DD12E646-BC2C-4FB1-8093-9756026F8DFA}"/>
    <cellStyle name="Normal 10 2 2 4 5" xfId="160" xr:uid="{4FBB25F7-9402-4443-95A6-389080495F87}"/>
    <cellStyle name="Normal 10 2 2 5" xfId="161" xr:uid="{0FB67665-FE49-4D66-BBFF-0C73AB122EAC}"/>
    <cellStyle name="Normal 10 2 2 5 2" xfId="162" xr:uid="{D462778B-3E2A-4227-A9E0-3A9A8D20785A}"/>
    <cellStyle name="Normal 10 2 2 5 2 2" xfId="3772" xr:uid="{E16F4526-3F5A-4397-9453-A90895CF9694}"/>
    <cellStyle name="Normal 10 2 2 5 2 2 2" xfId="3773" xr:uid="{E0021E6F-F82F-455D-8BF6-98A6CA531396}"/>
    <cellStyle name="Normal 10 2 2 5 2 3" xfId="3774" xr:uid="{287794E9-856A-4AB5-9F5C-A76F5DBCD14D}"/>
    <cellStyle name="Normal 10 2 2 5 3" xfId="163" xr:uid="{1210C944-A791-4015-8BCE-87F6D24AED98}"/>
    <cellStyle name="Normal 10 2 2 5 3 2" xfId="3775" xr:uid="{32B1D186-4CC8-49F1-80F9-B69B3322B40D}"/>
    <cellStyle name="Normal 10 2 2 5 4" xfId="164" xr:uid="{EC2CD7EA-262E-48A7-81C3-9FF4495CC40B}"/>
    <cellStyle name="Normal 10 2 2 6" xfId="165" xr:uid="{E007DA6E-5CE3-4944-9175-0A1DF8F44CE4}"/>
    <cellStyle name="Normal 10 2 2 6 2" xfId="166" xr:uid="{5758F4B8-CFD2-4FA0-86FA-66D3E342512E}"/>
    <cellStyle name="Normal 10 2 2 6 2 2" xfId="3776" xr:uid="{E9F49B83-B224-43AA-BF0B-045D31ABC05D}"/>
    <cellStyle name="Normal 10 2 2 6 2 3" xfId="4304" xr:uid="{89F618A2-5DD5-41D8-AE0F-636317FEE952}"/>
    <cellStyle name="Normal 10 2 2 6 3" xfId="167" xr:uid="{BF2E4A8F-5A6B-4A0D-8FFD-8BB56AD1B1E8}"/>
    <cellStyle name="Normal 10 2 2 6 4" xfId="168" xr:uid="{9DA830CF-98CF-45BC-8206-F6F2935AC905}"/>
    <cellStyle name="Normal 10 2 2 6 4 2" xfId="4740" xr:uid="{171F3A82-6E13-422C-B670-5F165EEA8732}"/>
    <cellStyle name="Normal 10 2 2 6 4 3" xfId="4599" xr:uid="{3A9587D0-3EDD-4E35-9227-AB5CA88A94FD}"/>
    <cellStyle name="Normal 10 2 2 6 4 4" xfId="4447" xr:uid="{247339D3-AD9A-405A-8186-8AD95981C638}"/>
    <cellStyle name="Normal 10 2 2 7" xfId="169" xr:uid="{CBB1DAB6-5CD1-4282-846C-1A9CB9FB1288}"/>
    <cellStyle name="Normal 10 2 2 7 2" xfId="3777" xr:uid="{79FFD82C-6E8D-4EB3-9508-F786D69FD6C4}"/>
    <cellStyle name="Normal 10 2 2 8" xfId="170" xr:uid="{86EE37DE-D55E-4027-96B4-B8BBC35D9D75}"/>
    <cellStyle name="Normal 10 2 2 9" xfId="171" xr:uid="{0270242E-42FC-484D-8DCE-869AA458630B}"/>
    <cellStyle name="Normal 10 2 3" xfId="172" xr:uid="{232E31B9-1B7A-4899-8C89-AB7BFA95B87E}"/>
    <cellStyle name="Normal 10 2 3 2" xfId="173" xr:uid="{300FC50C-52B2-4A01-B451-3EC92D31C402}"/>
    <cellStyle name="Normal 10 2 3 2 2" xfId="174" xr:uid="{0E9B6BBA-B338-4C80-A69D-DB881808F304}"/>
    <cellStyle name="Normal 10 2 3 2 2 2" xfId="175" xr:uid="{F5C0EF48-B53F-4EBA-A930-62583F759EC6}"/>
    <cellStyle name="Normal 10 2 3 2 2 2 2" xfId="3778" xr:uid="{3C897611-BD03-480A-ADA0-E4CE300CF8EF}"/>
    <cellStyle name="Normal 10 2 3 2 2 2 2 2" xfId="3779" xr:uid="{E2B33528-5D86-4C55-A49F-D3D5C76CCE62}"/>
    <cellStyle name="Normal 10 2 3 2 2 2 3" xfId="3780" xr:uid="{0E7C8003-8AE4-4CD9-92AC-12AA36C3720A}"/>
    <cellStyle name="Normal 10 2 3 2 2 3" xfId="176" xr:uid="{C8E9DF4A-A6F9-4E02-8D63-C7A11B653FFE}"/>
    <cellStyle name="Normal 10 2 3 2 2 3 2" xfId="3781" xr:uid="{8F355ECC-CEB2-41C0-A3E5-BF1B75BBF54A}"/>
    <cellStyle name="Normal 10 2 3 2 2 4" xfId="177" xr:uid="{B7F7B68B-94A0-434A-976E-A684B412339D}"/>
    <cellStyle name="Normal 10 2 3 2 3" xfId="178" xr:uid="{6BDFF418-2197-4E88-8641-493D883C3B02}"/>
    <cellStyle name="Normal 10 2 3 2 3 2" xfId="179" xr:uid="{F6A7C93F-0168-48A0-858D-F0A415C422CA}"/>
    <cellStyle name="Normal 10 2 3 2 3 2 2" xfId="3782" xr:uid="{14E8D13D-5309-4A97-AA1F-7BD61A447BA2}"/>
    <cellStyle name="Normal 10 2 3 2 3 3" xfId="180" xr:uid="{EE1038E5-7C0B-4DFF-B7C1-EF67CBD59ADE}"/>
    <cellStyle name="Normal 10 2 3 2 3 4" xfId="181" xr:uid="{0C390F8E-E524-4942-A195-D1CEF2B94C75}"/>
    <cellStyle name="Normal 10 2 3 2 4" xfId="182" xr:uid="{7E659039-31B3-4879-9232-7C99C8A44181}"/>
    <cellStyle name="Normal 10 2 3 2 4 2" xfId="3783" xr:uid="{482310AC-3741-4F8A-8B01-9383CE29D41F}"/>
    <cellStyle name="Normal 10 2 3 2 5" xfId="183" xr:uid="{3E2C611A-9588-44FF-A567-82A038F8BAD2}"/>
    <cellStyle name="Normal 10 2 3 2 6" xfId="184" xr:uid="{A8ECD6B6-461E-4649-ADC0-76B70FE1163B}"/>
    <cellStyle name="Normal 10 2 3 3" xfId="185" xr:uid="{C407F0A0-7CCA-4239-9454-376CC223B99D}"/>
    <cellStyle name="Normal 10 2 3 3 2" xfId="186" xr:uid="{2DD13646-8E10-495E-924A-A464B1646541}"/>
    <cellStyle name="Normal 10 2 3 3 2 2" xfId="187" xr:uid="{209329E0-7E8C-435E-BE18-0D48FA00CF26}"/>
    <cellStyle name="Normal 10 2 3 3 2 2 2" xfId="3784" xr:uid="{944CC9D8-BACD-40C7-AF05-E5A10968362C}"/>
    <cellStyle name="Normal 10 2 3 3 2 2 2 2" xfId="3785" xr:uid="{8EB6C940-B868-4503-8C25-D0E6ED9B2C46}"/>
    <cellStyle name="Normal 10 2 3 3 2 2 3" xfId="3786" xr:uid="{5ED79B71-8426-4B50-8ED6-023B9AF436F7}"/>
    <cellStyle name="Normal 10 2 3 3 2 3" xfId="188" xr:uid="{19352A0A-B071-4F6F-84CA-B1238F5F9FCF}"/>
    <cellStyle name="Normal 10 2 3 3 2 3 2" xfId="3787" xr:uid="{F48A9E4C-CE41-49A1-9D27-D990B331F8CF}"/>
    <cellStyle name="Normal 10 2 3 3 2 4" xfId="189" xr:uid="{AD4B1F70-7E9A-420E-AD52-107D83286E71}"/>
    <cellStyle name="Normal 10 2 3 3 3" xfId="190" xr:uid="{D1EE4A5F-082C-4921-9EC6-380AE11752F3}"/>
    <cellStyle name="Normal 10 2 3 3 3 2" xfId="3788" xr:uid="{FCA26147-75A0-4700-841E-14A225D7C3C4}"/>
    <cellStyle name="Normal 10 2 3 3 3 2 2" xfId="3789" xr:uid="{F95B9C77-E778-4342-B3A2-0C3F975FDCC6}"/>
    <cellStyle name="Normal 10 2 3 3 3 3" xfId="3790" xr:uid="{64E6D0A5-2007-4C43-86E7-329CBD66374D}"/>
    <cellStyle name="Normal 10 2 3 3 4" xfId="191" xr:uid="{AC09FCE8-09B2-47F7-8401-41A2409982B3}"/>
    <cellStyle name="Normal 10 2 3 3 4 2" xfId="3791" xr:uid="{FA4C7CAB-727D-4E46-AB41-2ECBD3CF717E}"/>
    <cellStyle name="Normal 10 2 3 3 5" xfId="192" xr:uid="{B5BBCCCA-2EBF-40BB-9B42-A63142399C5D}"/>
    <cellStyle name="Normal 10 2 3 4" xfId="193" xr:uid="{9F960895-0812-4A8F-B2B5-B2B8DC1D1590}"/>
    <cellStyle name="Normal 10 2 3 4 2" xfId="194" xr:uid="{7281C89F-DA5F-4030-8B27-581FD0703B42}"/>
    <cellStyle name="Normal 10 2 3 4 2 2" xfId="3792" xr:uid="{EF24212F-9CB3-4FDD-9A69-4237396F44D4}"/>
    <cellStyle name="Normal 10 2 3 4 2 2 2" xfId="3793" xr:uid="{94B08E47-7077-49B3-A462-5D818E209CC9}"/>
    <cellStyle name="Normal 10 2 3 4 2 3" xfId="3794" xr:uid="{683F189D-D9E6-41B1-805A-D76BB299F802}"/>
    <cellStyle name="Normal 10 2 3 4 3" xfId="195" xr:uid="{E80AE271-8A4B-44BB-8397-2E61591691A5}"/>
    <cellStyle name="Normal 10 2 3 4 3 2" xfId="3795" xr:uid="{C5CB6C1D-5DCB-4C47-98E3-B1C97E513634}"/>
    <cellStyle name="Normal 10 2 3 4 4" xfId="196" xr:uid="{9CC07728-5356-40A9-A954-A0BC9E546BA5}"/>
    <cellStyle name="Normal 10 2 3 5" xfId="197" xr:uid="{C15579A8-B59B-4688-A275-6D9F4670063D}"/>
    <cellStyle name="Normal 10 2 3 5 2" xfId="198" xr:uid="{80CF6FEF-EDD9-49A1-AF53-941EA7A7E93B}"/>
    <cellStyle name="Normal 10 2 3 5 2 2" xfId="3796" xr:uid="{C2AB87AD-71A9-484A-8A23-0DEF1252C651}"/>
    <cellStyle name="Normal 10 2 3 5 2 3" xfId="4305" xr:uid="{72904704-6D8F-4D2D-9A07-07E97ACEE1B2}"/>
    <cellStyle name="Normal 10 2 3 5 3" xfId="199" xr:uid="{91A8C4A9-463D-476D-9491-904759F9A2A8}"/>
    <cellStyle name="Normal 10 2 3 5 4" xfId="200" xr:uid="{2B945645-F62A-4031-A442-E1F511CC0873}"/>
    <cellStyle name="Normal 10 2 3 5 4 2" xfId="4741" xr:uid="{6B7843B5-5F1A-4C00-B022-AB17D1C456FA}"/>
    <cellStyle name="Normal 10 2 3 5 4 3" xfId="4600" xr:uid="{2BF8CD7A-D9A9-463B-B20E-AF7E6115A732}"/>
    <cellStyle name="Normal 10 2 3 5 4 4" xfId="4448" xr:uid="{ED79E389-18A3-43A1-A6AC-5D08A5C9D160}"/>
    <cellStyle name="Normal 10 2 3 6" xfId="201" xr:uid="{F13E4075-F89D-4866-B589-AA740BB874AE}"/>
    <cellStyle name="Normal 10 2 3 6 2" xfId="3797" xr:uid="{CFC59845-86AD-45C7-8644-070C9FBC0FA1}"/>
    <cellStyle name="Normal 10 2 3 7" xfId="202" xr:uid="{C0A36D9F-D8BC-4B63-9D9B-14E560F03805}"/>
    <cellStyle name="Normal 10 2 3 8" xfId="203" xr:uid="{304A7409-EE14-478C-82F0-F6F8DD3163E4}"/>
    <cellStyle name="Normal 10 2 4" xfId="204" xr:uid="{E4EABC06-42F0-475E-8895-8C2EC4DB9E85}"/>
    <cellStyle name="Normal 10 2 4 2" xfId="205" xr:uid="{D63B82DA-A5F1-4BEE-A70E-28487179A887}"/>
    <cellStyle name="Normal 10 2 4 2 2" xfId="206" xr:uid="{8FF92745-265B-486D-87EE-4A8455E25BE5}"/>
    <cellStyle name="Normal 10 2 4 2 2 2" xfId="207" xr:uid="{A3FC552F-3C4A-48CC-99D7-6A30B379DF26}"/>
    <cellStyle name="Normal 10 2 4 2 2 2 2" xfId="3798" xr:uid="{715B6ED0-A694-44F8-A4E4-E8574B0CA11F}"/>
    <cellStyle name="Normal 10 2 4 2 2 3" xfId="208" xr:uid="{5002B8E4-BED3-4D8B-90E1-1287EA32883A}"/>
    <cellStyle name="Normal 10 2 4 2 2 4" xfId="209" xr:uid="{8735C801-1C41-432D-A446-B38A421BEAB3}"/>
    <cellStyle name="Normal 10 2 4 2 3" xfId="210" xr:uid="{9EFEF8B9-B003-443C-BABE-4C34FBF3C9F5}"/>
    <cellStyle name="Normal 10 2 4 2 3 2" xfId="3799" xr:uid="{7FBB442C-3345-4FAC-8D3F-8F9678BE605A}"/>
    <cellStyle name="Normal 10 2 4 2 4" xfId="211" xr:uid="{E03A5C38-803F-4DCB-B07B-CBC05E15400D}"/>
    <cellStyle name="Normal 10 2 4 2 5" xfId="212" xr:uid="{6829B3C2-EECE-45CA-9D23-F2E80ADF9459}"/>
    <cellStyle name="Normal 10 2 4 3" xfId="213" xr:uid="{DDD5C46A-BA6F-4A08-BFD1-138D230C0756}"/>
    <cellStyle name="Normal 10 2 4 3 2" xfId="214" xr:uid="{A7920227-1E68-447B-A373-B99E25E2A9FF}"/>
    <cellStyle name="Normal 10 2 4 3 2 2" xfId="3800" xr:uid="{57EACEB1-1649-45E7-9CD2-68E3B9ACC264}"/>
    <cellStyle name="Normal 10 2 4 3 3" xfId="215" xr:uid="{9C6ACA44-8646-41DF-844B-C866D217B51C}"/>
    <cellStyle name="Normal 10 2 4 3 4" xfId="216" xr:uid="{A626A37D-32FC-4FCB-9AE8-6A32DD9AEBB1}"/>
    <cellStyle name="Normal 10 2 4 4" xfId="217" xr:uid="{2F9C886A-77D8-4920-9C9C-13600DBAC574}"/>
    <cellStyle name="Normal 10 2 4 4 2" xfId="218" xr:uid="{481E4281-1A5C-4955-997E-8CABFC061900}"/>
    <cellStyle name="Normal 10 2 4 4 3" xfId="219" xr:uid="{4629D045-D171-4206-8A64-479D532EB2F6}"/>
    <cellStyle name="Normal 10 2 4 4 4" xfId="220" xr:uid="{91E0E2F4-1F9C-4686-8E3E-02AF162FBEFF}"/>
    <cellStyle name="Normal 10 2 4 5" xfId="221" xr:uid="{0CB9EBCA-9621-4A7D-8765-D73789A77C2E}"/>
    <cellStyle name="Normal 10 2 4 6" xfId="222" xr:uid="{738BB008-93AE-488D-9DCB-6218B8EC3057}"/>
    <cellStyle name="Normal 10 2 4 7" xfId="223" xr:uid="{DEC9C6C0-9F39-4F14-888F-A0BCC95C7089}"/>
    <cellStyle name="Normal 10 2 5" xfId="224" xr:uid="{9F3595EE-D62F-40FF-821B-A82B7DB9E094}"/>
    <cellStyle name="Normal 10 2 5 2" xfId="225" xr:uid="{7A9F9815-6ED0-437A-BB6E-2EA929842ED3}"/>
    <cellStyle name="Normal 10 2 5 2 2" xfId="226" xr:uid="{B6DE13A6-53EC-49AE-A58C-7CE3014B4E96}"/>
    <cellStyle name="Normal 10 2 5 2 2 2" xfId="3801" xr:uid="{B25D0592-A3DB-4640-B739-8881203FA1F2}"/>
    <cellStyle name="Normal 10 2 5 2 2 2 2" xfId="3802" xr:uid="{A36BABAA-6CF7-4D48-99CC-9FC498BE9504}"/>
    <cellStyle name="Normal 10 2 5 2 2 3" xfId="3803" xr:uid="{8C8736E4-7B88-4A6C-8B21-32B242CE9ACE}"/>
    <cellStyle name="Normal 10 2 5 2 3" xfId="227" xr:uid="{D31FB3DF-856F-4830-9392-E69345C37146}"/>
    <cellStyle name="Normal 10 2 5 2 3 2" xfId="3804" xr:uid="{8A375FE5-FD5B-4BAB-B5D1-5BD8264994CB}"/>
    <cellStyle name="Normal 10 2 5 2 4" xfId="228" xr:uid="{569C0B53-D8DD-4BD5-BBFB-77054086CAC4}"/>
    <cellStyle name="Normal 10 2 5 3" xfId="229" xr:uid="{1CC64091-EE2E-4BAA-B7D2-C34D5E055CFC}"/>
    <cellStyle name="Normal 10 2 5 3 2" xfId="230" xr:uid="{9B1ED3F3-40A3-4B2F-A7DC-1F4217F11849}"/>
    <cellStyle name="Normal 10 2 5 3 2 2" xfId="3805" xr:uid="{1492F302-B824-4F9E-AF34-70D1915E35FF}"/>
    <cellStyle name="Normal 10 2 5 3 3" xfId="231" xr:uid="{1CA34B5B-19EA-46B4-9442-1ACB68D4B934}"/>
    <cellStyle name="Normal 10 2 5 3 4" xfId="232" xr:uid="{A704A2B1-AE44-430F-9F46-8BBAA361D053}"/>
    <cellStyle name="Normal 10 2 5 4" xfId="233" xr:uid="{5EB084BF-044C-4A18-A62B-57DCF132C240}"/>
    <cellStyle name="Normal 10 2 5 4 2" xfId="3806" xr:uid="{831C3720-7FAC-4D30-9A53-8AA5D85D292C}"/>
    <cellStyle name="Normal 10 2 5 5" xfId="234" xr:uid="{99F49A26-76FB-4A6D-80C3-EBB8BBA79C23}"/>
    <cellStyle name="Normal 10 2 5 6" xfId="235" xr:uid="{6E0728C1-6406-40D7-B423-A02D56F95DA7}"/>
    <cellStyle name="Normal 10 2 6" xfId="236" xr:uid="{0FF0F8AB-B01C-4158-B221-7B34092170E1}"/>
    <cellStyle name="Normal 10 2 6 2" xfId="237" xr:uid="{786A8FE4-5B1F-408C-A8E1-24A1F2B450C0}"/>
    <cellStyle name="Normal 10 2 6 2 2" xfId="238" xr:uid="{0C9B33FB-090A-41C4-9DB7-98C0A51ABF14}"/>
    <cellStyle name="Normal 10 2 6 2 2 2" xfId="3807" xr:uid="{7B85892B-4F88-4B7B-A1FF-B3075DCFB862}"/>
    <cellStyle name="Normal 10 2 6 2 3" xfId="239" xr:uid="{17AAADF5-BA8C-459D-B819-7796AE46A0D0}"/>
    <cellStyle name="Normal 10 2 6 2 4" xfId="240" xr:uid="{9E63838D-D861-4B3B-B6C8-B60DE2D95274}"/>
    <cellStyle name="Normal 10 2 6 3" xfId="241" xr:uid="{BE0CCB25-4E6E-4D74-AEEF-5ED676C18F34}"/>
    <cellStyle name="Normal 10 2 6 3 2" xfId="3808" xr:uid="{0C243D6B-2924-4D90-9FB2-8302692576FF}"/>
    <cellStyle name="Normal 10 2 6 4" xfId="242" xr:uid="{43622EBA-FF70-4A94-8F0E-D662CC195D56}"/>
    <cellStyle name="Normal 10 2 6 5" xfId="243" xr:uid="{A488AB7D-F595-4405-9BAB-0714AF0FE4DF}"/>
    <cellStyle name="Normal 10 2 7" xfId="244" xr:uid="{775B8820-8A12-489F-AE73-52295A9CD1CB}"/>
    <cellStyle name="Normal 10 2 7 2" xfId="245" xr:uid="{93B78222-FAC3-4633-A3DC-979D84C99C33}"/>
    <cellStyle name="Normal 10 2 7 2 2" xfId="3809" xr:uid="{1B18DB71-75F6-477F-9D83-0CCD7EC457EB}"/>
    <cellStyle name="Normal 10 2 7 2 3" xfId="4303" xr:uid="{73817E81-5295-4CB9-B862-C24AD69F4B29}"/>
    <cellStyle name="Normal 10 2 7 3" xfId="246" xr:uid="{6A3212B8-FDD8-49DD-9318-81122CAE1BEA}"/>
    <cellStyle name="Normal 10 2 7 4" xfId="247" xr:uid="{FC2B9828-D129-460F-8CBA-FFEDFDC92F84}"/>
    <cellStyle name="Normal 10 2 7 4 2" xfId="4739" xr:uid="{84C51A77-2299-49B3-A8E6-E58FF3DD6611}"/>
    <cellStyle name="Normal 10 2 7 4 3" xfId="4601" xr:uid="{1A332B7C-A549-4D5F-A781-CCB4523E9500}"/>
    <cellStyle name="Normal 10 2 7 4 4" xfId="4446" xr:uid="{FF6C4389-6224-4FD6-83D4-05F135CF1BFE}"/>
    <cellStyle name="Normal 10 2 8" xfId="248" xr:uid="{631A64F1-3E3C-42B9-BD40-BA9F0C7428B1}"/>
    <cellStyle name="Normal 10 2 8 2" xfId="249" xr:uid="{9ED227E1-6DD6-48D9-BEB7-5BCBF691E46D}"/>
    <cellStyle name="Normal 10 2 8 3" xfId="250" xr:uid="{6813FF65-6AE2-45BA-B598-F93DD117604A}"/>
    <cellStyle name="Normal 10 2 8 4" xfId="251" xr:uid="{31C611B4-345B-4A47-A379-EDE85B91E010}"/>
    <cellStyle name="Normal 10 2 9" xfId="252" xr:uid="{C9FCB928-87DF-4161-85DD-6060960BE32F}"/>
    <cellStyle name="Normal 10 3" xfId="253" xr:uid="{95AAB11E-362F-41DE-A3D0-D833532A44C0}"/>
    <cellStyle name="Normal 10 3 10" xfId="254" xr:uid="{00B17A93-0474-4907-AB6D-61693675778B}"/>
    <cellStyle name="Normal 10 3 11" xfId="255" xr:uid="{E2CC5A18-26B0-4A93-81E2-E49946CD6D9E}"/>
    <cellStyle name="Normal 10 3 2" xfId="256" xr:uid="{915FC04F-7C67-4867-A564-DF2A94FE9CA7}"/>
    <cellStyle name="Normal 10 3 2 2" xfId="257" xr:uid="{E19225C3-772C-43C7-BA38-B17C83F8041D}"/>
    <cellStyle name="Normal 10 3 2 2 2" xfId="258" xr:uid="{D8E43C2D-3267-4394-8E9C-0E6EB024BE33}"/>
    <cellStyle name="Normal 10 3 2 2 2 2" xfId="259" xr:uid="{82A8CF08-8DA4-43AC-8794-8DF87FA97C69}"/>
    <cellStyle name="Normal 10 3 2 2 2 2 2" xfId="260" xr:uid="{593933AD-80F9-4724-8CCD-8F8D9E3232BC}"/>
    <cellStyle name="Normal 10 3 2 2 2 2 2 2" xfId="3810" xr:uid="{CF54651A-98DB-4E9A-A7C0-31CDBD02EA8C}"/>
    <cellStyle name="Normal 10 3 2 2 2 2 3" xfId="261" xr:uid="{4BEBB00F-197C-40EB-B15D-3A261F88263F}"/>
    <cellStyle name="Normal 10 3 2 2 2 2 4" xfId="262" xr:uid="{C8D51047-2592-4223-A023-218FB0FD9297}"/>
    <cellStyle name="Normal 10 3 2 2 2 3" xfId="263" xr:uid="{E4503D4E-C217-42AF-A462-D7230F806C25}"/>
    <cellStyle name="Normal 10 3 2 2 2 3 2" xfId="264" xr:uid="{AA517CBB-D840-457E-A177-484C8AAC4C2E}"/>
    <cellStyle name="Normal 10 3 2 2 2 3 3" xfId="265" xr:uid="{5C011D11-452C-49BE-9D5B-E374CCC9B49A}"/>
    <cellStyle name="Normal 10 3 2 2 2 3 4" xfId="266" xr:uid="{9C39BA2B-4353-4087-93D9-56204604117C}"/>
    <cellStyle name="Normal 10 3 2 2 2 4" xfId="267" xr:uid="{009CAA92-CC94-48F8-A4A7-7C8346BF74D1}"/>
    <cellStyle name="Normal 10 3 2 2 2 5" xfId="268" xr:uid="{34F14E2B-41AD-4B14-9742-47592F54CCAE}"/>
    <cellStyle name="Normal 10 3 2 2 2 6" xfId="269" xr:uid="{E05E8F20-4651-44FA-BEA9-4F457B53A077}"/>
    <cellStyle name="Normal 10 3 2 2 3" xfId="270" xr:uid="{C45DA1F9-C22C-4888-921D-DF7C5EF2BE45}"/>
    <cellStyle name="Normal 10 3 2 2 3 2" xfId="271" xr:uid="{DCB3E3B3-BCB2-4CD0-A659-F957CDE07388}"/>
    <cellStyle name="Normal 10 3 2 2 3 2 2" xfId="272" xr:uid="{489E0731-C26A-4760-80A5-D8BEC373A74A}"/>
    <cellStyle name="Normal 10 3 2 2 3 2 3" xfId="273" xr:uid="{49FC73F0-69F8-48F1-BED7-58D23B33ADA7}"/>
    <cellStyle name="Normal 10 3 2 2 3 2 4" xfId="274" xr:uid="{11B632E4-F39E-4D64-AA39-689214BD27E5}"/>
    <cellStyle name="Normal 10 3 2 2 3 3" xfId="275" xr:uid="{307BFA63-BBD0-4FAA-AC2E-8235BF1E6AAE}"/>
    <cellStyle name="Normal 10 3 2 2 3 4" xfId="276" xr:uid="{AC6E681F-9BB1-4524-A405-7AA4A5384915}"/>
    <cellStyle name="Normal 10 3 2 2 3 5" xfId="277" xr:uid="{F258E217-F7B6-4688-B87F-986E263B2B06}"/>
    <cellStyle name="Normal 10 3 2 2 4" xfId="278" xr:uid="{39A32758-3671-4033-9181-3F60737E5342}"/>
    <cellStyle name="Normal 10 3 2 2 4 2" xfId="279" xr:uid="{C5FFD7EF-21F2-48C6-99C6-341A898D925D}"/>
    <cellStyle name="Normal 10 3 2 2 4 3" xfId="280" xr:uid="{05F0621B-1FAE-4CB4-973E-F42428259F68}"/>
    <cellStyle name="Normal 10 3 2 2 4 4" xfId="281" xr:uid="{A4CD845B-B664-4253-B05D-4F76065E6F0F}"/>
    <cellStyle name="Normal 10 3 2 2 5" xfId="282" xr:uid="{7395E42A-27D5-448B-9BDE-23488562EFE2}"/>
    <cellStyle name="Normal 10 3 2 2 5 2" xfId="283" xr:uid="{BD214A44-20B7-48C2-BF40-6FC9EA17D465}"/>
    <cellStyle name="Normal 10 3 2 2 5 3" xfId="284" xr:uid="{471FFE6C-54D3-4C3D-A0A6-E72FFFF0F31B}"/>
    <cellStyle name="Normal 10 3 2 2 5 4" xfId="285" xr:uid="{C43579CE-5E42-49BD-8412-C455BD418F47}"/>
    <cellStyle name="Normal 10 3 2 2 6" xfId="286" xr:uid="{46711514-920B-42E4-9201-E39CE68C129C}"/>
    <cellStyle name="Normal 10 3 2 2 7" xfId="287" xr:uid="{78DC5423-240C-4702-99BF-493A6CEB67FA}"/>
    <cellStyle name="Normal 10 3 2 2 8" xfId="288" xr:uid="{F80A7CC4-A2F5-4BF9-9CE2-8504637E78A1}"/>
    <cellStyle name="Normal 10 3 2 3" xfId="289" xr:uid="{D773FB72-2E2A-48FE-A7BC-9C1B9908D046}"/>
    <cellStyle name="Normal 10 3 2 3 2" xfId="290" xr:uid="{4C80B121-631E-4AD9-9B57-195516904D45}"/>
    <cellStyle name="Normal 10 3 2 3 2 2" xfId="291" xr:uid="{B9BA1C30-C1C0-4C62-8089-1C7CD6D2FE9B}"/>
    <cellStyle name="Normal 10 3 2 3 2 2 2" xfId="3811" xr:uid="{5B53EF38-DCAA-4440-A796-C2D3C6742BC6}"/>
    <cellStyle name="Normal 10 3 2 3 2 2 2 2" xfId="3812" xr:uid="{78CE12DD-C809-458F-8F21-91BD44BA77FC}"/>
    <cellStyle name="Normal 10 3 2 3 2 2 3" xfId="3813" xr:uid="{E4781B8A-6A3A-4778-958A-23F2A978E7DB}"/>
    <cellStyle name="Normal 10 3 2 3 2 3" xfId="292" xr:uid="{EE66D07F-B7BF-4837-8110-D1FA4F4F8505}"/>
    <cellStyle name="Normal 10 3 2 3 2 3 2" xfId="3814" xr:uid="{0A59FA2E-E113-4985-8E3C-A157E2CC3E14}"/>
    <cellStyle name="Normal 10 3 2 3 2 4" xfId="293" xr:uid="{3EBE80DD-C629-41B8-8342-01B897FA565C}"/>
    <cellStyle name="Normal 10 3 2 3 3" xfId="294" xr:uid="{5F95C6B6-6E5A-4B49-943A-1C6DB0B5BAED}"/>
    <cellStyle name="Normal 10 3 2 3 3 2" xfId="295" xr:uid="{B441DC00-ED13-4584-8490-CC687763F569}"/>
    <cellStyle name="Normal 10 3 2 3 3 2 2" xfId="3815" xr:uid="{6B80F574-61E9-4953-BAB2-30617677D006}"/>
    <cellStyle name="Normal 10 3 2 3 3 3" xfId="296" xr:uid="{8005BAB8-80E8-4AE5-BDBE-C8915DC0F3F9}"/>
    <cellStyle name="Normal 10 3 2 3 3 4" xfId="297" xr:uid="{4E2E8EC4-5BC4-4A08-96F0-653119CAA642}"/>
    <cellStyle name="Normal 10 3 2 3 4" xfId="298" xr:uid="{9EC01235-FBC0-4747-8A83-2FEC5D81A98B}"/>
    <cellStyle name="Normal 10 3 2 3 4 2" xfId="3816" xr:uid="{738571ED-3CC5-4E5E-8511-092A1B0E134B}"/>
    <cellStyle name="Normal 10 3 2 3 5" xfId="299" xr:uid="{978FBE9B-E0EB-4D78-963C-31C86CB4CAC3}"/>
    <cellStyle name="Normal 10 3 2 3 6" xfId="300" xr:uid="{03D800D8-D4EE-4D53-9749-8FFCE93863BF}"/>
    <cellStyle name="Normal 10 3 2 4" xfId="301" xr:uid="{B869D4AA-B5B5-4E8E-81A3-57526116654A}"/>
    <cellStyle name="Normal 10 3 2 4 2" xfId="302" xr:uid="{7C288E0E-C1B9-48EB-AEC0-A855139D7DD8}"/>
    <cellStyle name="Normal 10 3 2 4 2 2" xfId="303" xr:uid="{C286C2B9-A90C-4AC3-8C0B-AD4D66EFE7C7}"/>
    <cellStyle name="Normal 10 3 2 4 2 2 2" xfId="3817" xr:uid="{FF0277CE-674C-4456-8EA3-DDB4CDEF5B1C}"/>
    <cellStyle name="Normal 10 3 2 4 2 3" xfId="304" xr:uid="{A6CD1C00-C7DB-4A48-B670-4647ED192EB5}"/>
    <cellStyle name="Normal 10 3 2 4 2 4" xfId="305" xr:uid="{EB86C28E-9CCF-49E5-84E1-9E2594FBCB14}"/>
    <cellStyle name="Normal 10 3 2 4 3" xfId="306" xr:uid="{DF80D47D-D802-4283-8E1A-3FF9A668F952}"/>
    <cellStyle name="Normal 10 3 2 4 3 2" xfId="3818" xr:uid="{12E32949-EE26-4A20-BDA0-9A5F8995154B}"/>
    <cellStyle name="Normal 10 3 2 4 4" xfId="307" xr:uid="{B4A4EAA1-C91C-463A-B354-4ACD8A575A4C}"/>
    <cellStyle name="Normal 10 3 2 4 5" xfId="308" xr:uid="{5E42C81E-96F8-441F-A983-D28EF2AD456D}"/>
    <cellStyle name="Normal 10 3 2 5" xfId="309" xr:uid="{93B6CDF1-6FFE-4F13-8FB6-7F5E2A69BB14}"/>
    <cellStyle name="Normal 10 3 2 5 2" xfId="310" xr:uid="{A65844EE-13D4-4872-A7F8-548D9B01E30E}"/>
    <cellStyle name="Normal 10 3 2 5 2 2" xfId="3819" xr:uid="{A30DC9AF-898F-4608-A48D-B6E0A1DAACFD}"/>
    <cellStyle name="Normal 10 3 2 5 3" xfId="311" xr:uid="{6DDCF55F-9F83-4F7A-948B-F177321AEEC6}"/>
    <cellStyle name="Normal 10 3 2 5 4" xfId="312" xr:uid="{478CD111-C23B-42DE-A906-700DEA9D2201}"/>
    <cellStyle name="Normal 10 3 2 6" xfId="313" xr:uid="{829246E7-5BE2-4B68-98CB-F952A7287D88}"/>
    <cellStyle name="Normal 10 3 2 6 2" xfId="314" xr:uid="{082A32F1-096F-41A0-BDE3-F342E4AB8AFE}"/>
    <cellStyle name="Normal 10 3 2 6 3" xfId="315" xr:uid="{1E81C1EB-59EB-42AD-BE51-F24E1A0318A7}"/>
    <cellStyle name="Normal 10 3 2 6 4" xfId="316" xr:uid="{78BCFA1A-8881-4C9B-A31F-3DCC72EED2AF}"/>
    <cellStyle name="Normal 10 3 2 7" xfId="317" xr:uid="{B17D7B1D-9788-4D27-A889-1B0B81D9AACF}"/>
    <cellStyle name="Normal 10 3 2 8" xfId="318" xr:uid="{E0A2C215-3361-4611-A742-DC065AF00C49}"/>
    <cellStyle name="Normal 10 3 2 9" xfId="319" xr:uid="{F0972E7B-D3C1-42A3-9E8A-1B380649A99B}"/>
    <cellStyle name="Normal 10 3 3" xfId="320" xr:uid="{9C9E9479-49D8-48CA-A3D8-703CD9F48B42}"/>
    <cellStyle name="Normal 10 3 3 2" xfId="321" xr:uid="{45A675A8-1712-45B2-B3B8-EF7F0AFB3EC8}"/>
    <cellStyle name="Normal 10 3 3 2 2" xfId="322" xr:uid="{3F8755B9-7071-493E-B3FF-BE516FAE477A}"/>
    <cellStyle name="Normal 10 3 3 2 2 2" xfId="323" xr:uid="{A4CDB8A0-AF5A-41F1-9039-747B749A91D5}"/>
    <cellStyle name="Normal 10 3 3 2 2 2 2" xfId="3820" xr:uid="{E8839795-E487-4C1F-B079-40FDC4B35BD2}"/>
    <cellStyle name="Normal 10 3 3 2 2 2 2 2" xfId="4621" xr:uid="{5FDA7004-2A46-4C87-8F3B-D289A9B56B29}"/>
    <cellStyle name="Normal 10 3 3 2 2 2 3" xfId="4622" xr:uid="{09EA353C-84E4-46B1-91F3-3637A55B7E46}"/>
    <cellStyle name="Normal 10 3 3 2 2 3" xfId="324" xr:uid="{514B40DD-E526-48AF-9C6E-0290F762DA2D}"/>
    <cellStyle name="Normal 10 3 3 2 2 3 2" xfId="4623" xr:uid="{FD2015A2-BF91-49C6-ABF6-CADFFE839B14}"/>
    <cellStyle name="Normal 10 3 3 2 2 4" xfId="325" xr:uid="{52864499-D778-4B48-A63E-0DE02C505F61}"/>
    <cellStyle name="Normal 10 3 3 2 3" xfId="326" xr:uid="{E5007D59-45E4-4C03-98AB-49BEF827F9B9}"/>
    <cellStyle name="Normal 10 3 3 2 3 2" xfId="327" xr:uid="{E6263350-9F67-4343-8166-12FD968CAD7B}"/>
    <cellStyle name="Normal 10 3 3 2 3 2 2" xfId="4624" xr:uid="{A3C14E22-F039-4440-9652-E0E57151170D}"/>
    <cellStyle name="Normal 10 3 3 2 3 3" xfId="328" xr:uid="{FC298504-40F4-412F-A743-97BA79D0D09B}"/>
    <cellStyle name="Normal 10 3 3 2 3 4" xfId="329" xr:uid="{2E5A1928-1E48-43B2-A2E5-AF4E0B7B7D7D}"/>
    <cellStyle name="Normal 10 3 3 2 4" xfId="330" xr:uid="{C4A24F0D-1CCE-45CA-B42E-5FFAB5EFA9DD}"/>
    <cellStyle name="Normal 10 3 3 2 4 2" xfId="4625" xr:uid="{EF492112-47B0-47CE-AC97-B35FF6B3D7AE}"/>
    <cellStyle name="Normal 10 3 3 2 5" xfId="331" xr:uid="{0DBA5466-13AE-4841-AE74-F837A44CBAD7}"/>
    <cellStyle name="Normal 10 3 3 2 6" xfId="332" xr:uid="{AE99F197-F7B1-4B20-8E03-015B67DC6156}"/>
    <cellStyle name="Normal 10 3 3 3" xfId="333" xr:uid="{5620FAD6-F50E-4714-B15D-DB25DBD20FE4}"/>
    <cellStyle name="Normal 10 3 3 3 2" xfId="334" xr:uid="{F57FD8D7-A807-4E5F-86D8-2DC5E8D2ABE1}"/>
    <cellStyle name="Normal 10 3 3 3 2 2" xfId="335" xr:uid="{2C55B444-6F55-45F0-BCF4-E095D9209C3E}"/>
    <cellStyle name="Normal 10 3 3 3 2 2 2" xfId="4626" xr:uid="{4C778181-D0A1-4501-B1A3-2AADE21B9F0C}"/>
    <cellStyle name="Normal 10 3 3 3 2 3" xfId="336" xr:uid="{4BFAB3F8-080F-4370-A40B-B33295D12162}"/>
    <cellStyle name="Normal 10 3 3 3 2 4" xfId="337" xr:uid="{4449B943-5AD9-4DDD-A903-607976E983CC}"/>
    <cellStyle name="Normal 10 3 3 3 3" xfId="338" xr:uid="{67B32495-8EF2-4CAC-8DCC-E79126B75B38}"/>
    <cellStyle name="Normal 10 3 3 3 3 2" xfId="4627" xr:uid="{408800E6-4D3F-4E60-B322-90770B967B5B}"/>
    <cellStyle name="Normal 10 3 3 3 4" xfId="339" xr:uid="{D3EE5CBB-DECF-4CBE-9C23-40798BECA748}"/>
    <cellStyle name="Normal 10 3 3 3 5" xfId="340" xr:uid="{CFDF0A85-4A1A-4F1C-B553-DE6E27C26C24}"/>
    <cellStyle name="Normal 10 3 3 4" xfId="341" xr:uid="{B8842948-0C23-40F2-B2E9-C7A239C0EE12}"/>
    <cellStyle name="Normal 10 3 3 4 2" xfId="342" xr:uid="{83BE1A7D-3E84-4815-A097-19724800D181}"/>
    <cellStyle name="Normal 10 3 3 4 2 2" xfId="4628" xr:uid="{89FC5535-538F-423E-B32B-41436AC84B07}"/>
    <cellStyle name="Normal 10 3 3 4 3" xfId="343" xr:uid="{31BC5129-2231-4D33-B7E9-A64DBD4E20F9}"/>
    <cellStyle name="Normal 10 3 3 4 4" xfId="344" xr:uid="{45E5B4EE-2199-4889-88D2-01E4C161D223}"/>
    <cellStyle name="Normal 10 3 3 5" xfId="345" xr:uid="{11CD6208-8CE5-4F0E-A067-E37DC57024E3}"/>
    <cellStyle name="Normal 10 3 3 5 2" xfId="346" xr:uid="{80AAF8A9-1006-46FC-A168-86317B54E8CA}"/>
    <cellStyle name="Normal 10 3 3 5 3" xfId="347" xr:uid="{4373AB1F-E237-4183-A708-8A96BC987DFF}"/>
    <cellStyle name="Normal 10 3 3 5 4" xfId="348" xr:uid="{934E01D0-0619-478D-8458-A73E8A83B339}"/>
    <cellStyle name="Normal 10 3 3 6" xfId="349" xr:uid="{F7097F4A-3E21-4B2F-A3D6-09CA48663EBB}"/>
    <cellStyle name="Normal 10 3 3 7" xfId="350" xr:uid="{8DFAAA11-BAAA-4CB9-B95E-AEB29DFA28E9}"/>
    <cellStyle name="Normal 10 3 3 8" xfId="351" xr:uid="{CC293734-5284-438E-A691-AAC647CC5D11}"/>
    <cellStyle name="Normal 10 3 4" xfId="352" xr:uid="{2C38E3DC-16A6-413A-BE70-C3C4CD6EA717}"/>
    <cellStyle name="Normal 10 3 4 2" xfId="353" xr:uid="{279B3CD3-B67C-4AF8-ADBC-D83B22105957}"/>
    <cellStyle name="Normal 10 3 4 2 2" xfId="354" xr:uid="{063B0D7F-B799-4F0C-8DA1-4AD95987A83F}"/>
    <cellStyle name="Normal 10 3 4 2 2 2" xfId="355" xr:uid="{ECDBBEFC-3F04-4F73-B4DE-0531B43BE2ED}"/>
    <cellStyle name="Normal 10 3 4 2 2 2 2" xfId="3821" xr:uid="{C83EB4FA-1C1A-490F-A4CD-1DB37560BE59}"/>
    <cellStyle name="Normal 10 3 4 2 2 3" xfId="356" xr:uid="{F71A1279-2E4C-44EA-B5BA-BC117C876370}"/>
    <cellStyle name="Normal 10 3 4 2 2 4" xfId="357" xr:uid="{850E28E8-154F-4244-9EEA-E8E5B799355F}"/>
    <cellStyle name="Normal 10 3 4 2 3" xfId="358" xr:uid="{3DDE38D6-668D-4951-A52C-F7FC49077894}"/>
    <cellStyle name="Normal 10 3 4 2 3 2" xfId="3822" xr:uid="{B9DA0FF7-B78A-4414-97DA-0793A6EC8A69}"/>
    <cellStyle name="Normal 10 3 4 2 4" xfId="359" xr:uid="{598BC638-55F5-4A38-AB9D-AEF2E2241950}"/>
    <cellStyle name="Normal 10 3 4 2 5" xfId="360" xr:uid="{4DE85C97-402F-45C5-B4F2-50E3325671E0}"/>
    <cellStyle name="Normal 10 3 4 3" xfId="361" xr:uid="{0DE7CBA9-6317-4450-9664-CD9F11A27AB4}"/>
    <cellStyle name="Normal 10 3 4 3 2" xfId="362" xr:uid="{E824D6F2-301C-45B9-87AB-5DABD9DF414B}"/>
    <cellStyle name="Normal 10 3 4 3 2 2" xfId="3823" xr:uid="{5F1F6972-C5E6-4FC4-A2DF-3AA7D5A6902F}"/>
    <cellStyle name="Normal 10 3 4 3 3" xfId="363" xr:uid="{0748BDCD-C838-4670-8406-6877C41FD117}"/>
    <cellStyle name="Normal 10 3 4 3 4" xfId="364" xr:uid="{7410623A-EFE4-463C-BF91-54F037349665}"/>
    <cellStyle name="Normal 10 3 4 4" xfId="365" xr:uid="{5868D220-3246-4E68-8706-9554945D7FDB}"/>
    <cellStyle name="Normal 10 3 4 4 2" xfId="366" xr:uid="{3AFEDB6C-58B7-4C0E-AAE7-928E7CE426BA}"/>
    <cellStyle name="Normal 10 3 4 4 3" xfId="367" xr:uid="{752306E1-3973-4F72-9E04-380DA4F85CA3}"/>
    <cellStyle name="Normal 10 3 4 4 4" xfId="368" xr:uid="{D6FE3DBB-AC09-4F17-88C0-65FA5AB9EEC4}"/>
    <cellStyle name="Normal 10 3 4 5" xfId="369" xr:uid="{BA33F840-4C07-47C3-8829-4539DBFCACA9}"/>
    <cellStyle name="Normal 10 3 4 6" xfId="370" xr:uid="{507129CE-BCBA-4CEF-B976-396F75532D5C}"/>
    <cellStyle name="Normal 10 3 4 7" xfId="371" xr:uid="{4D59046E-4846-4B43-B9CD-F443A347A8F0}"/>
    <cellStyle name="Normal 10 3 5" xfId="372" xr:uid="{BE5C188F-D366-49F6-B56A-974375DC0AFC}"/>
    <cellStyle name="Normal 10 3 5 2" xfId="373" xr:uid="{31A1E783-C0C0-4078-933B-6F1A920D4C68}"/>
    <cellStyle name="Normal 10 3 5 2 2" xfId="374" xr:uid="{427B9E94-5BCE-4FD7-8D28-2392FB2F0B00}"/>
    <cellStyle name="Normal 10 3 5 2 2 2" xfId="3824" xr:uid="{E44F6C5C-6A99-4985-A90D-92374741E3EB}"/>
    <cellStyle name="Normal 10 3 5 2 3" xfId="375" xr:uid="{FD024785-CCCD-4E95-987F-C1EF8499BD22}"/>
    <cellStyle name="Normal 10 3 5 2 4" xfId="376" xr:uid="{A705F547-2F3B-42FD-B690-360C600CEA9E}"/>
    <cellStyle name="Normal 10 3 5 3" xfId="377" xr:uid="{4E5326AF-3B97-4D58-BB2E-A9477D11A2AB}"/>
    <cellStyle name="Normal 10 3 5 3 2" xfId="378" xr:uid="{B664901D-E390-4862-86B0-546664B4D4CB}"/>
    <cellStyle name="Normal 10 3 5 3 3" xfId="379" xr:uid="{FC415137-804D-49F1-9A4C-1E6D25F14DAD}"/>
    <cellStyle name="Normal 10 3 5 3 4" xfId="380" xr:uid="{284A1678-1E44-4D62-8889-9D2D2794BDBF}"/>
    <cellStyle name="Normal 10 3 5 4" xfId="381" xr:uid="{84E404F9-E983-4404-99E1-4CC50282AE9F}"/>
    <cellStyle name="Normal 10 3 5 5" xfId="382" xr:uid="{77ED3ED9-7E9F-49DF-894E-BAA09F3A7EDE}"/>
    <cellStyle name="Normal 10 3 5 6" xfId="383" xr:uid="{54CE0E2B-832A-4025-B2BB-7C07076C6A5B}"/>
    <cellStyle name="Normal 10 3 6" xfId="384" xr:uid="{A6DD0C9E-8C5F-4DFB-AB8D-68A7537E2C6C}"/>
    <cellStyle name="Normal 10 3 6 2" xfId="385" xr:uid="{07862835-2B08-4556-A4B7-88B9B3DC8CC8}"/>
    <cellStyle name="Normal 10 3 6 2 2" xfId="386" xr:uid="{925BBA19-13F6-4D03-96AB-DE8070A8D5E3}"/>
    <cellStyle name="Normal 10 3 6 2 3" xfId="387" xr:uid="{1D7BE6EE-5174-4EC3-BFA0-C0A44843327D}"/>
    <cellStyle name="Normal 10 3 6 2 4" xfId="388" xr:uid="{EBE80BF6-F792-45EB-BF23-82DD01F83B65}"/>
    <cellStyle name="Normal 10 3 6 3" xfId="389" xr:uid="{BA177B6C-ACCE-4C1D-B523-2E612F7FBF94}"/>
    <cellStyle name="Normal 10 3 6 4" xfId="390" xr:uid="{FD7E128F-8901-4895-9CDF-9DA28625B5EB}"/>
    <cellStyle name="Normal 10 3 6 5" xfId="391" xr:uid="{053DCE43-15D3-4DC7-97C5-69BB43E0E972}"/>
    <cellStyle name="Normal 10 3 7" xfId="392" xr:uid="{148AA6E9-F878-468F-8BBC-913201B122D7}"/>
    <cellStyle name="Normal 10 3 7 2" xfId="393" xr:uid="{D0C3231E-A107-490A-9BDB-5F40EA77F74A}"/>
    <cellStyle name="Normal 10 3 7 3" xfId="394" xr:uid="{3BCAD979-B66B-4BE5-8358-AD5F4DA26E5A}"/>
    <cellStyle name="Normal 10 3 7 4" xfId="395" xr:uid="{05697C55-F245-4E60-8336-E56DE59CA669}"/>
    <cellStyle name="Normal 10 3 8" xfId="396" xr:uid="{1E50CF4F-A3C1-4C5B-8CA6-B7A84A637B06}"/>
    <cellStyle name="Normal 10 3 8 2" xfId="397" xr:uid="{C9503A7F-0EDA-4337-993A-1BEC526FA510}"/>
    <cellStyle name="Normal 10 3 8 3" xfId="398" xr:uid="{168FDC53-0C3E-4D84-A98D-13A37F4DB2EB}"/>
    <cellStyle name="Normal 10 3 8 4" xfId="399" xr:uid="{2177EBBB-EA58-40C4-AF34-384D3708C2F6}"/>
    <cellStyle name="Normal 10 3 9" xfId="400" xr:uid="{3D1762C1-6A45-4C7E-973D-6C7FA55E5DC6}"/>
    <cellStyle name="Normal 10 4" xfId="401" xr:uid="{25D4F503-FD24-4FF6-962B-610ED8F54984}"/>
    <cellStyle name="Normal 10 4 10" xfId="402" xr:uid="{DDF6283E-4598-4317-90B2-B5397C1E0AA4}"/>
    <cellStyle name="Normal 10 4 11" xfId="403" xr:uid="{0E0A95E6-D682-49FD-AA05-C8FA52167CBE}"/>
    <cellStyle name="Normal 10 4 2" xfId="404" xr:uid="{776E4BD9-95AB-4372-9B1F-2BDB9B820038}"/>
    <cellStyle name="Normal 10 4 2 2" xfId="405" xr:uid="{CBEC7284-5AAF-473D-A4F5-3762855A642C}"/>
    <cellStyle name="Normal 10 4 2 2 2" xfId="406" xr:uid="{6F89BEC2-737B-4827-8878-E189F13F4136}"/>
    <cellStyle name="Normal 10 4 2 2 2 2" xfId="407" xr:uid="{5F43810A-48F9-438D-A391-2C5E6AD45B71}"/>
    <cellStyle name="Normal 10 4 2 2 2 2 2" xfId="408" xr:uid="{68D9D8FB-6DCE-4659-9F08-633FD9344D40}"/>
    <cellStyle name="Normal 10 4 2 2 2 2 3" xfId="409" xr:uid="{041552DF-8E05-48CE-85E4-D0EF69C76D93}"/>
    <cellStyle name="Normal 10 4 2 2 2 2 4" xfId="410" xr:uid="{EDB8A246-7E8A-422A-9598-D6DDC6021CEB}"/>
    <cellStyle name="Normal 10 4 2 2 2 3" xfId="411" xr:uid="{8448246A-28E3-4BE4-B5A9-6CA3B01C6F29}"/>
    <cellStyle name="Normal 10 4 2 2 2 3 2" xfId="412" xr:uid="{A3A56626-1990-42FA-913F-33F8DE9E5AAE}"/>
    <cellStyle name="Normal 10 4 2 2 2 3 3" xfId="413" xr:uid="{30595851-E257-4C5F-A553-2278B3BB2773}"/>
    <cellStyle name="Normal 10 4 2 2 2 3 4" xfId="414" xr:uid="{747F1F12-A5A5-48D6-8C8D-A93419CEBAD1}"/>
    <cellStyle name="Normal 10 4 2 2 2 4" xfId="415" xr:uid="{D4FAB740-2827-4CF0-A838-77DDC5B8BE5D}"/>
    <cellStyle name="Normal 10 4 2 2 2 5" xfId="416" xr:uid="{37091E52-6FAB-4C69-9F74-6A101023476A}"/>
    <cellStyle name="Normal 10 4 2 2 2 6" xfId="417" xr:uid="{1BABCD6E-C854-4B85-A9D9-AE2C2411946A}"/>
    <cellStyle name="Normal 10 4 2 2 3" xfId="418" xr:uid="{089E051F-0010-4203-8051-555B6521AD70}"/>
    <cellStyle name="Normal 10 4 2 2 3 2" xfId="419" xr:uid="{9188F06C-7B96-462C-A730-D7B68613C3FF}"/>
    <cellStyle name="Normal 10 4 2 2 3 2 2" xfId="420" xr:uid="{F2ECB234-AE5E-4325-BBFE-952DC9D5E5CC}"/>
    <cellStyle name="Normal 10 4 2 2 3 2 3" xfId="421" xr:uid="{E0FF7F70-23CD-4366-9410-99F7EA77004B}"/>
    <cellStyle name="Normal 10 4 2 2 3 2 4" xfId="422" xr:uid="{0BD46F2D-ACEC-434B-AFCF-0DAEC27203AF}"/>
    <cellStyle name="Normal 10 4 2 2 3 3" xfId="423" xr:uid="{5E57F590-692F-4BCE-9B7F-7DD8E0B7530C}"/>
    <cellStyle name="Normal 10 4 2 2 3 4" xfId="424" xr:uid="{A8CDDDA4-5274-422B-B9FD-62D13BC8649F}"/>
    <cellStyle name="Normal 10 4 2 2 3 5" xfId="425" xr:uid="{AD0B36E5-9718-4204-8B87-9EF411101684}"/>
    <cellStyle name="Normal 10 4 2 2 4" xfId="426" xr:uid="{2C88D0F0-7A04-4B65-B882-12A6E1F976AA}"/>
    <cellStyle name="Normal 10 4 2 2 4 2" xfId="427" xr:uid="{7EAD955A-304A-4EDA-802B-8309E388A134}"/>
    <cellStyle name="Normal 10 4 2 2 4 3" xfId="428" xr:uid="{44BF50C6-4256-46FB-A640-D1ABB8B85143}"/>
    <cellStyle name="Normal 10 4 2 2 4 4" xfId="429" xr:uid="{26728BA3-4B03-4B73-8082-38B5777E4367}"/>
    <cellStyle name="Normal 10 4 2 2 5" xfId="430" xr:uid="{5A504A93-F0C0-4084-8D1C-56C9D2FA4545}"/>
    <cellStyle name="Normal 10 4 2 2 5 2" xfId="431" xr:uid="{9099973C-E20C-41D6-AED4-513E85A0F9CF}"/>
    <cellStyle name="Normal 10 4 2 2 5 3" xfId="432" xr:uid="{BC14FF21-7F30-41E3-B3F5-7E087E0EB435}"/>
    <cellStyle name="Normal 10 4 2 2 5 4" xfId="433" xr:uid="{077D6EDD-C8B8-4389-8CAF-4E303CE8117E}"/>
    <cellStyle name="Normal 10 4 2 2 6" xfId="434" xr:uid="{D96E308C-675D-44E1-84BD-4415759E79FA}"/>
    <cellStyle name="Normal 10 4 2 2 7" xfId="435" xr:uid="{80B5B139-B380-4562-A9B3-C76048F7FA88}"/>
    <cellStyle name="Normal 10 4 2 2 8" xfId="436" xr:uid="{00747D1E-210F-4C56-850D-1A3E95194E48}"/>
    <cellStyle name="Normal 10 4 2 3" xfId="437" xr:uid="{4E6E7F56-2C4C-4B3C-98F2-3B63930458F7}"/>
    <cellStyle name="Normal 10 4 2 3 2" xfId="438" xr:uid="{FD884616-0EEB-4E12-B303-E8BD420460C3}"/>
    <cellStyle name="Normal 10 4 2 3 2 2" xfId="439" xr:uid="{E8F1D74B-F895-4ED1-B41B-A8ED1DACD300}"/>
    <cellStyle name="Normal 10 4 2 3 2 3" xfId="440" xr:uid="{0ED0685C-70EB-4E5F-84A2-94C15617EB32}"/>
    <cellStyle name="Normal 10 4 2 3 2 4" xfId="441" xr:uid="{323F3F9A-0C24-4595-B2B8-1F42EC7264EE}"/>
    <cellStyle name="Normal 10 4 2 3 3" xfId="442" xr:uid="{850E3149-F5A7-42EC-8E78-8E2F8655A4B4}"/>
    <cellStyle name="Normal 10 4 2 3 3 2" xfId="443" xr:uid="{A7852E8E-76BC-4139-8C42-EE055F162F96}"/>
    <cellStyle name="Normal 10 4 2 3 3 3" xfId="444" xr:uid="{DA0915C4-5C05-4545-BBCA-0CB25E867AFC}"/>
    <cellStyle name="Normal 10 4 2 3 3 4" xfId="445" xr:uid="{F84AC680-697D-40C6-ADCA-3C7CBBBB6A34}"/>
    <cellStyle name="Normal 10 4 2 3 4" xfId="446" xr:uid="{4D0E764A-CC35-42DD-947C-18CB36245BBC}"/>
    <cellStyle name="Normal 10 4 2 3 5" xfId="447" xr:uid="{78A22F44-AC0C-443C-BAED-C951D3ABF1ED}"/>
    <cellStyle name="Normal 10 4 2 3 6" xfId="448" xr:uid="{01EF101D-FB86-4B20-8BBA-CA14587C686E}"/>
    <cellStyle name="Normal 10 4 2 4" xfId="449" xr:uid="{D09C96E8-8DF8-4239-89F7-3856B981B8DB}"/>
    <cellStyle name="Normal 10 4 2 4 2" xfId="450" xr:uid="{81865A63-627B-4D0F-8CFB-C447AA763419}"/>
    <cellStyle name="Normal 10 4 2 4 2 2" xfId="451" xr:uid="{EE461F8D-693D-4FA9-A057-022175449C48}"/>
    <cellStyle name="Normal 10 4 2 4 2 3" xfId="452" xr:uid="{5ACA76E2-7DB5-4D8B-AF0E-2133F6E83CC9}"/>
    <cellStyle name="Normal 10 4 2 4 2 4" xfId="453" xr:uid="{7B4A15E4-E0B5-4EE1-A7F1-DF036345725F}"/>
    <cellStyle name="Normal 10 4 2 4 3" xfId="454" xr:uid="{E9773CAB-6B62-4E3C-ACBA-E2D434F9D1C7}"/>
    <cellStyle name="Normal 10 4 2 4 4" xfId="455" xr:uid="{06AD2139-DBEE-484B-990C-CBFF1A29806E}"/>
    <cellStyle name="Normal 10 4 2 4 5" xfId="456" xr:uid="{A514C214-B095-409B-9FC6-C871551484A4}"/>
    <cellStyle name="Normal 10 4 2 5" xfId="457" xr:uid="{2D683D48-E931-4055-8F66-8C11E2978E57}"/>
    <cellStyle name="Normal 10 4 2 5 2" xfId="458" xr:uid="{2861FA29-B1BD-468B-88E1-D89DE1BB73C3}"/>
    <cellStyle name="Normal 10 4 2 5 3" xfId="459" xr:uid="{ABE13A2B-BC47-44CD-8B36-DC9626CEC077}"/>
    <cellStyle name="Normal 10 4 2 5 4" xfId="460" xr:uid="{E7B2E452-1EC8-4AAB-B0A7-E4A83EBE3714}"/>
    <cellStyle name="Normal 10 4 2 6" xfId="461" xr:uid="{42CF9D0F-E58B-437A-B643-E9BB842B604F}"/>
    <cellStyle name="Normal 10 4 2 6 2" xfId="462" xr:uid="{83570E2E-C4B8-49B7-A0F7-83CF006BB33D}"/>
    <cellStyle name="Normal 10 4 2 6 3" xfId="463" xr:uid="{D00F2FBB-AF6B-4011-B62B-7D434EA5D9A1}"/>
    <cellStyle name="Normal 10 4 2 6 4" xfId="464" xr:uid="{28CB3B27-879A-4F69-907E-31A17DF25007}"/>
    <cellStyle name="Normal 10 4 2 7" xfId="465" xr:uid="{6D110A79-7AC0-42F9-9F73-99C0AC119EEF}"/>
    <cellStyle name="Normal 10 4 2 8" xfId="466" xr:uid="{C643F406-8449-456C-BD77-859D146B0970}"/>
    <cellStyle name="Normal 10 4 2 9" xfId="467" xr:uid="{A11E617E-76A0-4859-8B27-DF5510168308}"/>
    <cellStyle name="Normal 10 4 3" xfId="468" xr:uid="{7E642940-35AB-4362-8520-6C5983966B21}"/>
    <cellStyle name="Normal 10 4 3 2" xfId="469" xr:uid="{2FA82BAE-ADB5-4920-859C-22B91E84AB97}"/>
    <cellStyle name="Normal 10 4 3 2 2" xfId="470" xr:uid="{FC21ED70-923F-46A4-909C-5CBB8CE1CB9E}"/>
    <cellStyle name="Normal 10 4 3 2 2 2" xfId="471" xr:uid="{FD4AE70F-7CB3-4139-A00C-43F7D4C946FF}"/>
    <cellStyle name="Normal 10 4 3 2 2 2 2" xfId="3825" xr:uid="{C9CC6B0F-DFBD-44A0-88E3-2B54BF3E3522}"/>
    <cellStyle name="Normal 10 4 3 2 2 3" xfId="472" xr:uid="{94B2D797-AD69-4E3B-93EF-BE2908858FAD}"/>
    <cellStyle name="Normal 10 4 3 2 2 4" xfId="473" xr:uid="{F5832F8C-83EB-4554-9521-EB5532CBFA30}"/>
    <cellStyle name="Normal 10 4 3 2 3" xfId="474" xr:uid="{AEEF6049-76B9-42CF-B501-0C932852FA9E}"/>
    <cellStyle name="Normal 10 4 3 2 3 2" xfId="475" xr:uid="{A04925D2-D801-4CFA-B3FF-52F30A4F0AA9}"/>
    <cellStyle name="Normal 10 4 3 2 3 3" xfId="476" xr:uid="{F49D2AE8-34A2-46A9-B673-0994DE0E9F43}"/>
    <cellStyle name="Normal 10 4 3 2 3 4" xfId="477" xr:uid="{9EC40BB8-4BD5-4FFF-930B-26B59BD57CC8}"/>
    <cellStyle name="Normal 10 4 3 2 4" xfId="478" xr:uid="{9AD16C4A-E903-47B0-8D22-1145954D981D}"/>
    <cellStyle name="Normal 10 4 3 2 5" xfId="479" xr:uid="{FE3270A8-4681-4866-9D43-ABA8940F8434}"/>
    <cellStyle name="Normal 10 4 3 2 6" xfId="480" xr:uid="{7E76AB9C-16BB-42C9-A1EB-48D18AC3AAE5}"/>
    <cellStyle name="Normal 10 4 3 3" xfId="481" xr:uid="{B21B7458-C925-4738-8897-DCD75D84690B}"/>
    <cellStyle name="Normal 10 4 3 3 2" xfId="482" xr:uid="{AA2F7391-2FDB-49D0-9B7B-A991B2F4AF36}"/>
    <cellStyle name="Normal 10 4 3 3 2 2" xfId="483" xr:uid="{FABFBA0B-B483-4267-A741-31E20F920A29}"/>
    <cellStyle name="Normal 10 4 3 3 2 3" xfId="484" xr:uid="{0D5B0D1A-E55A-4C79-96A2-0FEF60BA0598}"/>
    <cellStyle name="Normal 10 4 3 3 2 4" xfId="485" xr:uid="{5BC0E0FB-172B-44E7-AE7B-B0FFD6521517}"/>
    <cellStyle name="Normal 10 4 3 3 3" xfId="486" xr:uid="{9254B87B-F584-4EC0-9239-C553A83087A6}"/>
    <cellStyle name="Normal 10 4 3 3 4" xfId="487" xr:uid="{47751966-1F3B-437C-803E-9A79709C88FC}"/>
    <cellStyle name="Normal 10 4 3 3 5" xfId="488" xr:uid="{1D5C9D89-8964-43EF-8C05-8D6A50FA17DB}"/>
    <cellStyle name="Normal 10 4 3 4" xfId="489" xr:uid="{EDE2A09B-FA2E-4A20-B90F-20C6D696DB3D}"/>
    <cellStyle name="Normal 10 4 3 4 2" xfId="490" xr:uid="{C6A8E27C-082A-4C0E-A859-8DD435B7451A}"/>
    <cellStyle name="Normal 10 4 3 4 3" xfId="491" xr:uid="{6AF95695-26FE-413D-B6C2-5C1B920F7073}"/>
    <cellStyle name="Normal 10 4 3 4 4" xfId="492" xr:uid="{B5FA9F93-2509-4C82-BB66-7FA4224C6C37}"/>
    <cellStyle name="Normal 10 4 3 5" xfId="493" xr:uid="{234F6889-163C-4B71-9751-8D398616ABC8}"/>
    <cellStyle name="Normal 10 4 3 5 2" xfId="494" xr:uid="{DA4EF62B-8D2A-4C8D-94A1-631A81914426}"/>
    <cellStyle name="Normal 10 4 3 5 3" xfId="495" xr:uid="{3B498621-9BD1-41BE-AD12-F45C6CCE72B8}"/>
    <cellStyle name="Normal 10 4 3 5 4" xfId="496" xr:uid="{F334B4C8-8950-4D6B-8AB6-3E44EFD2FC66}"/>
    <cellStyle name="Normal 10 4 3 6" xfId="497" xr:uid="{C25AAAAC-D806-4C29-AC9E-D727C0A47095}"/>
    <cellStyle name="Normal 10 4 3 7" xfId="498" xr:uid="{10DD0914-2179-433D-B066-A7C3B89FD280}"/>
    <cellStyle name="Normal 10 4 3 8" xfId="499" xr:uid="{DD29D212-68EA-4EDD-A58F-3BE35E7941E9}"/>
    <cellStyle name="Normal 10 4 4" xfId="500" xr:uid="{A7C1B955-E488-4087-8570-9E3DC2FF3480}"/>
    <cellStyle name="Normal 10 4 4 2" xfId="501" xr:uid="{5B9D8BD2-BCB0-407E-A636-C1F88D3199BB}"/>
    <cellStyle name="Normal 10 4 4 2 2" xfId="502" xr:uid="{A574F8BC-1FEF-4240-908C-73D3EF808F0C}"/>
    <cellStyle name="Normal 10 4 4 2 2 2" xfId="503" xr:uid="{9D5820D0-DA36-4E0F-8619-31B416D4EFCB}"/>
    <cellStyle name="Normal 10 4 4 2 2 3" xfId="504" xr:uid="{5D319B52-9551-4A94-BFAC-FC2A6EF07BF5}"/>
    <cellStyle name="Normal 10 4 4 2 2 4" xfId="505" xr:uid="{7B9071A2-FB9A-4616-9637-A43E68DBAFD4}"/>
    <cellStyle name="Normal 10 4 4 2 3" xfId="506" xr:uid="{3AF812A9-9928-41F0-9427-906D7474F2FC}"/>
    <cellStyle name="Normal 10 4 4 2 4" xfId="507" xr:uid="{6C27C4A3-3B86-451E-96F2-195FE6DE41E5}"/>
    <cellStyle name="Normal 10 4 4 2 5" xfId="508" xr:uid="{22F808EC-A1D5-44FB-8AE3-5B09E9A9A2C3}"/>
    <cellStyle name="Normal 10 4 4 3" xfId="509" xr:uid="{50946701-EE76-453D-B574-A2DD5B7724AC}"/>
    <cellStyle name="Normal 10 4 4 3 2" xfId="510" xr:uid="{8320D2DF-C018-494F-A662-A910029EF4F7}"/>
    <cellStyle name="Normal 10 4 4 3 3" xfId="511" xr:uid="{C106C637-A552-4F8D-9936-BEB198A703A4}"/>
    <cellStyle name="Normal 10 4 4 3 4" xfId="512" xr:uid="{37049E09-26FD-4275-9EEC-0EAE50D38045}"/>
    <cellStyle name="Normal 10 4 4 4" xfId="513" xr:uid="{C064A8CC-2637-4663-8F32-836C046097EF}"/>
    <cellStyle name="Normal 10 4 4 4 2" xfId="514" xr:uid="{33821B9E-B4E1-4DF4-A5A7-80B2B491B793}"/>
    <cellStyle name="Normal 10 4 4 4 3" xfId="515" xr:uid="{C1926CCF-82BD-474B-A2A6-15B7572ECA90}"/>
    <cellStyle name="Normal 10 4 4 4 4" xfId="516" xr:uid="{A0AA8753-A1E9-434D-A9C2-846AE4DDB10C}"/>
    <cellStyle name="Normal 10 4 4 5" xfId="517" xr:uid="{1E40F330-0667-4469-A66E-89D9064380EA}"/>
    <cellStyle name="Normal 10 4 4 6" xfId="518" xr:uid="{5F82539E-CA51-44F9-B253-D7A63F66C264}"/>
    <cellStyle name="Normal 10 4 4 7" xfId="519" xr:uid="{BD803CD3-65C4-4D99-8FB2-1F4C0398E4AB}"/>
    <cellStyle name="Normal 10 4 5" xfId="520" xr:uid="{698E1B57-702C-4E5E-A295-F5D2BC123EBA}"/>
    <cellStyle name="Normal 10 4 5 2" xfId="521" xr:uid="{EC93F67A-03C7-421B-AFAE-B344C6BD1954}"/>
    <cellStyle name="Normal 10 4 5 2 2" xfId="522" xr:uid="{D03E5556-E7FD-49DF-8B8C-4C80823611B7}"/>
    <cellStyle name="Normal 10 4 5 2 3" xfId="523" xr:uid="{E3DD4F00-2ED1-44AD-8B2C-5690214745CD}"/>
    <cellStyle name="Normal 10 4 5 2 4" xfId="524" xr:uid="{64261C3A-4108-434F-A416-272AB9E324E7}"/>
    <cellStyle name="Normal 10 4 5 3" xfId="525" xr:uid="{6130B411-37FC-4A88-BAF8-862A84F3BAAF}"/>
    <cellStyle name="Normal 10 4 5 3 2" xfId="526" xr:uid="{A19D98D4-AC7C-40D5-A5E3-60B2167FD512}"/>
    <cellStyle name="Normal 10 4 5 3 3" xfId="527" xr:uid="{A81D37D9-A737-4C68-A000-598AD1561550}"/>
    <cellStyle name="Normal 10 4 5 3 4" xfId="528" xr:uid="{47146380-98DF-4007-9C40-8E4503D03CE1}"/>
    <cellStyle name="Normal 10 4 5 4" xfId="529" xr:uid="{FB9B4DEC-9D26-4092-9EEE-BEAB4B8D8E04}"/>
    <cellStyle name="Normal 10 4 5 5" xfId="530" xr:uid="{3CE31115-92DE-47EE-8A4A-C755EB727C49}"/>
    <cellStyle name="Normal 10 4 5 6" xfId="531" xr:uid="{1A79DA8D-B6DE-4B68-89CE-D99D93796ED8}"/>
    <cellStyle name="Normal 10 4 6" xfId="532" xr:uid="{CE6E9BAE-92FE-41F0-A9F7-4659B4D7C583}"/>
    <cellStyle name="Normal 10 4 6 2" xfId="533" xr:uid="{2D877E30-6BA5-485D-818A-2CF918948E59}"/>
    <cellStyle name="Normal 10 4 6 2 2" xfId="534" xr:uid="{BD150F16-161E-4886-8858-99F323BD31F2}"/>
    <cellStyle name="Normal 10 4 6 2 3" xfId="535" xr:uid="{A525EE55-0113-4A8A-8151-6A7B33E18DFC}"/>
    <cellStyle name="Normal 10 4 6 2 4" xfId="536" xr:uid="{886BDF23-8729-4E2A-BCB5-D4CA23CD4542}"/>
    <cellStyle name="Normal 10 4 6 3" xfId="537" xr:uid="{4083A3E4-8F55-4FEB-93FF-41A8A9F732B1}"/>
    <cellStyle name="Normal 10 4 6 4" xfId="538" xr:uid="{2592AED6-D2D2-4CEB-B0A7-497F84E1B489}"/>
    <cellStyle name="Normal 10 4 6 5" xfId="539" xr:uid="{F4A98025-9770-4D64-B1C8-8889330D955C}"/>
    <cellStyle name="Normal 10 4 7" xfId="540" xr:uid="{F8A233F6-1E3E-437C-BD83-6FBC2352D1E8}"/>
    <cellStyle name="Normal 10 4 7 2" xfId="541" xr:uid="{946AD6AC-6A2A-4BEA-A853-41FB817D0E34}"/>
    <cellStyle name="Normal 10 4 7 3" xfId="542" xr:uid="{742F4137-9FDA-4CDD-9242-1C9D29D4579D}"/>
    <cellStyle name="Normal 10 4 7 4" xfId="543" xr:uid="{2824E14C-8192-4447-8941-F0D588F6898E}"/>
    <cellStyle name="Normal 10 4 8" xfId="544" xr:uid="{DE738E11-4721-4D83-A37A-334C8EEEEF0E}"/>
    <cellStyle name="Normal 10 4 8 2" xfId="545" xr:uid="{1005FAF6-AB70-48D0-BF95-120B596834BC}"/>
    <cellStyle name="Normal 10 4 8 3" xfId="546" xr:uid="{D8C0D551-6068-4970-AD14-137DBD81F753}"/>
    <cellStyle name="Normal 10 4 8 4" xfId="547" xr:uid="{346E69EB-2C3A-46E6-88F9-30BAD1C230F0}"/>
    <cellStyle name="Normal 10 4 9" xfId="548" xr:uid="{CAD4A491-7C80-4338-9FD2-A7EFAFC2CF32}"/>
    <cellStyle name="Normal 10 5" xfId="549" xr:uid="{9006A571-3A79-4EF9-AE5C-8D3B33827F7B}"/>
    <cellStyle name="Normal 10 5 2" xfId="550" xr:uid="{78CCDF31-2528-4E40-9716-FF05D4F043E5}"/>
    <cellStyle name="Normal 10 5 2 2" xfId="551" xr:uid="{1DD16183-F194-4026-8CE5-8B9F967F7FC8}"/>
    <cellStyle name="Normal 10 5 2 2 2" xfId="552" xr:uid="{69F29C89-4291-4AF3-829C-BD8C512E0F63}"/>
    <cellStyle name="Normal 10 5 2 2 2 2" xfId="553" xr:uid="{B3715CAB-CDFC-46B4-9083-0143CC5B473A}"/>
    <cellStyle name="Normal 10 5 2 2 2 3" xfId="554" xr:uid="{0387BFD1-F548-4F0A-B26E-380DA14C8B14}"/>
    <cellStyle name="Normal 10 5 2 2 2 4" xfId="555" xr:uid="{FA8E13CF-CD84-405F-B628-35006713DA95}"/>
    <cellStyle name="Normal 10 5 2 2 3" xfId="556" xr:uid="{604BE9C4-9173-4AC9-9B9B-A602BF31608D}"/>
    <cellStyle name="Normal 10 5 2 2 3 2" xfId="557" xr:uid="{AC21124B-EB6B-4652-ADD4-0C36997635C6}"/>
    <cellStyle name="Normal 10 5 2 2 3 3" xfId="558" xr:uid="{891F1CCD-9BD2-4717-A423-D07DA74EBC7B}"/>
    <cellStyle name="Normal 10 5 2 2 3 4" xfId="559" xr:uid="{956038AD-8E29-46D6-8BF3-A8895604AA31}"/>
    <cellStyle name="Normal 10 5 2 2 4" xfId="560" xr:uid="{ED8F6915-B855-4186-9C82-3DCFCDF6A1FC}"/>
    <cellStyle name="Normal 10 5 2 2 5" xfId="561" xr:uid="{17E5F5D2-D63A-4E80-AF2D-C735D9A43B9F}"/>
    <cellStyle name="Normal 10 5 2 2 6" xfId="562" xr:uid="{B8EE92D4-03F9-4632-8577-896F125C33FF}"/>
    <cellStyle name="Normal 10 5 2 3" xfId="563" xr:uid="{6BFAE4A8-3E9B-4B0D-B7D2-182C5B730BE7}"/>
    <cellStyle name="Normal 10 5 2 3 2" xfId="564" xr:uid="{BCFCC424-1E27-453E-ADB4-BE0CA7250AAE}"/>
    <cellStyle name="Normal 10 5 2 3 2 2" xfId="565" xr:uid="{165275FE-2036-4C4B-9D82-1BD4CDA05884}"/>
    <cellStyle name="Normal 10 5 2 3 2 3" xfId="566" xr:uid="{9319D633-320C-4275-BA98-87B2EA450244}"/>
    <cellStyle name="Normal 10 5 2 3 2 4" xfId="567" xr:uid="{7F1353AE-7712-4EAB-8D46-F5B172FD7FA0}"/>
    <cellStyle name="Normal 10 5 2 3 3" xfId="568" xr:uid="{8201D8DC-00CE-4C73-B824-A1D9036BC178}"/>
    <cellStyle name="Normal 10 5 2 3 4" xfId="569" xr:uid="{85C45F52-C752-4C02-BF89-26E84E327C66}"/>
    <cellStyle name="Normal 10 5 2 3 5" xfId="570" xr:uid="{BAC80967-DB6B-4C23-8CC8-93CC7FCFE3FE}"/>
    <cellStyle name="Normal 10 5 2 4" xfId="571" xr:uid="{13EF6CD7-14D8-4A81-AF3E-CC5356DDF58F}"/>
    <cellStyle name="Normal 10 5 2 4 2" xfId="572" xr:uid="{681C7909-FA39-4122-B090-C1EED1B98396}"/>
    <cellStyle name="Normal 10 5 2 4 3" xfId="573" xr:uid="{B6E84B37-A7B1-4669-A3C1-B73035519172}"/>
    <cellStyle name="Normal 10 5 2 4 4" xfId="574" xr:uid="{0D8C3B20-26BA-4DB2-BDF1-559C60634C03}"/>
    <cellStyle name="Normal 10 5 2 5" xfId="575" xr:uid="{5CFD5A21-8355-44DF-AB66-ABC72E475E4C}"/>
    <cellStyle name="Normal 10 5 2 5 2" xfId="576" xr:uid="{06E1768C-AB35-40A9-BE78-F3C9D050890D}"/>
    <cellStyle name="Normal 10 5 2 5 3" xfId="577" xr:uid="{6FAD79B5-8733-4BC7-B7BF-65C8F322DEAA}"/>
    <cellStyle name="Normal 10 5 2 5 4" xfId="578" xr:uid="{BD7B89FD-4423-4E73-881D-57464CFB90F0}"/>
    <cellStyle name="Normal 10 5 2 6" xfId="579" xr:uid="{8195E3C9-A7B2-46B4-B921-72347A3C4B70}"/>
    <cellStyle name="Normal 10 5 2 7" xfId="580" xr:uid="{F7B8A174-D7D9-4CF4-9B49-24276454B56B}"/>
    <cellStyle name="Normal 10 5 2 8" xfId="581" xr:uid="{F2F5784B-7601-4595-96F5-152743516B17}"/>
    <cellStyle name="Normal 10 5 3" xfId="582" xr:uid="{93536FC5-47DB-4B2A-9457-E96B443C621D}"/>
    <cellStyle name="Normal 10 5 3 2" xfId="583" xr:uid="{F5B69F61-F795-4343-B750-9A7A29234E4B}"/>
    <cellStyle name="Normal 10 5 3 2 2" xfId="584" xr:uid="{60538B82-C9BF-441D-B093-51933BEBA904}"/>
    <cellStyle name="Normal 10 5 3 2 3" xfId="585" xr:uid="{17A66F8F-4F7A-4162-BAFE-AAC0500ED378}"/>
    <cellStyle name="Normal 10 5 3 2 4" xfId="586" xr:uid="{BEAC6AAB-7C73-4638-AEC9-13217C696BBA}"/>
    <cellStyle name="Normal 10 5 3 3" xfId="587" xr:uid="{8B69751A-4E87-4A0F-BF0F-E50F94767458}"/>
    <cellStyle name="Normal 10 5 3 3 2" xfId="588" xr:uid="{C1C2C77A-289A-41F7-BF71-386B4743EB9A}"/>
    <cellStyle name="Normal 10 5 3 3 3" xfId="589" xr:uid="{DE2457C8-683B-49F0-A1C6-447EE7B53CD8}"/>
    <cellStyle name="Normal 10 5 3 3 4" xfId="590" xr:uid="{47E47668-C487-4C3F-89B1-51BB1A53055B}"/>
    <cellStyle name="Normal 10 5 3 4" xfId="591" xr:uid="{36FF5D85-F28A-4CC1-93BA-BC7DD9DF2490}"/>
    <cellStyle name="Normal 10 5 3 5" xfId="592" xr:uid="{E9BECB1A-CC9F-44EE-A59D-D643FD84F15E}"/>
    <cellStyle name="Normal 10 5 3 6" xfId="593" xr:uid="{A52BCF48-F2A1-412D-9164-53D90B521815}"/>
    <cellStyle name="Normal 10 5 4" xfId="594" xr:uid="{8509C428-AEBD-443D-BC7C-DB204625BA17}"/>
    <cellStyle name="Normal 10 5 4 2" xfId="595" xr:uid="{57DADC7B-B0C2-45AF-92B6-D5347B0D20D6}"/>
    <cellStyle name="Normal 10 5 4 2 2" xfId="596" xr:uid="{60B03A81-BFBD-49E2-8CA0-2754F430333E}"/>
    <cellStyle name="Normal 10 5 4 2 3" xfId="597" xr:uid="{0A8A4F07-8E0F-4BB7-8A23-1F5F33F34A6D}"/>
    <cellStyle name="Normal 10 5 4 2 4" xfId="598" xr:uid="{E3796FD9-8F7F-4A1C-B9F7-DAF4D9996818}"/>
    <cellStyle name="Normal 10 5 4 3" xfId="599" xr:uid="{56D6AF0A-6490-4B0F-8AB2-A4DB37227789}"/>
    <cellStyle name="Normal 10 5 4 4" xfId="600" xr:uid="{CEB7768A-1752-47F7-A04F-E97122DFCAF5}"/>
    <cellStyle name="Normal 10 5 4 5" xfId="601" xr:uid="{A4AA7411-9D78-4401-8EBA-491EC5975C5E}"/>
    <cellStyle name="Normal 10 5 5" xfId="602" xr:uid="{5E69BF02-55EA-4FDA-A50D-C020EB98FFC4}"/>
    <cellStyle name="Normal 10 5 5 2" xfId="603" xr:uid="{BAA6CEF4-02C9-42C8-A275-C6B7523B95DC}"/>
    <cellStyle name="Normal 10 5 5 3" xfId="604" xr:uid="{EA552466-07B9-4206-A0F2-ADD149A16378}"/>
    <cellStyle name="Normal 10 5 5 4" xfId="605" xr:uid="{D0AF37C4-14B5-48DA-AF53-89F34CD64B8E}"/>
    <cellStyle name="Normal 10 5 6" xfId="606" xr:uid="{6B133A83-DFCB-4664-9BF4-2FC109BC119B}"/>
    <cellStyle name="Normal 10 5 6 2" xfId="607" xr:uid="{6B20122D-08A0-45C4-96D6-D955F58B2EB8}"/>
    <cellStyle name="Normal 10 5 6 3" xfId="608" xr:uid="{3BDEAFF3-6B07-45CF-A3C1-363D23B0A812}"/>
    <cellStyle name="Normal 10 5 6 4" xfId="609" xr:uid="{7C81D00C-FBE7-457C-8174-D76A0B71357F}"/>
    <cellStyle name="Normal 10 5 7" xfId="610" xr:uid="{BBEC91A9-5105-4AC7-99EA-E5EF147BED42}"/>
    <cellStyle name="Normal 10 5 8" xfId="611" xr:uid="{DA170F2B-152F-49E1-A73C-02DA12B902EC}"/>
    <cellStyle name="Normal 10 5 9" xfId="612" xr:uid="{74F97E62-11D9-43D8-98CC-76E3C1EB9D73}"/>
    <cellStyle name="Normal 10 6" xfId="613" xr:uid="{4871C30A-39A9-4126-AF52-2A328683435D}"/>
    <cellStyle name="Normal 10 6 2" xfId="614" xr:uid="{AC84B647-97F4-4A2E-8586-844704219B8D}"/>
    <cellStyle name="Normal 10 6 2 2" xfId="615" xr:uid="{CD474CD1-0086-4485-9653-6BB60DD56333}"/>
    <cellStyle name="Normal 10 6 2 2 2" xfId="616" xr:uid="{A4699275-64F4-4304-AF15-946D133501DC}"/>
    <cellStyle name="Normal 10 6 2 2 2 2" xfId="3826" xr:uid="{DC649D9F-11BD-4A83-9F96-05F6A6798742}"/>
    <cellStyle name="Normal 10 6 2 2 3" xfId="617" xr:uid="{89CFE94F-540B-4E82-BECB-2C80610D9187}"/>
    <cellStyle name="Normal 10 6 2 2 4" xfId="618" xr:uid="{A37F9F74-1C01-497D-9EF9-D9749D5E5DB8}"/>
    <cellStyle name="Normal 10 6 2 3" xfId="619" xr:uid="{691115AF-8BFF-4B23-AD4F-FCBE9D5494CD}"/>
    <cellStyle name="Normal 10 6 2 3 2" xfId="620" xr:uid="{F69A47BF-C65E-40CA-8C40-F23582477784}"/>
    <cellStyle name="Normal 10 6 2 3 3" xfId="621" xr:uid="{50EAF1FA-630B-4F2C-830C-1F316CA960C5}"/>
    <cellStyle name="Normal 10 6 2 3 4" xfId="622" xr:uid="{0EFF713E-8A3D-48FC-AEFE-6D1A183677FB}"/>
    <cellStyle name="Normal 10 6 2 4" xfId="623" xr:uid="{64F50315-6717-4480-B93D-B7BF13078651}"/>
    <cellStyle name="Normal 10 6 2 5" xfId="624" xr:uid="{A9FED3BE-2E76-4055-980D-7D40EB242AD0}"/>
    <cellStyle name="Normal 10 6 2 6" xfId="625" xr:uid="{3DCAA2EF-AA3F-4A3B-AE10-C2A59A27E86B}"/>
    <cellStyle name="Normal 10 6 3" xfId="626" xr:uid="{6EDA241F-47EE-47EA-97CF-F8C14231538B}"/>
    <cellStyle name="Normal 10 6 3 2" xfId="627" xr:uid="{949BFF92-177A-4169-B304-7EEE74B25B2E}"/>
    <cellStyle name="Normal 10 6 3 2 2" xfId="628" xr:uid="{61A38B80-0161-481B-BF09-F8E45A71A94D}"/>
    <cellStyle name="Normal 10 6 3 2 3" xfId="629" xr:uid="{C3C9EF67-F4E0-4BEC-B7C5-42F95D4855D0}"/>
    <cellStyle name="Normal 10 6 3 2 4" xfId="630" xr:uid="{D8CD0EBE-D873-4D77-AC0B-B2B0DE00A69A}"/>
    <cellStyle name="Normal 10 6 3 3" xfId="631" xr:uid="{D9F47565-5B0F-4ADC-86E7-B989E9547348}"/>
    <cellStyle name="Normal 10 6 3 4" xfId="632" xr:uid="{D93B27D6-C112-4BF0-A18A-A64A50D7C10A}"/>
    <cellStyle name="Normal 10 6 3 5" xfId="633" xr:uid="{67C10126-5068-48F9-AF8F-DBBD8C2EFE26}"/>
    <cellStyle name="Normal 10 6 4" xfId="634" xr:uid="{357AE55C-5F68-4CE5-ADFA-6B4656F87AC6}"/>
    <cellStyle name="Normal 10 6 4 2" xfId="635" xr:uid="{A9BA5D3B-9312-465E-A01C-209BBEA7B192}"/>
    <cellStyle name="Normal 10 6 4 3" xfId="636" xr:uid="{5F726406-0E4D-4626-875A-0EC49E1598C7}"/>
    <cellStyle name="Normal 10 6 4 4" xfId="637" xr:uid="{496A8374-9266-4295-99B1-D45CF20FD427}"/>
    <cellStyle name="Normal 10 6 5" xfId="638" xr:uid="{474E5F10-5E03-4C4E-B3A9-8047967869A5}"/>
    <cellStyle name="Normal 10 6 5 2" xfId="639" xr:uid="{AC830BF2-AE06-430E-9E90-4A06C4699111}"/>
    <cellStyle name="Normal 10 6 5 3" xfId="640" xr:uid="{BDEA7D0F-4051-48D6-9A37-EAEF202D2B8B}"/>
    <cellStyle name="Normal 10 6 5 4" xfId="641" xr:uid="{2FE42851-6D41-4B06-B9C9-0FDEB2BB728E}"/>
    <cellStyle name="Normal 10 6 6" xfId="642" xr:uid="{41E46DAE-6029-422C-AEA1-919A8AEBD229}"/>
    <cellStyle name="Normal 10 6 7" xfId="643" xr:uid="{9E2A99B7-F6BD-4A38-BAEC-CB7FE8382617}"/>
    <cellStyle name="Normal 10 6 8" xfId="644" xr:uid="{9608E7B0-B222-4E99-85A8-4FA84C5B9536}"/>
    <cellStyle name="Normal 10 7" xfId="645" xr:uid="{932A6026-EF87-42D3-93EF-3FBD6681FF65}"/>
    <cellStyle name="Normal 10 7 2" xfId="646" xr:uid="{159CFCAE-8203-468B-BD6F-D793E1ED0D94}"/>
    <cellStyle name="Normal 10 7 2 2" xfId="647" xr:uid="{A32FE008-1E28-48E5-BDD5-B11A649CA56E}"/>
    <cellStyle name="Normal 10 7 2 2 2" xfId="648" xr:uid="{65A743AE-EACE-42A7-9192-11B5126B576B}"/>
    <cellStyle name="Normal 10 7 2 2 3" xfId="649" xr:uid="{A1C6CC20-2BD7-4D79-8A08-4FE8FFA88866}"/>
    <cellStyle name="Normal 10 7 2 2 4" xfId="650" xr:uid="{3A5D915C-80DC-497D-9204-CC1AF40368C2}"/>
    <cellStyle name="Normal 10 7 2 3" xfId="651" xr:uid="{0B183279-DDE9-49B4-94C1-2B6504713369}"/>
    <cellStyle name="Normal 10 7 2 4" xfId="652" xr:uid="{748C0776-E394-4EDD-B48B-6F8231E335D1}"/>
    <cellStyle name="Normal 10 7 2 5" xfId="653" xr:uid="{1D7CC89E-E265-4484-BE37-B079974E1218}"/>
    <cellStyle name="Normal 10 7 3" xfId="654" xr:uid="{1441BBB6-0BFC-41CC-99E7-7FC9033CAA0E}"/>
    <cellStyle name="Normal 10 7 3 2" xfId="655" xr:uid="{A027F12D-FB2D-46FC-BCD8-BCEEF1271818}"/>
    <cellStyle name="Normal 10 7 3 3" xfId="656" xr:uid="{D0D28A8F-D7AF-4763-80C7-1C7A0B07F9C6}"/>
    <cellStyle name="Normal 10 7 3 4" xfId="657" xr:uid="{B8EC10A2-CFF7-4C7D-AED6-4983FE4FF30C}"/>
    <cellStyle name="Normal 10 7 4" xfId="658" xr:uid="{55969353-E0C1-4512-B5E7-E8535094C710}"/>
    <cellStyle name="Normal 10 7 4 2" xfId="659" xr:uid="{EDBDF805-832E-4165-9BBE-E4F19E2F199A}"/>
    <cellStyle name="Normal 10 7 4 3" xfId="660" xr:uid="{C572D83C-46DF-41C4-B84E-9775D6F2D68C}"/>
    <cellStyle name="Normal 10 7 4 4" xfId="661" xr:uid="{1CC1EFEC-445C-4B83-ADDB-273AF9F70D87}"/>
    <cellStyle name="Normal 10 7 5" xfId="662" xr:uid="{BF9F8F24-3D32-4DBA-B734-73A6D8A0022B}"/>
    <cellStyle name="Normal 10 7 6" xfId="663" xr:uid="{682692C1-29BB-4BEF-A2F8-EB3D871D2383}"/>
    <cellStyle name="Normal 10 7 7" xfId="664" xr:uid="{E971C31B-A37B-4C03-A470-B35271A70B07}"/>
    <cellStyle name="Normal 10 8" xfId="665" xr:uid="{ED0AA5E7-383B-4EB0-AD6B-AB465CC180B9}"/>
    <cellStyle name="Normal 10 8 2" xfId="666" xr:uid="{7EC71D57-91F4-47BA-8D4E-205911E77457}"/>
    <cellStyle name="Normal 10 8 2 2" xfId="667" xr:uid="{17694C79-9877-4607-81B9-F99FE82A85D0}"/>
    <cellStyle name="Normal 10 8 2 3" xfId="668" xr:uid="{99A5A4E7-5D7B-491D-B8AB-B72BEB02D038}"/>
    <cellStyle name="Normal 10 8 2 4" xfId="669" xr:uid="{1D64BC81-52AA-4D4F-BEC4-C249DE2A27F9}"/>
    <cellStyle name="Normal 10 8 3" xfId="670" xr:uid="{09030AE8-6414-4301-8ED4-C8D5558C221D}"/>
    <cellStyle name="Normal 10 8 3 2" xfId="671" xr:uid="{8AEC2D06-F58F-412D-9369-CDAC32AD9657}"/>
    <cellStyle name="Normal 10 8 3 3" xfId="672" xr:uid="{5634573B-A93C-4013-9F0B-8603CF0386AE}"/>
    <cellStyle name="Normal 10 8 3 4" xfId="673" xr:uid="{7EE9A229-62E5-4D63-9966-385470A3D09B}"/>
    <cellStyle name="Normal 10 8 4" xfId="674" xr:uid="{0539D7E6-21C0-4DEB-ABA7-DE27DFA126C8}"/>
    <cellStyle name="Normal 10 8 5" xfId="675" xr:uid="{B05DCD1D-5FAB-4C52-AC88-C3091FB8502B}"/>
    <cellStyle name="Normal 10 8 6" xfId="676" xr:uid="{C39E2FD3-D92B-44D7-BD9C-8711ED0860E0}"/>
    <cellStyle name="Normal 10 9" xfId="677" xr:uid="{C91C8A10-3EC2-4142-9485-C76F0740A6FD}"/>
    <cellStyle name="Normal 10 9 2" xfId="678" xr:uid="{A189288A-5DB2-4F48-8A4B-6D3D5C56BD64}"/>
    <cellStyle name="Normal 10 9 2 2" xfId="679" xr:uid="{52DC9F77-EFED-40FF-BBAB-EF6B32F32B0D}"/>
    <cellStyle name="Normal 10 9 2 2 2" xfId="4301" xr:uid="{6247EE9D-84A4-475A-B3CB-29B199E44DAA}"/>
    <cellStyle name="Normal 10 9 2 2 3" xfId="4602" xr:uid="{4CE765DC-D6CF-4334-BC00-D9C6D1C78BE5}"/>
    <cellStyle name="Normal 10 9 2 3" xfId="680" xr:uid="{E84DA768-576F-4A55-B8D7-E362C7E17B49}"/>
    <cellStyle name="Normal 10 9 2 4" xfId="681" xr:uid="{718DDCA0-BE45-4AA1-982B-74C47FCAF57C}"/>
    <cellStyle name="Normal 10 9 3" xfId="682" xr:uid="{9D08DB2C-595C-4204-BA2F-B359FCF7C223}"/>
    <cellStyle name="Normal 10 9 4" xfId="683" xr:uid="{7E1AB95B-E5B0-4779-B135-6D3C80038F52}"/>
    <cellStyle name="Normal 10 9 4 2" xfId="4738" xr:uid="{083EBC39-11DA-4448-A101-96058E08148C}"/>
    <cellStyle name="Normal 10 9 4 3" xfId="4603" xr:uid="{14D89F52-2B63-44A3-8EF6-51DD4391E334}"/>
    <cellStyle name="Normal 10 9 4 4" xfId="4445" xr:uid="{23774323-F53D-4356-AD51-A1351F84C650}"/>
    <cellStyle name="Normal 10 9 5" xfId="684" xr:uid="{14F8EB8B-8440-4EA4-9C74-062F73AD039A}"/>
    <cellStyle name="Normal 11" xfId="46" xr:uid="{87471E38-2E02-4001-8304-9956D7B46010}"/>
    <cellStyle name="Normal 11 2" xfId="3697" xr:uid="{D4BF8D4B-690D-453E-A2CA-C89A643CCF66}"/>
    <cellStyle name="Normal 11 2 2" xfId="4545" xr:uid="{2009ED52-34E6-47E2-AA21-7A993570566F}"/>
    <cellStyle name="Normal 11 3" xfId="4306" xr:uid="{5BE2C9F4-04AA-4023-AA6E-E47D4AD95B2C}"/>
    <cellStyle name="Normal 11 3 2" xfId="4546" xr:uid="{F48F80A8-641A-46E1-A8EE-362FAA339F8A}"/>
    <cellStyle name="Normal 11 3 3" xfId="4715" xr:uid="{D335DDCA-B0CE-46FF-A37D-8A8AE2744A1D}"/>
    <cellStyle name="Normal 11 3 4" xfId="4692" xr:uid="{E7E1E662-6558-4F7C-B8B5-CBE99EFE6A81}"/>
    <cellStyle name="Normal 12" xfId="47" xr:uid="{72C5DA93-D715-424C-959A-6B266DCBA8A4}"/>
    <cellStyle name="Normal 12 2" xfId="3698" xr:uid="{1447F08C-5DD9-4E13-B9AE-C731C0321D75}"/>
    <cellStyle name="Normal 12 2 2" xfId="4547" xr:uid="{693AB47A-4C65-4965-95E2-EE5549F0E061}"/>
    <cellStyle name="Normal 12 3" xfId="4548" xr:uid="{1F1B3545-F360-441C-B094-51491EF91235}"/>
    <cellStyle name="Normal 13" xfId="48" xr:uid="{209923C0-A391-4503-B8E4-C45208809186}"/>
    <cellStyle name="Normal 13 2" xfId="49" xr:uid="{D4FF992C-5569-4FF1-A82A-9FE9AD6F6EFE}"/>
    <cellStyle name="Normal 13 2 2" xfId="3699" xr:uid="{BF90ED10-8DB7-4868-BC8B-CD2A418130DD}"/>
    <cellStyle name="Normal 13 2 2 2" xfId="4549" xr:uid="{DB0BFC51-21BA-44E5-BD1C-1A0A9A23F6CF}"/>
    <cellStyle name="Normal 13 2 3" xfId="4308" xr:uid="{A4C456C7-8503-4425-A10D-691ED4B77B2A}"/>
    <cellStyle name="Normal 13 2 3 2" xfId="4550" xr:uid="{FE3542FE-9A1D-4076-81A0-11BEEC159C24}"/>
    <cellStyle name="Normal 13 2 3 3" xfId="4716" xr:uid="{3DC623AE-F2B6-4A2F-A6D4-2EAAA596E80A}"/>
    <cellStyle name="Normal 13 2 3 4" xfId="4693" xr:uid="{5DF6EE51-3369-4780-8F1E-7721D0BC9915}"/>
    <cellStyle name="Normal 13 3" xfId="3700" xr:uid="{65487255-4238-45B2-A6DD-5AFD6367DAF4}"/>
    <cellStyle name="Normal 13 3 2" xfId="4392" xr:uid="{6D2C23B7-1359-4381-B74F-B7E90FADC1AC}"/>
    <cellStyle name="Normal 13 3 3" xfId="4309" xr:uid="{819CF9CA-7C51-4F0B-83F3-80B6AF841F29}"/>
    <cellStyle name="Normal 13 3 4" xfId="4449" xr:uid="{0E5A9093-D075-409E-9D81-261B92A69E4E}"/>
    <cellStyle name="Normal 13 3 5" xfId="4717" xr:uid="{0E501EBC-5E79-4150-A137-A2E07A65BB7B}"/>
    <cellStyle name="Normal 13 4" xfId="4310" xr:uid="{B0A75748-1AC0-4427-8DB1-4F4503EE553D}"/>
    <cellStyle name="Normal 13 5" xfId="4307" xr:uid="{0C6997E7-CE75-4FC4-B0E3-E33C3807BF10}"/>
    <cellStyle name="Normal 14" xfId="50" xr:uid="{7B9C36E4-11A5-496C-A04D-102840F7D9B7}"/>
    <cellStyle name="Normal 14 18" xfId="4312" xr:uid="{74D45912-8AEA-4663-9085-B35AD4B68AA1}"/>
    <cellStyle name="Normal 14 2" xfId="51" xr:uid="{B58CBA0E-0D50-495F-A0C1-ACFB10494F6E}"/>
    <cellStyle name="Normal 14 2 2" xfId="52" xr:uid="{10ECDB11-DE4E-4858-8A7F-97026A319C3E}"/>
    <cellStyle name="Normal 14 2 2 2" xfId="3701" xr:uid="{D41B715B-A1FD-4AEE-81BB-3907C26ED08B}"/>
    <cellStyle name="Normal 14 2 3" xfId="3702" xr:uid="{5F92CF2B-29E3-4B35-A66E-65BC8CB21CE3}"/>
    <cellStyle name="Normal 14 3" xfId="3703" xr:uid="{1C842B24-B9F4-49B0-B183-AD7F1F0B5BC9}"/>
    <cellStyle name="Normal 14 3 2" xfId="4551" xr:uid="{7B67DB5C-4156-4829-9490-E015900271E3}"/>
    <cellStyle name="Normal 14 4" xfId="4311" xr:uid="{1C724D43-E6A6-48C1-9C34-34A143F8316F}"/>
    <cellStyle name="Normal 14 4 2" xfId="4552" xr:uid="{A7BFD8C0-C9A5-4C56-91EB-55F1DBCB0B7E}"/>
    <cellStyle name="Normal 14 4 3" xfId="4718" xr:uid="{87F2AAB8-A61F-4956-A4B2-70D2A8BD3370}"/>
    <cellStyle name="Normal 14 4 4" xfId="4694" xr:uid="{7533CF3A-EC8B-4FE9-A9A8-A15D33B5585B}"/>
    <cellStyle name="Normal 15" xfId="53" xr:uid="{E82FE33C-ED55-4B97-80E4-DE80806D09FA}"/>
    <cellStyle name="Normal 15 2" xfId="54" xr:uid="{AFF29D82-783A-4833-81B5-1E3C426D5EC8}"/>
    <cellStyle name="Normal 15 2 2" xfId="3704" xr:uid="{908A26A0-9B2F-4F2C-B3CB-91E879711873}"/>
    <cellStyle name="Normal 15 2 2 2" xfId="4553" xr:uid="{F04C424B-5140-4561-9E54-34C82AF7F922}"/>
    <cellStyle name="Normal 15 2 3" xfId="4554" xr:uid="{7C88B5DA-35FF-4BD4-A330-A9376A00F7B7}"/>
    <cellStyle name="Normal 15 3" xfId="3705" xr:uid="{EE210BE7-000F-4A03-B52A-55A00BD5C4EF}"/>
    <cellStyle name="Normal 15 3 2" xfId="4393" xr:uid="{35D3FB4F-C44C-4AF4-AFBD-D0AE889EEAE3}"/>
    <cellStyle name="Normal 15 3 3" xfId="4314" xr:uid="{B507BF4F-8178-4078-8782-C177FB43B943}"/>
    <cellStyle name="Normal 15 3 4" xfId="4450" xr:uid="{C55822CF-B6AA-411D-9568-C367DC9619B6}"/>
    <cellStyle name="Normal 15 3 5" xfId="4720" xr:uid="{C0859883-48F1-4DF3-A0C8-4C1454833C2B}"/>
    <cellStyle name="Normal 15 4" xfId="4313" xr:uid="{2B91580B-8F02-4ACE-AE92-A51B52D53427}"/>
    <cellStyle name="Normal 15 4 2" xfId="4555" xr:uid="{49F05D4F-54EE-4FA7-9C5B-E3DF3AB792E5}"/>
    <cellStyle name="Normal 15 4 3" xfId="4719" xr:uid="{F96EDE38-5E2F-41BE-899A-EB5A4BB88F56}"/>
    <cellStyle name="Normal 15 4 4" xfId="4695" xr:uid="{56D6923F-5474-4A8B-B5E4-971E0EB7EB18}"/>
    <cellStyle name="Normal 16" xfId="55" xr:uid="{A45302E6-EDCE-4111-B293-FAEFB0FF415F}"/>
    <cellStyle name="Normal 16 2" xfId="3706" xr:uid="{C2400F36-438A-4CA2-A96B-6CF8CFE12408}"/>
    <cellStyle name="Normal 16 2 2" xfId="4394" xr:uid="{A6D9A942-B14F-4F17-8E50-0A52E505498F}"/>
    <cellStyle name="Normal 16 2 3" xfId="4315" xr:uid="{E29F78B9-0A4B-4A8B-BBC7-31743B18F3E0}"/>
    <cellStyle name="Normal 16 2 4" xfId="4451" xr:uid="{7D6C59A6-F76E-4281-BA9A-303EF6816F99}"/>
    <cellStyle name="Normal 16 2 5" xfId="4721" xr:uid="{210A2708-B76A-4D5F-83EB-D076E237E663}"/>
    <cellStyle name="Normal 16 3" xfId="4422" xr:uid="{3A4A2E54-5916-47F5-B0EE-DAE8DB9C76F3}"/>
    <cellStyle name="Normal 17" xfId="56" xr:uid="{70EF01E6-4423-4826-B927-03C7580AAB71}"/>
    <cellStyle name="Normal 17 2" xfId="3707" xr:uid="{85FE3EBF-CB76-40B8-9323-2A03C0D05851}"/>
    <cellStyle name="Normal 17 2 2" xfId="4395" xr:uid="{E6CAC65D-AE1A-4856-B045-641177BFD114}"/>
    <cellStyle name="Normal 17 2 3" xfId="4317" xr:uid="{0B880BE4-C5EA-48BA-9C96-FD82F3981685}"/>
    <cellStyle name="Normal 17 2 4" xfId="4452" xr:uid="{BC7167A0-ED60-4A37-88D3-C64FC34FE5AC}"/>
    <cellStyle name="Normal 17 2 5" xfId="4722" xr:uid="{FF73BDEA-4DA8-4EED-B0D4-072F8086ED41}"/>
    <cellStyle name="Normal 17 3" xfId="4318" xr:uid="{4BE36D6B-5A36-4AE5-8C35-C556AC925A8E}"/>
    <cellStyle name="Normal 17 4" xfId="4316" xr:uid="{A46F601B-3CD8-437F-84DC-3D1AD73A86D4}"/>
    <cellStyle name="Normal 18" xfId="57" xr:uid="{3E23ED83-0589-42CA-81C5-93D5AE7E9760}"/>
    <cellStyle name="Normal 18 2" xfId="3708" xr:uid="{D7BF84CA-B939-4F9D-8C69-346EC96F5D6D}"/>
    <cellStyle name="Normal 18 2 2" xfId="4556" xr:uid="{3AF99C76-962A-4E3C-8975-6EDCF77BB8BC}"/>
    <cellStyle name="Normal 18 3" xfId="4319" xr:uid="{913FAE10-040F-4C7A-A01E-261B7C44B0F9}"/>
    <cellStyle name="Normal 18 3 2" xfId="4557" xr:uid="{E3437F62-FDF3-4CBE-8538-8728C32D9DAD}"/>
    <cellStyle name="Normal 18 3 3" xfId="4723" xr:uid="{77C38DB1-AA3B-411B-BBE0-EA68405A8638}"/>
    <cellStyle name="Normal 18 3 4" xfId="4696" xr:uid="{3864C5A6-7EC2-4D2D-B4DD-346F7723D12F}"/>
    <cellStyle name="Normal 19" xfId="58" xr:uid="{EFADB3F3-AEDC-4F0E-BF62-0442A40EE09D}"/>
    <cellStyle name="Normal 19 2" xfId="59" xr:uid="{FD3F34CC-DD57-4239-984C-A68A7640EFF7}"/>
    <cellStyle name="Normal 19 2 2" xfId="3709" xr:uid="{73FD42C2-D068-459C-A16E-2E4F869B5A63}"/>
    <cellStyle name="Normal 19 2 2 2" xfId="4558" xr:uid="{DA153C2B-83EF-42F8-A85C-23DB9692BEB1}"/>
    <cellStyle name="Normal 19 2 3" xfId="4559" xr:uid="{98FC5069-9765-4F51-B262-3CBC928B5652}"/>
    <cellStyle name="Normal 19 3" xfId="3710" xr:uid="{AFE466B8-F689-48AD-9815-A42FA59A5055}"/>
    <cellStyle name="Normal 19 3 2" xfId="4560" xr:uid="{A03A8E8D-2906-47D5-97B3-E2042B423B27}"/>
    <cellStyle name="Normal 19 4" xfId="4561" xr:uid="{4CC85D81-4030-44CF-BE4F-FBF0A7BB35FD}"/>
    <cellStyle name="Normal 2" xfId="3" xr:uid="{0035700C-F3A5-4A6F-B63A-5CE25669DEE2}"/>
    <cellStyle name="Normal 2 2" xfId="60" xr:uid="{B1D1083E-A2B4-4D46-B3D2-081CEFC24855}"/>
    <cellStyle name="Normal 2 2 2" xfId="61" xr:uid="{D397E03B-77CF-4D43-9E6C-7D927603538C}"/>
    <cellStyle name="Normal 2 2 2 2" xfId="3711" xr:uid="{30796187-620B-4C77-B08E-589530EF9C2B}"/>
    <cellStyle name="Normal 2 2 2 2 2" xfId="4564" xr:uid="{41D40698-873F-476A-B94B-62F3792312E0}"/>
    <cellStyle name="Normal 2 2 2 3" xfId="4565" xr:uid="{1605BEE4-2961-4116-ABFC-7ECB36E65311}"/>
    <cellStyle name="Normal 2 2 3" xfId="3712" xr:uid="{AEF33461-F0A5-4F56-8416-5C35392DB4C3}"/>
    <cellStyle name="Normal 2 2 3 2" xfId="4472" xr:uid="{991D5235-5B76-4D63-9D18-FC120FBB6DB9}"/>
    <cellStyle name="Normal 2 2 3 2 2" xfId="4566" xr:uid="{86A5379C-4CE6-4147-B0B4-A95F22ABF6A8}"/>
    <cellStyle name="Normal 2 2 3 2 2 2" xfId="5324" xr:uid="{2B8AC0AE-40FF-488D-8029-64E158CE95AD}"/>
    <cellStyle name="Normal 2 2 3 2 2 3" xfId="5330" xr:uid="{DA5AC1E8-636D-4DDC-A326-854B7F29C0D7}"/>
    <cellStyle name="Normal 2 2 3 2 3" xfId="4751" xr:uid="{140BA218-430D-4509-B881-E606099A90CF}"/>
    <cellStyle name="Normal 2 2 3 2 4" xfId="5306" xr:uid="{4797356B-67B3-49A8-BDE2-A01A126C1907}"/>
    <cellStyle name="Normal 2 2 3 3" xfId="4595" xr:uid="{B7BB7C14-0977-4629-9E86-725F9105EBE1}"/>
    <cellStyle name="Normal 2 2 3 4" xfId="4697" xr:uid="{9AA06BA2-5C9F-4781-8E7E-FDF0CF821B76}"/>
    <cellStyle name="Normal 2 2 3 5" xfId="4686" xr:uid="{A6C4E4F0-152C-4100-B6D9-671B212F4CF4}"/>
    <cellStyle name="Normal 2 2 4" xfId="4320" xr:uid="{AB4FDC2E-F03D-4936-8C06-59A8BD13A291}"/>
    <cellStyle name="Normal 2 2 4 2" xfId="4479" xr:uid="{DCD5C6C9-1587-456F-BFF3-BB251519BA78}"/>
    <cellStyle name="Normal 2 2 4 3" xfId="4724" xr:uid="{F53D51D0-D668-49AB-B248-0705BF0D2A51}"/>
    <cellStyle name="Normal 2 2 4 4" xfId="4698" xr:uid="{25D0CAC8-55A6-4382-AA1E-5E6AA935897A}"/>
    <cellStyle name="Normal 2 2 5" xfId="4563" xr:uid="{C8E24D96-7CCB-41AB-AB16-B387336A8511}"/>
    <cellStyle name="Normal 2 2 6" xfId="4754" xr:uid="{E58671AD-24AD-4ACE-96FD-52FB3213674B}"/>
    <cellStyle name="Normal 2 3" xfId="62" xr:uid="{6DB54EA0-EDAD-4710-ACAF-3A63ED25E0EA}"/>
    <cellStyle name="Normal 2 3 2" xfId="63" xr:uid="{36C37F95-6948-4C7D-8BE6-5F6E062EF9E8}"/>
    <cellStyle name="Normal 2 3 2 2" xfId="3713" xr:uid="{6D8FDAF9-4A96-4811-8D16-3A385E2CF065}"/>
    <cellStyle name="Normal 2 3 2 2 2" xfId="4567" xr:uid="{932E2499-76F0-449E-9257-EC8DDBD73001}"/>
    <cellStyle name="Normal 2 3 2 3" xfId="4322" xr:uid="{B362EE05-62CD-464A-820B-D1D95CB62541}"/>
    <cellStyle name="Normal 2 3 2 3 2" xfId="4568" xr:uid="{D7F5094B-605A-45E6-A287-8C2A13A9300E}"/>
    <cellStyle name="Normal 2 3 2 3 3" xfId="4726" xr:uid="{36F54AB2-40DF-4F4E-AF52-7B7C4ECB58B0}"/>
    <cellStyle name="Normal 2 3 2 3 4" xfId="4699" xr:uid="{DA9BD73C-54ED-4E56-BB93-73B3E66FED8D}"/>
    <cellStyle name="Normal 2 3 3" xfId="64" xr:uid="{1FF708E9-794F-40B7-B2EB-AE2B90F0B187}"/>
    <cellStyle name="Normal 2 3 4" xfId="65" xr:uid="{C8FFC1AA-1353-4AA8-B6DB-A06FE9CABA1A}"/>
    <cellStyle name="Normal 2 3 5" xfId="3714" xr:uid="{CFE50742-369B-44C4-A43B-19CD172A3D71}"/>
    <cellStyle name="Normal 2 3 5 2" xfId="4569" xr:uid="{3741AC54-C885-444C-9BE1-711982418387}"/>
    <cellStyle name="Normal 2 3 6" xfId="4321" xr:uid="{24DF0086-30FA-4855-B343-3EF7376F8DD7}"/>
    <cellStyle name="Normal 2 3 6 2" xfId="4570" xr:uid="{197B5AA1-7165-4700-A9F3-DCD7B333F6BB}"/>
    <cellStyle name="Normal 2 3 6 3" xfId="4725" xr:uid="{852C6512-8434-4ECB-806A-3C9BEEC1F527}"/>
    <cellStyle name="Normal 2 3 6 4" xfId="4700" xr:uid="{9F80F856-1910-451D-84D8-195723128BB1}"/>
    <cellStyle name="Normal 2 3 7" xfId="5319" xr:uid="{B412B61D-9E2D-405B-B725-26EE2E9566C9}"/>
    <cellStyle name="Normal 2 4" xfId="66" xr:uid="{C5859A0C-6E10-43CC-A5BE-60C26F568E49}"/>
    <cellStyle name="Normal 2 4 2" xfId="67" xr:uid="{C5D92EDC-82E6-4845-AFF2-64E51CF20E9B}"/>
    <cellStyle name="Normal 2 4 3" xfId="3715" xr:uid="{344EE3E6-C1A5-4F84-865D-F05C0CA10486}"/>
    <cellStyle name="Normal 2 4 3 2" xfId="4571" xr:uid="{9999E2DB-E01F-4D76-8602-044AEFE30A16}"/>
    <cellStyle name="Normal 2 4 3 3" xfId="4596" xr:uid="{5D7BA1F5-7B82-4FA0-8AFA-5B3657CDF93F}"/>
    <cellStyle name="Normal 2 4 4" xfId="4572" xr:uid="{F7A826F6-C4A5-487D-9A78-6FF8AD8E6591}"/>
    <cellStyle name="Normal 2 4 5" xfId="4755" xr:uid="{734B97A8-8962-47CA-92E8-98D6831D7794}"/>
    <cellStyle name="Normal 2 4 6" xfId="4753" xr:uid="{2680B806-AE65-49F6-A37A-91B6AF25A582}"/>
    <cellStyle name="Normal 2 5" xfId="3716" xr:uid="{0E9836C1-7771-47CC-8EFA-B29BE43D41BD}"/>
    <cellStyle name="Normal 2 5 2" xfId="3731" xr:uid="{3D989DD2-5CBF-4A44-BAFC-385CACE7D6FD}"/>
    <cellStyle name="Normal 2 5 2 2" xfId="4430" xr:uid="{5E7DBC80-DF70-4EA1-B983-61CD25F69EEB}"/>
    <cellStyle name="Normal 2 5 3" xfId="4423" xr:uid="{E23F15FB-40A2-4E6A-9E1D-651CD0B1CE50}"/>
    <cellStyle name="Normal 2 5 3 2" xfId="4475" xr:uid="{F6730F1D-95BC-4C1B-9DBD-C9B061B030B3}"/>
    <cellStyle name="Normal 2 5 3 3" xfId="4737" xr:uid="{2CDFDB09-89B5-4956-BEC3-3BEC5F109ABD}"/>
    <cellStyle name="Normal 2 5 3 4" xfId="5303" xr:uid="{03700F7D-E4D3-43F6-A4F4-86093B3E3CEB}"/>
    <cellStyle name="Normal 2 5 4" xfId="4573" xr:uid="{272B8023-1A03-47FB-AA53-E33284463DBF}"/>
    <cellStyle name="Normal 2 5 5" xfId="4481" xr:uid="{33ADA28F-02B9-4701-86B1-934E1BB89B4A}"/>
    <cellStyle name="Normal 2 5 6" xfId="4480" xr:uid="{5B51AD94-3E2B-417F-9C4C-A173AA16BBD7}"/>
    <cellStyle name="Normal 2 5 7" xfId="4750" xr:uid="{B325A89D-9174-4AB2-AC71-1235611B52B6}"/>
    <cellStyle name="Normal 2 5 8" xfId="4710" xr:uid="{45F611A4-C1D6-412F-B4F5-B8A0291505A9}"/>
    <cellStyle name="Normal 2 6" xfId="3732" xr:uid="{8A65F52C-D85F-4A54-9F08-F33664A0229C}"/>
    <cellStyle name="Normal 2 6 2" xfId="4425" xr:uid="{E538EC81-0435-4285-A747-873F473BC369}"/>
    <cellStyle name="Normal 2 6 3" xfId="4428" xr:uid="{0537BC79-A8C3-42CC-B1EC-89A3EEAAF443}"/>
    <cellStyle name="Normal 2 6 3 2" xfId="5327" xr:uid="{07A7F066-F935-4743-B1CE-BC55A0541380}"/>
    <cellStyle name="Normal 2 6 4" xfId="4574" xr:uid="{ADAA473C-5586-4FB3-8C7E-5F9F6A48E5E7}"/>
    <cellStyle name="Normal 2 6 5" xfId="4471" xr:uid="{93CF9727-72ED-4D39-AC49-7E34F8116E2F}"/>
    <cellStyle name="Normal 2 6 5 2" xfId="4701" xr:uid="{CE02ED5F-CC26-41DF-B103-A2C03C37563A}"/>
    <cellStyle name="Normal 2 6 6" xfId="4443" xr:uid="{9D122FAD-468C-4F1A-9B64-1F114003129F}"/>
    <cellStyle name="Normal 2 6 7" xfId="4424" xr:uid="{F1ED80A3-6F95-4E60-A6A0-F6E3AA863B4E}"/>
    <cellStyle name="Normal 2 7" xfId="4426" xr:uid="{DB3CFEF3-D83D-4303-BE55-DF122A1BB9D9}"/>
    <cellStyle name="Normal 2 7 2" xfId="4576" xr:uid="{8FB4D5B3-B517-47E2-9451-CA7B492395DA}"/>
    <cellStyle name="Normal 2 7 3" xfId="4575" xr:uid="{45508286-BC81-45AD-BD5B-B4573CA8A39B}"/>
    <cellStyle name="Normal 2 7 4" xfId="5304" xr:uid="{D7D3BA71-193E-473A-BB6B-CBB417919FE9}"/>
    <cellStyle name="Normal 2 8" xfId="4577" xr:uid="{5671B74A-9A16-49C8-8854-43D460F00DB4}"/>
    <cellStyle name="Normal 2 9" xfId="4562" xr:uid="{A4DA7DF5-D5D2-4E78-A894-7CAC9DDD3275}"/>
    <cellStyle name="Normal 20" xfId="68" xr:uid="{3B0BE405-192D-4AE0-AEA3-96BB69295562}"/>
    <cellStyle name="Normal 20 2" xfId="3717" xr:uid="{293E1B06-8182-495E-AE8B-98F0E80F2209}"/>
    <cellStyle name="Normal 20 2 2" xfId="3718" xr:uid="{63D7AB46-9AB0-4360-A969-0D12EFB599AE}"/>
    <cellStyle name="Normal 20 2 2 2" xfId="4396" xr:uid="{B6D3E4E5-C217-4797-9A4A-D4FD1CE5B49E}"/>
    <cellStyle name="Normal 20 2 2 3" xfId="4388" xr:uid="{29FC9565-4353-48EE-AECC-3386BA9164EB}"/>
    <cellStyle name="Normal 20 2 2 4" xfId="4468" xr:uid="{BA216A6A-FE48-4B63-87DF-9C6721204AAF}"/>
    <cellStyle name="Normal 20 2 2 5" xfId="4735" xr:uid="{9CE3546D-1C9C-47AD-850F-70C960AAF1BB}"/>
    <cellStyle name="Normal 20 2 3" xfId="4391" xr:uid="{CA2768AF-4D9A-4AA5-9262-0510ECA9CEA4}"/>
    <cellStyle name="Normal 20 2 4" xfId="4387" xr:uid="{A3DCC2D6-6F53-4214-911F-68474B90ACF5}"/>
    <cellStyle name="Normal 20 2 5" xfId="4467" xr:uid="{3DF1B640-F358-46A5-9557-28144801B9C1}"/>
    <cellStyle name="Normal 20 2 6" xfId="4734" xr:uid="{DD29AC98-6B64-4864-91ED-A02F2198C034}"/>
    <cellStyle name="Normal 20 3" xfId="3827" xr:uid="{6BCED4AC-B952-42A0-B922-879F630F55FA}"/>
    <cellStyle name="Normal 20 3 2" xfId="4629" xr:uid="{068C2D55-3B0E-4C1A-A6F1-7CEF83C98F06}"/>
    <cellStyle name="Normal 20 4" xfId="4323" xr:uid="{9E49B104-5413-4BD8-B13C-1CB6FC866D75}"/>
    <cellStyle name="Normal 20 4 2" xfId="4473" xr:uid="{334BCE25-1B87-4014-8786-11287F5EE993}"/>
    <cellStyle name="Normal 20 4 3" xfId="4727" xr:uid="{D20C92AE-B796-42D9-8359-4B029A479C12}"/>
    <cellStyle name="Normal 20 4 4" xfId="4702" xr:uid="{B2207D1E-97AA-4DAB-B168-9E011E88D966}"/>
    <cellStyle name="Normal 20 5" xfId="4478" xr:uid="{6A91A7F2-847E-47C5-877E-3F5BDB2DFB39}"/>
    <cellStyle name="Normal 20 5 2" xfId="5338" xr:uid="{2369B5EF-B52E-4A19-8C09-F4B2F77A03D4}"/>
    <cellStyle name="Normal 20 6" xfId="4476" xr:uid="{47D80C2D-0F7A-488B-BBEE-1759DDF0D5E8}"/>
    <cellStyle name="Normal 20 7" xfId="4687" xr:uid="{EDA1E284-4DA5-4A97-AD37-A1B2C1F23636}"/>
    <cellStyle name="Normal 20 8" xfId="4708" xr:uid="{BB3871CC-2D53-4E6A-BE14-F5F823D16797}"/>
    <cellStyle name="Normal 20 9" xfId="4707" xr:uid="{91FAE514-EECF-4780-BEAE-151943EFFA29}"/>
    <cellStyle name="Normal 21" xfId="69" xr:uid="{8FF07EEF-1B0C-4FFA-B51B-115E69CFB0C7}"/>
    <cellStyle name="Normal 21 2" xfId="3719" xr:uid="{5DA5E60F-E21C-4FAB-A365-7DF173E5D25C}"/>
    <cellStyle name="Normal 21 2 2" xfId="3720" xr:uid="{7F1EBB42-4329-4D0B-82A1-F64A85FD8393}"/>
    <cellStyle name="Normal 21 3" xfId="4324" xr:uid="{443834F4-855D-474C-BFE4-29D6D5F8B2F7}"/>
    <cellStyle name="Normal 21 3 2" xfId="4631" xr:uid="{7F9438AB-5E46-4946-BD0D-B847185F18FA}"/>
    <cellStyle name="Normal 21 3 3" xfId="4630" xr:uid="{5896F1A0-8632-455B-8697-0567D86AF588}"/>
    <cellStyle name="Normal 21 4" xfId="4453" xr:uid="{B3EF714E-0E28-422C-BD1D-74075D9FB370}"/>
    <cellStyle name="Normal 21 5" xfId="4728" xr:uid="{B6F789C8-F3F4-4B5D-B7F1-74B9EF94D886}"/>
    <cellStyle name="Normal 22" xfId="685" xr:uid="{A0527646-D9BA-4AD7-8957-EBB6DE5E9D54}"/>
    <cellStyle name="Normal 22 2" xfId="3661" xr:uid="{A9C7401A-2128-46AB-94C6-729E31B320A8}"/>
    <cellStyle name="Normal 22 3" xfId="3660" xr:uid="{1456EEB9-05C0-4654-B26C-E1B4F435A804}"/>
    <cellStyle name="Normal 22 3 2" xfId="4325" xr:uid="{F1E41B54-5C61-4D72-B68C-0B47295F014A}"/>
    <cellStyle name="Normal 22 3 2 2" xfId="4633" xr:uid="{238AC6B0-F2CD-455C-9211-29F0C6B97590}"/>
    <cellStyle name="Normal 22 3 3" xfId="4632" xr:uid="{A97F4729-F120-41D0-B75E-8CAA5BAABE0B}"/>
    <cellStyle name="Normal 22 3 4" xfId="4615" xr:uid="{F5CE42C0-5CE1-4605-BDAB-B529F6CEEF62}"/>
    <cellStyle name="Normal 22 4" xfId="3664" xr:uid="{3005BE34-BCDC-4DEA-BE64-566034A996D0}"/>
    <cellStyle name="Normal 22 4 2" xfId="4401" xr:uid="{447A5E4C-F9AE-4B2B-9ABC-3B1FC1478A1C}"/>
    <cellStyle name="Normal 22 4 3" xfId="4742" xr:uid="{BF95BACC-F254-47BF-B9E2-AB3BBD2A5FDD}"/>
    <cellStyle name="Normal 22 4 3 2" xfId="5326" xr:uid="{ECEF6541-6467-4103-A10F-38013DABD91B}"/>
    <cellStyle name="Normal 22 4 3 3" xfId="5322" xr:uid="{CEE637F9-D847-4E04-8CB4-56BC9BC49D56}"/>
    <cellStyle name="Normal 22 4 4" xfId="4616" xr:uid="{8A15AD0E-5DF3-410D-957C-6D584BB7303C}"/>
    <cellStyle name="Normal 22 4 5" xfId="4454" xr:uid="{AB2804B7-6875-4F1B-B57F-AD5AC5FE7A78}"/>
    <cellStyle name="Normal 22 4 6" xfId="4440" xr:uid="{13ADB1FB-E861-418F-8DC6-14FD4CA6D918}"/>
    <cellStyle name="Normal 22 4 7" xfId="4439" xr:uid="{6671F7E4-55FC-453D-9AEB-0E8318566F7E}"/>
    <cellStyle name="Normal 22 4 8" xfId="4438" xr:uid="{15A85977-D1A2-42B4-897C-759611B55E9E}"/>
    <cellStyle name="Normal 22 4 9" xfId="4437" xr:uid="{930EA9CD-9022-47AE-AFF2-CCFD914C7190}"/>
    <cellStyle name="Normal 22 5" xfId="4729" xr:uid="{F16A6EC4-2163-48B1-B299-86863E40565C}"/>
    <cellStyle name="Normal 23" xfId="3721" xr:uid="{565F68F6-DA7C-4302-A0BB-AD78DF1B8C7C}"/>
    <cellStyle name="Normal 23 2" xfId="4282" xr:uid="{1E50C6CB-8F6C-43ED-A5A1-82002CD9278F}"/>
    <cellStyle name="Normal 23 2 2" xfId="4327" xr:uid="{B5116E6A-CCF8-4BC7-98DD-973D01A1BF62}"/>
    <cellStyle name="Normal 23 2 2 2" xfId="4752" xr:uid="{F38DE024-3AD6-4A3C-AC69-C2D573558F3F}"/>
    <cellStyle name="Normal 23 2 2 3" xfId="4617" xr:uid="{7368D90D-C58E-46C0-9034-33EAC79B945A}"/>
    <cellStyle name="Normal 23 2 2 4" xfId="4578" xr:uid="{D1026E4C-7466-4149-A4D1-08BCF15B7A6F}"/>
    <cellStyle name="Normal 23 2 3" xfId="4456" xr:uid="{936A6561-7DF4-4AF0-BFFF-4A2B5CCC14BE}"/>
    <cellStyle name="Normal 23 2 4" xfId="4703" xr:uid="{298E9F93-43F5-46DD-A1C3-F4137E8BFED0}"/>
    <cellStyle name="Normal 23 3" xfId="4397" xr:uid="{84BB5FA2-27FD-4BF4-B702-AEFCB0474566}"/>
    <cellStyle name="Normal 23 4" xfId="4326" xr:uid="{FBCF0030-F7A9-4DFF-8695-805B86AD6C1D}"/>
    <cellStyle name="Normal 23 5" xfId="4455" xr:uid="{2EB8D085-12FF-4470-98F1-4E29B741D77F}"/>
    <cellStyle name="Normal 23 6" xfId="4730" xr:uid="{1626940D-10D9-431A-9CB2-DF72F37107AB}"/>
    <cellStyle name="Normal 24" xfId="3722" xr:uid="{A4A8D169-9AFA-4F3F-9BCA-517C996BBAB5}"/>
    <cellStyle name="Normal 24 2" xfId="3723" xr:uid="{BD318475-5F73-4520-950C-2922B50DB738}"/>
    <cellStyle name="Normal 24 2 2" xfId="4399" xr:uid="{7A8EA355-A7E5-4197-B360-3F713714A017}"/>
    <cellStyle name="Normal 24 2 3" xfId="4329" xr:uid="{A51C7397-8D42-4BBB-8BA6-B21D491751D3}"/>
    <cellStyle name="Normal 24 2 4" xfId="4458" xr:uid="{C8121771-AD28-4CD8-97DF-0849A82B2A41}"/>
    <cellStyle name="Normal 24 2 5" xfId="4732" xr:uid="{EF56926F-96D5-4372-90B3-7C5EA34C1CD9}"/>
    <cellStyle name="Normal 24 3" xfId="4398" xr:uid="{D996FB60-61C6-4BBA-A854-1EC686D51C52}"/>
    <cellStyle name="Normal 24 4" xfId="4328" xr:uid="{C171337F-D42D-4292-BDED-BD1570301111}"/>
    <cellStyle name="Normal 24 5" xfId="4457" xr:uid="{9DA51721-DF02-4BD7-96DD-61A8618A00E4}"/>
    <cellStyle name="Normal 24 6" xfId="4731" xr:uid="{FB97DE33-7B9D-4483-BAAA-0DC5E1ADB33A}"/>
    <cellStyle name="Normal 25" xfId="3730" xr:uid="{56021F63-3A24-43D4-87E8-66F841EE9318}"/>
    <cellStyle name="Normal 25 2" xfId="4331" xr:uid="{A8519387-8DD8-43E0-A827-4CBCB97E306E}"/>
    <cellStyle name="Normal 25 3" xfId="4400" xr:uid="{7CCE3E7C-8600-4D7E-A632-CBEF22894287}"/>
    <cellStyle name="Normal 25 4" xfId="4330" xr:uid="{6986A771-0560-4082-9E22-E62DDE61F11B}"/>
    <cellStyle name="Normal 25 5" xfId="4459" xr:uid="{0831BF54-2BDF-4B03-B3CE-DF06C1A0E465}"/>
    <cellStyle name="Normal 26" xfId="4280" xr:uid="{DB539B6C-1FB7-4E3B-8B97-492DED5F6514}"/>
    <cellStyle name="Normal 26 2" xfId="4281" xr:uid="{0EB585E6-12FE-4088-982C-499657A144C8}"/>
    <cellStyle name="Normal 26 2 2" xfId="4333" xr:uid="{B9EF5F82-AD7B-4E27-836D-C515325B380D}"/>
    <cellStyle name="Normal 26 3" xfId="4332" xr:uid="{4BE241E2-AE97-486A-AA20-161E17FF8E0C}"/>
    <cellStyle name="Normal 26 3 2" xfId="4619" xr:uid="{089A7A62-5D79-43CE-90F1-4016E64F0456}"/>
    <cellStyle name="Normal 27" xfId="4334" xr:uid="{733541D3-06EC-4616-A882-1046B6EC63C2}"/>
    <cellStyle name="Normal 27 2" xfId="4335" xr:uid="{F3F2C18F-E1B9-4491-99D9-9E5C46BB4255}"/>
    <cellStyle name="Normal 27 3" xfId="4460" xr:uid="{B000D812-FB29-41B4-B99E-B7925EC7C58C}"/>
    <cellStyle name="Normal 27 4" xfId="4444" xr:uid="{39C12B31-4EF5-474E-937E-4780E6C04600}"/>
    <cellStyle name="Normal 27 5" xfId="4435" xr:uid="{01A1E9A9-B6E8-48C2-A6D8-CD0F8D29BA1C}"/>
    <cellStyle name="Normal 27 6" xfId="4432" xr:uid="{5D072FEB-CEAC-43F8-8868-22EE92B06150}"/>
    <cellStyle name="Normal 28" xfId="4336" xr:uid="{E40D10EE-DD22-446E-99B6-C2DA71E4512F}"/>
    <cellStyle name="Normal 28 2" xfId="4337" xr:uid="{BDB3BB5D-4C69-49FA-9441-C4D18AB651EA}"/>
    <cellStyle name="Normal 28 3" xfId="4338" xr:uid="{AB9E3CEB-6E02-4B59-A418-36AFED77E334}"/>
    <cellStyle name="Normal 29" xfId="4339" xr:uid="{6B17806A-98F1-4E4B-965D-26848A57635E}"/>
    <cellStyle name="Normal 29 2" xfId="4340" xr:uid="{3CF5C974-77A3-4D8C-A794-FF81BEC9069A}"/>
    <cellStyle name="Normal 3" xfId="2" xr:uid="{665067A7-73F8-4B7E-BFD2-7BB3B9468366}"/>
    <cellStyle name="Normal 3 2" xfId="70" xr:uid="{D787DEDD-2E13-4E0B-BEC1-0CF75B0B88CB}"/>
    <cellStyle name="Normal 3 2 2" xfId="71" xr:uid="{B89A4607-724E-4071-A1DD-AC73DC902AB5}"/>
    <cellStyle name="Normal 3 2 2 2" xfId="3724" xr:uid="{C3D306C6-62D2-4C97-BB90-6A269309D256}"/>
    <cellStyle name="Normal 3 2 2 2 2" xfId="4580" xr:uid="{87B2FB0F-3E7D-477A-A257-EF21F1B8F869}"/>
    <cellStyle name="Normal 3 2 2 3" xfId="4581" xr:uid="{6C10D87C-6C82-4D99-AA89-49C922D4CEFC}"/>
    <cellStyle name="Normal 3 2 3" xfId="72" xr:uid="{F3F4FB4C-1274-478F-9825-54D037BB4260}"/>
    <cellStyle name="Normal 3 2 4" xfId="3725" xr:uid="{925A1F96-E3EE-48DB-B364-D3361910A13D}"/>
    <cellStyle name="Normal 3 2 4 2" xfId="4582" xr:uid="{9877118D-D70C-4D9A-BFDF-74C15FC288B1}"/>
    <cellStyle name="Normal 3 2 5" xfId="4431" xr:uid="{077764FD-7D6F-4F7B-A29B-E1575E766920}"/>
    <cellStyle name="Normal 3 2 5 2" xfId="4583" xr:uid="{71B8099E-B053-4629-BE5B-9CFBCB535D3D}"/>
    <cellStyle name="Normal 3 2 5 3" xfId="5305" xr:uid="{0B9E51D9-4502-4825-B4FF-696EB027676C}"/>
    <cellStyle name="Normal 3 3" xfId="73" xr:uid="{F00CEC08-5E63-4FC8-B3D1-0FEF708E89D1}"/>
    <cellStyle name="Normal 3 3 2" xfId="3726" xr:uid="{D86C7E3C-E13C-4BE1-88E0-32240B3012FE}"/>
    <cellStyle name="Normal 3 3 2 2" xfId="4584" xr:uid="{C4E81CA9-950A-4A16-866D-85388E9221F1}"/>
    <cellStyle name="Normal 3 3 3" xfId="4585" xr:uid="{4A13F9D9-52FE-42A9-92EC-983BD46BA348}"/>
    <cellStyle name="Normal 3 4" xfId="3733" xr:uid="{38DEC20C-D68B-4BEB-AF85-5EA71B2D20D7}"/>
    <cellStyle name="Normal 3 4 2" xfId="4284" xr:uid="{2A66D7EF-B591-4A68-8E36-E18E7DA155DF}"/>
    <cellStyle name="Normal 3 4 2 2" xfId="4586" xr:uid="{F932F92F-5479-4271-B591-0C7A157698A5}"/>
    <cellStyle name="Normal 3 5" xfId="4283" xr:uid="{809E8037-1C26-4941-841F-D09FCCC2D9F4}"/>
    <cellStyle name="Normal 3 5 2" xfId="4587" xr:uid="{5C60943E-C94D-4C22-ACEB-A5F86231083E}"/>
    <cellStyle name="Normal 3 5 3" xfId="4736" xr:uid="{3002A042-5B99-41F9-BE20-B9D8D1E66E2E}"/>
    <cellStyle name="Normal 3 5 4" xfId="4704" xr:uid="{A333154A-1F80-4C0A-B69D-A581150C0695}"/>
    <cellStyle name="Normal 3 6" xfId="4579" xr:uid="{A19FE39A-9F2F-4618-B7A4-D14247C45B44}"/>
    <cellStyle name="Normal 3 6 2" xfId="5323" xr:uid="{9980E2AC-BA62-4208-BEE7-8A19ECDFD0FE}"/>
    <cellStyle name="Normal 3 6 3" xfId="5328" xr:uid="{56C36212-C7D1-47C8-9919-00B3E4A7C71D}"/>
    <cellStyle name="Normal 30" xfId="4341" xr:uid="{902C243E-4047-4A22-8EA9-95CC8B06A998}"/>
    <cellStyle name="Normal 30 2" xfId="4342" xr:uid="{DB50009F-FBD3-4AAD-8C42-A140ACD4F6BF}"/>
    <cellStyle name="Normal 31" xfId="4343" xr:uid="{7A7C1ADF-DC34-4B01-B524-842A5CA56023}"/>
    <cellStyle name="Normal 31 2" xfId="4344" xr:uid="{D9FCC902-88E4-4068-8D59-37B3C2CDDBFD}"/>
    <cellStyle name="Normal 32" xfId="4345" xr:uid="{DB69A57A-0411-408D-9B0E-ABD252A9EC6E}"/>
    <cellStyle name="Normal 33" xfId="4346" xr:uid="{D26DE899-8106-4139-8086-5BF443A14860}"/>
    <cellStyle name="Normal 33 2" xfId="4347" xr:uid="{66F55BB5-5769-4D81-995A-0011491D5C35}"/>
    <cellStyle name="Normal 34" xfId="4348" xr:uid="{EDD9516F-DD58-4EC6-9C82-E608389FC960}"/>
    <cellStyle name="Normal 34 2" xfId="4349" xr:uid="{4091ADF8-57E6-4D30-B45E-623CAF61DB60}"/>
    <cellStyle name="Normal 35" xfId="4350" xr:uid="{7FF8D66D-000A-470C-AAD8-3332760995B1}"/>
    <cellStyle name="Normal 35 2" xfId="4351" xr:uid="{E4775F93-3FA4-4D4F-A461-CDAB13E53BE3}"/>
    <cellStyle name="Normal 36" xfId="4352" xr:uid="{F3CC7BD8-C288-4AB0-82DE-64F636883FA4}"/>
    <cellStyle name="Normal 36 2" xfId="4353" xr:uid="{010AAE9E-3C80-4016-911F-C115A0EFB2EC}"/>
    <cellStyle name="Normal 37" xfId="4354" xr:uid="{9C883751-9B50-4B78-9DB1-D52B8A0E0C11}"/>
    <cellStyle name="Normal 37 2" xfId="4355" xr:uid="{17178E71-7169-4443-8206-D34989AF6C06}"/>
    <cellStyle name="Normal 38" xfId="4356" xr:uid="{70FA0610-318E-4E4E-ADEA-AA20414AF3D2}"/>
    <cellStyle name="Normal 38 2" xfId="4357" xr:uid="{CCB13C4B-D508-43C2-B028-A4CE49929B5E}"/>
    <cellStyle name="Normal 39" xfId="4358" xr:uid="{08693C56-55D3-4223-B521-E8CC3BAD06E9}"/>
    <cellStyle name="Normal 39 2" xfId="4359" xr:uid="{CBD97E4C-E4DF-4A3B-8A57-DDCFC101C0BA}"/>
    <cellStyle name="Normal 39 2 2" xfId="4360" xr:uid="{83A0609A-3A71-4285-AD08-F5F1A9E02052}"/>
    <cellStyle name="Normal 39 3" xfId="4361" xr:uid="{7B6F6DD2-13B7-4E4A-AEBC-221DABFAF57D}"/>
    <cellStyle name="Normal 4" xfId="74" xr:uid="{3FFFF2FA-AF34-40CE-800B-1E307D678177}"/>
    <cellStyle name="Normal 4 2" xfId="75" xr:uid="{CEBFD683-1E3B-4C82-9B7F-62C43BD8956D}"/>
    <cellStyle name="Normal 4 2 2" xfId="686" xr:uid="{CDDC18F3-BF4C-4E35-8E72-059A84857847}"/>
    <cellStyle name="Normal 4 2 2 2" xfId="687" xr:uid="{C000BFA8-48A5-48BE-B9B1-042C3D0EB305}"/>
    <cellStyle name="Normal 4 2 2 3" xfId="688" xr:uid="{ECEA4120-292C-41A5-BBA5-69C58D7C89FF}"/>
    <cellStyle name="Normal 4 2 2 4" xfId="689" xr:uid="{BA643806-F071-4035-8CEC-9C5054A669BA}"/>
    <cellStyle name="Normal 4 2 2 4 2" xfId="690" xr:uid="{566EC036-C2B3-41E4-A2DC-0BC16B7D2393}"/>
    <cellStyle name="Normal 4 2 2 4 3" xfId="691" xr:uid="{C854B555-FE85-4BBD-BDC8-B51FF686333D}"/>
    <cellStyle name="Normal 4 2 2 4 3 2" xfId="692" xr:uid="{1C7721AF-22F9-4296-A335-3D7D9194887E}"/>
    <cellStyle name="Normal 4 2 2 4 3 3" xfId="3663" xr:uid="{068327F0-FE78-4AA9-8879-0FA2E9C76DA8}"/>
    <cellStyle name="Normal 4 2 3" xfId="4275" xr:uid="{C298604A-96C9-4489-821A-B09F3361C0C5}"/>
    <cellStyle name="Normal 4 2 3 2" xfId="4286" xr:uid="{783835D4-3FAC-43B7-AEFA-6E3591304477}"/>
    <cellStyle name="Normal 4 2 3 2 2" xfId="4588" xr:uid="{64C8ADA3-E8B2-486B-8947-B2998EF7944A}"/>
    <cellStyle name="Normal 4 2 3 3" xfId="4634" xr:uid="{1A898146-5196-491D-A5C9-4631A299B767}"/>
    <cellStyle name="Normal 4 2 3 3 2" xfId="4635" xr:uid="{8DA141FF-15DF-4AAF-8253-C90D74E146C5}"/>
    <cellStyle name="Normal 4 2 3 4" xfId="4636" xr:uid="{22B10239-FE5B-4DF8-8DB1-153379EA153E}"/>
    <cellStyle name="Normal 4 2 3 5" xfId="4637" xr:uid="{ECBA3804-29FC-4058-837B-BD566F56DED0}"/>
    <cellStyle name="Normal 4 2 4" xfId="4276" xr:uid="{BBFA9B6D-5816-414D-A458-365C4CA1A303}"/>
    <cellStyle name="Normal 4 2 4 2" xfId="4363" xr:uid="{8D922FE7-C252-4FAA-B5E5-D61C57C43406}"/>
    <cellStyle name="Normal 4 2 4 2 2" xfId="4638" xr:uid="{1F389E36-BC9F-4D14-9E18-E6C9DD0B2689}"/>
    <cellStyle name="Normal 4 2 4 2 3" xfId="4618" xr:uid="{DB0BA7B6-9465-4A71-8D64-5D27A9282477}"/>
    <cellStyle name="Normal 4 2 4 2 4" xfId="4474" xr:uid="{20254644-1D62-4DD4-9C96-F7FAFE0CABDC}"/>
    <cellStyle name="Normal 4 2 4 3" xfId="4461" xr:uid="{F20C233D-4162-4E9F-BD3E-807779141E7F}"/>
    <cellStyle name="Normal 4 2 4 4" xfId="4705" xr:uid="{3BB1161B-9419-4389-B3F3-818EA839675B}"/>
    <cellStyle name="Normal 4 2 5" xfId="3828" xr:uid="{602B7063-2880-4B95-87D5-72CD9AA06DB0}"/>
    <cellStyle name="Normal 4 2 6" xfId="4477" xr:uid="{501BAAEC-FDCA-4678-9B99-2EB89D7A78B3}"/>
    <cellStyle name="Normal 4 2 7" xfId="4433" xr:uid="{BAFB54CF-4B71-4C62-9494-5430E5C6126D}"/>
    <cellStyle name="Normal 4 3" xfId="76" xr:uid="{D0F9BFC4-085D-4E77-B4AD-4B8B8A0ECA5F}"/>
    <cellStyle name="Normal 4 3 2" xfId="77" xr:uid="{495F1966-F53D-4D4F-9B7B-BB373239B1E6}"/>
    <cellStyle name="Normal 4 3 2 2" xfId="693" xr:uid="{5F7AC408-B866-4A7D-AE36-CEE69FBB3236}"/>
    <cellStyle name="Normal 4 3 2 3" xfId="3829" xr:uid="{0F6D955E-592F-4C3F-8DA8-E07C8F244824}"/>
    <cellStyle name="Normal 4 3 3" xfId="694" xr:uid="{B663D685-85EC-45BB-9BA8-E27910129F82}"/>
    <cellStyle name="Normal 4 3 3 2" xfId="4482" xr:uid="{50926916-6D33-49D2-947C-C83B9CB1FCB2}"/>
    <cellStyle name="Normal 4 3 4" xfId="695" xr:uid="{914C110B-D95C-4015-AD10-1C3147768966}"/>
    <cellStyle name="Normal 4 3 5" xfId="696" xr:uid="{74E404F9-1051-42F1-9FEC-2C41A27E5E7E}"/>
    <cellStyle name="Normal 4 3 5 2" xfId="697" xr:uid="{91107E4E-F920-4AA8-88AB-EF2768857803}"/>
    <cellStyle name="Normal 4 3 5 3" xfId="698" xr:uid="{EA3C8647-4217-4513-8DCF-7F45A14BA67A}"/>
    <cellStyle name="Normal 4 3 5 3 2" xfId="699" xr:uid="{9017852A-A683-4C3B-A32F-95668EA60E93}"/>
    <cellStyle name="Normal 4 3 5 3 3" xfId="3662" xr:uid="{8F9C5F5B-DA07-48CC-B93C-57547C78013F}"/>
    <cellStyle name="Normal 4 3 6" xfId="3735" xr:uid="{30FB5FDC-DB86-4E07-939A-C934A8D783EB}"/>
    <cellStyle name="Normal 4 4" xfId="3734" xr:uid="{C48382A5-FECC-4167-88FF-C9B4447540D3}"/>
    <cellStyle name="Normal 4 4 2" xfId="4277" xr:uid="{5CA0DE02-B1BD-4B4F-8D5B-598BB53F03A6}"/>
    <cellStyle name="Normal 4 4 3" xfId="4285" xr:uid="{E4BEC497-3EB5-4A5E-B38C-E359F47E718D}"/>
    <cellStyle name="Normal 4 4 3 2" xfId="4288" xr:uid="{6524BFCA-E2C1-4EB1-8528-47BEDE5CEB84}"/>
    <cellStyle name="Normal 4 4 3 3" xfId="4287" xr:uid="{25A461A1-EF3C-4028-90E4-CCBD7A212477}"/>
    <cellStyle name="Normal 4 4 4" xfId="4743" xr:uid="{74F27C08-7E2A-4793-8215-49F4D8159371}"/>
    <cellStyle name="Normal 4 5" xfId="4278" xr:uid="{088A0CB1-EC95-44E5-A477-17020B9A836F}"/>
    <cellStyle name="Normal 4 5 2" xfId="4362" xr:uid="{08999831-C224-45E1-BC47-135B6F624778}"/>
    <cellStyle name="Normal 4 6" xfId="4279" xr:uid="{CF91E254-3359-4447-8898-4A917A5522DF}"/>
    <cellStyle name="Normal 4 7" xfId="3737" xr:uid="{728DFEAF-E3A2-4920-B681-24158145AC04}"/>
    <cellStyle name="Normal 4 8" xfId="4429" xr:uid="{A642B52C-DA0E-4A14-A90C-D0CCA1BEE8D7}"/>
    <cellStyle name="Normal 40" xfId="4364" xr:uid="{1F4CC89C-5328-466D-A2A9-12AA6F34BF9C}"/>
    <cellStyle name="Normal 40 2" xfId="4365" xr:uid="{9CD6D653-E6AC-4101-85C6-31E46291A7A6}"/>
    <cellStyle name="Normal 40 2 2" xfId="4366" xr:uid="{68F0C5AE-4FE0-44DB-A52F-A6FC60970B83}"/>
    <cellStyle name="Normal 40 3" xfId="4367" xr:uid="{05409A7D-E99A-45AE-8779-64DE8AEE5D45}"/>
    <cellStyle name="Normal 41" xfId="4368" xr:uid="{B04556C6-22C3-45CE-94E0-CB767BEBB756}"/>
    <cellStyle name="Normal 41 2" xfId="4369" xr:uid="{B62F5046-67A6-4606-94CE-B184A030D76D}"/>
    <cellStyle name="Normal 42" xfId="4370" xr:uid="{95366D54-7C58-45F6-AD23-BBC1A7F3B897}"/>
    <cellStyle name="Normal 42 2" xfId="4371" xr:uid="{16A2F953-92CE-4131-9F32-FA4975C48596}"/>
    <cellStyle name="Normal 43" xfId="4372" xr:uid="{96DC1C09-DE6A-4AE9-8CFC-A23DBD3F3A4E}"/>
    <cellStyle name="Normal 43 2" xfId="4373" xr:uid="{72FFF4B9-BF8D-48EA-AAB5-32148E3CA94A}"/>
    <cellStyle name="Normal 44" xfId="4383" xr:uid="{FB2DE231-334C-4A95-99D8-2367B92C597E}"/>
    <cellStyle name="Normal 44 2" xfId="4384" xr:uid="{D7549AE3-006A-4EA4-A004-125CBD34A84A}"/>
    <cellStyle name="Normal 45" xfId="4597" xr:uid="{27B1FA47-B323-4CF2-8EDD-05CAAEFDDECC}"/>
    <cellStyle name="Normal 45 2" xfId="5334" xr:uid="{068BD18E-A4EB-4199-A9D6-3EA2266DF535}"/>
    <cellStyle name="Normal 45 3" xfId="5333" xr:uid="{C72CB9C3-510C-497C-8C0A-D58663B01E07}"/>
    <cellStyle name="Normal 5" xfId="78" xr:uid="{192D65D7-5526-4EA9-9AC9-943D2697D6A2}"/>
    <cellStyle name="Normal 5 10" xfId="700" xr:uid="{20A20F7C-86A5-4845-8497-DB3A6E4ADFE1}"/>
    <cellStyle name="Normal 5 10 2" xfId="701" xr:uid="{6C78FF7F-30F9-4A35-A663-FA134CCDB8DD}"/>
    <cellStyle name="Normal 5 10 2 2" xfId="702" xr:uid="{75C058DE-C90C-4A0B-9A7D-991F068D2CE2}"/>
    <cellStyle name="Normal 5 10 2 3" xfId="703" xr:uid="{DBF211DE-F41A-47A5-A852-88CFF600C364}"/>
    <cellStyle name="Normal 5 10 2 4" xfId="704" xr:uid="{39A87287-792A-4E6A-8A07-589590E98361}"/>
    <cellStyle name="Normal 5 10 3" xfId="705" xr:uid="{479D0385-8B8D-47E8-BE0D-3674EF4FD3A9}"/>
    <cellStyle name="Normal 5 10 3 2" xfId="706" xr:uid="{42EF0504-E641-4623-BF92-4699EB65A539}"/>
    <cellStyle name="Normal 5 10 3 3" xfId="707" xr:uid="{F6FD4ED5-3C22-49C8-AC29-BFC4D29F7410}"/>
    <cellStyle name="Normal 5 10 3 4" xfId="708" xr:uid="{7DB720E9-C3BD-4CAA-AAD2-CDA374F09C6A}"/>
    <cellStyle name="Normal 5 10 4" xfId="709" xr:uid="{50A71040-B106-4431-BCCD-C80A40648266}"/>
    <cellStyle name="Normal 5 10 5" xfId="710" xr:uid="{289FB78F-0F88-46E3-AA6D-72592093DC96}"/>
    <cellStyle name="Normal 5 10 6" xfId="711" xr:uid="{60F3D218-C703-4ACF-B1D3-A9821DF8F2B6}"/>
    <cellStyle name="Normal 5 11" xfId="712" xr:uid="{948D7ED5-90A2-4BA1-A802-A27AC1334237}"/>
    <cellStyle name="Normal 5 11 2" xfId="713" xr:uid="{92667A6E-5A2A-4E82-B64C-3516EBFCE61C}"/>
    <cellStyle name="Normal 5 11 2 2" xfId="714" xr:uid="{8B7662E4-A344-4F12-A5D4-4A9B91F5F9F9}"/>
    <cellStyle name="Normal 5 11 2 2 2" xfId="4374" xr:uid="{500FD5DE-E0AE-44E7-86CC-D42CB704E7A3}"/>
    <cellStyle name="Normal 5 11 2 2 3" xfId="4604" xr:uid="{F0000929-B8F0-4110-AF4C-DB7665A160B7}"/>
    <cellStyle name="Normal 5 11 2 3" xfId="715" xr:uid="{8D9C8E28-46D7-430B-952E-61877C6A6386}"/>
    <cellStyle name="Normal 5 11 2 4" xfId="716" xr:uid="{B1A72C83-A35C-40D1-855D-D5E1884E9DCF}"/>
    <cellStyle name="Normal 5 11 3" xfId="717" xr:uid="{C81AD9B8-E66C-4A7A-90BE-F9B08DF27EFF}"/>
    <cellStyle name="Normal 5 11 4" xfId="718" xr:uid="{F2507021-15CA-4F4C-972B-739A5F376B0D}"/>
    <cellStyle name="Normal 5 11 4 2" xfId="4744" xr:uid="{4427234E-9E35-43D6-AD0B-A88380C1B6E6}"/>
    <cellStyle name="Normal 5 11 4 3" xfId="4605" xr:uid="{0B22D784-5E06-4039-8EB0-4076C5CF1CC9}"/>
    <cellStyle name="Normal 5 11 4 4" xfId="4462" xr:uid="{B726AAB6-491A-49BC-B3CC-0C60DB06CFC5}"/>
    <cellStyle name="Normal 5 11 5" xfId="719" xr:uid="{5BA0BC65-3191-4A91-AD60-8AB74A2EC21B}"/>
    <cellStyle name="Normal 5 12" xfId="720" xr:uid="{D8422671-C69D-421D-8079-5ECE26B30721}"/>
    <cellStyle name="Normal 5 12 2" xfId="721" xr:uid="{36927DD9-DE8E-44B0-B31C-0382C85272E3}"/>
    <cellStyle name="Normal 5 12 3" xfId="722" xr:uid="{42DEDAC8-D4BB-4936-88D0-2967A2A1E92C}"/>
    <cellStyle name="Normal 5 12 4" xfId="723" xr:uid="{7C2964BA-F72D-40B6-B0F3-7F36609F9EAB}"/>
    <cellStyle name="Normal 5 13" xfId="724" xr:uid="{65EF5B20-97F4-4468-9380-E06BBF0518D6}"/>
    <cellStyle name="Normal 5 13 2" xfId="725" xr:uid="{AC9C276E-1834-47D8-9452-ADE1016C50B0}"/>
    <cellStyle name="Normal 5 13 3" xfId="726" xr:uid="{5B64D80C-BC8F-4E70-9ED1-195B6DB97F88}"/>
    <cellStyle name="Normal 5 13 4" xfId="727" xr:uid="{1FAE38C6-19A3-4D21-8B68-3F60F1B07C53}"/>
    <cellStyle name="Normal 5 14" xfId="728" xr:uid="{2F2EF302-7E5A-4FF5-BC5A-D49B48C9114A}"/>
    <cellStyle name="Normal 5 14 2" xfId="729" xr:uid="{E5AF932A-5C8E-4EAC-8865-F14E620F447E}"/>
    <cellStyle name="Normal 5 15" xfId="730" xr:uid="{7D39A4A8-17E5-4476-8C78-D7C8704F4156}"/>
    <cellStyle name="Normal 5 16" xfId="731" xr:uid="{D0E80453-215F-4AF1-B4D6-4D8E4A70512D}"/>
    <cellStyle name="Normal 5 17" xfId="732" xr:uid="{B2D22366-F667-48F0-903B-597CA542B889}"/>
    <cellStyle name="Normal 5 2" xfId="79" xr:uid="{4789804B-FF8E-4AF1-81B1-41CDFB5826FF}"/>
    <cellStyle name="Normal 5 2 2" xfId="3727" xr:uid="{0FA55D99-FE0C-4B9B-9101-04530B27DBF3}"/>
    <cellStyle name="Normal 5 2 2 2" xfId="4404" xr:uid="{65F8D80E-8FB0-4FD6-938A-428D93FC87F7}"/>
    <cellStyle name="Normal 5 2 2 2 2" xfId="4405" xr:uid="{0B85A75B-DCB2-4BFE-98B8-E162822E1B04}"/>
    <cellStyle name="Normal 5 2 2 2 2 2" xfId="4406" xr:uid="{24937DB6-AEFF-4594-BF7A-23384866952F}"/>
    <cellStyle name="Normal 5 2 2 2 3" xfId="4407" xr:uid="{76A3557C-7647-4EDA-82EC-DF049C6F70D3}"/>
    <cellStyle name="Normal 5 2 2 2 4" xfId="4589" xr:uid="{644A8CEC-C48C-4006-8481-E08EF8613D6D}"/>
    <cellStyle name="Normal 5 2 2 2 5" xfId="5301" xr:uid="{26FDB4CF-712B-489E-8BAF-A58E1D69BC06}"/>
    <cellStyle name="Normal 5 2 2 3" xfId="4408" xr:uid="{1B911412-5773-4266-B7F5-8DFF60DC2F71}"/>
    <cellStyle name="Normal 5 2 2 3 2" xfId="4409" xr:uid="{DC954E68-0239-4469-A72D-2585587B5EE5}"/>
    <cellStyle name="Normal 5 2 2 4" xfId="4410" xr:uid="{B2C87B9B-D9E1-4DC2-9817-96D1F918275B}"/>
    <cellStyle name="Normal 5 2 2 5" xfId="4427" xr:uid="{130FD80A-CC59-4A5D-807C-47F87BF580E3}"/>
    <cellStyle name="Normal 5 2 2 6" xfId="4441" xr:uid="{EC5058D1-403C-4102-98B4-2B26E335BF1D}"/>
    <cellStyle name="Normal 5 2 2 7" xfId="4403" xr:uid="{6C26630B-01D1-419D-B183-44814C388B5D}"/>
    <cellStyle name="Normal 5 2 3" xfId="4375" xr:uid="{730BB45F-B583-41A4-BFEB-A7A2A5A7CF8A}"/>
    <cellStyle name="Normal 5 2 3 2" xfId="4412" xr:uid="{04C500B6-2AE7-45EF-8C4F-D262B3B46122}"/>
    <cellStyle name="Normal 5 2 3 2 2" xfId="4413" xr:uid="{B20F8D64-6974-44A3-9B9D-1DCE48ADE204}"/>
    <cellStyle name="Normal 5 2 3 2 3" xfId="4590" xr:uid="{3462D7F1-6AE2-4116-B760-F5F6EF24223C}"/>
    <cellStyle name="Normal 5 2 3 2 4" xfId="5302" xr:uid="{8279DF80-CF7D-43E3-B1E7-83A9B6C2F5E7}"/>
    <cellStyle name="Normal 5 2 3 3" xfId="4414" xr:uid="{2B7B3237-A6CB-432B-A9F2-4B9A46F3B971}"/>
    <cellStyle name="Normal 5 2 3 3 2" xfId="4733" xr:uid="{EF3F4177-FC9E-4471-AC92-F52BC19BC816}"/>
    <cellStyle name="Normal 5 2 3 4" xfId="4463" xr:uid="{822E1053-9C41-4F1A-AC4F-30F07F90CC8E}"/>
    <cellStyle name="Normal 5 2 3 4 2" xfId="4706" xr:uid="{75C59DE6-0B8D-4179-937C-2503F4856A33}"/>
    <cellStyle name="Normal 5 2 3 5" xfId="4442" xr:uid="{B0523D39-0682-4195-9A26-B77CE6D13EFA}"/>
    <cellStyle name="Normal 5 2 3 6" xfId="4436" xr:uid="{C6955207-5FE8-4BFB-869F-9D74E69D65B2}"/>
    <cellStyle name="Normal 5 2 3 7" xfId="4411" xr:uid="{4F15B3ED-EF13-4043-8F2E-A3F4C61CBD88}"/>
    <cellStyle name="Normal 5 2 4" xfId="4415" xr:uid="{2E3191E2-4E65-433D-84C4-690D885727E3}"/>
    <cellStyle name="Normal 5 2 4 2" xfId="4416" xr:uid="{BA08200B-45CE-4F82-8CC4-8DCA9F49E171}"/>
    <cellStyle name="Normal 5 2 5" xfId="4417" xr:uid="{E56C14D4-98F3-4B6E-B2F3-419E38180A8A}"/>
    <cellStyle name="Normal 5 2 6" xfId="4402" xr:uid="{7B8B9AE4-DABD-45DF-8D11-C6027B30F3C9}"/>
    <cellStyle name="Normal 5 3" xfId="80" xr:uid="{916A6CE7-FBE9-4C89-BC51-EF12E3E99F4A}"/>
    <cellStyle name="Normal 5 3 2" xfId="4377" xr:uid="{CF0BD751-DACC-4012-975A-7A1DCE97E399}"/>
    <cellStyle name="Normal 5 3 3" xfId="4376" xr:uid="{5BA504AD-EFC1-4FB6-97FC-94EC95C2BB26}"/>
    <cellStyle name="Normal 5 4" xfId="81" xr:uid="{33FD62E8-CBFF-4C74-8153-C2318597AF71}"/>
    <cellStyle name="Normal 5 4 10" xfId="733" xr:uid="{170643AC-7FC4-4D6D-87E7-A7D31E80058A}"/>
    <cellStyle name="Normal 5 4 11" xfId="734" xr:uid="{53694EFC-D89C-4BCB-8FC5-E1D17FBD5A0D}"/>
    <cellStyle name="Normal 5 4 2" xfId="735" xr:uid="{78D29E3E-F813-4704-AF28-E85B1CED2576}"/>
    <cellStyle name="Normal 5 4 2 2" xfId="736" xr:uid="{777C683B-EA34-4580-8453-FCCD2B11004D}"/>
    <cellStyle name="Normal 5 4 2 2 2" xfId="737" xr:uid="{21C71DEF-4B4B-4373-8EF5-8FD6C6E880A5}"/>
    <cellStyle name="Normal 5 4 2 2 2 2" xfId="738" xr:uid="{ACE0EF19-FC49-4BD8-9154-3E258C10A65B}"/>
    <cellStyle name="Normal 5 4 2 2 2 2 2" xfId="739" xr:uid="{0EAC646A-1E53-4836-96C0-909076D4D6A2}"/>
    <cellStyle name="Normal 5 4 2 2 2 2 2 2" xfId="3830" xr:uid="{28AD6E27-4355-4859-BDB5-0119A3B9921C}"/>
    <cellStyle name="Normal 5 4 2 2 2 2 2 2 2" xfId="3831" xr:uid="{1BB11687-88FD-4117-AED6-67FBA2924B74}"/>
    <cellStyle name="Normal 5 4 2 2 2 2 2 3" xfId="3832" xr:uid="{BCB5D9B0-607F-44F8-AE69-700595A90FD5}"/>
    <cellStyle name="Normal 5 4 2 2 2 2 3" xfId="740" xr:uid="{7457C4A3-19B9-4E57-8DBB-08BA9B660A4F}"/>
    <cellStyle name="Normal 5 4 2 2 2 2 3 2" xfId="3833" xr:uid="{A9D705BB-BDF2-4717-9DAA-5096888DF65C}"/>
    <cellStyle name="Normal 5 4 2 2 2 2 4" xfId="741" xr:uid="{14B75B46-2541-4C9A-B462-2D2CDD87E7C8}"/>
    <cellStyle name="Normal 5 4 2 2 2 3" xfId="742" xr:uid="{A410318E-CA05-4A93-9A63-3699C0D6AF0F}"/>
    <cellStyle name="Normal 5 4 2 2 2 3 2" xfId="743" xr:uid="{F557D8C5-27F5-4248-8BD7-3E0A3696864B}"/>
    <cellStyle name="Normal 5 4 2 2 2 3 2 2" xfId="3834" xr:uid="{F93AB5F9-AC90-4D4C-87B6-35F5F10AA238}"/>
    <cellStyle name="Normal 5 4 2 2 2 3 3" xfId="744" xr:uid="{E364FE07-5AF8-4BF6-AA6D-FB5B2BF10D61}"/>
    <cellStyle name="Normal 5 4 2 2 2 3 4" xfId="745" xr:uid="{E50A2D00-8935-4F0C-BDDB-D92EC01FD051}"/>
    <cellStyle name="Normal 5 4 2 2 2 4" xfId="746" xr:uid="{C0A925A1-6BF1-4256-AE2C-E48A9B8CEC0F}"/>
    <cellStyle name="Normal 5 4 2 2 2 4 2" xfId="3835" xr:uid="{D5836104-FBA1-4C5E-94DD-9B872E7675EB}"/>
    <cellStyle name="Normal 5 4 2 2 2 5" xfId="747" xr:uid="{625CB9E9-FB9C-40BF-BE2B-9BDA434FA9F7}"/>
    <cellStyle name="Normal 5 4 2 2 2 6" xfId="748" xr:uid="{AF1FEFF0-77F4-4869-9B04-8818F4279FCD}"/>
    <cellStyle name="Normal 5 4 2 2 3" xfId="749" xr:uid="{C849E64B-D1F5-4735-9241-EF37D17044B0}"/>
    <cellStyle name="Normal 5 4 2 2 3 2" xfId="750" xr:uid="{B9177786-AA63-4597-9B42-12D6A557477B}"/>
    <cellStyle name="Normal 5 4 2 2 3 2 2" xfId="751" xr:uid="{489CE26F-3887-4C75-9BFA-CC16E71776B0}"/>
    <cellStyle name="Normal 5 4 2 2 3 2 2 2" xfId="3836" xr:uid="{889CEC07-1AF0-4739-80F5-04006166DDB0}"/>
    <cellStyle name="Normal 5 4 2 2 3 2 2 2 2" xfId="3837" xr:uid="{4CBB1CEB-EC54-4BA5-B5BC-6263CE6E2473}"/>
    <cellStyle name="Normal 5 4 2 2 3 2 2 3" xfId="3838" xr:uid="{88CADFD4-96DD-44AF-8878-A4243DCA7398}"/>
    <cellStyle name="Normal 5 4 2 2 3 2 3" xfId="752" xr:uid="{2DBF10FE-9003-4D23-91E3-D560CB67D56C}"/>
    <cellStyle name="Normal 5 4 2 2 3 2 3 2" xfId="3839" xr:uid="{DD6D67F1-33DF-4D47-BA56-D9284DF07033}"/>
    <cellStyle name="Normal 5 4 2 2 3 2 4" xfId="753" xr:uid="{68F642B3-85BF-4C25-8948-EC5D169929A0}"/>
    <cellStyle name="Normal 5 4 2 2 3 3" xfId="754" xr:uid="{9878C7C7-3656-4F9A-A0F8-6398200A0BB0}"/>
    <cellStyle name="Normal 5 4 2 2 3 3 2" xfId="3840" xr:uid="{C5C64450-CE84-4189-9B5A-3747A6F63CDF}"/>
    <cellStyle name="Normal 5 4 2 2 3 3 2 2" xfId="3841" xr:uid="{94FAAB63-9205-45AA-B4AF-23CF453B4EA8}"/>
    <cellStyle name="Normal 5 4 2 2 3 3 3" xfId="3842" xr:uid="{C710DD1E-9B48-47BF-876C-647847780A7E}"/>
    <cellStyle name="Normal 5 4 2 2 3 4" xfId="755" xr:uid="{39CBEDEF-36ED-4BCB-A329-3253340E0C3C}"/>
    <cellStyle name="Normal 5 4 2 2 3 4 2" xfId="3843" xr:uid="{F1393D67-EA8E-47DE-B93C-EE900FB8B097}"/>
    <cellStyle name="Normal 5 4 2 2 3 5" xfId="756" xr:uid="{3C0F623F-5842-46DF-90BC-69F389F957C9}"/>
    <cellStyle name="Normal 5 4 2 2 4" xfId="757" xr:uid="{2FB12DF5-24CD-46C4-8FB3-301CB24032CF}"/>
    <cellStyle name="Normal 5 4 2 2 4 2" xfId="758" xr:uid="{C1E63D1F-B67E-4E27-886C-0729DA259E1E}"/>
    <cellStyle name="Normal 5 4 2 2 4 2 2" xfId="3844" xr:uid="{A529F820-9062-43F8-9DE1-FC18771DBB90}"/>
    <cellStyle name="Normal 5 4 2 2 4 2 2 2" xfId="3845" xr:uid="{75371BBF-140F-4D3C-8B01-23D696E96237}"/>
    <cellStyle name="Normal 5 4 2 2 4 2 3" xfId="3846" xr:uid="{AA3BA821-FE53-4486-A52C-16ED827A43A5}"/>
    <cellStyle name="Normal 5 4 2 2 4 3" xfId="759" xr:uid="{D71F41A6-5264-414D-8A4C-1D4ABB493D84}"/>
    <cellStyle name="Normal 5 4 2 2 4 3 2" xfId="3847" xr:uid="{75DC0DDE-AA8C-4667-9F39-8548F8E71C28}"/>
    <cellStyle name="Normal 5 4 2 2 4 4" xfId="760" xr:uid="{6F9B3E70-3716-4571-97FE-AFDA2BB98BED}"/>
    <cellStyle name="Normal 5 4 2 2 5" xfId="761" xr:uid="{C932D429-8AC0-48E3-81DC-0BD8B0B27414}"/>
    <cellStyle name="Normal 5 4 2 2 5 2" xfId="762" xr:uid="{205B557A-644F-4C35-9559-BB437D6E7EBD}"/>
    <cellStyle name="Normal 5 4 2 2 5 2 2" xfId="3848" xr:uid="{C3D38572-A035-4C3F-9989-4D156237FCB3}"/>
    <cellStyle name="Normal 5 4 2 2 5 3" xfId="763" xr:uid="{57BC15B3-FFE5-404D-BD75-05A2C18E6AC3}"/>
    <cellStyle name="Normal 5 4 2 2 5 4" xfId="764" xr:uid="{6C3DFAA8-9FB0-4F3C-90D8-BB84D7A9F1A3}"/>
    <cellStyle name="Normal 5 4 2 2 6" xfId="765" xr:uid="{38B6B855-C743-4ACC-A0EC-5F632CD27481}"/>
    <cellStyle name="Normal 5 4 2 2 6 2" xfId="3849" xr:uid="{A8E361A3-B210-42FE-B88B-1E4606541E38}"/>
    <cellStyle name="Normal 5 4 2 2 7" xfId="766" xr:uid="{4F6A74E9-4BCA-4B74-9F89-EB1E35ED8A5C}"/>
    <cellStyle name="Normal 5 4 2 2 8" xfId="767" xr:uid="{469B0150-B329-4E8F-A99B-8B4DDB009CB9}"/>
    <cellStyle name="Normal 5 4 2 3" xfId="768" xr:uid="{C1A6126E-9121-429F-9523-151043F62641}"/>
    <cellStyle name="Normal 5 4 2 3 2" xfId="769" xr:uid="{FC002F90-0824-4D03-86C5-5E9814CCC50B}"/>
    <cellStyle name="Normal 5 4 2 3 2 2" xfId="770" xr:uid="{7A10EBD2-BFD9-4060-A742-BAEBE4B810AA}"/>
    <cellStyle name="Normal 5 4 2 3 2 2 2" xfId="3850" xr:uid="{5A80FCFE-3331-47FB-996D-9688FB7F376D}"/>
    <cellStyle name="Normal 5 4 2 3 2 2 2 2" xfId="3851" xr:uid="{62EA817F-5C54-4C1B-B0AF-4A3309569182}"/>
    <cellStyle name="Normal 5 4 2 3 2 2 3" xfId="3852" xr:uid="{7F7A21F6-F99B-40D8-99D9-421E7CB3AE85}"/>
    <cellStyle name="Normal 5 4 2 3 2 3" xfId="771" xr:uid="{D9B835B9-D932-487A-A622-812E2BA4D6D7}"/>
    <cellStyle name="Normal 5 4 2 3 2 3 2" xfId="3853" xr:uid="{7E205E22-B224-48F2-98AE-6182A7ED46C2}"/>
    <cellStyle name="Normal 5 4 2 3 2 4" xfId="772" xr:uid="{9778F5B8-3F70-4BDD-80C0-4D9A030446C4}"/>
    <cellStyle name="Normal 5 4 2 3 3" xfId="773" xr:uid="{E2FC763F-C4B1-4864-B54B-11BAAA17A493}"/>
    <cellStyle name="Normal 5 4 2 3 3 2" xfId="774" xr:uid="{D094F9A0-BB59-4BB1-9370-CFBAA8FB0D67}"/>
    <cellStyle name="Normal 5 4 2 3 3 2 2" xfId="3854" xr:uid="{D1A4BAD3-08CC-406B-87D0-A2436707F96C}"/>
    <cellStyle name="Normal 5 4 2 3 3 3" xfId="775" xr:uid="{968E1E59-2A7D-434D-8E94-AFF2153097E3}"/>
    <cellStyle name="Normal 5 4 2 3 3 4" xfId="776" xr:uid="{4917B903-5949-4127-BC80-278E08775A0D}"/>
    <cellStyle name="Normal 5 4 2 3 4" xfId="777" xr:uid="{8C82657F-5116-4DDA-A344-0FFB18EBA947}"/>
    <cellStyle name="Normal 5 4 2 3 4 2" xfId="3855" xr:uid="{E307CBA1-058B-4A2F-B3ED-AC4D28033237}"/>
    <cellStyle name="Normal 5 4 2 3 5" xfId="778" xr:uid="{4D5A5842-CB60-4877-AEC9-37AFE6B06477}"/>
    <cellStyle name="Normal 5 4 2 3 6" xfId="779" xr:uid="{FF988E2F-AA44-4793-B561-6E8341218518}"/>
    <cellStyle name="Normal 5 4 2 4" xfId="780" xr:uid="{877ACEC7-F47B-4775-A963-112C63314A42}"/>
    <cellStyle name="Normal 5 4 2 4 2" xfId="781" xr:uid="{D437B8FA-CF0F-428B-A517-B78FF1C1872A}"/>
    <cellStyle name="Normal 5 4 2 4 2 2" xfId="782" xr:uid="{D0969468-0759-4B02-BD28-674C03A6F79A}"/>
    <cellStyle name="Normal 5 4 2 4 2 2 2" xfId="3856" xr:uid="{C152032B-170F-47DE-91DC-98961BAF4060}"/>
    <cellStyle name="Normal 5 4 2 4 2 2 2 2" xfId="3857" xr:uid="{3269764E-D0A7-41E8-B061-1EE378E61B57}"/>
    <cellStyle name="Normal 5 4 2 4 2 2 3" xfId="3858" xr:uid="{7A5B6212-3073-4032-9911-772A68FBC560}"/>
    <cellStyle name="Normal 5 4 2 4 2 3" xfId="783" xr:uid="{F5302C1C-07F8-4237-A489-2969A28A7B5E}"/>
    <cellStyle name="Normal 5 4 2 4 2 3 2" xfId="3859" xr:uid="{1F860E26-B009-4F28-8981-25507A5136EB}"/>
    <cellStyle name="Normal 5 4 2 4 2 4" xfId="784" xr:uid="{F8CE6453-EFFB-4B89-8E24-72BBC40581ED}"/>
    <cellStyle name="Normal 5 4 2 4 3" xfId="785" xr:uid="{427CB882-112F-48E3-B530-DD7904ACEE8F}"/>
    <cellStyle name="Normal 5 4 2 4 3 2" xfId="3860" xr:uid="{5F2655BF-1EC0-4229-B532-AAACA30A359C}"/>
    <cellStyle name="Normal 5 4 2 4 3 2 2" xfId="3861" xr:uid="{6F5F3AE0-A022-4561-9FC7-1ACD4BB55FC8}"/>
    <cellStyle name="Normal 5 4 2 4 3 3" xfId="3862" xr:uid="{91CE73F3-E906-4FA5-B76B-43F7F215BEA4}"/>
    <cellStyle name="Normal 5 4 2 4 4" xfId="786" xr:uid="{B0B02436-840E-439F-8680-AD9E6D772A15}"/>
    <cellStyle name="Normal 5 4 2 4 4 2" xfId="3863" xr:uid="{F261D60F-AF98-40C8-B430-D391790C44C3}"/>
    <cellStyle name="Normal 5 4 2 4 5" xfId="787" xr:uid="{65D5FCB3-722E-4E1C-88D8-B042E0262BAC}"/>
    <cellStyle name="Normal 5 4 2 5" xfId="788" xr:uid="{07FB988B-E67F-4F55-A8F6-82E3D0EE1968}"/>
    <cellStyle name="Normal 5 4 2 5 2" xfId="789" xr:uid="{5E339F8B-8E24-4B72-938D-6D90219E4BCC}"/>
    <cellStyle name="Normal 5 4 2 5 2 2" xfId="3864" xr:uid="{D5B4CCB2-F646-43C7-9852-E6321CFFCC3B}"/>
    <cellStyle name="Normal 5 4 2 5 2 2 2" xfId="3865" xr:uid="{6C357B70-109C-4863-B5A1-44348C2FF46A}"/>
    <cellStyle name="Normal 5 4 2 5 2 3" xfId="3866" xr:uid="{13A3ADE8-1660-4CD1-ADD8-F482E403775E}"/>
    <cellStyle name="Normal 5 4 2 5 3" xfId="790" xr:uid="{2F2A8321-CB90-4D35-87BE-C9E479D51B41}"/>
    <cellStyle name="Normal 5 4 2 5 3 2" xfId="3867" xr:uid="{904000D2-2668-499D-BD4F-4CE237975C87}"/>
    <cellStyle name="Normal 5 4 2 5 4" xfId="791" xr:uid="{86F82BEB-1DEE-4660-8F90-FCBCE894B149}"/>
    <cellStyle name="Normal 5 4 2 6" xfId="792" xr:uid="{5D7D8794-647F-4AE0-8A08-222A904406B2}"/>
    <cellStyle name="Normal 5 4 2 6 2" xfId="793" xr:uid="{34412397-597D-42CC-8890-800256AC8990}"/>
    <cellStyle name="Normal 5 4 2 6 2 2" xfId="3868" xr:uid="{C06D8A10-39E2-438E-B9FF-07EA0675D0AB}"/>
    <cellStyle name="Normal 5 4 2 6 2 3" xfId="4390" xr:uid="{B57BA34A-3D21-4F55-9ACA-50AD29F07480}"/>
    <cellStyle name="Normal 5 4 2 6 3" xfId="794" xr:uid="{870D82FD-DC6E-411A-AB30-2AFF8582AF54}"/>
    <cellStyle name="Normal 5 4 2 6 4" xfId="795" xr:uid="{9B92EF84-0630-42C5-B420-A6BF1C57BA3C}"/>
    <cellStyle name="Normal 5 4 2 6 4 2" xfId="4749" xr:uid="{D04C6D2B-2D48-4A69-B1F5-AEA1B27D6A3E}"/>
    <cellStyle name="Normal 5 4 2 6 4 3" xfId="4606" xr:uid="{08C69AC2-2996-4B14-B906-AD4BD254AA1A}"/>
    <cellStyle name="Normal 5 4 2 6 4 4" xfId="4470" xr:uid="{FC6B5C0F-266B-4BF3-BCBB-1D5C80141CA5}"/>
    <cellStyle name="Normal 5 4 2 7" xfId="796" xr:uid="{EEC854BE-FC6A-4245-894F-02D5F6508DF3}"/>
    <cellStyle name="Normal 5 4 2 7 2" xfId="3869" xr:uid="{342E194A-B285-4F8C-8C2A-7A30905EAFFB}"/>
    <cellStyle name="Normal 5 4 2 8" xfId="797" xr:uid="{48005315-50D2-449B-94E3-1D99EB3D3370}"/>
    <cellStyle name="Normal 5 4 2 9" xfId="798" xr:uid="{70A5F720-4BDD-4541-A271-2EDC5FD40CC1}"/>
    <cellStyle name="Normal 5 4 3" xfId="799" xr:uid="{0B17C2E6-2378-44AE-B7D9-CADECF310332}"/>
    <cellStyle name="Normal 5 4 3 2" xfId="800" xr:uid="{BDDD5962-E865-4291-AC64-99F3033C2C6E}"/>
    <cellStyle name="Normal 5 4 3 2 2" xfId="801" xr:uid="{AAC21F9E-80BB-4BC7-AD2A-51EA97257814}"/>
    <cellStyle name="Normal 5 4 3 2 2 2" xfId="802" xr:uid="{422FFBD4-2ED0-4C36-951A-F0CDECC8A99A}"/>
    <cellStyle name="Normal 5 4 3 2 2 2 2" xfId="3870" xr:uid="{4236CF2B-AA99-4947-AF30-ED7EF26DC825}"/>
    <cellStyle name="Normal 5 4 3 2 2 2 2 2" xfId="3871" xr:uid="{5BC1CF1D-A823-4EDA-85AC-780568706B34}"/>
    <cellStyle name="Normal 5 4 3 2 2 2 3" xfId="3872" xr:uid="{F8C96D02-E00A-4FD8-9E9E-77F973498828}"/>
    <cellStyle name="Normal 5 4 3 2 2 3" xfId="803" xr:uid="{549D81AE-B307-4669-BF4B-E6E286F992F9}"/>
    <cellStyle name="Normal 5 4 3 2 2 3 2" xfId="3873" xr:uid="{634693DC-11B5-42D7-93E2-EE6A7D94E646}"/>
    <cellStyle name="Normal 5 4 3 2 2 4" xfId="804" xr:uid="{0F4C2C26-8F0D-421D-94E3-FBF1149E16D3}"/>
    <cellStyle name="Normal 5 4 3 2 3" xfId="805" xr:uid="{6D2AE10F-D20E-448A-89C8-39D7A8D6662E}"/>
    <cellStyle name="Normal 5 4 3 2 3 2" xfId="806" xr:uid="{5F012784-59D9-4C58-A27B-9808C69400E6}"/>
    <cellStyle name="Normal 5 4 3 2 3 2 2" xfId="3874" xr:uid="{762B2C07-1E7D-465A-8CD6-F9A7B7664323}"/>
    <cellStyle name="Normal 5 4 3 2 3 3" xfId="807" xr:uid="{9011D0DB-F47E-45C1-8EBA-E146D5DEA13F}"/>
    <cellStyle name="Normal 5 4 3 2 3 4" xfId="808" xr:uid="{14C7E323-FD0D-462E-AFCD-7752241F1AED}"/>
    <cellStyle name="Normal 5 4 3 2 4" xfId="809" xr:uid="{63D2060E-A056-437C-A79F-A87753614D59}"/>
    <cellStyle name="Normal 5 4 3 2 4 2" xfId="3875" xr:uid="{E1944588-8E3E-466D-86DC-715FBAC647C4}"/>
    <cellStyle name="Normal 5 4 3 2 5" xfId="810" xr:uid="{974F0803-CC66-4C76-9066-261D5353A504}"/>
    <cellStyle name="Normal 5 4 3 2 6" xfId="811" xr:uid="{6FE769EA-62C2-4CBB-B83F-E48BE459CEB4}"/>
    <cellStyle name="Normal 5 4 3 3" xfId="812" xr:uid="{FE943B76-81A9-4E50-A404-EA76EC2B5C94}"/>
    <cellStyle name="Normal 5 4 3 3 2" xfId="813" xr:uid="{689080BA-6AB1-4672-9A4E-1D01718B44AE}"/>
    <cellStyle name="Normal 5 4 3 3 2 2" xfId="814" xr:uid="{0727F691-1E50-4A77-A434-BD2D1DFF6CF7}"/>
    <cellStyle name="Normal 5 4 3 3 2 2 2" xfId="3876" xr:uid="{E7EAE1A8-68A4-46C5-91BC-278A22812BB5}"/>
    <cellStyle name="Normal 5 4 3 3 2 2 2 2" xfId="3877" xr:uid="{3C4C31A2-CEA9-4078-9975-F2C64CEDDD6B}"/>
    <cellStyle name="Normal 5 4 3 3 2 2 3" xfId="3878" xr:uid="{A0D6B3A1-6EBD-4D7F-9879-87072F1AFABA}"/>
    <cellStyle name="Normal 5 4 3 3 2 3" xfId="815" xr:uid="{06F01974-AFB1-44F7-90F4-48C558BFAD26}"/>
    <cellStyle name="Normal 5 4 3 3 2 3 2" xfId="3879" xr:uid="{9085428E-CA47-4ABC-931B-5AB2036BEDB5}"/>
    <cellStyle name="Normal 5 4 3 3 2 4" xfId="816" xr:uid="{812D759B-060A-4F97-BCC0-17851F3F2E26}"/>
    <cellStyle name="Normal 5 4 3 3 3" xfId="817" xr:uid="{C0231754-6DDB-47B6-BFA5-F5EF8581177B}"/>
    <cellStyle name="Normal 5 4 3 3 3 2" xfId="3880" xr:uid="{9C1A32FF-94CB-46C8-AC83-7E2B5B19020A}"/>
    <cellStyle name="Normal 5 4 3 3 3 2 2" xfId="3881" xr:uid="{7B0A129F-4CFA-4FA3-88F2-7C64DE4179E8}"/>
    <cellStyle name="Normal 5 4 3 3 3 3" xfId="3882" xr:uid="{7B2EF7F6-8EFD-4542-A54F-B714CCCFF927}"/>
    <cellStyle name="Normal 5 4 3 3 4" xfId="818" xr:uid="{D4A5CDB4-F5CD-4541-970B-B00CF65CD793}"/>
    <cellStyle name="Normal 5 4 3 3 4 2" xfId="3883" xr:uid="{3EAA4CB0-F183-4F6C-B162-6E23E2BCCF27}"/>
    <cellStyle name="Normal 5 4 3 3 5" xfId="819" xr:uid="{B55078FC-743A-4B44-B26E-D9A67E04E205}"/>
    <cellStyle name="Normal 5 4 3 4" xfId="820" xr:uid="{38644E80-E8B9-4236-8A4A-2CBCA9E199C2}"/>
    <cellStyle name="Normal 5 4 3 4 2" xfId="821" xr:uid="{D85A160D-3D23-450D-B573-1179DDCF5288}"/>
    <cellStyle name="Normal 5 4 3 4 2 2" xfId="3884" xr:uid="{8E80310B-980B-4DA3-B3CC-83593EB28D2E}"/>
    <cellStyle name="Normal 5 4 3 4 2 2 2" xfId="3885" xr:uid="{FF699C8F-733D-4973-B3A4-D83A1A6C5B5C}"/>
    <cellStyle name="Normal 5 4 3 4 2 3" xfId="3886" xr:uid="{93F56A51-8396-4E31-B87C-84430981B341}"/>
    <cellStyle name="Normal 5 4 3 4 3" xfId="822" xr:uid="{89F19BA2-8093-4AED-A805-11765210B277}"/>
    <cellStyle name="Normal 5 4 3 4 3 2" xfId="3887" xr:uid="{A9C90326-503F-42BC-992F-837E9AF1F4D7}"/>
    <cellStyle name="Normal 5 4 3 4 4" xfId="823" xr:uid="{C7A07C57-A11C-466F-8910-BAB3BCEFB232}"/>
    <cellStyle name="Normal 5 4 3 5" xfId="824" xr:uid="{0174CB34-64DC-4F8A-B78F-557A643C655F}"/>
    <cellStyle name="Normal 5 4 3 5 2" xfId="825" xr:uid="{EF426A42-42E1-4516-9ED7-CC2C75CF378F}"/>
    <cellStyle name="Normal 5 4 3 5 2 2" xfId="3888" xr:uid="{8A9EE40F-5CA8-4987-A23A-2762050D8DF1}"/>
    <cellStyle name="Normal 5 4 3 5 3" xfId="826" xr:uid="{51B40ABC-3A87-4ED6-8D1C-67B9F01908A4}"/>
    <cellStyle name="Normal 5 4 3 5 4" xfId="827" xr:uid="{0AE88FD5-31EA-4535-83D7-26C10BDFDC17}"/>
    <cellStyle name="Normal 5 4 3 6" xfId="828" xr:uid="{2ADDC477-5898-4E66-B7AF-884BCBB3DA87}"/>
    <cellStyle name="Normal 5 4 3 6 2" xfId="3889" xr:uid="{41754C5D-BD75-48E8-8B50-BDA83D61CE82}"/>
    <cellStyle name="Normal 5 4 3 7" xfId="829" xr:uid="{A7682CDB-9F42-4DB9-BFD1-D4407CF59E76}"/>
    <cellStyle name="Normal 5 4 3 8" xfId="830" xr:uid="{45555850-047D-4B8E-AEC2-087E159A7F75}"/>
    <cellStyle name="Normal 5 4 4" xfId="831" xr:uid="{1C2E28C2-F709-4E49-9730-4A4202FAEBFD}"/>
    <cellStyle name="Normal 5 4 4 2" xfId="832" xr:uid="{435C6635-D448-46AB-BC4A-65A6C5B2ACAD}"/>
    <cellStyle name="Normal 5 4 4 2 2" xfId="833" xr:uid="{42473C73-08F5-4661-8062-A1045DAD1177}"/>
    <cellStyle name="Normal 5 4 4 2 2 2" xfId="834" xr:uid="{7E045E3E-C3B0-4E41-A4FF-5822745ECC57}"/>
    <cellStyle name="Normal 5 4 4 2 2 2 2" xfId="3890" xr:uid="{AE1B9554-9E6B-4014-8CBE-0C7C4965D774}"/>
    <cellStyle name="Normal 5 4 4 2 2 3" xfId="835" xr:uid="{C2E04ED0-5EB8-46AD-8976-3A20F7B6F20A}"/>
    <cellStyle name="Normal 5 4 4 2 2 4" xfId="836" xr:uid="{172E2EEB-0101-4B83-994F-3FF2E3911B34}"/>
    <cellStyle name="Normal 5 4 4 2 3" xfId="837" xr:uid="{EF0544A8-D242-4C61-8A30-7B0488C4EF12}"/>
    <cellStyle name="Normal 5 4 4 2 3 2" xfId="3891" xr:uid="{852E1A56-8DDB-4BEE-A246-DBBD598B3CD0}"/>
    <cellStyle name="Normal 5 4 4 2 4" xfId="838" xr:uid="{6FC7B19E-7AA9-4374-A217-86449B556F92}"/>
    <cellStyle name="Normal 5 4 4 2 5" xfId="839" xr:uid="{CE588061-F599-4EE3-B693-1BD7ACE296F6}"/>
    <cellStyle name="Normal 5 4 4 3" xfId="840" xr:uid="{14E2FEA4-A35E-405B-BA82-147500FCB8DF}"/>
    <cellStyle name="Normal 5 4 4 3 2" xfId="841" xr:uid="{6A4F279A-DC4D-44D9-B609-104F83D949AA}"/>
    <cellStyle name="Normal 5 4 4 3 2 2" xfId="3892" xr:uid="{F0F35C3B-0F54-4CEC-B629-E652111D48F1}"/>
    <cellStyle name="Normal 5 4 4 3 3" xfId="842" xr:uid="{36377047-2C6C-4192-A276-10D7872A45BE}"/>
    <cellStyle name="Normal 5 4 4 3 4" xfId="843" xr:uid="{912FB424-A5E6-4598-9D8A-A8B71BA20C7F}"/>
    <cellStyle name="Normal 5 4 4 4" xfId="844" xr:uid="{1BF55C5B-3A8D-4FD6-BF03-5CB6D55AD3A5}"/>
    <cellStyle name="Normal 5 4 4 4 2" xfId="845" xr:uid="{F67B0FB2-1B47-4432-9EEA-ED277F24EC79}"/>
    <cellStyle name="Normal 5 4 4 4 3" xfId="846" xr:uid="{C4097D0A-AD7C-4040-AA64-590CF75DD8E5}"/>
    <cellStyle name="Normal 5 4 4 4 4" xfId="847" xr:uid="{614C5AB5-0A28-4B8D-8322-6EB309001AC5}"/>
    <cellStyle name="Normal 5 4 4 5" xfId="848" xr:uid="{8E189558-A367-416E-9266-F3325A361F88}"/>
    <cellStyle name="Normal 5 4 4 6" xfId="849" xr:uid="{8A61BD87-F3EA-43F6-822F-7F60C7C86A3B}"/>
    <cellStyle name="Normal 5 4 4 7" xfId="850" xr:uid="{238D10FF-E5CE-4DC0-AF08-9239774A1ADD}"/>
    <cellStyle name="Normal 5 4 5" xfId="851" xr:uid="{5DBE4E5C-374D-4C20-A1AC-DA5289E4D5B1}"/>
    <cellStyle name="Normal 5 4 5 2" xfId="852" xr:uid="{1448BE6F-F624-4BB7-A61C-C0157A4BB14B}"/>
    <cellStyle name="Normal 5 4 5 2 2" xfId="853" xr:uid="{EA62FBBD-C6C1-4E5B-85ED-E4C295F025D0}"/>
    <cellStyle name="Normal 5 4 5 2 2 2" xfId="3893" xr:uid="{5C8358AE-C45E-4597-8C92-B21CA52E23DF}"/>
    <cellStyle name="Normal 5 4 5 2 2 2 2" xfId="3894" xr:uid="{C9B7A2A0-F8BF-49A2-8E91-1FDD3A160867}"/>
    <cellStyle name="Normal 5 4 5 2 2 3" xfId="3895" xr:uid="{36AD954E-9AD0-4109-9911-4B26957C1C76}"/>
    <cellStyle name="Normal 5 4 5 2 3" xfId="854" xr:uid="{29B882EA-EA97-431C-95F8-E0B274D80CC6}"/>
    <cellStyle name="Normal 5 4 5 2 3 2" xfId="3896" xr:uid="{2D416A45-128C-40FA-B6A0-7AE152A5570B}"/>
    <cellStyle name="Normal 5 4 5 2 4" xfId="855" xr:uid="{6F95FD8F-C822-45CD-A33F-6A1E70D08D05}"/>
    <cellStyle name="Normal 5 4 5 3" xfId="856" xr:uid="{79673FF5-0729-43E5-98D3-1B81C9D5720A}"/>
    <cellStyle name="Normal 5 4 5 3 2" xfId="857" xr:uid="{E93F4D39-C24C-41F1-83A8-1230B3BD02E5}"/>
    <cellStyle name="Normal 5 4 5 3 2 2" xfId="3897" xr:uid="{F971AEB3-E537-4554-86D9-8471CE88B5D9}"/>
    <cellStyle name="Normal 5 4 5 3 3" xfId="858" xr:uid="{58AE12B8-15F2-42BC-810C-F8764742B708}"/>
    <cellStyle name="Normal 5 4 5 3 4" xfId="859" xr:uid="{284CF906-CA6F-4281-B0FD-48FC9DBAC07F}"/>
    <cellStyle name="Normal 5 4 5 4" xfId="860" xr:uid="{95A250B6-B1ED-497C-BAD6-07848FCDB9FF}"/>
    <cellStyle name="Normal 5 4 5 4 2" xfId="3898" xr:uid="{D96F34FB-8020-4019-A950-1D6B36911CBA}"/>
    <cellStyle name="Normal 5 4 5 5" xfId="861" xr:uid="{F7049448-97BB-4CBE-AF12-5C554F6327C6}"/>
    <cellStyle name="Normal 5 4 5 6" xfId="862" xr:uid="{43F304E8-22D5-48D6-A19E-D09216D24785}"/>
    <cellStyle name="Normal 5 4 6" xfId="863" xr:uid="{8088141E-FC5F-4557-A1A0-5FEC94994886}"/>
    <cellStyle name="Normal 5 4 6 2" xfId="864" xr:uid="{53628490-0C67-466A-A8DB-E54755248875}"/>
    <cellStyle name="Normal 5 4 6 2 2" xfId="865" xr:uid="{2B4321E0-5FFD-4069-B423-F1D17F3AFB8C}"/>
    <cellStyle name="Normal 5 4 6 2 2 2" xfId="3899" xr:uid="{413FE40A-D3EF-4080-AB51-05C930317D27}"/>
    <cellStyle name="Normal 5 4 6 2 3" xfId="866" xr:uid="{463B2097-5556-4447-BA60-C869C53E206E}"/>
    <cellStyle name="Normal 5 4 6 2 4" xfId="867" xr:uid="{FF4AE004-9214-47D1-97AD-6D06F62502C1}"/>
    <cellStyle name="Normal 5 4 6 3" xfId="868" xr:uid="{061F0B41-2309-4748-A486-824C092FF982}"/>
    <cellStyle name="Normal 5 4 6 3 2" xfId="3900" xr:uid="{D33EB9D9-D8CC-4B23-8669-E705E945B818}"/>
    <cellStyle name="Normal 5 4 6 4" xfId="869" xr:uid="{97724755-FF75-457D-92DC-A018A5CF9189}"/>
    <cellStyle name="Normal 5 4 6 5" xfId="870" xr:uid="{C7DC7B1E-68D5-4964-836B-59544C296C8E}"/>
    <cellStyle name="Normal 5 4 7" xfId="871" xr:uid="{9E54D575-45F9-4366-B859-F9D5EDB1FE30}"/>
    <cellStyle name="Normal 5 4 7 2" xfId="872" xr:uid="{1989D7C1-C4FD-4D83-9008-578C675D843E}"/>
    <cellStyle name="Normal 5 4 7 2 2" xfId="3901" xr:uid="{1852DD91-86F4-4906-BD10-D9B7F0920ECD}"/>
    <cellStyle name="Normal 5 4 7 2 3" xfId="4389" xr:uid="{6829FD44-4173-4A2C-B5A9-7643670DCB6C}"/>
    <cellStyle name="Normal 5 4 7 3" xfId="873" xr:uid="{AD5ADC07-405F-4BE8-88AA-0CECD8794C21}"/>
    <cellStyle name="Normal 5 4 7 4" xfId="874" xr:uid="{4B2D7C78-48EF-4183-BAC2-1630990C4417}"/>
    <cellStyle name="Normal 5 4 7 4 2" xfId="4748" xr:uid="{929B9BAE-BB57-4D7E-88F6-EF142EFE5F63}"/>
    <cellStyle name="Normal 5 4 7 4 3" xfId="4607" xr:uid="{0CEC4DCD-26B4-44C5-A499-94C8FE7DB36A}"/>
    <cellStyle name="Normal 5 4 7 4 4" xfId="4469" xr:uid="{556A5888-2BFD-44A6-8821-90320A6790A2}"/>
    <cellStyle name="Normal 5 4 8" xfId="875" xr:uid="{74ADCF4A-9107-4EFF-8DA5-9FBEC2BC17CD}"/>
    <cellStyle name="Normal 5 4 8 2" xfId="876" xr:uid="{001DFB03-194D-4726-B433-EE619F05BA9F}"/>
    <cellStyle name="Normal 5 4 8 3" xfId="877" xr:uid="{00D434F5-3F54-4E25-8548-2F2B42C6968F}"/>
    <cellStyle name="Normal 5 4 8 4" xfId="878" xr:uid="{B4E19C6C-9952-4879-AC5B-E734E1F65338}"/>
    <cellStyle name="Normal 5 4 9" xfId="879" xr:uid="{AB81F82D-171E-43E5-ACAB-32476E1410B9}"/>
    <cellStyle name="Normal 5 5" xfId="880" xr:uid="{86DD6146-545A-413A-8DBA-A9B2F720F3ED}"/>
    <cellStyle name="Normal 5 5 10" xfId="881" xr:uid="{31EF2FBA-0DD5-49EE-9A13-5259D3D56492}"/>
    <cellStyle name="Normal 5 5 11" xfId="882" xr:uid="{7BE4F3A8-3DDC-43BC-B7BF-B84761EA7DB0}"/>
    <cellStyle name="Normal 5 5 2" xfId="883" xr:uid="{E1C67D08-0648-45A0-A74F-36DD241D66B3}"/>
    <cellStyle name="Normal 5 5 2 2" xfId="884" xr:uid="{653E06F4-0EE8-4E86-9700-7044394CFE67}"/>
    <cellStyle name="Normal 5 5 2 2 2" xfId="885" xr:uid="{91D96106-EB08-4609-9545-5EE8254F0004}"/>
    <cellStyle name="Normal 5 5 2 2 2 2" xfId="886" xr:uid="{811F8DA6-83C3-46E7-A855-4E7FAA86467A}"/>
    <cellStyle name="Normal 5 5 2 2 2 2 2" xfId="887" xr:uid="{5BACCBD4-B051-469F-8FFB-70B783ADEF33}"/>
    <cellStyle name="Normal 5 5 2 2 2 2 2 2" xfId="3902" xr:uid="{35EAFDE1-FD5C-45FF-9D0C-CD7004345BAF}"/>
    <cellStyle name="Normal 5 5 2 2 2 2 3" xfId="888" xr:uid="{5CBD1600-4C9C-44F4-8356-E95F938564C1}"/>
    <cellStyle name="Normal 5 5 2 2 2 2 4" xfId="889" xr:uid="{1C8A6E6C-5026-4818-A195-43214313F6B3}"/>
    <cellStyle name="Normal 5 5 2 2 2 3" xfId="890" xr:uid="{74DFEC52-0500-4EEB-90D0-4EBCA248BD16}"/>
    <cellStyle name="Normal 5 5 2 2 2 3 2" xfId="891" xr:uid="{420789F8-0CA4-4CA8-911A-14A6AD317BC8}"/>
    <cellStyle name="Normal 5 5 2 2 2 3 3" xfId="892" xr:uid="{862A2559-5DDC-4C3C-AAA0-C05E87C294D0}"/>
    <cellStyle name="Normal 5 5 2 2 2 3 4" xfId="893" xr:uid="{D79AB017-44C4-4EFC-A495-EEB13D221AB2}"/>
    <cellStyle name="Normal 5 5 2 2 2 4" xfId="894" xr:uid="{B0D76F12-6A44-4419-BF14-110793B02DBF}"/>
    <cellStyle name="Normal 5 5 2 2 2 5" xfId="895" xr:uid="{8A819ACF-82CB-4DCC-BC52-0A943E1FC641}"/>
    <cellStyle name="Normal 5 5 2 2 2 6" xfId="896" xr:uid="{90AFB1D4-DDB7-470D-AB69-E7A9BA2E50D8}"/>
    <cellStyle name="Normal 5 5 2 2 3" xfId="897" xr:uid="{746D3C49-7B27-4E1F-97BA-6A0E3CB93F43}"/>
    <cellStyle name="Normal 5 5 2 2 3 2" xfId="898" xr:uid="{7F2E94D1-4C5B-4079-BD0E-7888655429C1}"/>
    <cellStyle name="Normal 5 5 2 2 3 2 2" xfId="899" xr:uid="{6B86E2C0-B915-4632-B4C4-D2899EA4B999}"/>
    <cellStyle name="Normal 5 5 2 2 3 2 3" xfId="900" xr:uid="{4BED1E1E-A791-455F-BF57-85203321CB16}"/>
    <cellStyle name="Normal 5 5 2 2 3 2 4" xfId="901" xr:uid="{BD733B00-BF1B-4484-BDE1-D7B74FB29AB4}"/>
    <cellStyle name="Normal 5 5 2 2 3 3" xfId="902" xr:uid="{B853CF18-CBAA-47BF-9E3B-7DB72FEAB916}"/>
    <cellStyle name="Normal 5 5 2 2 3 4" xfId="903" xr:uid="{A61E606E-86DF-4243-A320-C059B38D4785}"/>
    <cellStyle name="Normal 5 5 2 2 3 5" xfId="904" xr:uid="{0FFD1FB7-07BC-43AC-9F0F-963778B36E99}"/>
    <cellStyle name="Normal 5 5 2 2 4" xfId="905" xr:uid="{06345EEF-1342-4E1A-B433-3726CBAA675B}"/>
    <cellStyle name="Normal 5 5 2 2 4 2" xfId="906" xr:uid="{3ED6AB8B-3A71-4C26-BCBC-35B1785BD87A}"/>
    <cellStyle name="Normal 5 5 2 2 4 3" xfId="907" xr:uid="{626CCF0F-96A4-4CBC-AAAF-8FFD4816B612}"/>
    <cellStyle name="Normal 5 5 2 2 4 4" xfId="908" xr:uid="{2D6895B2-1D36-46C5-B57B-5ACEC52D9014}"/>
    <cellStyle name="Normal 5 5 2 2 5" xfId="909" xr:uid="{41548595-D62E-425D-9068-A842AA42CB01}"/>
    <cellStyle name="Normal 5 5 2 2 5 2" xfId="910" xr:uid="{0693A904-B215-4C7F-881D-AE445333062D}"/>
    <cellStyle name="Normal 5 5 2 2 5 3" xfId="911" xr:uid="{EFE3A6F1-0766-469B-8751-B4A4C4DA5182}"/>
    <cellStyle name="Normal 5 5 2 2 5 4" xfId="912" xr:uid="{F7D142CA-E965-48D9-9E7A-AB5392C26466}"/>
    <cellStyle name="Normal 5 5 2 2 6" xfId="913" xr:uid="{03D96D7B-E6E8-47B5-8046-7F607A70963E}"/>
    <cellStyle name="Normal 5 5 2 2 7" xfId="914" xr:uid="{486A5D08-C942-41F0-96AE-7B433D600E7C}"/>
    <cellStyle name="Normal 5 5 2 2 8" xfId="915" xr:uid="{A2B04574-7296-427D-B8BE-21F31874F35F}"/>
    <cellStyle name="Normal 5 5 2 3" xfId="916" xr:uid="{E53B2C0E-F8A2-4F00-94C1-F0860A654A81}"/>
    <cellStyle name="Normal 5 5 2 3 2" xfId="917" xr:uid="{FC53FD8A-CEFF-4FFA-BF8A-3E8A4A026E29}"/>
    <cellStyle name="Normal 5 5 2 3 2 2" xfId="918" xr:uid="{0C0C8827-2D83-4F3D-BE5C-AC0602B986A3}"/>
    <cellStyle name="Normal 5 5 2 3 2 2 2" xfId="3903" xr:uid="{522D8940-5941-444C-A726-6D1A7182FB6D}"/>
    <cellStyle name="Normal 5 5 2 3 2 2 2 2" xfId="3904" xr:uid="{BB11730C-8A28-4960-8D1E-5ADE9BF159D9}"/>
    <cellStyle name="Normal 5 5 2 3 2 2 3" xfId="3905" xr:uid="{37ED17D4-3242-4003-9A3B-0AA39A48B7D6}"/>
    <cellStyle name="Normal 5 5 2 3 2 3" xfId="919" xr:uid="{5DBD3C93-836F-48F7-A303-A8DBE8D2D9B9}"/>
    <cellStyle name="Normal 5 5 2 3 2 3 2" xfId="3906" xr:uid="{CF514073-B4B3-4240-82C4-9D61D9E6C729}"/>
    <cellStyle name="Normal 5 5 2 3 2 4" xfId="920" xr:uid="{1613C947-6658-4D45-A8F6-F4D86302CA0E}"/>
    <cellStyle name="Normal 5 5 2 3 3" xfId="921" xr:uid="{F5D1E34D-2DFB-4CE1-B030-9E3A1D94033A}"/>
    <cellStyle name="Normal 5 5 2 3 3 2" xfId="922" xr:uid="{FBA81F31-316D-4724-97C1-20CFE9627F96}"/>
    <cellStyle name="Normal 5 5 2 3 3 2 2" xfId="3907" xr:uid="{97C41F56-14A4-4683-A01C-C8C213A2911F}"/>
    <cellStyle name="Normal 5 5 2 3 3 3" xfId="923" xr:uid="{F6FCF216-1867-42AF-B6DC-FE14B75C796F}"/>
    <cellStyle name="Normal 5 5 2 3 3 4" xfId="924" xr:uid="{5B4C7B7B-723D-4E74-8D45-935BD8D40087}"/>
    <cellStyle name="Normal 5 5 2 3 4" xfId="925" xr:uid="{21181E4A-0BCA-4089-B98F-2AB6C43A450C}"/>
    <cellStyle name="Normal 5 5 2 3 4 2" xfId="3908" xr:uid="{A48EF8D9-CEDB-47FB-904B-E9D966AB3FD6}"/>
    <cellStyle name="Normal 5 5 2 3 5" xfId="926" xr:uid="{939C1033-9A43-4C57-AE7C-5C9A5E349540}"/>
    <cellStyle name="Normal 5 5 2 3 6" xfId="927" xr:uid="{7028ABC2-7BC4-47AD-B528-DBFB28CCAE1C}"/>
    <cellStyle name="Normal 5 5 2 4" xfId="928" xr:uid="{AA090A00-87AB-4A85-9C1F-34F19362A622}"/>
    <cellStyle name="Normal 5 5 2 4 2" xfId="929" xr:uid="{66D4B3EC-9428-4E81-BF9C-86B6ABA40859}"/>
    <cellStyle name="Normal 5 5 2 4 2 2" xfId="930" xr:uid="{BD6922BE-1A3C-4ECC-8DEC-C6C1D8664B9E}"/>
    <cellStyle name="Normal 5 5 2 4 2 2 2" xfId="3909" xr:uid="{6555FBAB-A176-49FC-BE7A-231E261C6D11}"/>
    <cellStyle name="Normal 5 5 2 4 2 3" xfId="931" xr:uid="{B6FCCB1E-8B42-475A-8D5C-5FADBC524159}"/>
    <cellStyle name="Normal 5 5 2 4 2 4" xfId="932" xr:uid="{6A5D80D5-555F-475E-813E-124DBC09F5DA}"/>
    <cellStyle name="Normal 5 5 2 4 3" xfId="933" xr:uid="{6313554B-5776-4DCD-8602-9CD8352FA8E0}"/>
    <cellStyle name="Normal 5 5 2 4 3 2" xfId="3910" xr:uid="{2DC98588-C03F-4350-B574-DF320831BF6A}"/>
    <cellStyle name="Normal 5 5 2 4 4" xfId="934" xr:uid="{76DADAFB-1048-4D42-8014-1AED1F94A7C1}"/>
    <cellStyle name="Normal 5 5 2 4 5" xfId="935" xr:uid="{5AC0A25C-47E2-4352-BC1D-3BD9DD8B55AC}"/>
    <cellStyle name="Normal 5 5 2 5" xfId="936" xr:uid="{FC821F11-8A26-4793-A7CD-B8FEEE675EE3}"/>
    <cellStyle name="Normal 5 5 2 5 2" xfId="937" xr:uid="{EC26EC58-48BF-466E-8104-A3F6F2F55D31}"/>
    <cellStyle name="Normal 5 5 2 5 2 2" xfId="3911" xr:uid="{620E55E3-EF98-4A65-96BD-033D839DF021}"/>
    <cellStyle name="Normal 5 5 2 5 3" xfId="938" xr:uid="{7673FB5D-9751-4693-AC55-186A0AB4716D}"/>
    <cellStyle name="Normal 5 5 2 5 4" xfId="939" xr:uid="{2933B108-20D3-42BC-B3D4-9C2313008165}"/>
    <cellStyle name="Normal 5 5 2 6" xfId="940" xr:uid="{CC3377A6-F44F-4452-8609-E0B8C5A0DEBC}"/>
    <cellStyle name="Normal 5 5 2 6 2" xfId="941" xr:uid="{38EEEA58-70FF-4BCD-A729-6F792EB06071}"/>
    <cellStyle name="Normal 5 5 2 6 3" xfId="942" xr:uid="{9FD076DA-A234-412A-9442-8244E2FCDCD3}"/>
    <cellStyle name="Normal 5 5 2 6 4" xfId="943" xr:uid="{8CC5BDA6-650F-4DF5-8591-8D50A499BA76}"/>
    <cellStyle name="Normal 5 5 2 7" xfId="944" xr:uid="{1DE3526F-F896-48E6-B859-FA83959533B3}"/>
    <cellStyle name="Normal 5 5 2 8" xfId="945" xr:uid="{5687BF6A-05A9-411E-B6D8-7BE34247A2D2}"/>
    <cellStyle name="Normal 5 5 2 9" xfId="946" xr:uid="{08FA7027-8B3B-40D3-AB11-C0F514A4845B}"/>
    <cellStyle name="Normal 5 5 3" xfId="947" xr:uid="{928D87C9-B245-44CE-BDF0-94FA17B1DE30}"/>
    <cellStyle name="Normal 5 5 3 2" xfId="948" xr:uid="{C8C36DE6-F26F-45D2-83B3-C8DC92AED46E}"/>
    <cellStyle name="Normal 5 5 3 2 2" xfId="949" xr:uid="{E76F9ABF-E73D-416E-AF60-26261431C623}"/>
    <cellStyle name="Normal 5 5 3 2 2 2" xfId="950" xr:uid="{90E728D1-AF30-4E1E-A263-B5F3CCC25852}"/>
    <cellStyle name="Normal 5 5 3 2 2 2 2" xfId="3912" xr:uid="{46406C8B-48AE-4707-8CF8-22A16F71E933}"/>
    <cellStyle name="Normal 5 5 3 2 2 2 2 2" xfId="4639" xr:uid="{6683E157-45B5-4C88-8D1F-4E8D46545FAE}"/>
    <cellStyle name="Normal 5 5 3 2 2 2 3" xfId="4640" xr:uid="{DB50626E-20F8-47AD-B50A-F666C066A6B8}"/>
    <cellStyle name="Normal 5 5 3 2 2 3" xfId="951" xr:uid="{A35AEDC9-EA93-483E-BED4-9319994C6A33}"/>
    <cellStyle name="Normal 5 5 3 2 2 3 2" xfId="4641" xr:uid="{12288006-36BD-4B98-AC5E-1A476334F60E}"/>
    <cellStyle name="Normal 5 5 3 2 2 4" xfId="952" xr:uid="{693DE2EB-2B0B-4AAC-8FD0-095E081FB59B}"/>
    <cellStyle name="Normal 5 5 3 2 3" xfId="953" xr:uid="{C820BDEC-6D5A-48AA-A068-B39411C309A6}"/>
    <cellStyle name="Normal 5 5 3 2 3 2" xfId="954" xr:uid="{1A62D1F8-4FA9-4E35-88A6-22A893CD4519}"/>
    <cellStyle name="Normal 5 5 3 2 3 2 2" xfId="4642" xr:uid="{385F63C8-4620-45C1-88C6-59BA4461FDED}"/>
    <cellStyle name="Normal 5 5 3 2 3 3" xfId="955" xr:uid="{A2C599AC-28FA-46BB-ABB9-BE6DF531D705}"/>
    <cellStyle name="Normal 5 5 3 2 3 4" xfId="956" xr:uid="{0285D3B1-1D1F-4944-B841-B9CC92976A12}"/>
    <cellStyle name="Normal 5 5 3 2 4" xfId="957" xr:uid="{C77B450E-8A95-42C2-908A-5AD1A0C16515}"/>
    <cellStyle name="Normal 5 5 3 2 4 2" xfId="4643" xr:uid="{BAAEF0C9-D963-49AB-AE72-E2CBE6627238}"/>
    <cellStyle name="Normal 5 5 3 2 5" xfId="958" xr:uid="{F3CDAA23-581D-4C56-826B-923C7B24FF69}"/>
    <cellStyle name="Normal 5 5 3 2 6" xfId="959" xr:uid="{839F6892-37E5-4F98-B51B-1EBE457C1E06}"/>
    <cellStyle name="Normal 5 5 3 3" xfId="960" xr:uid="{23F2B3EC-BC60-4106-9837-0326DC7663E2}"/>
    <cellStyle name="Normal 5 5 3 3 2" xfId="961" xr:uid="{7178C192-696E-4908-9412-F7E53AD52EF0}"/>
    <cellStyle name="Normal 5 5 3 3 2 2" xfId="962" xr:uid="{3E97131B-12E4-4789-90CB-AF2A692A9458}"/>
    <cellStyle name="Normal 5 5 3 3 2 2 2" xfId="4644" xr:uid="{3426E5F7-49E4-49F0-B334-EF5C95BC538B}"/>
    <cellStyle name="Normal 5 5 3 3 2 3" xfId="963" xr:uid="{0065615D-5E40-46D3-B6AF-0A5908483024}"/>
    <cellStyle name="Normal 5 5 3 3 2 4" xfId="964" xr:uid="{53D97057-9AC7-4066-A504-A3109C22A0A6}"/>
    <cellStyle name="Normal 5 5 3 3 3" xfId="965" xr:uid="{928F6131-4C0F-4774-A978-A2D58862FBF8}"/>
    <cellStyle name="Normal 5 5 3 3 3 2" xfId="4645" xr:uid="{4D7A79DC-30C7-44E0-95A2-AF584812EE21}"/>
    <cellStyle name="Normal 5 5 3 3 4" xfId="966" xr:uid="{E8D049C9-49EE-4BE1-A6C6-4D63E3A48F05}"/>
    <cellStyle name="Normal 5 5 3 3 5" xfId="967" xr:uid="{977153CF-2F74-48C2-8B70-47933D327538}"/>
    <cellStyle name="Normal 5 5 3 4" xfId="968" xr:uid="{70DC4715-A934-45FB-88E5-130FD6D3C755}"/>
    <cellStyle name="Normal 5 5 3 4 2" xfId="969" xr:uid="{390A0857-3FBE-40ED-89B2-6AAE90E35C23}"/>
    <cellStyle name="Normal 5 5 3 4 2 2" xfId="4646" xr:uid="{B0401ED8-CAE2-4DEE-BBA6-D2919DD556D2}"/>
    <cellStyle name="Normal 5 5 3 4 3" xfId="970" xr:uid="{2770F2AB-050A-4FE5-AE59-5317ACF3973F}"/>
    <cellStyle name="Normal 5 5 3 4 4" xfId="971" xr:uid="{0497FDC2-631A-4256-86E9-13DF474FF9CA}"/>
    <cellStyle name="Normal 5 5 3 5" xfId="972" xr:uid="{BFF41796-EC60-4E8E-B99E-23ED0D33DF16}"/>
    <cellStyle name="Normal 5 5 3 5 2" xfId="973" xr:uid="{56B371AF-DB0B-403F-9531-876FDC85C3E7}"/>
    <cellStyle name="Normal 5 5 3 5 3" xfId="974" xr:uid="{F3299F18-BF7E-4F40-B0F5-0D0208EF161E}"/>
    <cellStyle name="Normal 5 5 3 5 4" xfId="975" xr:uid="{2026C326-534D-4AA1-BA88-6FFD00FDC159}"/>
    <cellStyle name="Normal 5 5 3 6" xfId="976" xr:uid="{89675AA0-84AA-446F-85B5-B9BC0FB07E94}"/>
    <cellStyle name="Normal 5 5 3 7" xfId="977" xr:uid="{9A24EB5A-6223-40EA-A8CD-D29C77BEE2AB}"/>
    <cellStyle name="Normal 5 5 3 8" xfId="978" xr:uid="{0A38A3BD-6543-4CA0-9DB2-48BF18FACE42}"/>
    <cellStyle name="Normal 5 5 4" xfId="979" xr:uid="{ABD04A92-27C9-40B0-9D24-23E69C9C1C33}"/>
    <cellStyle name="Normal 5 5 4 2" xfId="980" xr:uid="{ABAC991D-A339-4F3B-8BF0-9C4839F21CBA}"/>
    <cellStyle name="Normal 5 5 4 2 2" xfId="981" xr:uid="{5A637350-B360-450B-92D7-4D6628B9DD09}"/>
    <cellStyle name="Normal 5 5 4 2 2 2" xfId="982" xr:uid="{722569B7-05D4-4753-AE35-0E67FB6FFADA}"/>
    <cellStyle name="Normal 5 5 4 2 2 2 2" xfId="3913" xr:uid="{8D8787E2-55EE-46A6-BD55-28C48C854A2E}"/>
    <cellStyle name="Normal 5 5 4 2 2 3" xfId="983" xr:uid="{9851CA1B-FE6B-44DB-A645-B94AB249E5D5}"/>
    <cellStyle name="Normal 5 5 4 2 2 4" xfId="984" xr:uid="{C7F47775-ED92-4DBF-8F8D-6F8AF81AA97F}"/>
    <cellStyle name="Normal 5 5 4 2 3" xfId="985" xr:uid="{BD6AC6EE-7BB0-452C-8EE9-7F48575456B2}"/>
    <cellStyle name="Normal 5 5 4 2 3 2" xfId="3914" xr:uid="{AB54AC56-6242-49F4-BDA7-6E640BE94001}"/>
    <cellStyle name="Normal 5 5 4 2 4" xfId="986" xr:uid="{97A30183-6CAD-41DB-93E0-E81B2E718237}"/>
    <cellStyle name="Normal 5 5 4 2 5" xfId="987" xr:uid="{BE6E57B0-FA86-4A04-B8FB-DC1664CF457D}"/>
    <cellStyle name="Normal 5 5 4 3" xfId="988" xr:uid="{5C0AD67A-B4B4-42CF-AFD2-F9512D7ADA29}"/>
    <cellStyle name="Normal 5 5 4 3 2" xfId="989" xr:uid="{0026807D-468C-4203-8490-D1E4DB46673C}"/>
    <cellStyle name="Normal 5 5 4 3 2 2" xfId="3915" xr:uid="{5E7D8B05-A44E-4646-AB06-6487D7F008FD}"/>
    <cellStyle name="Normal 5 5 4 3 3" xfId="990" xr:uid="{4A746C79-AA75-4B07-BE04-4B3E33BDD3D0}"/>
    <cellStyle name="Normal 5 5 4 3 4" xfId="991" xr:uid="{0316D414-74A6-451D-AE2A-79CB63309DA5}"/>
    <cellStyle name="Normal 5 5 4 4" xfId="992" xr:uid="{5E1F6D47-4BD0-41FD-B74D-D7D5B90B4CC0}"/>
    <cellStyle name="Normal 5 5 4 4 2" xfId="993" xr:uid="{7A1E41D1-CFA5-4951-8583-AB66D1351E44}"/>
    <cellStyle name="Normal 5 5 4 4 3" xfId="994" xr:uid="{A9E274D8-C859-41CD-A415-6D927FFD934A}"/>
    <cellStyle name="Normal 5 5 4 4 4" xfId="995" xr:uid="{9E92DD46-57F5-4F2E-9928-307CA88AE182}"/>
    <cellStyle name="Normal 5 5 4 5" xfId="996" xr:uid="{3391CB10-8D70-47DC-8C64-B60B85A5494C}"/>
    <cellStyle name="Normal 5 5 4 6" xfId="997" xr:uid="{FA74ACC9-8D65-426F-AA47-EF53C21BA287}"/>
    <cellStyle name="Normal 5 5 4 7" xfId="998" xr:uid="{154C8803-492F-4935-87F8-641B74891561}"/>
    <cellStyle name="Normal 5 5 5" xfId="999" xr:uid="{B1428EB2-3F90-49CA-A58B-73810AE15D51}"/>
    <cellStyle name="Normal 5 5 5 2" xfId="1000" xr:uid="{88950321-2D68-4283-ABBD-3239325F3D52}"/>
    <cellStyle name="Normal 5 5 5 2 2" xfId="1001" xr:uid="{92C7ACFB-C2A7-4DAF-97E4-741018330EE6}"/>
    <cellStyle name="Normal 5 5 5 2 2 2" xfId="3916" xr:uid="{378D9F55-E934-4A77-8E4E-C8048DADDCC9}"/>
    <cellStyle name="Normal 5 5 5 2 3" xfId="1002" xr:uid="{9520B659-8F6B-4DB9-979B-49D407A950B4}"/>
    <cellStyle name="Normal 5 5 5 2 4" xfId="1003" xr:uid="{D190C7BA-4456-4BD3-BAA0-3D11055DA1C0}"/>
    <cellStyle name="Normal 5 5 5 3" xfId="1004" xr:uid="{7A2EC104-159B-4A19-BF5E-D7C8141451CC}"/>
    <cellStyle name="Normal 5 5 5 3 2" xfId="1005" xr:uid="{7D59832C-DA84-4ECC-BBA2-D6DCCD79B97B}"/>
    <cellStyle name="Normal 5 5 5 3 3" xfId="1006" xr:uid="{B6672067-7D52-443C-BFAF-31F5062DB73A}"/>
    <cellStyle name="Normal 5 5 5 3 4" xfId="1007" xr:uid="{B1434FCE-F72A-4FC7-95C0-997C1AECD9A2}"/>
    <cellStyle name="Normal 5 5 5 4" xfId="1008" xr:uid="{4971FF59-30F9-49C2-9828-819086756926}"/>
    <cellStyle name="Normal 5 5 5 5" xfId="1009" xr:uid="{149F1821-BFAB-45F9-AD71-0DDD4E19A965}"/>
    <cellStyle name="Normal 5 5 5 6" xfId="1010" xr:uid="{F21EF8BC-B0EB-4583-A598-DE36C7391EEF}"/>
    <cellStyle name="Normal 5 5 6" xfId="1011" xr:uid="{B199CB82-5896-40EA-878C-0C15A8679F73}"/>
    <cellStyle name="Normal 5 5 6 2" xfId="1012" xr:uid="{9C0CD5D6-0B74-4EA5-95BD-043F62D5E33D}"/>
    <cellStyle name="Normal 5 5 6 2 2" xfId="1013" xr:uid="{CC14E715-1250-4AD2-BC22-0AB39DCD0C20}"/>
    <cellStyle name="Normal 5 5 6 2 3" xfId="1014" xr:uid="{EB3C01D9-84FE-44F2-90CC-3DFA6216BB24}"/>
    <cellStyle name="Normal 5 5 6 2 4" xfId="1015" xr:uid="{9D82A3FF-3E33-4701-A1F0-87379F886D94}"/>
    <cellStyle name="Normal 5 5 6 3" xfId="1016" xr:uid="{64686515-8DCC-45D3-8FE3-632566602AE9}"/>
    <cellStyle name="Normal 5 5 6 4" xfId="1017" xr:uid="{82A2F5D5-F09C-4070-8A82-951FA68D6BF6}"/>
    <cellStyle name="Normal 5 5 6 5" xfId="1018" xr:uid="{22DA1273-A23F-47B2-BE2E-140E42BAA2F9}"/>
    <cellStyle name="Normal 5 5 7" xfId="1019" xr:uid="{3205C66B-D40C-44D1-B8E8-DA150BA9C99A}"/>
    <cellStyle name="Normal 5 5 7 2" xfId="1020" xr:uid="{8D8EE3BD-9336-46BC-914D-2DA22E86C262}"/>
    <cellStyle name="Normal 5 5 7 3" xfId="1021" xr:uid="{34B00282-0B43-476C-957F-CDE72EC4539D}"/>
    <cellStyle name="Normal 5 5 7 4" xfId="1022" xr:uid="{2F6A17B6-4D84-47D7-9805-BC8AD040D66E}"/>
    <cellStyle name="Normal 5 5 8" xfId="1023" xr:uid="{440032E9-B458-4406-A9A8-E4A394CFBD1E}"/>
    <cellStyle name="Normal 5 5 8 2" xfId="1024" xr:uid="{EB680F97-7AC2-4DAD-9E7A-E32068C9897B}"/>
    <cellStyle name="Normal 5 5 8 3" xfId="1025" xr:uid="{21EAF1D0-D702-4D5B-B618-33B722B637F9}"/>
    <cellStyle name="Normal 5 5 8 4" xfId="1026" xr:uid="{470E7BF5-E707-4A0A-8109-500828E9CBE9}"/>
    <cellStyle name="Normal 5 5 9" xfId="1027" xr:uid="{BADD03E8-90F0-4241-AF1D-8AFFC8654679}"/>
    <cellStyle name="Normal 5 6" xfId="1028" xr:uid="{58EADBAA-B64C-4225-B8B5-22E0E9245130}"/>
    <cellStyle name="Normal 5 6 10" xfId="1029" xr:uid="{8966C224-12D0-468E-B2DB-1C73DFDE8886}"/>
    <cellStyle name="Normal 5 6 11" xfId="1030" xr:uid="{3D708003-79D0-4086-9CC7-940D356903B8}"/>
    <cellStyle name="Normal 5 6 2" xfId="1031" xr:uid="{2E3B3C7C-8B56-4CC7-A5E6-FB5692C304F8}"/>
    <cellStyle name="Normal 5 6 2 2" xfId="1032" xr:uid="{1D3F22DB-EAD1-496D-A509-1CB4083C4BD8}"/>
    <cellStyle name="Normal 5 6 2 2 2" xfId="1033" xr:uid="{55DA89D1-74E9-42B7-9688-261442527EA4}"/>
    <cellStyle name="Normal 5 6 2 2 2 2" xfId="1034" xr:uid="{D9F1A481-C556-4771-84A9-F17EA9FAF932}"/>
    <cellStyle name="Normal 5 6 2 2 2 2 2" xfId="1035" xr:uid="{DED98901-0AE4-4269-904E-B2481C7A8125}"/>
    <cellStyle name="Normal 5 6 2 2 2 2 3" xfId="1036" xr:uid="{1D77C777-270A-4176-ACB8-A844C1D856C0}"/>
    <cellStyle name="Normal 5 6 2 2 2 2 4" xfId="1037" xr:uid="{3C4F26BA-4D4D-4EB0-A723-09F9EA7C0676}"/>
    <cellStyle name="Normal 5 6 2 2 2 3" xfId="1038" xr:uid="{C72A8E2D-7CE1-4D11-B1C5-736299390BC4}"/>
    <cellStyle name="Normal 5 6 2 2 2 3 2" xfId="1039" xr:uid="{C5B9DE95-E363-444A-870B-25ABA9A4C723}"/>
    <cellStyle name="Normal 5 6 2 2 2 3 3" xfId="1040" xr:uid="{B3BC8457-F715-4421-80E9-C7E96B046891}"/>
    <cellStyle name="Normal 5 6 2 2 2 3 4" xfId="1041" xr:uid="{8571E401-D35C-45FF-ACD5-835BCDDD0F16}"/>
    <cellStyle name="Normal 5 6 2 2 2 4" xfId="1042" xr:uid="{54B589A1-6B81-4905-A537-178CB182893E}"/>
    <cellStyle name="Normal 5 6 2 2 2 5" xfId="1043" xr:uid="{E0AC9341-D1F3-4485-9376-7CA1F6D38AB6}"/>
    <cellStyle name="Normal 5 6 2 2 2 6" xfId="1044" xr:uid="{5BC0FC0A-A0CB-40B3-B1FE-6597FFCECB45}"/>
    <cellStyle name="Normal 5 6 2 2 3" xfId="1045" xr:uid="{CB7D60CE-4AFA-4DBB-A218-BB605543B181}"/>
    <cellStyle name="Normal 5 6 2 2 3 2" xfId="1046" xr:uid="{5514F063-A0FB-441A-BB3E-3EDAAA01B09D}"/>
    <cellStyle name="Normal 5 6 2 2 3 2 2" xfId="1047" xr:uid="{657CDEA2-189D-4FC0-B7A8-A2C178037C1E}"/>
    <cellStyle name="Normal 5 6 2 2 3 2 3" xfId="1048" xr:uid="{161AAD21-DA73-476A-9CF6-577487608EEB}"/>
    <cellStyle name="Normal 5 6 2 2 3 2 4" xfId="1049" xr:uid="{72635B3A-1073-4843-9801-2F49D1843D56}"/>
    <cellStyle name="Normal 5 6 2 2 3 3" xfId="1050" xr:uid="{63520142-4C78-4E95-9365-FBE1422FB9F2}"/>
    <cellStyle name="Normal 5 6 2 2 3 4" xfId="1051" xr:uid="{DBE7BAB5-8430-4A75-A51B-4119EFDF6E4C}"/>
    <cellStyle name="Normal 5 6 2 2 3 5" xfId="1052" xr:uid="{F57051B8-1605-4731-AD3B-181E46AD940D}"/>
    <cellStyle name="Normal 5 6 2 2 4" xfId="1053" xr:uid="{D2B9A80D-3607-4810-8020-708E01C2F085}"/>
    <cellStyle name="Normal 5 6 2 2 4 2" xfId="1054" xr:uid="{BFCBA20D-E64C-4104-BD5C-CC44D1ED032E}"/>
    <cellStyle name="Normal 5 6 2 2 4 3" xfId="1055" xr:uid="{B80B1CB0-48E7-45D7-8A6B-96E88ECD9BA5}"/>
    <cellStyle name="Normal 5 6 2 2 4 4" xfId="1056" xr:uid="{B0D05281-33FE-4EC3-B7E5-F14C2542813F}"/>
    <cellStyle name="Normal 5 6 2 2 5" xfId="1057" xr:uid="{23BB394E-E8F7-4022-B322-D8047FB2845F}"/>
    <cellStyle name="Normal 5 6 2 2 5 2" xfId="1058" xr:uid="{D4B84BA7-2871-4EDC-A51E-24ADA861B51F}"/>
    <cellStyle name="Normal 5 6 2 2 5 3" xfId="1059" xr:uid="{D024ECA4-95F9-49C8-8856-B9B95D6D317E}"/>
    <cellStyle name="Normal 5 6 2 2 5 4" xfId="1060" xr:uid="{3574E9DD-0B80-49E3-83EF-3180ED29C240}"/>
    <cellStyle name="Normal 5 6 2 2 6" xfId="1061" xr:uid="{693F7998-857F-4C9B-BDE0-C9695D0D12F0}"/>
    <cellStyle name="Normal 5 6 2 2 7" xfId="1062" xr:uid="{27363954-A62B-43D2-90EE-C5D5DFA3DEF6}"/>
    <cellStyle name="Normal 5 6 2 2 8" xfId="1063" xr:uid="{38B4A782-E9D2-472B-A788-9337E3AA777C}"/>
    <cellStyle name="Normal 5 6 2 3" xfId="1064" xr:uid="{6BCCCAB0-2B7B-46B0-8820-7FF019CAD2AF}"/>
    <cellStyle name="Normal 5 6 2 3 2" xfId="1065" xr:uid="{F0DCA358-DE21-4883-A36D-AAB4BC92EC52}"/>
    <cellStyle name="Normal 5 6 2 3 2 2" xfId="1066" xr:uid="{AFCAF49B-5105-4B9D-A52E-F70AF6A5358C}"/>
    <cellStyle name="Normal 5 6 2 3 2 3" xfId="1067" xr:uid="{E5564D14-440D-408F-81F7-E0D3AB15C4F0}"/>
    <cellStyle name="Normal 5 6 2 3 2 4" xfId="1068" xr:uid="{C8672577-964C-4179-BDBA-7CFAA82E847E}"/>
    <cellStyle name="Normal 5 6 2 3 3" xfId="1069" xr:uid="{744A86E8-50BF-4F3D-AF09-D4AF46E2FB7E}"/>
    <cellStyle name="Normal 5 6 2 3 3 2" xfId="1070" xr:uid="{8E849628-AC7D-4D47-B6E4-C2790E584DA7}"/>
    <cellStyle name="Normal 5 6 2 3 3 3" xfId="1071" xr:uid="{E3786244-0ADE-4680-9E5D-384DA0345B2D}"/>
    <cellStyle name="Normal 5 6 2 3 3 4" xfId="1072" xr:uid="{FF7AF2D0-9444-47C6-A75C-6B0705B05D65}"/>
    <cellStyle name="Normal 5 6 2 3 4" xfId="1073" xr:uid="{B1ED13A4-9AA6-4E38-A96B-E84E3F8FF47F}"/>
    <cellStyle name="Normal 5 6 2 3 5" xfId="1074" xr:uid="{F08AD3B2-83EA-4B53-B94D-3F450B426343}"/>
    <cellStyle name="Normal 5 6 2 3 6" xfId="1075" xr:uid="{E67E1B29-0A3A-4A40-957E-1CC592FC4DC6}"/>
    <cellStyle name="Normal 5 6 2 4" xfId="1076" xr:uid="{5BA14372-671B-4110-A8F3-9D2FCA2A9D53}"/>
    <cellStyle name="Normal 5 6 2 4 2" xfId="1077" xr:uid="{1E25869E-96BA-45A3-AA94-22D44F139DA0}"/>
    <cellStyle name="Normal 5 6 2 4 2 2" xfId="1078" xr:uid="{019D3A51-45EA-4ABB-AE9E-E9AE56A877C7}"/>
    <cellStyle name="Normal 5 6 2 4 2 3" xfId="1079" xr:uid="{1ECEC3F9-FF25-49CF-97F0-5F4A59045B92}"/>
    <cellStyle name="Normal 5 6 2 4 2 4" xfId="1080" xr:uid="{D96B1300-61D5-4552-9718-E21E3B188B03}"/>
    <cellStyle name="Normal 5 6 2 4 3" xfId="1081" xr:uid="{BFFC5B2E-F6C1-4850-9AD0-2B288D6303F3}"/>
    <cellStyle name="Normal 5 6 2 4 4" xfId="1082" xr:uid="{2404BBB6-926F-4AA4-94EE-FC7EA13E15F0}"/>
    <cellStyle name="Normal 5 6 2 4 5" xfId="1083" xr:uid="{89BD1F67-0A3F-48E1-9642-6856D7C0AEDE}"/>
    <cellStyle name="Normal 5 6 2 5" xfId="1084" xr:uid="{531687AD-2D3F-4A6F-B88B-682B27E97FE6}"/>
    <cellStyle name="Normal 5 6 2 5 2" xfId="1085" xr:uid="{2AB8AF2C-EA2A-4563-87F0-2984A9DEB821}"/>
    <cellStyle name="Normal 5 6 2 5 3" xfId="1086" xr:uid="{90BEC5A4-29BE-4F56-AEA7-6C0384635EC3}"/>
    <cellStyle name="Normal 5 6 2 5 4" xfId="1087" xr:uid="{18C666D8-D290-435E-8741-6BC7CB10DEA5}"/>
    <cellStyle name="Normal 5 6 2 6" xfId="1088" xr:uid="{A7D815CE-C078-4CE1-A4BB-1295716DC872}"/>
    <cellStyle name="Normal 5 6 2 6 2" xfId="1089" xr:uid="{BDDCB1D7-5C03-449B-9092-6F277AD86E35}"/>
    <cellStyle name="Normal 5 6 2 6 3" xfId="1090" xr:uid="{4D1CD8DC-DEC3-4ECD-AE51-BF54F6782BDF}"/>
    <cellStyle name="Normal 5 6 2 6 4" xfId="1091" xr:uid="{3B6E78F7-77EA-45A5-B81B-383FE5BFD7D3}"/>
    <cellStyle name="Normal 5 6 2 7" xfId="1092" xr:uid="{AD79206E-6AD9-4057-ABE5-937100A8F019}"/>
    <cellStyle name="Normal 5 6 2 8" xfId="1093" xr:uid="{BA727B46-BCA4-442C-85B8-EFF3771B9C52}"/>
    <cellStyle name="Normal 5 6 2 9" xfId="1094" xr:uid="{2731D65E-5E4F-45C7-A0A9-C9AF67525322}"/>
    <cellStyle name="Normal 5 6 3" xfId="1095" xr:uid="{244BD860-9B24-4B26-8DD6-65A6E8186869}"/>
    <cellStyle name="Normal 5 6 3 2" xfId="1096" xr:uid="{3A172163-7774-4ADC-9FA5-F2AAB445BDB3}"/>
    <cellStyle name="Normal 5 6 3 2 2" xfId="1097" xr:uid="{0A7B1B19-6530-4A98-AA6C-ED7D263C2ABF}"/>
    <cellStyle name="Normal 5 6 3 2 2 2" xfId="1098" xr:uid="{09A2DF74-DD97-4F51-B0A4-B7C3A3C55D15}"/>
    <cellStyle name="Normal 5 6 3 2 2 2 2" xfId="3917" xr:uid="{E39A9AB3-FC1C-4DD1-A525-7E87801D562C}"/>
    <cellStyle name="Normal 5 6 3 2 2 3" xfId="1099" xr:uid="{E452B68C-56BA-4857-BBAD-747F33B41E68}"/>
    <cellStyle name="Normal 5 6 3 2 2 4" xfId="1100" xr:uid="{D8F4DF5C-0155-49A7-9D15-1371B2DCF640}"/>
    <cellStyle name="Normal 5 6 3 2 3" xfId="1101" xr:uid="{FB019D0F-77A7-4610-81E1-9396CC7CAE88}"/>
    <cellStyle name="Normal 5 6 3 2 3 2" xfId="1102" xr:uid="{8B9F868E-C8F4-47B0-8207-B40F647D5884}"/>
    <cellStyle name="Normal 5 6 3 2 3 3" xfId="1103" xr:uid="{3EFF94C0-76E7-4AD3-9205-718CFED26BFF}"/>
    <cellStyle name="Normal 5 6 3 2 3 4" xfId="1104" xr:uid="{3725718B-EEFB-4FC7-ABFB-EAF88BAB7EC9}"/>
    <cellStyle name="Normal 5 6 3 2 4" xfId="1105" xr:uid="{FD6EDFBB-CE3A-49ED-9BEB-18B64C4695D2}"/>
    <cellStyle name="Normal 5 6 3 2 5" xfId="1106" xr:uid="{99936C5C-2E28-44D5-8CE7-7FED0BEB660A}"/>
    <cellStyle name="Normal 5 6 3 2 6" xfId="1107" xr:uid="{F839DEBC-33FE-4720-A2BD-DA2C72665D2D}"/>
    <cellStyle name="Normal 5 6 3 3" xfId="1108" xr:uid="{0DAAEA06-2E49-44B2-8716-11EBF198E521}"/>
    <cellStyle name="Normal 5 6 3 3 2" xfId="1109" xr:uid="{297B29CF-35CA-4CC3-9195-87A764643252}"/>
    <cellStyle name="Normal 5 6 3 3 2 2" xfId="1110" xr:uid="{FDB7F0B9-D817-4533-B769-8B5F1BEA3FD8}"/>
    <cellStyle name="Normal 5 6 3 3 2 3" xfId="1111" xr:uid="{713024F5-E453-4655-8CC2-C6AE16560306}"/>
    <cellStyle name="Normal 5 6 3 3 2 4" xfId="1112" xr:uid="{B6691797-F790-4D5D-A840-D4FF6BC67337}"/>
    <cellStyle name="Normal 5 6 3 3 3" xfId="1113" xr:uid="{F609BE7A-351D-420F-8486-83E95F06A650}"/>
    <cellStyle name="Normal 5 6 3 3 4" xfId="1114" xr:uid="{7DD295BF-F150-4A6D-9C59-B7E2706A6802}"/>
    <cellStyle name="Normal 5 6 3 3 5" xfId="1115" xr:uid="{FE703841-06A4-45A3-A5AC-E1A868C0EEC0}"/>
    <cellStyle name="Normal 5 6 3 4" xfId="1116" xr:uid="{AD621798-B596-42DF-8F10-FD717E181040}"/>
    <cellStyle name="Normal 5 6 3 4 2" xfId="1117" xr:uid="{B1765255-C7CD-4B75-8D86-0C2868BEFE5D}"/>
    <cellStyle name="Normal 5 6 3 4 3" xfId="1118" xr:uid="{5A158FEC-845A-4413-8760-A63FBBCF6767}"/>
    <cellStyle name="Normal 5 6 3 4 4" xfId="1119" xr:uid="{BB408B18-06BB-468E-9E5E-66635B7699A1}"/>
    <cellStyle name="Normal 5 6 3 5" xfId="1120" xr:uid="{D7559F40-9715-4F6D-9A42-70F56A97C39E}"/>
    <cellStyle name="Normal 5 6 3 5 2" xfId="1121" xr:uid="{134E44B2-8EE4-4A9A-A730-158C49947415}"/>
    <cellStyle name="Normal 5 6 3 5 3" xfId="1122" xr:uid="{0545AF9C-3B43-4841-96A0-EA9A758730CB}"/>
    <cellStyle name="Normal 5 6 3 5 4" xfId="1123" xr:uid="{B58DFDB3-9B94-476A-9CBE-0583CACEBA37}"/>
    <cellStyle name="Normal 5 6 3 6" xfId="1124" xr:uid="{E2A5C75D-1D18-4B95-BC83-402018C6AF0E}"/>
    <cellStyle name="Normal 5 6 3 7" xfId="1125" xr:uid="{DD66E5B3-1A82-4069-A083-3AA4B0DABD44}"/>
    <cellStyle name="Normal 5 6 3 8" xfId="1126" xr:uid="{48D010D2-67A4-46B9-8544-7E3A80E03016}"/>
    <cellStyle name="Normal 5 6 4" xfId="1127" xr:uid="{A0884C27-214E-40AF-9464-352C022509BC}"/>
    <cellStyle name="Normal 5 6 4 2" xfId="1128" xr:uid="{70613BE9-3CB5-46E5-9BC4-9F0110389537}"/>
    <cellStyle name="Normal 5 6 4 2 2" xfId="1129" xr:uid="{E8C08877-CFD8-48A7-A9AD-66336F94C7AD}"/>
    <cellStyle name="Normal 5 6 4 2 2 2" xfId="1130" xr:uid="{C815B265-509A-4B10-9AF1-8EF804A14FB2}"/>
    <cellStyle name="Normal 5 6 4 2 2 3" xfId="1131" xr:uid="{B4D4BC6A-2A63-4D18-A762-EC24ACBFE1D7}"/>
    <cellStyle name="Normal 5 6 4 2 2 4" xfId="1132" xr:uid="{1B31E6DD-1203-4BF3-886F-94989161731F}"/>
    <cellStyle name="Normal 5 6 4 2 3" xfId="1133" xr:uid="{5CF4B7E6-AE66-435D-9ABF-26585E560667}"/>
    <cellStyle name="Normal 5 6 4 2 4" xfId="1134" xr:uid="{605CA92B-064C-4467-9D6C-17F442EE3948}"/>
    <cellStyle name="Normal 5 6 4 2 5" xfId="1135" xr:uid="{6E17BAEE-E8AC-4CAF-A999-4E785F6437C8}"/>
    <cellStyle name="Normal 5 6 4 3" xfId="1136" xr:uid="{1645AA4F-5A92-422A-B51C-3464329563CD}"/>
    <cellStyle name="Normal 5 6 4 3 2" xfId="1137" xr:uid="{8BA6EA27-B4E5-4678-8B69-4E435E6326E4}"/>
    <cellStyle name="Normal 5 6 4 3 3" xfId="1138" xr:uid="{E1D37D38-D41C-432E-A93F-96DF55F8C205}"/>
    <cellStyle name="Normal 5 6 4 3 4" xfId="1139" xr:uid="{22CBCA49-2AFE-4C85-B2CA-34B2AF115AB7}"/>
    <cellStyle name="Normal 5 6 4 4" xfId="1140" xr:uid="{05CD3FCF-0656-4FBD-9FF0-A5DAB388C367}"/>
    <cellStyle name="Normal 5 6 4 4 2" xfId="1141" xr:uid="{6F62576D-B9C2-48E0-889C-776108C74FA9}"/>
    <cellStyle name="Normal 5 6 4 4 3" xfId="1142" xr:uid="{9E391FF1-EC45-430E-9F02-7F7C5B8C9D43}"/>
    <cellStyle name="Normal 5 6 4 4 4" xfId="1143" xr:uid="{A843C290-4618-420D-A452-89D8FFE2A537}"/>
    <cellStyle name="Normal 5 6 4 5" xfId="1144" xr:uid="{E146F3AB-B9F2-4329-8E3E-BCB93073767C}"/>
    <cellStyle name="Normal 5 6 4 6" xfId="1145" xr:uid="{17D83D3A-595F-4493-8538-C16691C052A0}"/>
    <cellStyle name="Normal 5 6 4 7" xfId="1146" xr:uid="{0B3751E2-6EF0-4836-9898-B09475F932E2}"/>
    <cellStyle name="Normal 5 6 5" xfId="1147" xr:uid="{D2BC4C1F-A3DA-45B4-9991-AB8FFFDFC7D1}"/>
    <cellStyle name="Normal 5 6 5 2" xfId="1148" xr:uid="{BE611541-A98C-463B-BF36-9473C76DAA02}"/>
    <cellStyle name="Normal 5 6 5 2 2" xfId="1149" xr:uid="{1A0AD52F-A1B4-4B42-A0AD-141E39C16506}"/>
    <cellStyle name="Normal 5 6 5 2 3" xfId="1150" xr:uid="{4B05190D-348E-4A0C-B9D9-D9E6ADC36138}"/>
    <cellStyle name="Normal 5 6 5 2 4" xfId="1151" xr:uid="{65837B69-999D-40BE-8600-7CC1E78C63F6}"/>
    <cellStyle name="Normal 5 6 5 3" xfId="1152" xr:uid="{1BD8E2F0-413F-4C52-AD72-C5DC8E826677}"/>
    <cellStyle name="Normal 5 6 5 3 2" xfId="1153" xr:uid="{17A143C7-7E79-424D-BA4C-EE07004CD43F}"/>
    <cellStyle name="Normal 5 6 5 3 3" xfId="1154" xr:uid="{8026FDA9-642A-418D-B756-EC30AACF1596}"/>
    <cellStyle name="Normal 5 6 5 3 4" xfId="1155" xr:uid="{5C4C90BC-4D44-47CD-BA46-52A7A2E74F8C}"/>
    <cellStyle name="Normal 5 6 5 4" xfId="1156" xr:uid="{03C052CC-8DEA-43BD-B8F2-8C183D7EBC21}"/>
    <cellStyle name="Normal 5 6 5 5" xfId="1157" xr:uid="{B215170F-E494-4E34-BE86-595BB603072E}"/>
    <cellStyle name="Normal 5 6 5 6" xfId="1158" xr:uid="{B359B435-30EF-4F7D-9788-DDD8D8DEC1FC}"/>
    <cellStyle name="Normal 5 6 6" xfId="1159" xr:uid="{96584BCB-28E8-4B3D-81F7-A20D697DC605}"/>
    <cellStyle name="Normal 5 6 6 2" xfId="1160" xr:uid="{3E721815-9EB9-4D71-A316-2EC0AEFE2815}"/>
    <cellStyle name="Normal 5 6 6 2 2" xfId="1161" xr:uid="{960B23B0-B74D-466C-B849-F8EC632D54FA}"/>
    <cellStyle name="Normal 5 6 6 2 3" xfId="1162" xr:uid="{2AB2066A-F856-4336-B4C3-DBFA3E03D45F}"/>
    <cellStyle name="Normal 5 6 6 2 4" xfId="1163" xr:uid="{8E332C0E-06D4-4E97-931F-D3BD14E9497E}"/>
    <cellStyle name="Normal 5 6 6 3" xfId="1164" xr:uid="{767B63E4-1C06-40F9-9FFF-DDD30B9BBCDC}"/>
    <cellStyle name="Normal 5 6 6 4" xfId="1165" xr:uid="{652A767B-4E96-4242-ADAB-1324B8A0F9FF}"/>
    <cellStyle name="Normal 5 6 6 5" xfId="1166" xr:uid="{7E3BF877-670B-49FC-907A-C5FD78DE827B}"/>
    <cellStyle name="Normal 5 6 7" xfId="1167" xr:uid="{89343337-1B33-49D8-9B96-7299849F88AB}"/>
    <cellStyle name="Normal 5 6 7 2" xfId="1168" xr:uid="{E7B1E5D1-773A-4AB3-8EF5-196E20EB72C9}"/>
    <cellStyle name="Normal 5 6 7 3" xfId="1169" xr:uid="{B22A7BF3-52B5-49F1-8A22-564E5EB88E9D}"/>
    <cellStyle name="Normal 5 6 7 4" xfId="1170" xr:uid="{FBECD4E6-AC41-4FD8-B337-DBDCD76AB2E9}"/>
    <cellStyle name="Normal 5 6 8" xfId="1171" xr:uid="{BCC6168E-7FE6-42FE-964D-6526DE108DD5}"/>
    <cellStyle name="Normal 5 6 8 2" xfId="1172" xr:uid="{701D26B8-34F7-49B7-AA14-211F1ECF310E}"/>
    <cellStyle name="Normal 5 6 8 3" xfId="1173" xr:uid="{907416FB-1DFA-44E2-9A4E-9FBEEA642EA2}"/>
    <cellStyle name="Normal 5 6 8 4" xfId="1174" xr:uid="{62A1953F-D83F-475D-87E3-2414EFA901FA}"/>
    <cellStyle name="Normal 5 6 9" xfId="1175" xr:uid="{EE6639B6-CBE3-4623-9C12-D645CB692F21}"/>
    <cellStyle name="Normal 5 7" xfId="1176" xr:uid="{5CC046CF-1190-4008-BEF6-7DCDB81B34C9}"/>
    <cellStyle name="Normal 5 7 2" xfId="1177" xr:uid="{36FDFAE5-C232-4928-BA54-E5C643A778FA}"/>
    <cellStyle name="Normal 5 7 2 2" xfId="1178" xr:uid="{0DEF07B2-CE64-428D-81D3-9A42F54212A3}"/>
    <cellStyle name="Normal 5 7 2 2 2" xfId="1179" xr:uid="{742595B0-8AAE-44A6-A05C-4FA4252A1207}"/>
    <cellStyle name="Normal 5 7 2 2 2 2" xfId="1180" xr:uid="{F90B7086-3F0F-4F58-A716-2F6A96810F1A}"/>
    <cellStyle name="Normal 5 7 2 2 2 3" xfId="1181" xr:uid="{6FB1412B-C173-4E7F-ADC9-E8FD5E95A31A}"/>
    <cellStyle name="Normal 5 7 2 2 2 4" xfId="1182" xr:uid="{EB54CCE4-04EA-4335-A376-39E445174C75}"/>
    <cellStyle name="Normal 5 7 2 2 3" xfId="1183" xr:uid="{909681D2-22F9-478A-BEED-E025A0A1653E}"/>
    <cellStyle name="Normal 5 7 2 2 3 2" xfId="1184" xr:uid="{922E9F18-1458-4FF6-B477-CE6B8E61392D}"/>
    <cellStyle name="Normal 5 7 2 2 3 3" xfId="1185" xr:uid="{9818C6CE-6E72-4396-904F-634AD15D6CE9}"/>
    <cellStyle name="Normal 5 7 2 2 3 4" xfId="1186" xr:uid="{F8602B9D-8645-498E-85B3-941EB9DC8A4E}"/>
    <cellStyle name="Normal 5 7 2 2 4" xfId="1187" xr:uid="{BEFE8E6E-05CE-40A4-804D-93D085C774C1}"/>
    <cellStyle name="Normal 5 7 2 2 5" xfId="1188" xr:uid="{6923CEC3-FCFC-47EF-A01E-41DC59889BA0}"/>
    <cellStyle name="Normal 5 7 2 2 6" xfId="1189" xr:uid="{4C0406FF-8EBD-4475-A0C0-96371251CF68}"/>
    <cellStyle name="Normal 5 7 2 3" xfId="1190" xr:uid="{584136AA-CC2A-43DE-AF49-CF9176A32D0C}"/>
    <cellStyle name="Normal 5 7 2 3 2" xfId="1191" xr:uid="{93CA5EC4-91B4-4C01-B753-677A43BC51D1}"/>
    <cellStyle name="Normal 5 7 2 3 2 2" xfId="1192" xr:uid="{45D2B364-63EB-4520-839C-06F9667BE6E3}"/>
    <cellStyle name="Normal 5 7 2 3 2 3" xfId="1193" xr:uid="{96BA6B8E-3D9D-4A1B-A020-B309A46BF10F}"/>
    <cellStyle name="Normal 5 7 2 3 2 4" xfId="1194" xr:uid="{54DAC2C2-349D-4C95-82B7-D4CAE9A8B4A9}"/>
    <cellStyle name="Normal 5 7 2 3 3" xfId="1195" xr:uid="{0FF0DAF6-64F8-4120-9BF1-B86F46F15317}"/>
    <cellStyle name="Normal 5 7 2 3 4" xfId="1196" xr:uid="{6CE56A52-CBF5-494E-AC39-ECACF02C52D5}"/>
    <cellStyle name="Normal 5 7 2 3 5" xfId="1197" xr:uid="{E844EA6B-0B9D-4BD3-9840-D9F553CB9EFE}"/>
    <cellStyle name="Normal 5 7 2 4" xfId="1198" xr:uid="{CE11D1DE-4284-4200-8DC4-DEA35DD3D3A4}"/>
    <cellStyle name="Normal 5 7 2 4 2" xfId="1199" xr:uid="{4E993069-771B-4604-907D-901C1D16C921}"/>
    <cellStyle name="Normal 5 7 2 4 3" xfId="1200" xr:uid="{51230E60-6614-43A1-BD58-95DDD8FDA6E0}"/>
    <cellStyle name="Normal 5 7 2 4 4" xfId="1201" xr:uid="{88F4B007-2183-4479-93AE-6321AB561639}"/>
    <cellStyle name="Normal 5 7 2 5" xfId="1202" xr:uid="{C3D77B9E-9CA0-4865-9FAF-5F66F835B880}"/>
    <cellStyle name="Normal 5 7 2 5 2" xfId="1203" xr:uid="{C4000FA4-1398-48F2-974D-B405FF596BDB}"/>
    <cellStyle name="Normal 5 7 2 5 3" xfId="1204" xr:uid="{40088755-2189-4C22-A800-0ACDAC18E56E}"/>
    <cellStyle name="Normal 5 7 2 5 4" xfId="1205" xr:uid="{A17006BA-085D-4687-93DB-EC33E8CEB751}"/>
    <cellStyle name="Normal 5 7 2 6" xfId="1206" xr:uid="{11C16454-1B68-4C48-ABFA-12D19AE4D408}"/>
    <cellStyle name="Normal 5 7 2 7" xfId="1207" xr:uid="{B62AD194-FDB4-4A0F-A183-1D3A6D8D9AD9}"/>
    <cellStyle name="Normal 5 7 2 8" xfId="1208" xr:uid="{5BA8E10E-5C42-45F8-8C10-74A2E07D65E0}"/>
    <cellStyle name="Normal 5 7 3" xfId="1209" xr:uid="{B73A8EFA-6FD9-4FA7-A012-40C6F5D7A348}"/>
    <cellStyle name="Normal 5 7 3 2" xfId="1210" xr:uid="{EB1EF8B4-A4D9-478B-B8F8-1CC02D50827D}"/>
    <cellStyle name="Normal 5 7 3 2 2" xfId="1211" xr:uid="{AA2B012C-3C42-4B19-B3E0-710D590F09A5}"/>
    <cellStyle name="Normal 5 7 3 2 3" xfId="1212" xr:uid="{4CF99F16-E36D-43BF-B525-B4B7CB5DCAEE}"/>
    <cellStyle name="Normal 5 7 3 2 4" xfId="1213" xr:uid="{CA8EF8F0-4518-4AB7-9B1E-65E5C06CDF8C}"/>
    <cellStyle name="Normal 5 7 3 3" xfId="1214" xr:uid="{450C81CC-0C67-44FD-BF7C-6940D6701B81}"/>
    <cellStyle name="Normal 5 7 3 3 2" xfId="1215" xr:uid="{FE8D63DD-4663-447F-BB92-40EBFD1FCBAD}"/>
    <cellStyle name="Normal 5 7 3 3 3" xfId="1216" xr:uid="{128E5D5D-429C-4983-873D-E83A4EB04B98}"/>
    <cellStyle name="Normal 5 7 3 3 4" xfId="1217" xr:uid="{B0B2974A-4958-412F-B796-68959C727EEF}"/>
    <cellStyle name="Normal 5 7 3 4" xfId="1218" xr:uid="{3BF89652-17FF-4488-8027-714D6674067A}"/>
    <cellStyle name="Normal 5 7 3 5" xfId="1219" xr:uid="{83B11058-B175-4FCA-9E45-B795E7ECB30E}"/>
    <cellStyle name="Normal 5 7 3 6" xfId="1220" xr:uid="{8B3AE66D-E613-453B-A1D6-BEFA661879AA}"/>
    <cellStyle name="Normal 5 7 4" xfId="1221" xr:uid="{EAE1CEC4-8D40-44D7-8DF9-366AF0AD8B48}"/>
    <cellStyle name="Normal 5 7 4 2" xfId="1222" xr:uid="{EDE5432D-0A02-4CD5-BB85-7C762AF8DF08}"/>
    <cellStyle name="Normal 5 7 4 2 2" xfId="1223" xr:uid="{33906C45-CE5F-4CFF-8421-BCDB716A0EC7}"/>
    <cellStyle name="Normal 5 7 4 2 3" xfId="1224" xr:uid="{4A8875DB-69B6-4FB8-928B-3AD2E2CBCAB7}"/>
    <cellStyle name="Normal 5 7 4 2 4" xfId="1225" xr:uid="{434294C2-0C0B-42FD-89EF-3110E409AA7C}"/>
    <cellStyle name="Normal 5 7 4 3" xfId="1226" xr:uid="{CF58390F-DD08-433C-BBBE-CA597E256370}"/>
    <cellStyle name="Normal 5 7 4 4" xfId="1227" xr:uid="{2B5C34B7-9FDA-4D7A-BE1F-AD01031B1B47}"/>
    <cellStyle name="Normal 5 7 4 5" xfId="1228" xr:uid="{0265F818-DF95-4DF0-B827-3B3BBE8781BD}"/>
    <cellStyle name="Normal 5 7 5" xfId="1229" xr:uid="{D5EC7E33-E9C5-4FA1-91B7-5EDA37AE382C}"/>
    <cellStyle name="Normal 5 7 5 2" xfId="1230" xr:uid="{72B18589-F3D2-413D-9349-9F76582B5F56}"/>
    <cellStyle name="Normal 5 7 5 3" xfId="1231" xr:uid="{E22FC6E9-DC3D-44C7-9584-C5E64ABE78D2}"/>
    <cellStyle name="Normal 5 7 5 4" xfId="1232" xr:uid="{245FA6B2-DB90-41BC-883C-C03B88AADAD2}"/>
    <cellStyle name="Normal 5 7 6" xfId="1233" xr:uid="{9F490460-1A02-4382-A57C-275DE22BC060}"/>
    <cellStyle name="Normal 5 7 6 2" xfId="1234" xr:uid="{447E056D-8BDD-4C94-B39D-EC4383D438FB}"/>
    <cellStyle name="Normal 5 7 6 3" xfId="1235" xr:uid="{4DB62EA6-BA24-4DC7-AE04-3E46002A8B7C}"/>
    <cellStyle name="Normal 5 7 6 4" xfId="1236" xr:uid="{4C50BC13-9424-4141-B167-FCEBA4E45951}"/>
    <cellStyle name="Normal 5 7 7" xfId="1237" xr:uid="{446B6915-CC32-4C1C-85D7-070CC51745FD}"/>
    <cellStyle name="Normal 5 7 8" xfId="1238" xr:uid="{5C1E3285-590B-4C18-B94D-EC31DA9F0C57}"/>
    <cellStyle name="Normal 5 7 9" xfId="1239" xr:uid="{62424A96-207F-4872-A56A-FE9B86A2DA81}"/>
    <cellStyle name="Normal 5 8" xfId="1240" xr:uid="{A89493A9-CA90-4742-A599-86E234680A32}"/>
    <cellStyle name="Normal 5 8 2" xfId="1241" xr:uid="{2D7ED3D8-1B60-42CC-B99E-9FBE7688A999}"/>
    <cellStyle name="Normal 5 8 2 2" xfId="1242" xr:uid="{C0C58EAD-3B69-46DC-9A9A-45D655AD9407}"/>
    <cellStyle name="Normal 5 8 2 2 2" xfId="1243" xr:uid="{EE5D09F2-A39B-4B16-A683-6EB6AF539688}"/>
    <cellStyle name="Normal 5 8 2 2 2 2" xfId="3918" xr:uid="{218C65F6-3379-4478-AB3C-CBE84BD3C8A0}"/>
    <cellStyle name="Normal 5 8 2 2 3" xfId="1244" xr:uid="{AC7912B6-E6DB-422A-9DD3-868F742436F6}"/>
    <cellStyle name="Normal 5 8 2 2 4" xfId="1245" xr:uid="{B1B4419C-F671-4364-A11B-4E0A236F6290}"/>
    <cellStyle name="Normal 5 8 2 3" xfId="1246" xr:uid="{D6E9A618-717C-46A8-A16F-DE7922296193}"/>
    <cellStyle name="Normal 5 8 2 3 2" xfId="1247" xr:uid="{F2D65D1D-8100-4818-8DC3-9740CDEE6D34}"/>
    <cellStyle name="Normal 5 8 2 3 3" xfId="1248" xr:uid="{4C0EDE32-9059-432B-AD29-A4C75BA62113}"/>
    <cellStyle name="Normal 5 8 2 3 4" xfId="1249" xr:uid="{4F329357-63F2-43B0-A358-CBFE9B29F3A7}"/>
    <cellStyle name="Normal 5 8 2 4" xfId="1250" xr:uid="{1C126CED-A23F-4D80-A7FA-16B7474AA632}"/>
    <cellStyle name="Normal 5 8 2 5" xfId="1251" xr:uid="{0B6ED28B-0E83-47A9-97F0-A33E0D39C627}"/>
    <cellStyle name="Normal 5 8 2 6" xfId="1252" xr:uid="{C54AF28D-EC18-46DA-89A8-38E972651C98}"/>
    <cellStyle name="Normal 5 8 3" xfId="1253" xr:uid="{63E8A558-7B1C-4EE2-A2F5-F4121859FAA4}"/>
    <cellStyle name="Normal 5 8 3 2" xfId="1254" xr:uid="{5FCD9A2E-6690-4911-99B3-9B42DCF87F97}"/>
    <cellStyle name="Normal 5 8 3 2 2" xfId="1255" xr:uid="{ACCABAF1-5E3E-46B9-AD3C-3BFFA85DE8BA}"/>
    <cellStyle name="Normal 5 8 3 2 3" xfId="1256" xr:uid="{698E0F9E-6C47-45AF-B877-3BD83555F163}"/>
    <cellStyle name="Normal 5 8 3 2 4" xfId="1257" xr:uid="{73F62322-99C7-4FE3-B60D-93F042CBD4CA}"/>
    <cellStyle name="Normal 5 8 3 3" xfId="1258" xr:uid="{4628322E-08B7-40F3-8A48-9A94878A54E0}"/>
    <cellStyle name="Normal 5 8 3 4" xfId="1259" xr:uid="{559D3E27-906F-4315-9FF8-29B3FD629453}"/>
    <cellStyle name="Normal 5 8 3 5" xfId="1260" xr:uid="{851026EE-A564-4B63-9A85-596902ED4476}"/>
    <cellStyle name="Normal 5 8 4" xfId="1261" xr:uid="{D7002780-4A3C-4B69-A56E-134CCE131C9D}"/>
    <cellStyle name="Normal 5 8 4 2" xfId="1262" xr:uid="{7F25450F-98CD-4915-8564-6F1382803B04}"/>
    <cellStyle name="Normal 5 8 4 3" xfId="1263" xr:uid="{056AC240-5C8D-45A0-8D4F-9400D259028D}"/>
    <cellStyle name="Normal 5 8 4 4" xfId="1264" xr:uid="{78406282-87AE-466C-9769-726989D592F3}"/>
    <cellStyle name="Normal 5 8 5" xfId="1265" xr:uid="{C476BDB4-0D0D-4195-AFEF-D3FD42874946}"/>
    <cellStyle name="Normal 5 8 5 2" xfId="1266" xr:uid="{AC06C41D-9168-4276-808E-47BD27D2C77C}"/>
    <cellStyle name="Normal 5 8 5 3" xfId="1267" xr:uid="{2493D2E4-86CA-4F9D-9E18-B50B0B98F722}"/>
    <cellStyle name="Normal 5 8 5 4" xfId="1268" xr:uid="{FDF679FC-599E-4C75-A7BA-2059D4311B23}"/>
    <cellStyle name="Normal 5 8 6" xfId="1269" xr:uid="{589AA650-F994-4034-9B30-61D21DF6A08A}"/>
    <cellStyle name="Normal 5 8 7" xfId="1270" xr:uid="{BCE23512-E4A0-4C52-A4D2-FA2709D1AF2D}"/>
    <cellStyle name="Normal 5 8 8" xfId="1271" xr:uid="{3BBEE449-78D5-45C6-A4C1-6F51A79B4DEA}"/>
    <cellStyle name="Normal 5 9" xfId="1272" xr:uid="{B24EB1E1-A2B8-45CC-8017-2FDA7CE98737}"/>
    <cellStyle name="Normal 5 9 2" xfId="1273" xr:uid="{DF699D0C-378B-465B-BFE0-6A3A2589B08F}"/>
    <cellStyle name="Normal 5 9 2 2" xfId="1274" xr:uid="{47BD3C0E-EB59-47BB-9902-FB2C209A5788}"/>
    <cellStyle name="Normal 5 9 2 2 2" xfId="1275" xr:uid="{734E614F-B1B4-41DB-ABDD-6486FE519540}"/>
    <cellStyle name="Normal 5 9 2 2 3" xfId="1276" xr:uid="{9A3207D4-2265-4C6C-807F-A84FD9C6558B}"/>
    <cellStyle name="Normal 5 9 2 2 4" xfId="1277" xr:uid="{CF678F30-9CAE-469D-B51C-6F6B57F55CF1}"/>
    <cellStyle name="Normal 5 9 2 3" xfId="1278" xr:uid="{A238B374-4E46-4A41-9A75-9735E29EDB10}"/>
    <cellStyle name="Normal 5 9 2 4" xfId="1279" xr:uid="{90B0E821-10C3-4B70-9BFF-6FCF1613A0E0}"/>
    <cellStyle name="Normal 5 9 2 5" xfId="1280" xr:uid="{57509EA6-3AB3-4E14-8854-3B6382EDF9B2}"/>
    <cellStyle name="Normal 5 9 3" xfId="1281" xr:uid="{5263F90A-7954-4DB3-B262-FF57581AAD69}"/>
    <cellStyle name="Normal 5 9 3 2" xfId="1282" xr:uid="{CB7EDABA-4E4C-4E4A-AC6E-20DA158E11DA}"/>
    <cellStyle name="Normal 5 9 3 3" xfId="1283" xr:uid="{8C3EA26D-6F53-49CF-B478-7AF2FBBABB82}"/>
    <cellStyle name="Normal 5 9 3 4" xfId="1284" xr:uid="{78E45CF3-1C65-4D15-96CC-A615E34C429F}"/>
    <cellStyle name="Normal 5 9 4" xfId="1285" xr:uid="{6C106E41-7F49-4FC6-8F7F-90F155DA771E}"/>
    <cellStyle name="Normal 5 9 4 2" xfId="1286" xr:uid="{50CB2738-3DD1-41F2-9222-4ACBC53FA820}"/>
    <cellStyle name="Normal 5 9 4 3" xfId="1287" xr:uid="{463A1B7B-EBC8-4BA8-98CA-B7E33E150611}"/>
    <cellStyle name="Normal 5 9 4 4" xfId="1288" xr:uid="{8C77CF26-B736-4B88-A432-AB971E6FE025}"/>
    <cellStyle name="Normal 5 9 5" xfId="1289" xr:uid="{E889910A-3A05-46F5-BA24-8FA8E9E85301}"/>
    <cellStyle name="Normal 5 9 6" xfId="1290" xr:uid="{7131EE04-D5C6-4F6D-8293-9D11A0D9967D}"/>
    <cellStyle name="Normal 5 9 7" xfId="1291" xr:uid="{4FB1A626-B92F-43A9-8514-1B672B68493D}"/>
    <cellStyle name="Normal 6" xfId="82" xr:uid="{71BA088B-3EDE-4AD6-95FC-E7083E62515F}"/>
    <cellStyle name="Normal 6 10" xfId="1292" xr:uid="{ED8850F5-9382-4D17-A6F6-854E75A4E76F}"/>
    <cellStyle name="Normal 6 10 2" xfId="1293" xr:uid="{5BA25DBF-D42C-478B-8510-C5BAACA80F06}"/>
    <cellStyle name="Normal 6 10 2 2" xfId="1294" xr:uid="{E2E30D19-08E0-4E30-9546-343E667A1708}"/>
    <cellStyle name="Normal 6 10 2 2 2" xfId="5329" xr:uid="{040E0428-E3D0-492A-BCEF-007DEAC40BCF}"/>
    <cellStyle name="Normal 6 10 2 3" xfId="1295" xr:uid="{FB367335-B96E-41ED-92CA-E8201D88F516}"/>
    <cellStyle name="Normal 6 10 2 4" xfId="1296" xr:uid="{D823A0C2-6638-4069-8A0F-3AE7ADC5699D}"/>
    <cellStyle name="Normal 6 10 3" xfId="1297" xr:uid="{0A534CA4-6DB3-4E32-B4BE-7E5AE7B0C4BC}"/>
    <cellStyle name="Normal 6 10 4" xfId="1298" xr:uid="{6FB050AC-8195-4F43-BD52-DE35E566B7C3}"/>
    <cellStyle name="Normal 6 10 5" xfId="1299" xr:uid="{A6947E41-0D81-465B-84DD-44E2DC8DCD14}"/>
    <cellStyle name="Normal 6 11" xfId="1300" xr:uid="{30014BD9-519F-471F-B37B-A244D4DB21E2}"/>
    <cellStyle name="Normal 6 11 2" xfId="1301" xr:uid="{2019E619-CEBB-4502-B3D8-A2BA37A8991B}"/>
    <cellStyle name="Normal 6 11 3" xfId="1302" xr:uid="{8DC22093-99A9-4247-BB04-6AA2EE76D7D2}"/>
    <cellStyle name="Normal 6 11 4" xfId="1303" xr:uid="{6E905A81-F129-41F7-9719-E096BBAA1352}"/>
    <cellStyle name="Normal 6 12" xfId="1304" xr:uid="{89A1E37E-B59C-411F-A379-1C31A3E14586}"/>
    <cellStyle name="Normal 6 12 2" xfId="1305" xr:uid="{2A88177C-C755-4382-BD4E-131EE62DAE24}"/>
    <cellStyle name="Normal 6 12 3" xfId="1306" xr:uid="{E1533DBD-8AB8-44EF-BD21-597F034AD4D4}"/>
    <cellStyle name="Normal 6 12 4" xfId="1307" xr:uid="{C0DF5A9B-6E3C-4597-B206-5CBD4E5C6545}"/>
    <cellStyle name="Normal 6 13" xfId="1308" xr:uid="{F8C5BF05-8BF6-4F38-9EF5-724DA4E8E0FB}"/>
    <cellStyle name="Normal 6 13 2" xfId="1309" xr:uid="{74597B98-AA6B-46DE-AFCB-C2D64A46B9A7}"/>
    <cellStyle name="Normal 6 13 3" xfId="3736" xr:uid="{D3E6A345-16C8-4668-B68A-FB37AFD4B3D5}"/>
    <cellStyle name="Normal 6 13 4" xfId="4608" xr:uid="{372633CE-D48A-4C06-B90B-7C6282A86F90}"/>
    <cellStyle name="Normal 6 13 5" xfId="4434" xr:uid="{86FAA09D-01A7-4C7F-ACCC-FB148A6A4BAC}"/>
    <cellStyle name="Normal 6 14" xfId="1310" xr:uid="{754CD2CF-C128-4A01-998F-48A03D39D74E}"/>
    <cellStyle name="Normal 6 15" xfId="1311" xr:uid="{E7BEC98C-114F-4645-9B0B-3E619CDABAF0}"/>
    <cellStyle name="Normal 6 16" xfId="1312" xr:uid="{F930BDEA-D4FD-4989-832C-10A932327F1D}"/>
    <cellStyle name="Normal 6 2" xfId="83" xr:uid="{3A1977C9-638B-4F63-9EEE-C46895A0DFB5}"/>
    <cellStyle name="Normal 6 2 2" xfId="3728" xr:uid="{5F81CE8D-DAAF-4BF1-9B72-4BFA5B8B40A7}"/>
    <cellStyle name="Normal 6 2 2 2" xfId="4591" xr:uid="{399343FD-D811-41E9-B0DE-60BC2DB8FF2A}"/>
    <cellStyle name="Normal 6 2 3" xfId="4592" xr:uid="{1746FC9D-769F-40CB-BBD7-711972F3FCAF}"/>
    <cellStyle name="Normal 6 3" xfId="84" xr:uid="{33DE98B6-59B8-4C06-983E-E92C0A383C50}"/>
    <cellStyle name="Normal 6 3 10" xfId="1313" xr:uid="{8AC96EA0-FD3F-45EA-8F88-3279C13F520C}"/>
    <cellStyle name="Normal 6 3 11" xfId="1314" xr:uid="{BCA54BD9-E1A0-405F-8D74-C29F226FD669}"/>
    <cellStyle name="Normal 6 3 2" xfId="1315" xr:uid="{FA872B92-FC4E-4F11-B86F-CF9503C774C9}"/>
    <cellStyle name="Normal 6 3 2 2" xfId="1316" xr:uid="{4EBE0E0E-5C79-4446-BD68-A99BC2C67482}"/>
    <cellStyle name="Normal 6 3 2 2 2" xfId="1317" xr:uid="{BE69735E-4982-4AE5-8F91-5A7D6258A5AC}"/>
    <cellStyle name="Normal 6 3 2 2 2 2" xfId="1318" xr:uid="{F117D568-DB60-4B13-B31C-3D1BA9B35A97}"/>
    <cellStyle name="Normal 6 3 2 2 2 2 2" xfId="1319" xr:uid="{2AA501FF-16D1-4532-BC65-49D8AAEF4879}"/>
    <cellStyle name="Normal 6 3 2 2 2 2 2 2" xfId="3919" xr:uid="{4AB2DCB0-DA5B-40EC-B310-5AAD7C3D897E}"/>
    <cellStyle name="Normal 6 3 2 2 2 2 2 2 2" xfId="3920" xr:uid="{C0F436EF-2261-4E3A-97F4-36D36C9DD9BF}"/>
    <cellStyle name="Normal 6 3 2 2 2 2 2 3" xfId="3921" xr:uid="{3378C020-510C-4566-9C75-1E5A566C1C4E}"/>
    <cellStyle name="Normal 6 3 2 2 2 2 3" xfId="1320" xr:uid="{7A653FA0-DAC2-4B1E-B054-9309E95640F1}"/>
    <cellStyle name="Normal 6 3 2 2 2 2 3 2" xfId="3922" xr:uid="{18D4EB54-DE96-4827-B249-FC325DD77CAF}"/>
    <cellStyle name="Normal 6 3 2 2 2 2 4" xfId="1321" xr:uid="{4F03E78E-1B8A-4DE3-8BA1-96E596777ED7}"/>
    <cellStyle name="Normal 6 3 2 2 2 3" xfId="1322" xr:uid="{3160AD58-231B-45D1-91A1-2CB0BF3F8EF9}"/>
    <cellStyle name="Normal 6 3 2 2 2 3 2" xfId="1323" xr:uid="{B3688C2D-DA54-4A2A-B9F4-31F29BBF8045}"/>
    <cellStyle name="Normal 6 3 2 2 2 3 2 2" xfId="3923" xr:uid="{D4283211-066B-410F-AEDB-46D1AC8F2A21}"/>
    <cellStyle name="Normal 6 3 2 2 2 3 3" xfId="1324" xr:uid="{02266D77-05DF-499C-8D82-73AAEDB552EB}"/>
    <cellStyle name="Normal 6 3 2 2 2 3 4" xfId="1325" xr:uid="{FBD45AB3-186F-4AE5-A0D4-84706ECCF17B}"/>
    <cellStyle name="Normal 6 3 2 2 2 4" xfId="1326" xr:uid="{34B9A151-EE4E-4D52-94A1-D28660087265}"/>
    <cellStyle name="Normal 6 3 2 2 2 4 2" xfId="3924" xr:uid="{EB4EE618-E936-4808-AE5E-A4EDEF3C31D2}"/>
    <cellStyle name="Normal 6 3 2 2 2 5" xfId="1327" xr:uid="{3C151C65-E618-4E94-9CAD-4D550D67AC6B}"/>
    <cellStyle name="Normal 6 3 2 2 2 6" xfId="1328" xr:uid="{AFFEB72C-97E1-4769-B972-FC1AA36C04A3}"/>
    <cellStyle name="Normal 6 3 2 2 3" xfId="1329" xr:uid="{58EA24B8-0D13-41BD-AD55-562D8FE8664F}"/>
    <cellStyle name="Normal 6 3 2 2 3 2" xfId="1330" xr:uid="{8F512B50-9F3F-4E3D-8EED-ADFE79E0378E}"/>
    <cellStyle name="Normal 6 3 2 2 3 2 2" xfId="1331" xr:uid="{45481821-57C0-4BE3-A5F8-1EA48E647674}"/>
    <cellStyle name="Normal 6 3 2 2 3 2 2 2" xfId="3925" xr:uid="{E7887A75-EF9F-4EC6-BC30-0895A3283BE0}"/>
    <cellStyle name="Normal 6 3 2 2 3 2 2 2 2" xfId="3926" xr:uid="{1C8EE03A-21AE-499E-A04D-32384B8FD2B1}"/>
    <cellStyle name="Normal 6 3 2 2 3 2 2 3" xfId="3927" xr:uid="{CC42490A-1385-4E30-831D-374A37258B4C}"/>
    <cellStyle name="Normal 6 3 2 2 3 2 3" xfId="1332" xr:uid="{73CFA7FF-641A-4056-8FDE-547A79585994}"/>
    <cellStyle name="Normal 6 3 2 2 3 2 3 2" xfId="3928" xr:uid="{27CB6565-363D-40D4-802E-514E1839AB7E}"/>
    <cellStyle name="Normal 6 3 2 2 3 2 4" xfId="1333" xr:uid="{549ECDE5-6002-4A15-9D53-DDF5EB02D604}"/>
    <cellStyle name="Normal 6 3 2 2 3 3" xfId="1334" xr:uid="{EA0EEBFC-2340-440C-9546-BD75DF732703}"/>
    <cellStyle name="Normal 6 3 2 2 3 3 2" xfId="3929" xr:uid="{56E50CF3-B0E2-4F19-95CA-DB1C432A4B19}"/>
    <cellStyle name="Normal 6 3 2 2 3 3 2 2" xfId="3930" xr:uid="{F87803F4-D93C-464F-A6BF-D6C4440DB9E6}"/>
    <cellStyle name="Normal 6 3 2 2 3 3 3" xfId="3931" xr:uid="{45CA3C32-F300-44B6-96C3-85E05945C969}"/>
    <cellStyle name="Normal 6 3 2 2 3 4" xfId="1335" xr:uid="{6321FC20-0AC1-4560-A9F5-2845D9C5736F}"/>
    <cellStyle name="Normal 6 3 2 2 3 4 2" xfId="3932" xr:uid="{FC29EEF7-FCDD-471C-A13A-BD1E1AA77F01}"/>
    <cellStyle name="Normal 6 3 2 2 3 5" xfId="1336" xr:uid="{DA7FC3BB-1602-460E-80E2-F36C8E0325F0}"/>
    <cellStyle name="Normal 6 3 2 2 4" xfId="1337" xr:uid="{6C3E4ED7-4EC7-4124-AE82-F3BB2E61C9DB}"/>
    <cellStyle name="Normal 6 3 2 2 4 2" xfId="1338" xr:uid="{26D2F6AA-65A6-47F6-8A5D-78E45CC4D46A}"/>
    <cellStyle name="Normal 6 3 2 2 4 2 2" xfId="3933" xr:uid="{491A6C31-DADD-4B6B-9201-65BD89DDF877}"/>
    <cellStyle name="Normal 6 3 2 2 4 2 2 2" xfId="3934" xr:uid="{9A6FA1AE-7DD1-4C20-88CE-3FF7D6E0EC27}"/>
    <cellStyle name="Normal 6 3 2 2 4 2 3" xfId="3935" xr:uid="{816EEABA-743E-41D0-BAB5-5B846BA1272C}"/>
    <cellStyle name="Normal 6 3 2 2 4 3" xfId="1339" xr:uid="{1BBFF9D4-8EF6-4C28-89D3-D0777C98C86E}"/>
    <cellStyle name="Normal 6 3 2 2 4 3 2" xfId="3936" xr:uid="{8C8C32AE-A276-4FA6-9D3E-4238927D1BE1}"/>
    <cellStyle name="Normal 6 3 2 2 4 4" xfId="1340" xr:uid="{0DCC199B-5D82-430E-B668-32CF98001B37}"/>
    <cellStyle name="Normal 6 3 2 2 5" xfId="1341" xr:uid="{7650E138-F500-4CD1-B220-2F36300A42A3}"/>
    <cellStyle name="Normal 6 3 2 2 5 2" xfId="1342" xr:uid="{68312283-1424-46CA-90EE-DA887AE42B89}"/>
    <cellStyle name="Normal 6 3 2 2 5 2 2" xfId="3937" xr:uid="{D6641269-3E09-49B5-91C5-3576C7D00C6D}"/>
    <cellStyle name="Normal 6 3 2 2 5 3" xfId="1343" xr:uid="{8C8CE9D9-6DF2-41B8-9127-4E7C6FBC34CF}"/>
    <cellStyle name="Normal 6 3 2 2 5 4" xfId="1344" xr:uid="{6C1BCDEB-980D-4FA6-99ED-14886FC3404E}"/>
    <cellStyle name="Normal 6 3 2 2 6" xfId="1345" xr:uid="{76D687A8-8F23-4B30-ADB2-13A4C4DA6F95}"/>
    <cellStyle name="Normal 6 3 2 2 6 2" xfId="3938" xr:uid="{6F4C4907-C4F9-404C-8D9A-35D9AA8D7E97}"/>
    <cellStyle name="Normal 6 3 2 2 7" xfId="1346" xr:uid="{59285A11-09E9-4555-8BFD-94296D67B22C}"/>
    <cellStyle name="Normal 6 3 2 2 8" xfId="1347" xr:uid="{511AE53F-2718-4EA6-97B6-C441335F8DDD}"/>
    <cellStyle name="Normal 6 3 2 3" xfId="1348" xr:uid="{19F501ED-034A-4950-8D29-233A9F7FF6DF}"/>
    <cellStyle name="Normal 6 3 2 3 2" xfId="1349" xr:uid="{2050C819-0A31-4F96-B5FA-BE36C5749220}"/>
    <cellStyle name="Normal 6 3 2 3 2 2" xfId="1350" xr:uid="{14F0F5DE-8595-4893-BCE6-473498B97F12}"/>
    <cellStyle name="Normal 6 3 2 3 2 2 2" xfId="3939" xr:uid="{CB3749F2-4370-41CA-8F4E-BD7C355E6FA9}"/>
    <cellStyle name="Normal 6 3 2 3 2 2 2 2" xfId="3940" xr:uid="{739F6FA4-8537-4F00-95DA-809F9110C8AB}"/>
    <cellStyle name="Normal 6 3 2 3 2 2 3" xfId="3941" xr:uid="{4452897C-BC7D-47CF-8E8A-A28ADBAEC952}"/>
    <cellStyle name="Normal 6 3 2 3 2 3" xfId="1351" xr:uid="{4D720394-1604-4D41-A182-FAB8CC186179}"/>
    <cellStyle name="Normal 6 3 2 3 2 3 2" xfId="3942" xr:uid="{FF1F3187-FAFD-4C09-AC07-77E8F86E7798}"/>
    <cellStyle name="Normal 6 3 2 3 2 4" xfId="1352" xr:uid="{E021681E-57A2-4FF9-BD2D-A9641D1A4401}"/>
    <cellStyle name="Normal 6 3 2 3 3" xfId="1353" xr:uid="{7A9A5BE8-FE75-4032-AD36-D80581D5CB0D}"/>
    <cellStyle name="Normal 6 3 2 3 3 2" xfId="1354" xr:uid="{A311AB82-3D6C-4519-AD49-0D7F1EF7136A}"/>
    <cellStyle name="Normal 6 3 2 3 3 2 2" xfId="3943" xr:uid="{FAF7A0C4-2B33-45A9-A57B-A086AFD2319D}"/>
    <cellStyle name="Normal 6 3 2 3 3 3" xfId="1355" xr:uid="{1E296513-3304-4F8C-97D0-82E859D2DE6B}"/>
    <cellStyle name="Normal 6 3 2 3 3 4" xfId="1356" xr:uid="{426F0638-A842-402F-BFEE-32E84632395B}"/>
    <cellStyle name="Normal 6 3 2 3 4" xfId="1357" xr:uid="{1E909194-5D5B-4BDB-A99B-C8DD229C44CA}"/>
    <cellStyle name="Normal 6 3 2 3 4 2" xfId="3944" xr:uid="{31A8DD6F-7720-4A60-9028-DDB7BCC79C50}"/>
    <cellStyle name="Normal 6 3 2 3 5" xfId="1358" xr:uid="{BC335D8B-3A0E-4B6F-9ADA-FE3389B5F6A7}"/>
    <cellStyle name="Normal 6 3 2 3 6" xfId="1359" xr:uid="{2F4B2194-62A6-4A90-A9B9-2C7FA2BF6F7A}"/>
    <cellStyle name="Normal 6 3 2 4" xfId="1360" xr:uid="{D0D31E51-75DC-48AB-9A61-92E738DD987F}"/>
    <cellStyle name="Normal 6 3 2 4 2" xfId="1361" xr:uid="{47C402F0-09FE-4C98-A3FE-939E5981D5EA}"/>
    <cellStyle name="Normal 6 3 2 4 2 2" xfId="1362" xr:uid="{1E8E7857-42A2-490E-AF0F-691FDFFA6832}"/>
    <cellStyle name="Normal 6 3 2 4 2 2 2" xfId="3945" xr:uid="{FD5B956D-AB6A-4125-A604-063D0BEEA7BD}"/>
    <cellStyle name="Normal 6 3 2 4 2 2 2 2" xfId="3946" xr:uid="{8A00F500-80F7-4C32-B6D7-83BF399EA84D}"/>
    <cellStyle name="Normal 6 3 2 4 2 2 3" xfId="3947" xr:uid="{7FABF6A1-C677-46F5-808F-70C3D820EF7B}"/>
    <cellStyle name="Normal 6 3 2 4 2 3" xfId="1363" xr:uid="{C04D38F5-5035-448B-A8F2-391159728C8E}"/>
    <cellStyle name="Normal 6 3 2 4 2 3 2" xfId="3948" xr:uid="{A347CBF2-DBC0-42A1-8928-B0C74215E3A1}"/>
    <cellStyle name="Normal 6 3 2 4 2 4" xfId="1364" xr:uid="{7A12CDFB-FD78-4AD9-9868-2C7D21E32871}"/>
    <cellStyle name="Normal 6 3 2 4 3" xfId="1365" xr:uid="{2A243F2D-96BE-46F2-BC84-7839E2A6FE21}"/>
    <cellStyle name="Normal 6 3 2 4 3 2" xfId="3949" xr:uid="{2BB3EB7C-F08F-45A5-B070-FCD647CA4522}"/>
    <cellStyle name="Normal 6 3 2 4 3 2 2" xfId="3950" xr:uid="{E915791B-C531-47B4-B3B8-E45CB601B301}"/>
    <cellStyle name="Normal 6 3 2 4 3 3" xfId="3951" xr:uid="{3C06FEDD-7B82-4C21-A723-CBE9DF41EF04}"/>
    <cellStyle name="Normal 6 3 2 4 4" xfId="1366" xr:uid="{F693FB5C-8B95-4EC6-B87A-9229C3EF55E8}"/>
    <cellStyle name="Normal 6 3 2 4 4 2" xfId="3952" xr:uid="{1AB667A8-469D-4D9C-8A13-4C667AD1FF03}"/>
    <cellStyle name="Normal 6 3 2 4 5" xfId="1367" xr:uid="{56604CA5-1355-4664-A834-5C84D81BAD7F}"/>
    <cellStyle name="Normal 6 3 2 5" xfId="1368" xr:uid="{A4CF52C8-0327-4F0E-9ED9-9DC1DFD9523E}"/>
    <cellStyle name="Normal 6 3 2 5 2" xfId="1369" xr:uid="{0DD37874-979A-4477-9E6D-0666539946C0}"/>
    <cellStyle name="Normal 6 3 2 5 2 2" xfId="3953" xr:uid="{F0E7964A-31B6-4CE7-87A4-9F6BD47F84E8}"/>
    <cellStyle name="Normal 6 3 2 5 2 2 2" xfId="3954" xr:uid="{022B4048-A4CD-451C-B0E2-4E8714CF4E9B}"/>
    <cellStyle name="Normal 6 3 2 5 2 3" xfId="3955" xr:uid="{BAF23238-0CF7-463B-A380-710FBDF83257}"/>
    <cellStyle name="Normal 6 3 2 5 3" xfId="1370" xr:uid="{E962FF8A-3566-4931-BF33-4BB6A15A270B}"/>
    <cellStyle name="Normal 6 3 2 5 3 2" xfId="3956" xr:uid="{589D9C40-6337-49A1-8BFD-354AF75C2E1B}"/>
    <cellStyle name="Normal 6 3 2 5 4" xfId="1371" xr:uid="{58529F44-F644-4CC0-8D40-717BA6C972A2}"/>
    <cellStyle name="Normal 6 3 2 6" xfId="1372" xr:uid="{EF975D8C-108B-4074-9388-DE6B69CA131F}"/>
    <cellStyle name="Normal 6 3 2 6 2" xfId="1373" xr:uid="{7DA1A540-18D3-42AF-A185-9566F9DB384F}"/>
    <cellStyle name="Normal 6 3 2 6 2 2" xfId="3957" xr:uid="{89A78E6F-39E0-4F2F-BFFE-0DE9AE6D7A32}"/>
    <cellStyle name="Normal 6 3 2 6 3" xfId="1374" xr:uid="{FD494370-AC81-48E6-B9E1-2553EB2BBFCD}"/>
    <cellStyle name="Normal 6 3 2 6 4" xfId="1375" xr:uid="{EF90CD9C-D9D5-4CF8-8AE4-4F06AB55CEB6}"/>
    <cellStyle name="Normal 6 3 2 7" xfId="1376" xr:uid="{82CBE5FD-51FC-4ABB-AA8F-E0BA97DA333B}"/>
    <cellStyle name="Normal 6 3 2 7 2" xfId="3958" xr:uid="{320404F2-21E3-4ABB-AB8B-8DBCB9594A6D}"/>
    <cellStyle name="Normal 6 3 2 8" xfId="1377" xr:uid="{5FF0C592-B11D-47D1-9BD9-286029B4E284}"/>
    <cellStyle name="Normal 6 3 2 9" xfId="1378" xr:uid="{814432EE-4919-4960-8365-800C7D633E9D}"/>
    <cellStyle name="Normal 6 3 3" xfId="1379" xr:uid="{A43A7522-BE97-4A52-ADAE-EDF87BF3C7A0}"/>
    <cellStyle name="Normal 6 3 3 2" xfId="1380" xr:uid="{44F10283-E752-4E93-839D-3209319DBEDB}"/>
    <cellStyle name="Normal 6 3 3 2 2" xfId="1381" xr:uid="{D81233CC-2811-4CA1-888F-600B5FD3CAD7}"/>
    <cellStyle name="Normal 6 3 3 2 2 2" xfId="1382" xr:uid="{12842C69-629E-4F9A-AA2C-E2681E8F6517}"/>
    <cellStyle name="Normal 6 3 3 2 2 2 2" xfId="3959" xr:uid="{5AFDA4A3-57F4-447F-ADF5-7E2D159B3F0F}"/>
    <cellStyle name="Normal 6 3 3 2 2 2 2 2" xfId="3960" xr:uid="{7DA82229-01E0-4CCD-957C-1022CCE01794}"/>
    <cellStyle name="Normal 6 3 3 2 2 2 3" xfId="3961" xr:uid="{B7394B16-FB88-40AA-B178-5ED2631E6279}"/>
    <cellStyle name="Normal 6 3 3 2 2 3" xfId="1383" xr:uid="{637B6AD5-877C-4B04-A946-92D12244E145}"/>
    <cellStyle name="Normal 6 3 3 2 2 3 2" xfId="3962" xr:uid="{4EEDBF60-F538-491B-A561-68283A9FE702}"/>
    <cellStyle name="Normal 6 3 3 2 2 4" xfId="1384" xr:uid="{E504135B-2178-43FC-8D5F-47BADB630F5D}"/>
    <cellStyle name="Normal 6 3 3 2 3" xfId="1385" xr:uid="{43EC8395-C819-48AE-8B56-884468F32523}"/>
    <cellStyle name="Normal 6 3 3 2 3 2" xfId="1386" xr:uid="{FB238A8C-B5C0-4023-A182-04A74E2D77A7}"/>
    <cellStyle name="Normal 6 3 3 2 3 2 2" xfId="3963" xr:uid="{89707C1E-6724-4139-BAA6-C60EF117A052}"/>
    <cellStyle name="Normal 6 3 3 2 3 3" xfId="1387" xr:uid="{D6411DC2-FA9D-4D42-9DD6-64B308740537}"/>
    <cellStyle name="Normal 6 3 3 2 3 4" xfId="1388" xr:uid="{983662D7-ED6F-4E23-AB11-D5175CEEAFC7}"/>
    <cellStyle name="Normal 6 3 3 2 4" xfId="1389" xr:uid="{3E1A2DA4-7BEC-4286-91DA-D0AFF4522417}"/>
    <cellStyle name="Normal 6 3 3 2 4 2" xfId="3964" xr:uid="{89EE949C-0D43-4B77-B2E2-B4F2DCFAF069}"/>
    <cellStyle name="Normal 6 3 3 2 5" xfId="1390" xr:uid="{BD26A89C-E342-496D-AF9D-12E02F805B3D}"/>
    <cellStyle name="Normal 6 3 3 2 6" xfId="1391" xr:uid="{5E609A81-A761-4AAE-9127-B9321235E981}"/>
    <cellStyle name="Normal 6 3 3 3" xfId="1392" xr:uid="{63F96AF0-4C19-48EC-8E8A-05D8CD4F9679}"/>
    <cellStyle name="Normal 6 3 3 3 2" xfId="1393" xr:uid="{FA7E388E-829C-42F6-BE13-C74AE4471738}"/>
    <cellStyle name="Normal 6 3 3 3 2 2" xfId="1394" xr:uid="{DA1C6D65-68A1-4EDA-9CC9-AF76DA13AB88}"/>
    <cellStyle name="Normal 6 3 3 3 2 2 2" xfId="3965" xr:uid="{30B9797A-5CDB-4EA8-8EDE-7EDD32300CAC}"/>
    <cellStyle name="Normal 6 3 3 3 2 2 2 2" xfId="3966" xr:uid="{20F9C5D7-D498-4140-898D-A1B74A37D826}"/>
    <cellStyle name="Normal 6 3 3 3 2 2 3" xfId="3967" xr:uid="{4764ECF5-83B7-4B79-A662-DE881371A04C}"/>
    <cellStyle name="Normal 6 3 3 3 2 3" xfId="1395" xr:uid="{87D3C121-E36F-480A-98D6-6257D57B909F}"/>
    <cellStyle name="Normal 6 3 3 3 2 3 2" xfId="3968" xr:uid="{70DC13B6-AC5F-4ECA-86DE-AE2BE6D643D4}"/>
    <cellStyle name="Normal 6 3 3 3 2 4" xfId="1396" xr:uid="{A91CEA38-4F63-422F-A7A7-EC02D7400FCB}"/>
    <cellStyle name="Normal 6 3 3 3 3" xfId="1397" xr:uid="{99EE0AE1-D046-4694-9D34-868F88ADA192}"/>
    <cellStyle name="Normal 6 3 3 3 3 2" xfId="3969" xr:uid="{986325BF-6B64-4893-8913-49164DA79431}"/>
    <cellStyle name="Normal 6 3 3 3 3 2 2" xfId="3970" xr:uid="{0DC15B61-77AE-435D-99CC-17AAFBA9FF56}"/>
    <cellStyle name="Normal 6 3 3 3 3 3" xfId="3971" xr:uid="{A9428B99-FF24-4BBD-951D-C2CCDEFBD327}"/>
    <cellStyle name="Normal 6 3 3 3 4" xfId="1398" xr:uid="{BDC3331C-177C-45D0-96A7-95E6EBE57710}"/>
    <cellStyle name="Normal 6 3 3 3 4 2" xfId="3972" xr:uid="{9B6B539D-12AA-4E9F-B201-E2F5B6CB2841}"/>
    <cellStyle name="Normal 6 3 3 3 5" xfId="1399" xr:uid="{1B67FAFE-CF6C-4D68-BE48-77EC55983D6B}"/>
    <cellStyle name="Normal 6 3 3 4" xfId="1400" xr:uid="{F97F638C-1C79-436E-98BE-808C03A957B1}"/>
    <cellStyle name="Normal 6 3 3 4 2" xfId="1401" xr:uid="{DA3CD006-21CC-4299-AD08-8B88681D9BDD}"/>
    <cellStyle name="Normal 6 3 3 4 2 2" xfId="3973" xr:uid="{8A45A848-0EAA-4772-9231-2A7833B17DA9}"/>
    <cellStyle name="Normal 6 3 3 4 2 2 2" xfId="3974" xr:uid="{6E1939D6-7E60-4F49-8024-97828021F877}"/>
    <cellStyle name="Normal 6 3 3 4 2 3" xfId="3975" xr:uid="{DE1A8116-5732-495B-B5B7-820F99057CAB}"/>
    <cellStyle name="Normal 6 3 3 4 3" xfId="1402" xr:uid="{9F4C5637-E4B6-4060-B689-DF6F509B49EF}"/>
    <cellStyle name="Normal 6 3 3 4 3 2" xfId="3976" xr:uid="{56387B70-9CBC-43B2-90FD-121914BD6FB8}"/>
    <cellStyle name="Normal 6 3 3 4 4" xfId="1403" xr:uid="{96CB1E0D-8066-4D30-872A-C95E20B3F6DE}"/>
    <cellStyle name="Normal 6 3 3 5" xfId="1404" xr:uid="{3ADB1E67-88DC-468F-9150-B07342735AA2}"/>
    <cellStyle name="Normal 6 3 3 5 2" xfId="1405" xr:uid="{4E9CC64C-C8F2-4399-AC83-A6FBA7728DC2}"/>
    <cellStyle name="Normal 6 3 3 5 2 2" xfId="3977" xr:uid="{08CBA861-A9A5-4596-8D1E-301912D50CD3}"/>
    <cellStyle name="Normal 6 3 3 5 3" xfId="1406" xr:uid="{EDAA3D6A-94A0-475E-9E3B-A8D9E1E08BE4}"/>
    <cellStyle name="Normal 6 3 3 5 4" xfId="1407" xr:uid="{39949D94-D924-4519-ABE7-8F202443B7E9}"/>
    <cellStyle name="Normal 6 3 3 6" xfId="1408" xr:uid="{72659A66-E996-43F5-9578-950B81824FA4}"/>
    <cellStyle name="Normal 6 3 3 6 2" xfId="3978" xr:uid="{CD42A682-4321-4B6D-9FE1-912BE148E1F2}"/>
    <cellStyle name="Normal 6 3 3 7" xfId="1409" xr:uid="{9DCC037F-8A22-48CC-ADDA-BBA2744CDFA0}"/>
    <cellStyle name="Normal 6 3 3 8" xfId="1410" xr:uid="{23967DAC-8B16-431B-8C96-193A32E0CDCA}"/>
    <cellStyle name="Normal 6 3 4" xfId="1411" xr:uid="{6E9CB7C6-7722-4E29-8CA4-B5B21A268821}"/>
    <cellStyle name="Normal 6 3 4 2" xfId="1412" xr:uid="{FD561DFA-DABD-4A4C-8645-CD4F490B6377}"/>
    <cellStyle name="Normal 6 3 4 2 2" xfId="1413" xr:uid="{1C743ABD-3051-45BE-97C1-29A4BC9EF047}"/>
    <cellStyle name="Normal 6 3 4 2 2 2" xfId="1414" xr:uid="{98072B71-9FE0-4589-B89F-361AA8170287}"/>
    <cellStyle name="Normal 6 3 4 2 2 2 2" xfId="3979" xr:uid="{FBF16A51-92C8-4CF4-B40D-DA1C1E3E1F99}"/>
    <cellStyle name="Normal 6 3 4 2 2 3" xfId="1415" xr:uid="{4F325513-08C9-4A93-AC82-BC9F0142D082}"/>
    <cellStyle name="Normal 6 3 4 2 2 4" xfId="1416" xr:uid="{6F220D4B-C7A5-4E50-9ED7-66419DC3C1ED}"/>
    <cellStyle name="Normal 6 3 4 2 3" xfId="1417" xr:uid="{08C7E876-D30C-4C63-824F-5498B3D1DDFE}"/>
    <cellStyle name="Normal 6 3 4 2 3 2" xfId="3980" xr:uid="{F3CC3456-03D0-4ECB-853B-6D278E6915F8}"/>
    <cellStyle name="Normal 6 3 4 2 4" xfId="1418" xr:uid="{02C0A9E2-5FF1-4FED-A8C5-B403D154273C}"/>
    <cellStyle name="Normal 6 3 4 2 5" xfId="1419" xr:uid="{A29550B0-556E-4B94-88DD-8A739E90C462}"/>
    <cellStyle name="Normal 6 3 4 3" xfId="1420" xr:uid="{A04D1420-CD87-48D0-9F08-0977D882E2C6}"/>
    <cellStyle name="Normal 6 3 4 3 2" xfId="1421" xr:uid="{78BBC143-D4AD-4D2D-9379-40E737D19BB8}"/>
    <cellStyle name="Normal 6 3 4 3 2 2" xfId="3981" xr:uid="{96A18706-BD92-4245-9EE5-EBF0D626BEAC}"/>
    <cellStyle name="Normal 6 3 4 3 3" xfId="1422" xr:uid="{B2AB0B7E-659F-4B54-81DE-F4EA6A163556}"/>
    <cellStyle name="Normal 6 3 4 3 4" xfId="1423" xr:uid="{5FA7688F-3B6E-414F-9D7E-4BE6C85BB2D9}"/>
    <cellStyle name="Normal 6 3 4 4" xfId="1424" xr:uid="{64E1D793-311B-40D4-A0D1-D1174A5391A1}"/>
    <cellStyle name="Normal 6 3 4 4 2" xfId="1425" xr:uid="{2AB75B76-A0FF-422D-B8F5-E253FBEF8A2F}"/>
    <cellStyle name="Normal 6 3 4 4 3" xfId="1426" xr:uid="{5F12445F-2D52-4C35-802C-1EF0B6835D99}"/>
    <cellStyle name="Normal 6 3 4 4 4" xfId="1427" xr:uid="{8BF679D0-1F4A-451D-A422-777A4CAF14FA}"/>
    <cellStyle name="Normal 6 3 4 5" xfId="1428" xr:uid="{A898BCF3-4111-49D4-8185-A6DFBE0FD258}"/>
    <cellStyle name="Normal 6 3 4 6" xfId="1429" xr:uid="{B0858D27-BCAA-4C84-BDE7-84D36B62B7E5}"/>
    <cellStyle name="Normal 6 3 4 7" xfId="1430" xr:uid="{CF8E804F-5B0E-438B-BBBC-847D15B6D39E}"/>
    <cellStyle name="Normal 6 3 5" xfId="1431" xr:uid="{933D42C0-171E-4192-B3D5-62130EA5F5AF}"/>
    <cellStyle name="Normal 6 3 5 2" xfId="1432" xr:uid="{CACDC894-7216-40CB-A0C2-CE39F673376E}"/>
    <cellStyle name="Normal 6 3 5 2 2" xfId="1433" xr:uid="{88FC4EC1-6A7F-4C7E-85D0-356C53CE53DE}"/>
    <cellStyle name="Normal 6 3 5 2 2 2" xfId="3982" xr:uid="{DAD3937B-F330-4D4E-B742-04D359601F03}"/>
    <cellStyle name="Normal 6 3 5 2 2 2 2" xfId="3983" xr:uid="{D0A42330-ED2F-4F20-92FA-1335D145F0AA}"/>
    <cellStyle name="Normal 6 3 5 2 2 3" xfId="3984" xr:uid="{31878524-5D34-4B16-9280-2025035CFDF8}"/>
    <cellStyle name="Normal 6 3 5 2 3" xfId="1434" xr:uid="{9E16CE1F-65BE-4529-9464-8FB9836CF8B4}"/>
    <cellStyle name="Normal 6 3 5 2 3 2" xfId="3985" xr:uid="{4F01A2AA-396E-4F27-A4D2-7E81720F8CBF}"/>
    <cellStyle name="Normal 6 3 5 2 4" xfId="1435" xr:uid="{4D940B34-A8E8-4AE3-B866-A61066610685}"/>
    <cellStyle name="Normal 6 3 5 3" xfId="1436" xr:uid="{92843BA9-CEE8-45F2-8217-85DDBE81BB87}"/>
    <cellStyle name="Normal 6 3 5 3 2" xfId="1437" xr:uid="{FC111E29-CFDA-48EA-8B68-DA9199019CBF}"/>
    <cellStyle name="Normal 6 3 5 3 2 2" xfId="3986" xr:uid="{EFD24A0F-AA59-463D-A7BC-9FB46B756C87}"/>
    <cellStyle name="Normal 6 3 5 3 3" xfId="1438" xr:uid="{9BE3EA7D-7670-4A45-B979-244B74DD55EE}"/>
    <cellStyle name="Normal 6 3 5 3 4" xfId="1439" xr:uid="{F9CCA1AC-ABC5-4274-ACFC-3AAF5BAB5F57}"/>
    <cellStyle name="Normal 6 3 5 4" xfId="1440" xr:uid="{05941A5A-C50B-4FB8-856F-5812C96A207D}"/>
    <cellStyle name="Normal 6 3 5 4 2" xfId="3987" xr:uid="{8197BE37-1DD3-4C67-BC05-533DFA85319F}"/>
    <cellStyle name="Normal 6 3 5 5" xfId="1441" xr:uid="{4120BA09-F07A-46A0-9775-B2CFC9FA05B5}"/>
    <cellStyle name="Normal 6 3 5 6" xfId="1442" xr:uid="{C1A5DC99-9F56-4186-B713-E7AE5D652C04}"/>
    <cellStyle name="Normal 6 3 6" xfId="1443" xr:uid="{3E43820C-5E58-4583-8E44-0B51CAA055B9}"/>
    <cellStyle name="Normal 6 3 6 2" xfId="1444" xr:uid="{198C4864-E04E-4BDE-ABC2-69FE687C0F25}"/>
    <cellStyle name="Normal 6 3 6 2 2" xfId="1445" xr:uid="{60C47393-C3C9-49AA-9DD9-97F6B91A6881}"/>
    <cellStyle name="Normal 6 3 6 2 2 2" xfId="3988" xr:uid="{7BB86948-6C08-48C6-9708-FD4E9FD28B1B}"/>
    <cellStyle name="Normal 6 3 6 2 3" xfId="1446" xr:uid="{B2E062A7-20D9-45E0-8155-D265695ADFE8}"/>
    <cellStyle name="Normal 6 3 6 2 4" xfId="1447" xr:uid="{55CECF5E-2DC8-4CB7-ADD4-43D698FE5305}"/>
    <cellStyle name="Normal 6 3 6 3" xfId="1448" xr:uid="{A3934965-F990-49D8-827F-EAEA0424123F}"/>
    <cellStyle name="Normal 6 3 6 3 2" xfId="3989" xr:uid="{F747D0CE-0AF1-4671-98DD-DB0DE8FBF357}"/>
    <cellStyle name="Normal 6 3 6 4" xfId="1449" xr:uid="{79460C76-6D4B-473B-A356-E52856B26FF7}"/>
    <cellStyle name="Normal 6 3 6 5" xfId="1450" xr:uid="{6234C2AB-1DD5-4116-B2E2-AAA088B8D9ED}"/>
    <cellStyle name="Normal 6 3 7" xfId="1451" xr:uid="{7E3202C8-E0A5-4FF9-8B84-B966B6F51D7F}"/>
    <cellStyle name="Normal 6 3 7 2" xfId="1452" xr:uid="{47A4560F-5732-4325-8313-F02C28D62429}"/>
    <cellStyle name="Normal 6 3 7 2 2" xfId="3990" xr:uid="{A2F0BB5D-D88F-43D4-A1E3-0D9C56798AB4}"/>
    <cellStyle name="Normal 6 3 7 3" xfId="1453" xr:uid="{CBB71B25-573B-4B27-BB31-96BC49F202D5}"/>
    <cellStyle name="Normal 6 3 7 4" xfId="1454" xr:uid="{7066320E-AD94-4F85-95AB-67623044C881}"/>
    <cellStyle name="Normal 6 3 8" xfId="1455" xr:uid="{0D0F4762-B593-47EE-857B-400A74E4DB96}"/>
    <cellStyle name="Normal 6 3 8 2" xfId="1456" xr:uid="{19EE4D7F-8526-4C3D-AB51-C8B8CDBCD68E}"/>
    <cellStyle name="Normal 6 3 8 3" xfId="1457" xr:uid="{4F2153EF-5F79-470C-9092-4859EB5197F3}"/>
    <cellStyle name="Normal 6 3 8 4" xfId="1458" xr:uid="{AA217CF6-E5B1-45BC-ACAC-06AB5CA51EA6}"/>
    <cellStyle name="Normal 6 3 9" xfId="1459" xr:uid="{51E41D4A-6BD0-4603-8C53-D3CB3261DCA0}"/>
    <cellStyle name="Normal 6 3 9 2" xfId="4709" xr:uid="{2D3F223D-7187-492A-BE8B-6E9685E5A09E}"/>
    <cellStyle name="Normal 6 4" xfId="1460" xr:uid="{B5BB26E1-49C5-4CA1-9F8C-A17F5B2436FD}"/>
    <cellStyle name="Normal 6 4 10" xfId="1461" xr:uid="{A558CBA6-2BC8-4436-A49F-EAB673203D6F}"/>
    <cellStyle name="Normal 6 4 11" xfId="1462" xr:uid="{9A9DA71F-1C4E-44F3-A49F-E8E11ABBCE4A}"/>
    <cellStyle name="Normal 6 4 2" xfId="1463" xr:uid="{76DCF250-BA72-4C25-9DB5-88BD3DC3C987}"/>
    <cellStyle name="Normal 6 4 2 2" xfId="1464" xr:uid="{BC39A29A-5EC3-4B38-907A-24B16D7CC8D8}"/>
    <cellStyle name="Normal 6 4 2 2 2" xfId="1465" xr:uid="{0A7C588E-FE53-4837-9E60-1601F1BA1792}"/>
    <cellStyle name="Normal 6 4 2 2 2 2" xfId="1466" xr:uid="{4B850968-4A38-43CF-8F10-33B386296EF0}"/>
    <cellStyle name="Normal 6 4 2 2 2 2 2" xfId="1467" xr:uid="{AA0A8A68-8DB0-4635-AAB8-24333611FC6C}"/>
    <cellStyle name="Normal 6 4 2 2 2 2 2 2" xfId="3991" xr:uid="{D715E6D4-A7BC-4F9D-A567-45CD4AF93F80}"/>
    <cellStyle name="Normal 6 4 2 2 2 2 3" xfId="1468" xr:uid="{44925EB0-68F8-47AE-8B35-038FA8B4743B}"/>
    <cellStyle name="Normal 6 4 2 2 2 2 4" xfId="1469" xr:uid="{C32C828D-024D-462D-B3D2-918534E81B97}"/>
    <cellStyle name="Normal 6 4 2 2 2 3" xfId="1470" xr:uid="{BADF9182-730E-46A4-8598-5BE9F91DFC6A}"/>
    <cellStyle name="Normal 6 4 2 2 2 3 2" xfId="1471" xr:uid="{E5720398-04C1-456A-AD25-049C2A09C34E}"/>
    <cellStyle name="Normal 6 4 2 2 2 3 3" xfId="1472" xr:uid="{60D41ECF-A1AE-4A0A-B796-AD6225FAAD34}"/>
    <cellStyle name="Normal 6 4 2 2 2 3 4" xfId="1473" xr:uid="{7DCB9246-07AC-4694-8E0B-DD1C0368BBD7}"/>
    <cellStyle name="Normal 6 4 2 2 2 4" xfId="1474" xr:uid="{4600D57C-258F-46C9-B6C7-B8E137BE2F90}"/>
    <cellStyle name="Normal 6 4 2 2 2 5" xfId="1475" xr:uid="{C7ECDACC-0BEB-4CA0-9983-479414157CC5}"/>
    <cellStyle name="Normal 6 4 2 2 2 6" xfId="1476" xr:uid="{45142E5A-6897-4563-BE56-7A859DE7E745}"/>
    <cellStyle name="Normal 6 4 2 2 3" xfId="1477" xr:uid="{39EBA086-7E15-41E6-949A-3BD6B2F04878}"/>
    <cellStyle name="Normal 6 4 2 2 3 2" xfId="1478" xr:uid="{C006599B-29AF-43A2-8C97-3D06E7C39480}"/>
    <cellStyle name="Normal 6 4 2 2 3 2 2" xfId="1479" xr:uid="{074C3B39-28A3-43E9-A03F-BAE0BA7D88BB}"/>
    <cellStyle name="Normal 6 4 2 2 3 2 3" xfId="1480" xr:uid="{8B5D9491-C3D9-47B7-8AB1-7B08FE55DC1B}"/>
    <cellStyle name="Normal 6 4 2 2 3 2 4" xfId="1481" xr:uid="{A73C7055-E0C0-4173-8168-BF2A4427F8A0}"/>
    <cellStyle name="Normal 6 4 2 2 3 3" xfId="1482" xr:uid="{898D19B1-F541-43D0-BE23-01A4491A416B}"/>
    <cellStyle name="Normal 6 4 2 2 3 4" xfId="1483" xr:uid="{197B81BB-3FA2-467A-9E53-427076ABCE8C}"/>
    <cellStyle name="Normal 6 4 2 2 3 5" xfId="1484" xr:uid="{85D91153-8121-4FF3-9850-F2480243961F}"/>
    <cellStyle name="Normal 6 4 2 2 4" xfId="1485" xr:uid="{F4E2D559-6F46-4464-8D85-0E9D20B75DF8}"/>
    <cellStyle name="Normal 6 4 2 2 4 2" xfId="1486" xr:uid="{C9FE7383-C49C-4C72-9BB2-F166219777A5}"/>
    <cellStyle name="Normal 6 4 2 2 4 3" xfId="1487" xr:uid="{613D953F-BBA0-4CA1-8A5F-7FBC3BDB6870}"/>
    <cellStyle name="Normal 6 4 2 2 4 4" xfId="1488" xr:uid="{FEDA37A8-BA82-4F6A-AD9F-6025AF8A6753}"/>
    <cellStyle name="Normal 6 4 2 2 5" xfId="1489" xr:uid="{EDC7F13B-9C39-4D65-A076-B4E1472A46C7}"/>
    <cellStyle name="Normal 6 4 2 2 5 2" xfId="1490" xr:uid="{6FBC0081-02E5-493E-AE7D-0485B8C75DD6}"/>
    <cellStyle name="Normal 6 4 2 2 5 3" xfId="1491" xr:uid="{68BEB824-EA6A-4B37-8642-08EDB272A514}"/>
    <cellStyle name="Normal 6 4 2 2 5 4" xfId="1492" xr:uid="{B3AEFD36-3061-490D-94F6-AA64B7D9EE2B}"/>
    <cellStyle name="Normal 6 4 2 2 6" xfId="1493" xr:uid="{7F3CDB82-046C-4EC3-93DF-CC5064566E28}"/>
    <cellStyle name="Normal 6 4 2 2 7" xfId="1494" xr:uid="{A04C9A47-0591-4F32-8851-C98C81675B33}"/>
    <cellStyle name="Normal 6 4 2 2 8" xfId="1495" xr:uid="{DC2C54B0-DCD4-44A6-9C43-17716A5A6A2E}"/>
    <cellStyle name="Normal 6 4 2 3" xfId="1496" xr:uid="{FF6D5EB8-1E9D-42BD-9918-0BCE4F6E8E5A}"/>
    <cellStyle name="Normal 6 4 2 3 2" xfId="1497" xr:uid="{B0D22187-2408-498D-BFB6-A128F6A1A8D4}"/>
    <cellStyle name="Normal 6 4 2 3 2 2" xfId="1498" xr:uid="{773AC2F8-305F-4C82-B176-48B574B5824A}"/>
    <cellStyle name="Normal 6 4 2 3 2 2 2" xfId="3992" xr:uid="{9F9BF0D8-9F23-4F05-B680-6436E76B67F5}"/>
    <cellStyle name="Normal 6 4 2 3 2 2 2 2" xfId="3993" xr:uid="{1DFF971D-314E-4329-AB85-E62D776584BF}"/>
    <cellStyle name="Normal 6 4 2 3 2 2 3" xfId="3994" xr:uid="{802ED9BF-23C3-476E-8E1D-D5ABA2628CB0}"/>
    <cellStyle name="Normal 6 4 2 3 2 3" xfId="1499" xr:uid="{34516EA4-3A31-443B-A260-8732A042CDCC}"/>
    <cellStyle name="Normal 6 4 2 3 2 3 2" xfId="3995" xr:uid="{2700568F-8159-4A49-AF79-2989E056911F}"/>
    <cellStyle name="Normal 6 4 2 3 2 4" xfId="1500" xr:uid="{A6F1BB43-2065-46B4-AC98-80B699671A4F}"/>
    <cellStyle name="Normal 6 4 2 3 3" xfId="1501" xr:uid="{ECC10ED7-2A63-4DF6-899A-132A31676971}"/>
    <cellStyle name="Normal 6 4 2 3 3 2" xfId="1502" xr:uid="{2C9AB3F1-FDB3-412B-9EF7-173A8D66B914}"/>
    <cellStyle name="Normal 6 4 2 3 3 2 2" xfId="3996" xr:uid="{CBA1F1C1-693C-409B-BB76-D58696BD95DE}"/>
    <cellStyle name="Normal 6 4 2 3 3 3" xfId="1503" xr:uid="{B67540A7-7691-45E5-9B75-609B8136D55C}"/>
    <cellStyle name="Normal 6 4 2 3 3 4" xfId="1504" xr:uid="{91520A73-D994-4A93-9575-2759268DC958}"/>
    <cellStyle name="Normal 6 4 2 3 4" xfId="1505" xr:uid="{3418254E-65B4-4404-B5BB-37CBDE124AEB}"/>
    <cellStyle name="Normal 6 4 2 3 4 2" xfId="3997" xr:uid="{282FA6A7-B6BB-4D08-B00B-56ABBA085F29}"/>
    <cellStyle name="Normal 6 4 2 3 5" xfId="1506" xr:uid="{78E1B611-60F6-408C-A722-45348E0D27BC}"/>
    <cellStyle name="Normal 6 4 2 3 6" xfId="1507" xr:uid="{1B9C8F1E-9F34-43DC-8319-1BD0A021F7F5}"/>
    <cellStyle name="Normal 6 4 2 4" xfId="1508" xr:uid="{DF9EDC61-2A40-45C0-B871-811AD3091B83}"/>
    <cellStyle name="Normal 6 4 2 4 2" xfId="1509" xr:uid="{370B5B03-008F-4733-BCB1-8421DF144A74}"/>
    <cellStyle name="Normal 6 4 2 4 2 2" xfId="1510" xr:uid="{D9B99C06-B78F-4C38-8B9B-49832513959A}"/>
    <cellStyle name="Normal 6 4 2 4 2 2 2" xfId="3998" xr:uid="{EF5A79B2-16BB-4514-988D-55938C7680BF}"/>
    <cellStyle name="Normal 6 4 2 4 2 3" xfId="1511" xr:uid="{4373CCE9-6DFE-48D4-9E4B-CDE6CF731829}"/>
    <cellStyle name="Normal 6 4 2 4 2 4" xfId="1512" xr:uid="{E7738C10-BCDB-4023-ABF0-8D13C64ACBC1}"/>
    <cellStyle name="Normal 6 4 2 4 3" xfId="1513" xr:uid="{C53DBD8A-5C46-4A25-AE9F-09B9FD466236}"/>
    <cellStyle name="Normal 6 4 2 4 3 2" xfId="3999" xr:uid="{79533860-3361-458D-B579-038FEC6A8172}"/>
    <cellStyle name="Normal 6 4 2 4 4" xfId="1514" xr:uid="{A174F81C-21C2-4A17-B073-B8ED4113CDDF}"/>
    <cellStyle name="Normal 6 4 2 4 5" xfId="1515" xr:uid="{6ED34197-7FE9-45AC-A4D7-7CCB0251E7E0}"/>
    <cellStyle name="Normal 6 4 2 5" xfId="1516" xr:uid="{93BB904A-7A57-421B-8A2F-BD1B273B5E7E}"/>
    <cellStyle name="Normal 6 4 2 5 2" xfId="1517" xr:uid="{5FF3EFB0-62D3-4445-92EC-80939F01D6C3}"/>
    <cellStyle name="Normal 6 4 2 5 2 2" xfId="4000" xr:uid="{5AD45A81-7D45-4FF7-9783-214B0D111F49}"/>
    <cellStyle name="Normal 6 4 2 5 3" xfId="1518" xr:uid="{51F2163F-4FD4-4A90-B239-4609649388B3}"/>
    <cellStyle name="Normal 6 4 2 5 4" xfId="1519" xr:uid="{FB45DAF3-9FED-4BFD-90D2-C0F0D2B3DA96}"/>
    <cellStyle name="Normal 6 4 2 6" xfId="1520" xr:uid="{BBD4D94F-028E-480A-AD7A-93BC9A8DBC71}"/>
    <cellStyle name="Normal 6 4 2 6 2" xfId="1521" xr:uid="{60C2BB3E-2A79-48B7-AEC8-94B39FC97064}"/>
    <cellStyle name="Normal 6 4 2 6 3" xfId="1522" xr:uid="{3A5D8369-F59F-468A-81BF-C8EF7E511905}"/>
    <cellStyle name="Normal 6 4 2 6 4" xfId="1523" xr:uid="{732E6786-4D73-494E-AC9C-EDB0CF927178}"/>
    <cellStyle name="Normal 6 4 2 7" xfId="1524" xr:uid="{2527A257-7BF1-48DD-A309-89CB16E597C4}"/>
    <cellStyle name="Normal 6 4 2 8" xfId="1525" xr:uid="{4C781E41-4293-4A1A-9C20-2A434C28792A}"/>
    <cellStyle name="Normal 6 4 2 9" xfId="1526" xr:uid="{C976AF36-94D4-40FE-BF03-73BE9C6118E1}"/>
    <cellStyle name="Normal 6 4 3" xfId="1527" xr:uid="{41979DF1-AFB4-4470-8B10-EFB5FF39B2DD}"/>
    <cellStyle name="Normal 6 4 3 2" xfId="1528" xr:uid="{84096B6A-0B8D-4026-B72B-4DA71651BC5D}"/>
    <cellStyle name="Normal 6 4 3 2 2" xfId="1529" xr:uid="{0DC283B2-B40D-4AB6-90E4-E6347E7D2B87}"/>
    <cellStyle name="Normal 6 4 3 2 2 2" xfId="1530" xr:uid="{0E9245F1-F055-4607-AB7F-A8D218B75416}"/>
    <cellStyle name="Normal 6 4 3 2 2 2 2" xfId="4001" xr:uid="{9D97C321-0972-4E77-B5AB-B692A92FD855}"/>
    <cellStyle name="Normal 6 4 3 2 2 2 2 2" xfId="4647" xr:uid="{1DE05D2D-5FFC-4021-92C0-F84A28FB1796}"/>
    <cellStyle name="Normal 6 4 3 2 2 2 3" xfId="4648" xr:uid="{12917E30-90A4-47A8-9881-C0A020AC6CD9}"/>
    <cellStyle name="Normal 6 4 3 2 2 3" xfId="1531" xr:uid="{812EED67-99B8-4ED5-9FEF-8A8D29CE06C4}"/>
    <cellStyle name="Normal 6 4 3 2 2 3 2" xfId="4649" xr:uid="{8AA1218F-6B33-46AE-B98D-991DE3EF22D8}"/>
    <cellStyle name="Normal 6 4 3 2 2 4" xfId="1532" xr:uid="{55AE2758-397E-46C5-9FB7-DDE786901D05}"/>
    <cellStyle name="Normal 6 4 3 2 3" xfId="1533" xr:uid="{1B96902C-ADA2-48F1-BF29-829B5DFB4084}"/>
    <cellStyle name="Normal 6 4 3 2 3 2" xfId="1534" xr:uid="{D01F6F24-60ED-4CAF-B902-4E7F70DF47DB}"/>
    <cellStyle name="Normal 6 4 3 2 3 2 2" xfId="4650" xr:uid="{AA70E9D8-9DAF-48F3-B7F2-3A6AE02A4928}"/>
    <cellStyle name="Normal 6 4 3 2 3 3" xfId="1535" xr:uid="{0EB0D48E-9DE3-443C-8A7F-5D12C3423813}"/>
    <cellStyle name="Normal 6 4 3 2 3 4" xfId="1536" xr:uid="{BA403B56-4BC9-4E7D-9AB9-7B0FA897717E}"/>
    <cellStyle name="Normal 6 4 3 2 4" xfId="1537" xr:uid="{BF202D8C-3B1B-4B18-BA55-303DE9A1A2DF}"/>
    <cellStyle name="Normal 6 4 3 2 4 2" xfId="4651" xr:uid="{3749D1F5-AD49-48C7-ABC9-DB99CEEA28AB}"/>
    <cellStyle name="Normal 6 4 3 2 5" xfId="1538" xr:uid="{DE011139-D10C-4304-B913-547917647A45}"/>
    <cellStyle name="Normal 6 4 3 2 6" xfId="1539" xr:uid="{38741E8F-9488-4965-B87A-EFD121D757CC}"/>
    <cellStyle name="Normal 6 4 3 3" xfId="1540" xr:uid="{FF4B6037-CCCE-439D-BF99-73000E30EE85}"/>
    <cellStyle name="Normal 6 4 3 3 2" xfId="1541" xr:uid="{7EA91048-2C1C-4F64-B600-21917405B8A0}"/>
    <cellStyle name="Normal 6 4 3 3 2 2" xfId="1542" xr:uid="{026CF31B-DA83-4216-9C28-DEC6B0701F43}"/>
    <cellStyle name="Normal 6 4 3 3 2 2 2" xfId="4652" xr:uid="{2F142474-7E04-4B9F-A6C8-F3CC43CA3D56}"/>
    <cellStyle name="Normal 6 4 3 3 2 3" xfId="1543" xr:uid="{8A77C4A9-236D-47C0-B15E-91F5EBA253CF}"/>
    <cellStyle name="Normal 6 4 3 3 2 4" xfId="1544" xr:uid="{EBA1AE22-7731-4C8E-916B-EC3EF11A8EC2}"/>
    <cellStyle name="Normal 6 4 3 3 3" xfId="1545" xr:uid="{7AC471FB-E48A-47A6-B4D5-4EFD80AFE0AD}"/>
    <cellStyle name="Normal 6 4 3 3 3 2" xfId="4653" xr:uid="{C4157976-8487-4D5F-A9DF-DB1AE1349F30}"/>
    <cellStyle name="Normal 6 4 3 3 4" xfId="1546" xr:uid="{733C6AC2-8CDE-41B8-9502-8462C034F6B0}"/>
    <cellStyle name="Normal 6 4 3 3 5" xfId="1547" xr:uid="{4CA58FD4-9719-4C7C-A4DB-BE842B8F288B}"/>
    <cellStyle name="Normal 6 4 3 4" xfId="1548" xr:uid="{4FCCD4A1-67CE-4FDD-A2F6-EE2613AA5BA1}"/>
    <cellStyle name="Normal 6 4 3 4 2" xfId="1549" xr:uid="{892936E2-96D2-4CE8-9D83-CE37A23DD0FF}"/>
    <cellStyle name="Normal 6 4 3 4 2 2" xfId="4654" xr:uid="{DB47565A-25BC-4C6F-8A9C-7D5B8718A6D7}"/>
    <cellStyle name="Normal 6 4 3 4 3" xfId="1550" xr:uid="{C6044871-BF92-4E65-9F7C-BD5078C0095F}"/>
    <cellStyle name="Normal 6 4 3 4 4" xfId="1551" xr:uid="{2C47BC09-7C0F-414F-99ED-EF3DF2416D3D}"/>
    <cellStyle name="Normal 6 4 3 5" xfId="1552" xr:uid="{128B38A2-5E6E-4680-960C-F6586A8BFCCE}"/>
    <cellStyle name="Normal 6 4 3 5 2" xfId="1553" xr:uid="{4FAC8AC9-4E8A-4073-9DE0-F88AD6C459A6}"/>
    <cellStyle name="Normal 6 4 3 5 3" xfId="1554" xr:uid="{9DDD98E9-65C2-491C-B07A-DF0678B6D87D}"/>
    <cellStyle name="Normal 6 4 3 5 4" xfId="1555" xr:uid="{B858234A-DC56-44B7-B5E4-37ADEB0F5A3B}"/>
    <cellStyle name="Normal 6 4 3 6" xfId="1556" xr:uid="{8181FDE8-8F48-49C4-8D4D-81780B59993E}"/>
    <cellStyle name="Normal 6 4 3 7" xfId="1557" xr:uid="{32BE652D-6351-4F77-A734-DF98C689DC88}"/>
    <cellStyle name="Normal 6 4 3 8" xfId="1558" xr:uid="{7EE56F93-F924-4C0F-9FB9-3C520A38AC94}"/>
    <cellStyle name="Normal 6 4 4" xfId="1559" xr:uid="{32CB05E0-EF3A-4AC9-900B-452CBFA421A6}"/>
    <cellStyle name="Normal 6 4 4 2" xfId="1560" xr:uid="{F1ECD473-5C83-44F5-ABFD-B5FE265C9F19}"/>
    <cellStyle name="Normal 6 4 4 2 2" xfId="1561" xr:uid="{2124422D-0DEC-4CF7-A466-6888DE4461FA}"/>
    <cellStyle name="Normal 6 4 4 2 2 2" xfId="1562" xr:uid="{CE9F4AE4-09F4-4890-9A4A-32E11C3DF3CD}"/>
    <cellStyle name="Normal 6 4 4 2 2 2 2" xfId="4002" xr:uid="{3A46F8BF-EA42-4627-805C-924CC7E99607}"/>
    <cellStyle name="Normal 6 4 4 2 2 3" xfId="1563" xr:uid="{0DF3247F-0E4C-4381-AEAC-E55D6DB075FA}"/>
    <cellStyle name="Normal 6 4 4 2 2 4" xfId="1564" xr:uid="{9891A916-8B22-44A1-8AAA-0CBC7070EC5E}"/>
    <cellStyle name="Normal 6 4 4 2 3" xfId="1565" xr:uid="{9D041F83-27CB-41AC-950D-DD34B0CC17AE}"/>
    <cellStyle name="Normal 6 4 4 2 3 2" xfId="4003" xr:uid="{58564C28-6582-4C89-B189-3A6D411D81D9}"/>
    <cellStyle name="Normal 6 4 4 2 4" xfId="1566" xr:uid="{3E92E30A-B459-4878-94B9-ED2997C0BAA0}"/>
    <cellStyle name="Normal 6 4 4 2 5" xfId="1567" xr:uid="{3982499A-9212-4D8D-9F6A-5BF889BA0989}"/>
    <cellStyle name="Normal 6 4 4 3" xfId="1568" xr:uid="{CAC99F6A-D755-4DE9-A7B8-EE4B068839A1}"/>
    <cellStyle name="Normal 6 4 4 3 2" xfId="1569" xr:uid="{192A8535-2607-4C4C-A16B-0B13B0A96C70}"/>
    <cellStyle name="Normal 6 4 4 3 2 2" xfId="4004" xr:uid="{4E483EFE-1A1C-47B3-A90E-F59FEB6E0353}"/>
    <cellStyle name="Normal 6 4 4 3 3" xfId="1570" xr:uid="{1DBA2C43-7E2B-4CAF-8F39-F3F4260187D2}"/>
    <cellStyle name="Normal 6 4 4 3 4" xfId="1571" xr:uid="{83DD8286-CAA1-4878-9A87-01BFEA23709B}"/>
    <cellStyle name="Normal 6 4 4 4" xfId="1572" xr:uid="{CC576182-9C30-4B97-88E2-E66A68E250EA}"/>
    <cellStyle name="Normal 6 4 4 4 2" xfId="1573" xr:uid="{427C462F-29D4-4DCA-B08C-910029EF6D9B}"/>
    <cellStyle name="Normal 6 4 4 4 3" xfId="1574" xr:uid="{99EE5A7E-F416-4018-99A6-AD2F0268095B}"/>
    <cellStyle name="Normal 6 4 4 4 4" xfId="1575" xr:uid="{018C2998-7B1B-4F31-BCF1-DA9F03887651}"/>
    <cellStyle name="Normal 6 4 4 5" xfId="1576" xr:uid="{93482ADA-93C0-4FB8-89F5-E54A10AD19CC}"/>
    <cellStyle name="Normal 6 4 4 6" xfId="1577" xr:uid="{E5F39A79-AA7E-4279-A5C9-1B1E64F6E28A}"/>
    <cellStyle name="Normal 6 4 4 7" xfId="1578" xr:uid="{E9FA598C-4E19-4659-98CE-DA9597E5E85C}"/>
    <cellStyle name="Normal 6 4 5" xfId="1579" xr:uid="{81E2B0C1-01B2-4A9E-B58A-85E3B20C9B19}"/>
    <cellStyle name="Normal 6 4 5 2" xfId="1580" xr:uid="{08F74DDA-C6C0-475F-A3D1-D5CAF46BACE0}"/>
    <cellStyle name="Normal 6 4 5 2 2" xfId="1581" xr:uid="{C1FEC440-30CB-4F55-92EE-D83E3D2246D6}"/>
    <cellStyle name="Normal 6 4 5 2 2 2" xfId="4005" xr:uid="{3DCE7394-1AD1-4E64-9BD4-5349DB2AC06D}"/>
    <cellStyle name="Normal 6 4 5 2 3" xfId="1582" xr:uid="{7AC46CD7-B674-4B5C-95C8-7F1885865EAA}"/>
    <cellStyle name="Normal 6 4 5 2 4" xfId="1583" xr:uid="{3C14296D-26A7-4512-9F93-E99FD8F45C16}"/>
    <cellStyle name="Normal 6 4 5 3" xfId="1584" xr:uid="{B342C98E-257C-4961-8322-03C42F2C857C}"/>
    <cellStyle name="Normal 6 4 5 3 2" xfId="1585" xr:uid="{1613849F-54A8-4E90-A959-42B317491E82}"/>
    <cellStyle name="Normal 6 4 5 3 3" xfId="1586" xr:uid="{9494AC17-9BA1-4D6A-B2D6-D5AAF49760A4}"/>
    <cellStyle name="Normal 6 4 5 3 4" xfId="1587" xr:uid="{3E3D85E5-5276-4273-9E4B-0C1349237AD8}"/>
    <cellStyle name="Normal 6 4 5 4" xfId="1588" xr:uid="{9D2633A5-7CC0-439C-9B01-BC388514A3B8}"/>
    <cellStyle name="Normal 6 4 5 5" xfId="1589" xr:uid="{D6A6A0BF-1973-43BC-95B3-2D8A9BE0062D}"/>
    <cellStyle name="Normal 6 4 5 6" xfId="1590" xr:uid="{F505B2EB-E755-4C86-8DE8-B582A13FD4AB}"/>
    <cellStyle name="Normal 6 4 6" xfId="1591" xr:uid="{7E6A313B-0373-4E12-A0E1-10D6817CCE79}"/>
    <cellStyle name="Normal 6 4 6 2" xfId="1592" xr:uid="{73CF4BD1-A15A-459E-B88C-F0FC9D850942}"/>
    <cellStyle name="Normal 6 4 6 2 2" xfId="1593" xr:uid="{65DCBE40-37D7-41EE-A78C-16892EBF15D5}"/>
    <cellStyle name="Normal 6 4 6 2 3" xfId="1594" xr:uid="{486D5F6F-4B69-4D43-81F4-33CE1A1138A0}"/>
    <cellStyle name="Normal 6 4 6 2 4" xfId="1595" xr:uid="{6324383E-3796-4FCF-93BD-1926989C386C}"/>
    <cellStyle name="Normal 6 4 6 3" xfId="1596" xr:uid="{EE9DA94B-705C-40D4-BFFC-E239B2D9ABCE}"/>
    <cellStyle name="Normal 6 4 6 4" xfId="1597" xr:uid="{673E64E2-6A9A-4342-92B4-0B0D570C0817}"/>
    <cellStyle name="Normal 6 4 6 5" xfId="1598" xr:uid="{7DD18DC8-83F9-4726-B166-F24E8EED54C8}"/>
    <cellStyle name="Normal 6 4 7" xfId="1599" xr:uid="{5772D9FE-7DEA-4DAC-B862-E40457A235AC}"/>
    <cellStyle name="Normal 6 4 7 2" xfId="1600" xr:uid="{8C3EA59A-F732-4D77-9B91-31879414F9BF}"/>
    <cellStyle name="Normal 6 4 7 3" xfId="1601" xr:uid="{F88E1C3F-0D41-40B2-B905-55F4F6FB3D9C}"/>
    <cellStyle name="Normal 6 4 7 3 2" xfId="4378" xr:uid="{6F852DB3-3BF2-4BA9-ABE7-F83AB15E5275}"/>
    <cellStyle name="Normal 6 4 7 3 3" xfId="4609" xr:uid="{293F3556-44A3-4C05-B809-74CC5E008C2B}"/>
    <cellStyle name="Normal 6 4 7 4" xfId="1602" xr:uid="{07EA4E86-49A3-4593-9701-D416AB4AD115}"/>
    <cellStyle name="Normal 6 4 8" xfId="1603" xr:uid="{C468176D-8CC3-4A5C-95C9-D5C00249143A}"/>
    <cellStyle name="Normal 6 4 8 2" xfId="1604" xr:uid="{3C9A4740-5756-46AF-9A7B-B2628426A12B}"/>
    <cellStyle name="Normal 6 4 8 3" xfId="1605" xr:uid="{EECA3FE7-D01F-4EE9-B60B-B44EA168C6F0}"/>
    <cellStyle name="Normal 6 4 8 4" xfId="1606" xr:uid="{5A7B938A-1BB4-496B-8F3A-7C7F08305984}"/>
    <cellStyle name="Normal 6 4 9" xfId="1607" xr:uid="{2897F810-DBDC-4D7C-8403-477D5980B657}"/>
    <cellStyle name="Normal 6 5" xfId="1608" xr:uid="{7DA7AF3B-F895-4FF0-985F-613872E7CDF2}"/>
    <cellStyle name="Normal 6 5 10" xfId="1609" xr:uid="{C6F55F4B-2B7A-4007-9B21-0AE03FECE998}"/>
    <cellStyle name="Normal 6 5 11" xfId="1610" xr:uid="{FA9FFD81-4539-4DA8-AF6A-3D7678F4E500}"/>
    <cellStyle name="Normal 6 5 2" xfId="1611" xr:uid="{A90015E1-4FB2-4BA1-A025-1B9773A5B820}"/>
    <cellStyle name="Normal 6 5 2 2" xfId="1612" xr:uid="{963692A8-CC06-4AC7-83C3-CF3DC2EA72BA}"/>
    <cellStyle name="Normal 6 5 2 2 2" xfId="1613" xr:uid="{0FC12E5B-8336-4D31-8F10-508370230A7D}"/>
    <cellStyle name="Normal 6 5 2 2 2 2" xfId="1614" xr:uid="{178569CD-7439-440A-9A45-1FF990C6B5EE}"/>
    <cellStyle name="Normal 6 5 2 2 2 2 2" xfId="1615" xr:uid="{70F7A2B4-12F0-46C9-9B6E-69333D66C570}"/>
    <cellStyle name="Normal 6 5 2 2 2 2 3" xfId="1616" xr:uid="{5FB5471D-B813-4664-83D4-49B89B684A74}"/>
    <cellStyle name="Normal 6 5 2 2 2 2 4" xfId="1617" xr:uid="{14279B12-3D2B-4918-9949-65DC7C699DC0}"/>
    <cellStyle name="Normal 6 5 2 2 2 3" xfId="1618" xr:uid="{5E28D499-AD99-4C81-8C0D-62DDC11A6FD2}"/>
    <cellStyle name="Normal 6 5 2 2 2 3 2" xfId="1619" xr:uid="{833E0B31-4FDD-4291-B0A9-906965E56F96}"/>
    <cellStyle name="Normal 6 5 2 2 2 3 3" xfId="1620" xr:uid="{9BD038AB-6A24-48B5-B44A-05982BB45195}"/>
    <cellStyle name="Normal 6 5 2 2 2 3 4" xfId="1621" xr:uid="{F2891D16-9C43-47F7-A1F5-1068F208DC54}"/>
    <cellStyle name="Normal 6 5 2 2 2 4" xfId="1622" xr:uid="{692ECA01-2F14-4D44-9006-B44001FE2FE8}"/>
    <cellStyle name="Normal 6 5 2 2 2 5" xfId="1623" xr:uid="{457FF084-B77A-4E14-97E8-B94225BEB879}"/>
    <cellStyle name="Normal 6 5 2 2 2 6" xfId="1624" xr:uid="{B3723084-B075-4667-A95A-1FE8C81CEA02}"/>
    <cellStyle name="Normal 6 5 2 2 3" xfId="1625" xr:uid="{0A8FCB14-8BFE-4D57-A780-CE8906D2EC83}"/>
    <cellStyle name="Normal 6 5 2 2 3 2" xfId="1626" xr:uid="{E373A6AC-797F-44E9-868C-534188AB8E3B}"/>
    <cellStyle name="Normal 6 5 2 2 3 2 2" xfId="1627" xr:uid="{B950096B-FCA5-4289-BF6C-C080D0380DFD}"/>
    <cellStyle name="Normal 6 5 2 2 3 2 3" xfId="1628" xr:uid="{CF8B2E58-FB9D-403F-88A7-083E6AB2F6D0}"/>
    <cellStyle name="Normal 6 5 2 2 3 2 4" xfId="1629" xr:uid="{063961F5-728C-4F87-BF8F-202FBD9899A9}"/>
    <cellStyle name="Normal 6 5 2 2 3 3" xfId="1630" xr:uid="{35921CC5-030B-4016-AF6D-EDE396009C1C}"/>
    <cellStyle name="Normal 6 5 2 2 3 4" xfId="1631" xr:uid="{32F8263B-BA7A-490B-AA18-5A27AB566371}"/>
    <cellStyle name="Normal 6 5 2 2 3 5" xfId="1632" xr:uid="{68C247B7-4DC0-4287-A652-370C3DF8C863}"/>
    <cellStyle name="Normal 6 5 2 2 4" xfId="1633" xr:uid="{3623CD38-7E2E-4219-8836-E02651C9FD89}"/>
    <cellStyle name="Normal 6 5 2 2 4 2" xfId="1634" xr:uid="{A0FA6F4B-0A96-4B6E-AC0F-A54479654898}"/>
    <cellStyle name="Normal 6 5 2 2 4 3" xfId="1635" xr:uid="{07B25FDE-1E8D-403B-8EB0-07EA91681D05}"/>
    <cellStyle name="Normal 6 5 2 2 4 4" xfId="1636" xr:uid="{97BD99BD-B26C-4556-AD79-EC5B39330D4B}"/>
    <cellStyle name="Normal 6 5 2 2 5" xfId="1637" xr:uid="{4E8CB24E-9776-4A7F-86FF-03034D50B440}"/>
    <cellStyle name="Normal 6 5 2 2 5 2" xfId="1638" xr:uid="{4C028408-A0A0-4B76-B457-32DFF9917B76}"/>
    <cellStyle name="Normal 6 5 2 2 5 3" xfId="1639" xr:uid="{E7B948F7-D43D-46FA-884B-6B9C544AE7BE}"/>
    <cellStyle name="Normal 6 5 2 2 5 4" xfId="1640" xr:uid="{D12A2530-D9AF-401B-97F5-EB71838AF154}"/>
    <cellStyle name="Normal 6 5 2 2 6" xfId="1641" xr:uid="{F84D0B5E-69B9-4E9A-BE5D-F030A8864485}"/>
    <cellStyle name="Normal 6 5 2 2 7" xfId="1642" xr:uid="{B60A4D5A-E6F9-4ACD-B07C-507E967DF8D0}"/>
    <cellStyle name="Normal 6 5 2 2 8" xfId="1643" xr:uid="{62C09BD9-ED0E-4F7C-8224-E501388C5F0A}"/>
    <cellStyle name="Normal 6 5 2 3" xfId="1644" xr:uid="{5A5AA198-1C29-4A7E-B678-0D6D0FE55AD6}"/>
    <cellStyle name="Normal 6 5 2 3 2" xfId="1645" xr:uid="{1B3D4347-E897-4431-8C61-11B6377D0B9E}"/>
    <cellStyle name="Normal 6 5 2 3 2 2" xfId="1646" xr:uid="{5DB6A042-89C6-400B-BBDA-99488B802DD9}"/>
    <cellStyle name="Normal 6 5 2 3 2 3" xfId="1647" xr:uid="{1CDCD3AD-F879-4F72-AD94-3F6203661279}"/>
    <cellStyle name="Normal 6 5 2 3 2 4" xfId="1648" xr:uid="{06CAB475-3D73-47CB-A3B5-1F65D54B55D6}"/>
    <cellStyle name="Normal 6 5 2 3 3" xfId="1649" xr:uid="{E2D0A170-58C8-4A79-9CE3-7D1067FC6E7D}"/>
    <cellStyle name="Normal 6 5 2 3 3 2" xfId="1650" xr:uid="{99CE944A-58CA-4502-A56D-B84A85DC9FD1}"/>
    <cellStyle name="Normal 6 5 2 3 3 3" xfId="1651" xr:uid="{1D0D58A2-E500-49B1-8598-B23FF7F96879}"/>
    <cellStyle name="Normal 6 5 2 3 3 4" xfId="1652" xr:uid="{2FAD8355-A65F-47C1-A5F1-340AE74586F8}"/>
    <cellStyle name="Normal 6 5 2 3 4" xfId="1653" xr:uid="{8A479760-DB76-4776-BA4E-54F4E741F90D}"/>
    <cellStyle name="Normal 6 5 2 3 5" xfId="1654" xr:uid="{9C4DA949-5CF2-4647-9329-C60322C7EA1A}"/>
    <cellStyle name="Normal 6 5 2 3 6" xfId="1655" xr:uid="{6CF20AB5-DAA5-4D13-BFFA-9403AB288CD8}"/>
    <cellStyle name="Normal 6 5 2 4" xfId="1656" xr:uid="{672E5092-2946-4589-B8C9-6C188DBE5025}"/>
    <cellStyle name="Normal 6 5 2 4 2" xfId="1657" xr:uid="{4AC49961-97BF-485F-ADE6-DEFBE8F4F382}"/>
    <cellStyle name="Normal 6 5 2 4 2 2" xfId="1658" xr:uid="{7B1279C0-2ABC-4E92-8157-2A88A9A064C3}"/>
    <cellStyle name="Normal 6 5 2 4 2 3" xfId="1659" xr:uid="{CB05B023-D27F-4047-A372-F81132EF7846}"/>
    <cellStyle name="Normal 6 5 2 4 2 4" xfId="1660" xr:uid="{22450288-A084-4865-932E-B059EA2B69B3}"/>
    <cellStyle name="Normal 6 5 2 4 3" xfId="1661" xr:uid="{927CEFED-966E-4CC2-A145-FFDF9F913E8A}"/>
    <cellStyle name="Normal 6 5 2 4 4" xfId="1662" xr:uid="{F17DF3A5-161E-4671-8601-B2DD05FE23FE}"/>
    <cellStyle name="Normal 6 5 2 4 5" xfId="1663" xr:uid="{213E2E07-7106-432A-9652-E287EC2C2695}"/>
    <cellStyle name="Normal 6 5 2 5" xfId="1664" xr:uid="{AAE0C11B-9CC8-43B4-8B02-BC19931B5834}"/>
    <cellStyle name="Normal 6 5 2 5 2" xfId="1665" xr:uid="{DE2E632E-8F16-4E56-A9B1-A5F1E0B6A692}"/>
    <cellStyle name="Normal 6 5 2 5 3" xfId="1666" xr:uid="{2160CDFD-D598-41A9-B0AB-61A31772C13F}"/>
    <cellStyle name="Normal 6 5 2 5 4" xfId="1667" xr:uid="{7FA1DB68-A064-4D0A-AFC4-AD12F908DBCF}"/>
    <cellStyle name="Normal 6 5 2 6" xfId="1668" xr:uid="{A8575A7F-5923-4333-81B0-5945328412B4}"/>
    <cellStyle name="Normal 6 5 2 6 2" xfId="1669" xr:uid="{F5737D8C-D200-4AA5-8BD8-FF7C7BB6716E}"/>
    <cellStyle name="Normal 6 5 2 6 3" xfId="1670" xr:uid="{F8394520-933A-47DE-BEA0-8D5E22965862}"/>
    <cellStyle name="Normal 6 5 2 6 4" xfId="1671" xr:uid="{C6621C0F-32B5-40B4-942D-46DD679D0397}"/>
    <cellStyle name="Normal 6 5 2 7" xfId="1672" xr:uid="{185E2EB1-5978-4631-8E93-3ED67E190203}"/>
    <cellStyle name="Normal 6 5 2 8" xfId="1673" xr:uid="{7A424EFA-1831-4F7D-A1DE-B30E9BAB4995}"/>
    <cellStyle name="Normal 6 5 2 9" xfId="1674" xr:uid="{C61F241F-DBF9-41A2-AA35-240F17079009}"/>
    <cellStyle name="Normal 6 5 3" xfId="1675" xr:uid="{6327CD65-08F9-4EE8-8275-CA772671DB6B}"/>
    <cellStyle name="Normal 6 5 3 2" xfId="1676" xr:uid="{04D864FD-1D91-45BE-A756-D6AEFA4AA70C}"/>
    <cellStyle name="Normal 6 5 3 2 2" xfId="1677" xr:uid="{4F335313-E9B2-44F6-B510-0F7C70D16AB5}"/>
    <cellStyle name="Normal 6 5 3 2 2 2" xfId="1678" xr:uid="{4C51F3AF-155B-4ECA-A79B-76AA13A8BE77}"/>
    <cellStyle name="Normal 6 5 3 2 2 2 2" xfId="4006" xr:uid="{E31B9F1C-B2C4-438E-9461-C5D70678E7C2}"/>
    <cellStyle name="Normal 6 5 3 2 2 3" xfId="1679" xr:uid="{97564D9F-9DA0-4A1E-8FF4-0593D171A566}"/>
    <cellStyle name="Normal 6 5 3 2 2 4" xfId="1680" xr:uid="{71D0B26D-BF65-48B8-8AD4-127067CB5079}"/>
    <cellStyle name="Normal 6 5 3 2 3" xfId="1681" xr:uid="{A8814134-F385-45FC-B65C-2BA7F978BF85}"/>
    <cellStyle name="Normal 6 5 3 2 3 2" xfId="1682" xr:uid="{E4B24AFF-C5B2-4ABD-98B9-B2A0174C24F3}"/>
    <cellStyle name="Normal 6 5 3 2 3 3" xfId="1683" xr:uid="{04BF64C4-3361-4E1E-8CDF-4DAD4ADD3891}"/>
    <cellStyle name="Normal 6 5 3 2 3 4" xfId="1684" xr:uid="{93256036-9C63-4A24-9493-7CFD6B0BF7C6}"/>
    <cellStyle name="Normal 6 5 3 2 4" xfId="1685" xr:uid="{F8AC30F0-1C51-4029-9D59-9E0369E2E576}"/>
    <cellStyle name="Normal 6 5 3 2 5" xfId="1686" xr:uid="{5D4AAF47-A34C-458E-ABDF-104C0E6BE960}"/>
    <cellStyle name="Normal 6 5 3 2 6" xfId="1687" xr:uid="{7558F61D-1C5D-44EB-818B-354484DCA00C}"/>
    <cellStyle name="Normal 6 5 3 3" xfId="1688" xr:uid="{C713B9FA-72D4-4957-8145-41DCF75311C5}"/>
    <cellStyle name="Normal 6 5 3 3 2" xfId="1689" xr:uid="{4B78FC05-F8AD-4841-8345-184B5BF40DF7}"/>
    <cellStyle name="Normal 6 5 3 3 2 2" xfId="1690" xr:uid="{75BF0986-7EA5-42C0-B115-73B380FA036B}"/>
    <cellStyle name="Normal 6 5 3 3 2 3" xfId="1691" xr:uid="{CF51FD64-B832-4C14-83F5-DF92FDC1EC33}"/>
    <cellStyle name="Normal 6 5 3 3 2 4" xfId="1692" xr:uid="{430315C2-1340-425C-9D28-992FC058EBEC}"/>
    <cellStyle name="Normal 6 5 3 3 3" xfId="1693" xr:uid="{DEBA81B7-E3EB-4A48-91EB-0CDEE9519DCE}"/>
    <cellStyle name="Normal 6 5 3 3 4" xfId="1694" xr:uid="{D2DCD177-8196-48F4-8B7C-EB7CA435B5E4}"/>
    <cellStyle name="Normal 6 5 3 3 5" xfId="1695" xr:uid="{D554494A-C1F9-4AE7-988F-84A35270443C}"/>
    <cellStyle name="Normal 6 5 3 4" xfId="1696" xr:uid="{7F620DFA-10A7-4727-AC83-D1DC16FBEEE0}"/>
    <cellStyle name="Normal 6 5 3 4 2" xfId="1697" xr:uid="{2C771835-0DA3-4F75-8677-DDBF48F1A2D0}"/>
    <cellStyle name="Normal 6 5 3 4 3" xfId="1698" xr:uid="{E15686D8-3B68-4EAC-9CAE-94DD97C176DB}"/>
    <cellStyle name="Normal 6 5 3 4 4" xfId="1699" xr:uid="{56D2333C-76A7-4AAD-8D94-AA5A89D1F77D}"/>
    <cellStyle name="Normal 6 5 3 5" xfId="1700" xr:uid="{D0AB5D10-BB05-4FFB-98D5-411B54DE2F04}"/>
    <cellStyle name="Normal 6 5 3 5 2" xfId="1701" xr:uid="{54462376-A2EF-4532-AAFC-D76E78DDEE17}"/>
    <cellStyle name="Normal 6 5 3 5 3" xfId="1702" xr:uid="{7022D76B-2D2A-4C8F-9305-F3F8026AD169}"/>
    <cellStyle name="Normal 6 5 3 5 4" xfId="1703" xr:uid="{22149479-064B-4211-BDB4-5346C5B374B1}"/>
    <cellStyle name="Normal 6 5 3 6" xfId="1704" xr:uid="{B7ECC300-A1A0-4209-9DA4-92E21A4DE47D}"/>
    <cellStyle name="Normal 6 5 3 7" xfId="1705" xr:uid="{4E6789F1-33B9-4DDA-B68A-0CE33F47FB8A}"/>
    <cellStyle name="Normal 6 5 3 8" xfId="1706" xr:uid="{B1E35A55-3877-4B11-9DD4-8831A5E00007}"/>
    <cellStyle name="Normal 6 5 4" xfId="1707" xr:uid="{AA1D453C-0138-44D8-BE9A-A5EC86E983B1}"/>
    <cellStyle name="Normal 6 5 4 2" xfId="1708" xr:uid="{94BFFC99-6FF0-41B9-973B-BD063BCB9E9D}"/>
    <cellStyle name="Normal 6 5 4 2 2" xfId="1709" xr:uid="{31C243E2-561D-430E-A816-33B1860E7D9F}"/>
    <cellStyle name="Normal 6 5 4 2 2 2" xfId="1710" xr:uid="{88ADCBE2-8EAF-4A34-A990-5024B1AC67F4}"/>
    <cellStyle name="Normal 6 5 4 2 2 3" xfId="1711" xr:uid="{91AF48A0-6A11-4D92-AD6F-E82CB574FAA9}"/>
    <cellStyle name="Normal 6 5 4 2 2 4" xfId="1712" xr:uid="{240F974E-C21D-4DB9-B9F5-7965E093012E}"/>
    <cellStyle name="Normal 6 5 4 2 3" xfId="1713" xr:uid="{DB0E1B7F-9449-458C-BD73-BB14608511CF}"/>
    <cellStyle name="Normal 6 5 4 2 4" xfId="1714" xr:uid="{DA959684-CD49-42B2-9924-54099C1C0DEB}"/>
    <cellStyle name="Normal 6 5 4 2 5" xfId="1715" xr:uid="{6893B71B-A6AE-4E19-80B6-B3E25D63AA12}"/>
    <cellStyle name="Normal 6 5 4 3" xfId="1716" xr:uid="{35206307-E89B-4BFC-83F8-62DCE4ADA1E4}"/>
    <cellStyle name="Normal 6 5 4 3 2" xfId="1717" xr:uid="{CEB90DD0-7729-44B3-925A-E865FF9253E1}"/>
    <cellStyle name="Normal 6 5 4 3 3" xfId="1718" xr:uid="{70430994-E438-494F-AEC2-4A341F421203}"/>
    <cellStyle name="Normal 6 5 4 3 4" xfId="1719" xr:uid="{3D6C45F5-BBC2-478E-A9F3-B38BE66465D6}"/>
    <cellStyle name="Normal 6 5 4 4" xfId="1720" xr:uid="{24C1FA4C-3567-480E-B1C0-60C5C87D8C72}"/>
    <cellStyle name="Normal 6 5 4 4 2" xfId="1721" xr:uid="{FFC3B907-8F5A-4EE3-948D-6F3ACA2677FC}"/>
    <cellStyle name="Normal 6 5 4 4 3" xfId="1722" xr:uid="{A48CDE17-7337-40F0-8873-1731BC6D9007}"/>
    <cellStyle name="Normal 6 5 4 4 4" xfId="1723" xr:uid="{82E490A9-F78E-44D7-8EA4-B92D51EF691E}"/>
    <cellStyle name="Normal 6 5 4 5" xfId="1724" xr:uid="{169E1E37-8536-4E6E-B5C6-263702E70886}"/>
    <cellStyle name="Normal 6 5 4 6" xfId="1725" xr:uid="{465652EE-B132-470E-AFF8-748AD11D65F9}"/>
    <cellStyle name="Normal 6 5 4 7" xfId="1726" xr:uid="{2C78310C-D114-4F5E-A57D-4BF628ED5D0E}"/>
    <cellStyle name="Normal 6 5 5" xfId="1727" xr:uid="{E7712154-13E8-4CBD-A6D1-C04BC6D64660}"/>
    <cellStyle name="Normal 6 5 5 2" xfId="1728" xr:uid="{F7317789-6BF2-4319-80E6-AE38F76BFC17}"/>
    <cellStyle name="Normal 6 5 5 2 2" xfId="1729" xr:uid="{3DC2C365-A48E-4323-A136-7ED415AF5CBF}"/>
    <cellStyle name="Normal 6 5 5 2 3" xfId="1730" xr:uid="{815928A5-5889-4DB2-B597-735A60099355}"/>
    <cellStyle name="Normal 6 5 5 2 4" xfId="1731" xr:uid="{26AD0A9B-DE6E-4E9C-8531-3D7BBDD7A1CC}"/>
    <cellStyle name="Normal 6 5 5 3" xfId="1732" xr:uid="{161C1E5D-436B-455B-8FD8-000ACFF83A45}"/>
    <cellStyle name="Normal 6 5 5 3 2" xfId="1733" xr:uid="{0F116EAF-32CF-4551-9E5F-039477970F07}"/>
    <cellStyle name="Normal 6 5 5 3 3" xfId="1734" xr:uid="{E65B358F-75BC-4571-BB00-0E537279AEB9}"/>
    <cellStyle name="Normal 6 5 5 3 4" xfId="1735" xr:uid="{7DA42476-DBCC-4F98-A528-B3CB0F39652E}"/>
    <cellStyle name="Normal 6 5 5 4" xfId="1736" xr:uid="{79B165C8-AC22-455D-81D9-FB8F5E512298}"/>
    <cellStyle name="Normal 6 5 5 5" xfId="1737" xr:uid="{6DA8BBDB-06DE-4640-AA79-E34E2CFD7B95}"/>
    <cellStyle name="Normal 6 5 5 6" xfId="1738" xr:uid="{FCA73900-6900-4F85-B572-08307C8C5CAB}"/>
    <cellStyle name="Normal 6 5 6" xfId="1739" xr:uid="{354E5F9D-0912-4F4B-8625-000E9809228F}"/>
    <cellStyle name="Normal 6 5 6 2" xfId="1740" xr:uid="{F5A21626-F804-41E7-8A56-D7C7DC42FB9D}"/>
    <cellStyle name="Normal 6 5 6 2 2" xfId="1741" xr:uid="{166A613B-6F59-45FB-9A24-E93874699B0E}"/>
    <cellStyle name="Normal 6 5 6 2 3" xfId="1742" xr:uid="{9792BCA0-ECFC-4E33-AC70-925576E754F0}"/>
    <cellStyle name="Normal 6 5 6 2 4" xfId="1743" xr:uid="{BA37E35E-9D51-41B0-9A3B-17C719AC54E5}"/>
    <cellStyle name="Normal 6 5 6 3" xfId="1744" xr:uid="{A41335A6-8337-4A57-9431-F94B3E4FBA10}"/>
    <cellStyle name="Normal 6 5 6 4" xfId="1745" xr:uid="{546C17B9-D9FE-412D-8369-72DBF0D7CBEF}"/>
    <cellStyle name="Normal 6 5 6 5" xfId="1746" xr:uid="{6A252E0E-1A0A-49ED-8166-9FED4D015886}"/>
    <cellStyle name="Normal 6 5 7" xfId="1747" xr:uid="{49CBE810-A55C-47FA-A1BB-42948024FA63}"/>
    <cellStyle name="Normal 6 5 7 2" xfId="1748" xr:uid="{2DA4520D-CBA0-455F-814C-F8F1586C205B}"/>
    <cellStyle name="Normal 6 5 7 3" xfId="1749" xr:uid="{85F6DF97-7B02-4977-80D0-E19F44B3B088}"/>
    <cellStyle name="Normal 6 5 7 4" xfId="1750" xr:uid="{DD3B5132-9197-4CA6-8C08-BF49B3D25792}"/>
    <cellStyle name="Normal 6 5 8" xfId="1751" xr:uid="{BDACE868-E7B7-4A7A-A1E2-1C8CF20A964E}"/>
    <cellStyle name="Normal 6 5 8 2" xfId="1752" xr:uid="{EC8D9E05-3C7E-40EC-B9DB-72EFA6177523}"/>
    <cellStyle name="Normal 6 5 8 3" xfId="1753" xr:uid="{A2AE01B6-375E-4523-9EA3-1D8A9945F5C3}"/>
    <cellStyle name="Normal 6 5 8 4" xfId="1754" xr:uid="{2FB86CB3-836D-4794-91A5-46209EB1DA17}"/>
    <cellStyle name="Normal 6 5 9" xfId="1755" xr:uid="{94ACECDD-54DA-4A14-89EA-EDB7CC123700}"/>
    <cellStyle name="Normal 6 6" xfId="1756" xr:uid="{480119F2-AC27-48AA-9597-8261CDB322D4}"/>
    <cellStyle name="Normal 6 6 2" xfId="1757" xr:uid="{71D93615-5A71-4921-9FA5-C4FA31942A8D}"/>
    <cellStyle name="Normal 6 6 2 2" xfId="1758" xr:uid="{7D7B8583-8965-4055-AFE7-9B472F905A08}"/>
    <cellStyle name="Normal 6 6 2 2 2" xfId="1759" xr:uid="{3DC4B0E6-DE9A-4730-A957-21C74BDA8B4B}"/>
    <cellStyle name="Normal 6 6 2 2 2 2" xfId="1760" xr:uid="{C5F3FD68-DB55-4359-8A1E-0B7EF4580848}"/>
    <cellStyle name="Normal 6 6 2 2 2 3" xfId="1761" xr:uid="{517C4C94-19AA-450D-B17E-990C0F08AE39}"/>
    <cellStyle name="Normal 6 6 2 2 2 4" xfId="1762" xr:uid="{21D24748-0E8C-4E8D-AC29-DFF1E6FBECD7}"/>
    <cellStyle name="Normal 6 6 2 2 3" xfId="1763" xr:uid="{6E81013B-D58B-43C6-A331-3F955B7D2019}"/>
    <cellStyle name="Normal 6 6 2 2 3 2" xfId="1764" xr:uid="{52E984E7-BA59-4C0C-AC3B-6D0D2B265854}"/>
    <cellStyle name="Normal 6 6 2 2 3 3" xfId="1765" xr:uid="{710A020F-F8DD-4750-B77B-0F5D0E0A4E66}"/>
    <cellStyle name="Normal 6 6 2 2 3 4" xfId="1766" xr:uid="{9CE1D05C-CD7E-4199-BE44-B1B35677C3BE}"/>
    <cellStyle name="Normal 6 6 2 2 4" xfId="1767" xr:uid="{5481473D-C012-4960-88E6-F4A84272D375}"/>
    <cellStyle name="Normal 6 6 2 2 5" xfId="1768" xr:uid="{90526D98-CD88-46FE-92AA-56803B2118C2}"/>
    <cellStyle name="Normal 6 6 2 2 6" xfId="1769" xr:uid="{737A88A3-F968-4CF8-8921-67B6C5DF4AA6}"/>
    <cellStyle name="Normal 6 6 2 3" xfId="1770" xr:uid="{C1ADF843-1792-44B5-80C2-F0927CD6E254}"/>
    <cellStyle name="Normal 6 6 2 3 2" xfId="1771" xr:uid="{980127F8-AC6F-407A-9ED0-361939133E61}"/>
    <cellStyle name="Normal 6 6 2 3 2 2" xfId="1772" xr:uid="{88F1859C-F620-49D2-9973-386E7371BE42}"/>
    <cellStyle name="Normal 6 6 2 3 2 3" xfId="1773" xr:uid="{2055B816-A3CC-4C43-A2C8-087E7220C5ED}"/>
    <cellStyle name="Normal 6 6 2 3 2 4" xfId="1774" xr:uid="{B18B8345-9C5B-4ABC-9C3A-CD6B4A97A46B}"/>
    <cellStyle name="Normal 6 6 2 3 3" xfId="1775" xr:uid="{CD5D0222-FEA8-4CAE-B7B0-74F4C7B772BC}"/>
    <cellStyle name="Normal 6 6 2 3 4" xfId="1776" xr:uid="{C1B513BA-EF86-4B1F-96CE-EAEB7DE3D258}"/>
    <cellStyle name="Normal 6 6 2 3 5" xfId="1777" xr:uid="{48388559-2258-4A13-B6E9-4DDBD50C67C8}"/>
    <cellStyle name="Normal 6 6 2 4" xfId="1778" xr:uid="{6CFF10A5-6682-42AE-8A49-228E7B9EEF97}"/>
    <cellStyle name="Normal 6 6 2 4 2" xfId="1779" xr:uid="{CC7D7C97-5733-4B84-AA51-C36E2316E357}"/>
    <cellStyle name="Normal 6 6 2 4 3" xfId="1780" xr:uid="{C6A793BA-2E85-4EE4-B6F6-29884EF3C8B5}"/>
    <cellStyle name="Normal 6 6 2 4 4" xfId="1781" xr:uid="{F48B0350-7C57-4D65-A596-B70F8657F47C}"/>
    <cellStyle name="Normal 6 6 2 5" xfId="1782" xr:uid="{35E07AB4-B454-4DC6-AA26-873EFD4FBDA1}"/>
    <cellStyle name="Normal 6 6 2 5 2" xfId="1783" xr:uid="{652F285A-E5EC-408E-A4B8-D1D08BE98739}"/>
    <cellStyle name="Normal 6 6 2 5 3" xfId="1784" xr:uid="{1DA55447-9C67-4758-B9FB-FDE27B5DE400}"/>
    <cellStyle name="Normal 6 6 2 5 4" xfId="1785" xr:uid="{D9AF5F6A-EC31-4D18-ACE1-954E8B1327DF}"/>
    <cellStyle name="Normal 6 6 2 6" xfId="1786" xr:uid="{DD600DFD-C7F1-45E4-A824-561C235B5A33}"/>
    <cellStyle name="Normal 6 6 2 7" xfId="1787" xr:uid="{D885B66A-0852-4848-96D3-C3FCC2D4AF61}"/>
    <cellStyle name="Normal 6 6 2 8" xfId="1788" xr:uid="{8337F861-B05F-4333-906F-B18A00F17C76}"/>
    <cellStyle name="Normal 6 6 3" xfId="1789" xr:uid="{6FEF6535-0F1C-46CD-9B6D-4ECD67A8AA66}"/>
    <cellStyle name="Normal 6 6 3 2" xfId="1790" xr:uid="{51389820-8A79-4FEB-AB77-2C7E9B771359}"/>
    <cellStyle name="Normal 6 6 3 2 2" xfId="1791" xr:uid="{3666438F-3068-4B49-BB89-887AC025905D}"/>
    <cellStyle name="Normal 6 6 3 2 3" xfId="1792" xr:uid="{D2636FDF-1883-455C-82E1-2F44602C55E3}"/>
    <cellStyle name="Normal 6 6 3 2 4" xfId="1793" xr:uid="{C6C94559-8BF3-44D6-A752-C693131CD073}"/>
    <cellStyle name="Normal 6 6 3 3" xfId="1794" xr:uid="{43B5BBFB-9F8B-4C3B-83F9-553773CEBD88}"/>
    <cellStyle name="Normal 6 6 3 3 2" xfId="1795" xr:uid="{D84D05D8-5D89-466E-B14B-097B0CD2DF09}"/>
    <cellStyle name="Normal 6 6 3 3 3" xfId="1796" xr:uid="{1984293B-3924-4777-B800-C419564090E7}"/>
    <cellStyle name="Normal 6 6 3 3 4" xfId="1797" xr:uid="{2D84AEF7-050A-46C4-A206-DD1DC6049F21}"/>
    <cellStyle name="Normal 6 6 3 4" xfId="1798" xr:uid="{1B3F5802-A8AE-4276-8DA2-57C67D398669}"/>
    <cellStyle name="Normal 6 6 3 5" xfId="1799" xr:uid="{8415B676-6AAF-48F5-99EE-2B030205E41E}"/>
    <cellStyle name="Normal 6 6 3 6" xfId="1800" xr:uid="{1872233E-EC96-4F7F-805C-36C9AE780602}"/>
    <cellStyle name="Normal 6 6 4" xfId="1801" xr:uid="{31F8FF62-1A44-470C-8AFB-B81459824BD6}"/>
    <cellStyle name="Normal 6 6 4 2" xfId="1802" xr:uid="{5CC2AF1F-B2F2-4684-B01C-0E25CCFD215C}"/>
    <cellStyle name="Normal 6 6 4 2 2" xfId="1803" xr:uid="{42DD6F4F-BA36-4493-B7B3-C86AACEC20EE}"/>
    <cellStyle name="Normal 6 6 4 2 3" xfId="1804" xr:uid="{8D66E4EB-2CC4-47CE-9D85-DD674B810148}"/>
    <cellStyle name="Normal 6 6 4 2 4" xfId="1805" xr:uid="{8B05F54F-861F-46E6-ADAB-E255E87129CF}"/>
    <cellStyle name="Normal 6 6 4 3" xfId="1806" xr:uid="{A5456703-3087-43C5-8827-EA18D5B81866}"/>
    <cellStyle name="Normal 6 6 4 4" xfId="1807" xr:uid="{C3ABA0E2-F0E1-4976-99C8-3723FE24A076}"/>
    <cellStyle name="Normal 6 6 4 5" xfId="1808" xr:uid="{E4A005A4-A24B-4CCC-A18D-D5D08C5AFFC3}"/>
    <cellStyle name="Normal 6 6 5" xfId="1809" xr:uid="{B8174A7F-8D28-40EA-983F-54F5BCE4B1D0}"/>
    <cellStyle name="Normal 6 6 5 2" xfId="1810" xr:uid="{6D7532BF-0AB8-4B54-9DB3-A5A7FADBA746}"/>
    <cellStyle name="Normal 6 6 5 3" xfId="1811" xr:uid="{C986EF7E-2114-4372-A406-ECBD969760AD}"/>
    <cellStyle name="Normal 6 6 5 4" xfId="1812" xr:uid="{93E728FB-AFED-47C7-8001-987AC135A701}"/>
    <cellStyle name="Normal 6 6 6" xfId="1813" xr:uid="{FEB51C60-A6E1-486B-BE81-AB0BC24D1936}"/>
    <cellStyle name="Normal 6 6 6 2" xfId="1814" xr:uid="{3CD5629D-7201-4641-9CDF-8F331F050AF3}"/>
    <cellStyle name="Normal 6 6 6 3" xfId="1815" xr:uid="{D08ADD6F-ED34-4C18-B9AC-452053A091D3}"/>
    <cellStyle name="Normal 6 6 6 4" xfId="1816" xr:uid="{C0451C27-0AD6-47D8-AD98-B8C5A4E25D00}"/>
    <cellStyle name="Normal 6 6 7" xfId="1817" xr:uid="{06BFD8FE-137D-4C87-A4C0-DD3A6DA6247B}"/>
    <cellStyle name="Normal 6 6 8" xfId="1818" xr:uid="{FAC10E90-8309-449C-AB17-E263A25073F3}"/>
    <cellStyle name="Normal 6 6 9" xfId="1819" xr:uid="{C52E2B8F-89A2-4339-9E86-64EBF8AE8156}"/>
    <cellStyle name="Normal 6 7" xfId="1820" xr:uid="{1D095971-83F0-49FA-B004-7B5DDE7FD003}"/>
    <cellStyle name="Normal 6 7 2" xfId="1821" xr:uid="{7FF758B4-C44D-4AE0-802D-9C37A36DDB51}"/>
    <cellStyle name="Normal 6 7 2 2" xfId="1822" xr:uid="{7A27DA41-156B-4E8A-858A-5B77843AE5B5}"/>
    <cellStyle name="Normal 6 7 2 2 2" xfId="1823" xr:uid="{F9B6DBF7-1F99-4895-8215-6D0A600C4B60}"/>
    <cellStyle name="Normal 6 7 2 2 2 2" xfId="4007" xr:uid="{73814928-7747-4567-BCAF-29A7687C0BEC}"/>
    <cellStyle name="Normal 6 7 2 2 3" xfId="1824" xr:uid="{37B021D7-96CA-49F5-AED1-8D8633351ABE}"/>
    <cellStyle name="Normal 6 7 2 2 4" xfId="1825" xr:uid="{6D554970-8109-4C04-8752-135CBF8E4E02}"/>
    <cellStyle name="Normal 6 7 2 3" xfId="1826" xr:uid="{3CB4B2C7-F7E7-429B-BB81-72D959CCAFDA}"/>
    <cellStyle name="Normal 6 7 2 3 2" xfId="1827" xr:uid="{DCECE43A-72F6-4CDB-9BA9-9030A5B27203}"/>
    <cellStyle name="Normal 6 7 2 3 3" xfId="1828" xr:uid="{B54D6DB4-7313-4D74-AB5E-3E6D7B0B9426}"/>
    <cellStyle name="Normal 6 7 2 3 4" xfId="1829" xr:uid="{BA32CFCC-AD65-4A2E-B06B-AD764BF2B432}"/>
    <cellStyle name="Normal 6 7 2 4" xfId="1830" xr:uid="{4BE61BA0-80F1-4FA2-AAE7-F07D158B1112}"/>
    <cellStyle name="Normal 6 7 2 5" xfId="1831" xr:uid="{3BD3EEC4-DFE5-432A-B1EF-CACD1CE59900}"/>
    <cellStyle name="Normal 6 7 2 6" xfId="1832" xr:uid="{DEE97618-5DAC-4FD8-994F-6CAA5ACD3652}"/>
    <cellStyle name="Normal 6 7 3" xfId="1833" xr:uid="{88269EFE-F60B-4C3E-BBD8-E45DDFC997F2}"/>
    <cellStyle name="Normal 6 7 3 2" xfId="1834" xr:uid="{81B5833E-2076-4B22-9E05-61CDD3D5F001}"/>
    <cellStyle name="Normal 6 7 3 2 2" xfId="1835" xr:uid="{CDFC3706-1C98-4F25-B14A-66AFD8D70B9E}"/>
    <cellStyle name="Normal 6 7 3 2 3" xfId="1836" xr:uid="{14B993F4-6506-465A-8C7A-48F500A2FDA2}"/>
    <cellStyle name="Normal 6 7 3 2 4" xfId="1837" xr:uid="{0D125BB7-022E-4625-A25E-629AF47ABF03}"/>
    <cellStyle name="Normal 6 7 3 3" xfId="1838" xr:uid="{F2764379-851A-4102-A8BB-9FB8695D5A98}"/>
    <cellStyle name="Normal 6 7 3 4" xfId="1839" xr:uid="{0264532E-8BF5-4BE6-9762-4FE1C0ABFB76}"/>
    <cellStyle name="Normal 6 7 3 5" xfId="1840" xr:uid="{8AE9188D-5827-484F-A247-A5C219472CBF}"/>
    <cellStyle name="Normal 6 7 4" xfId="1841" xr:uid="{2E9A8B48-D970-4FC8-B08A-E0B382135A46}"/>
    <cellStyle name="Normal 6 7 4 2" xfId="1842" xr:uid="{EEBF213A-8C77-479E-814B-FB16F1E8F446}"/>
    <cellStyle name="Normal 6 7 4 3" xfId="1843" xr:uid="{EA6DB4BE-2A55-44BB-B67E-FDFA9B7948D1}"/>
    <cellStyle name="Normal 6 7 4 4" xfId="1844" xr:uid="{14FA9E80-7207-482A-9392-47DD26070937}"/>
    <cellStyle name="Normal 6 7 5" xfId="1845" xr:uid="{1056A30F-CC42-4D6B-B229-148DBC66CEA1}"/>
    <cellStyle name="Normal 6 7 5 2" xfId="1846" xr:uid="{5F608984-23C0-4C55-B9EB-2BF7946B95F1}"/>
    <cellStyle name="Normal 6 7 5 3" xfId="1847" xr:uid="{36D2C357-E808-4076-A710-C3B42216B1A0}"/>
    <cellStyle name="Normal 6 7 5 4" xfId="1848" xr:uid="{C269C0A5-D1A2-41E8-BCB6-CCB7542110A2}"/>
    <cellStyle name="Normal 6 7 6" xfId="1849" xr:uid="{6F053A58-975E-4FBE-B0BC-D20893EB76F2}"/>
    <cellStyle name="Normal 6 7 7" xfId="1850" xr:uid="{22A4F9AA-93A2-446C-B348-52D3291974A6}"/>
    <cellStyle name="Normal 6 7 8" xfId="1851" xr:uid="{ED805806-CB38-4D19-AB80-DFC3764E1520}"/>
    <cellStyle name="Normal 6 8" xfId="1852" xr:uid="{104D6F69-46B3-42A8-830E-14F3D0494246}"/>
    <cellStyle name="Normal 6 8 2" xfId="1853" xr:uid="{FB9E6C25-0F81-4E72-B9BD-BF74E8EDD835}"/>
    <cellStyle name="Normal 6 8 2 2" xfId="1854" xr:uid="{FACF847E-201B-4A90-B04B-8F8ABDC66E44}"/>
    <cellStyle name="Normal 6 8 2 2 2" xfId="1855" xr:uid="{BA46B19C-457B-493A-BB9C-033E2AAF8CF3}"/>
    <cellStyle name="Normal 6 8 2 2 3" xfId="1856" xr:uid="{9160BDC3-61FE-4AC9-B6C5-90A1CF7723D1}"/>
    <cellStyle name="Normal 6 8 2 2 4" xfId="1857" xr:uid="{3F1E7B92-591C-484C-AF7D-7A5CF61E6253}"/>
    <cellStyle name="Normal 6 8 2 3" xfId="1858" xr:uid="{715BF296-CCE0-4AA5-8239-24C088F52D49}"/>
    <cellStyle name="Normal 6 8 2 4" xfId="1859" xr:uid="{2AC26487-4405-4128-B957-CCA90FFF4C55}"/>
    <cellStyle name="Normal 6 8 2 5" xfId="1860" xr:uid="{5DBC53C4-055F-4CF8-83CB-4BFF6CAB4821}"/>
    <cellStyle name="Normal 6 8 3" xfId="1861" xr:uid="{600E0264-8BF3-4147-AC00-F5EEB3B12A8C}"/>
    <cellStyle name="Normal 6 8 3 2" xfId="1862" xr:uid="{3FC14B02-491E-40C6-A488-3B825FE9488D}"/>
    <cellStyle name="Normal 6 8 3 3" xfId="1863" xr:uid="{B0D28231-C863-4957-A32A-76F972879385}"/>
    <cellStyle name="Normal 6 8 3 4" xfId="1864" xr:uid="{219F918D-8407-45F7-92DA-36267F349376}"/>
    <cellStyle name="Normal 6 8 4" xfId="1865" xr:uid="{E674B29A-2778-439F-AEF8-D518A5B292CE}"/>
    <cellStyle name="Normal 6 8 4 2" xfId="1866" xr:uid="{68CA3C27-C177-449F-837E-A55298323636}"/>
    <cellStyle name="Normal 6 8 4 3" xfId="1867" xr:uid="{8B6F2056-0FB8-4551-BC46-05DB960CA88D}"/>
    <cellStyle name="Normal 6 8 4 4" xfId="1868" xr:uid="{4D65844E-1289-4E8F-918F-FD162AC7E593}"/>
    <cellStyle name="Normal 6 8 5" xfId="1869" xr:uid="{94939E73-9863-4033-95E9-6AC72CDCA072}"/>
    <cellStyle name="Normal 6 8 6" xfId="1870" xr:uid="{726CA389-D713-4097-80E1-83D53A97AF02}"/>
    <cellStyle name="Normal 6 8 7" xfId="1871" xr:uid="{7922ED15-FAC9-4372-8A0E-7BAE93525F9E}"/>
    <cellStyle name="Normal 6 9" xfId="1872" xr:uid="{E9281786-7DC6-49AD-A557-5F079B552E22}"/>
    <cellStyle name="Normal 6 9 2" xfId="1873" xr:uid="{4D96C5B3-07B7-4FB9-AFB6-F49EA9C655E3}"/>
    <cellStyle name="Normal 6 9 2 2" xfId="1874" xr:uid="{B0D78804-16DA-4130-A5FF-CCD6ACEE574C}"/>
    <cellStyle name="Normal 6 9 2 3" xfId="1875" xr:uid="{62A6D3D5-162A-442A-9C22-F6119C32DB47}"/>
    <cellStyle name="Normal 6 9 2 4" xfId="1876" xr:uid="{A50AE8D8-C542-49CA-8623-53C0B1084035}"/>
    <cellStyle name="Normal 6 9 3" xfId="1877" xr:uid="{50163A64-7089-4094-92AA-1924A37F3016}"/>
    <cellStyle name="Normal 6 9 3 2" xfId="1878" xr:uid="{873F92B7-578B-445F-8046-12C3D19535EA}"/>
    <cellStyle name="Normal 6 9 3 3" xfId="1879" xr:uid="{F446F631-0027-4BB1-B432-7D8077759E86}"/>
    <cellStyle name="Normal 6 9 3 4" xfId="1880" xr:uid="{94B0B132-CD60-47AE-9251-B3F4E07CC2DF}"/>
    <cellStyle name="Normal 6 9 4" xfId="1881" xr:uid="{9E8FEFF9-BED4-4152-90A4-7ACF97998BA1}"/>
    <cellStyle name="Normal 6 9 5" xfId="1882" xr:uid="{66AB6F95-0B07-468D-A756-24DFBA006EB2}"/>
    <cellStyle name="Normal 6 9 6" xfId="1883" xr:uid="{0A0AD542-76FC-4F32-9C1C-C255B6BB8532}"/>
    <cellStyle name="Normal 7" xfId="85" xr:uid="{A76B72FD-0463-40C0-9E0E-FF38796438B2}"/>
    <cellStyle name="Normal 7 10" xfId="1884" xr:uid="{8AE482AF-D9E2-4B8F-9F46-91060A43FD36}"/>
    <cellStyle name="Normal 7 10 2" xfId="1885" xr:uid="{70CB4209-F0A1-4B0B-81D5-C624ABB369E3}"/>
    <cellStyle name="Normal 7 10 3" xfId="1886" xr:uid="{30D43938-83CA-498B-8E15-B5A1D47E9A0D}"/>
    <cellStyle name="Normal 7 10 4" xfId="1887" xr:uid="{FAC1FB39-EDAB-4D32-9AAB-407B8220BD81}"/>
    <cellStyle name="Normal 7 11" xfId="1888" xr:uid="{B81751ED-F37A-47AA-9A01-135B6FE1F43C}"/>
    <cellStyle name="Normal 7 11 2" xfId="1889" xr:uid="{678841CE-BD76-4A90-BA05-4A9ABAB9D341}"/>
    <cellStyle name="Normal 7 11 3" xfId="1890" xr:uid="{F025DC71-7727-4EAF-B585-B780EDD18138}"/>
    <cellStyle name="Normal 7 11 4" xfId="1891" xr:uid="{5226425F-1927-4286-8A71-34A87EBF95D1}"/>
    <cellStyle name="Normal 7 12" xfId="1892" xr:uid="{ABC00A32-48CE-4C70-A110-677A7F900325}"/>
    <cellStyle name="Normal 7 12 2" xfId="1893" xr:uid="{38786CB2-5579-42A0-9083-82D15F3724F0}"/>
    <cellStyle name="Normal 7 13" xfId="1894" xr:uid="{4C0E542C-4EF8-4A8B-89D4-5DD26D151863}"/>
    <cellStyle name="Normal 7 14" xfId="1895" xr:uid="{D499FBF3-069F-470D-8C77-B0BE506B887E}"/>
    <cellStyle name="Normal 7 15" xfId="1896" xr:uid="{1A7F62F6-B1BF-41DF-B4DF-D2C5A10C46E4}"/>
    <cellStyle name="Normal 7 2" xfId="86" xr:uid="{C5289050-AE40-4C60-9723-BBE28D232545}"/>
    <cellStyle name="Normal 7 2 10" xfId="1897" xr:uid="{31A198D9-2CC5-4C7F-8AEA-7A65EB88B78F}"/>
    <cellStyle name="Normal 7 2 11" xfId="1898" xr:uid="{A69EAD27-44C7-40A6-8B72-CA64024E1915}"/>
    <cellStyle name="Normal 7 2 2" xfId="1899" xr:uid="{68672A17-0210-4C7D-A5AF-0DF953FA4A1D}"/>
    <cellStyle name="Normal 7 2 2 2" xfId="1900" xr:uid="{74BC03D5-AA3E-44EC-8426-2D0029ADDB52}"/>
    <cellStyle name="Normal 7 2 2 2 2" xfId="1901" xr:uid="{A86CC643-D195-4BA9-ADB2-80C527B9B89B}"/>
    <cellStyle name="Normal 7 2 2 2 2 2" xfId="1902" xr:uid="{55E31782-B656-4CF8-84BD-D5C3B151388C}"/>
    <cellStyle name="Normal 7 2 2 2 2 2 2" xfId="1903" xr:uid="{33E2D15A-E8F9-4F8E-AF13-4299357BB9FB}"/>
    <cellStyle name="Normal 7 2 2 2 2 2 2 2" xfId="4008" xr:uid="{366EB2BC-817D-456C-A383-4D55B7778B8A}"/>
    <cellStyle name="Normal 7 2 2 2 2 2 2 2 2" xfId="4009" xr:uid="{FB547D6B-E311-48B1-92E6-E61E61EA79C7}"/>
    <cellStyle name="Normal 7 2 2 2 2 2 2 3" xfId="4010" xr:uid="{D4BA6DFF-91FA-4D2B-B24E-E5A237C8F819}"/>
    <cellStyle name="Normal 7 2 2 2 2 2 3" xfId="1904" xr:uid="{1E8182F3-E240-42A2-B02B-FE9198ED4FA3}"/>
    <cellStyle name="Normal 7 2 2 2 2 2 3 2" xfId="4011" xr:uid="{F03B246D-63FB-487A-ACD6-A82A345F5D8B}"/>
    <cellStyle name="Normal 7 2 2 2 2 2 4" xfId="1905" xr:uid="{FF2AD2EF-C16F-4A6D-BEAA-17C0533FD7BD}"/>
    <cellStyle name="Normal 7 2 2 2 2 3" xfId="1906" xr:uid="{44F0CC0D-70FA-4EEA-A87A-359D6EAC9C94}"/>
    <cellStyle name="Normal 7 2 2 2 2 3 2" xfId="1907" xr:uid="{FB6A582F-4510-4026-AFF2-CB785A04793E}"/>
    <cellStyle name="Normal 7 2 2 2 2 3 2 2" xfId="4012" xr:uid="{35FC1BE1-6B9F-43C9-8635-CCCF274A697E}"/>
    <cellStyle name="Normal 7 2 2 2 2 3 3" xfId="1908" xr:uid="{171A1FEB-CFF5-4A0A-A484-ACCE85145DAB}"/>
    <cellStyle name="Normal 7 2 2 2 2 3 4" xfId="1909" xr:uid="{D6B3CE26-62F2-4FCE-8FB2-B3A7F191DA48}"/>
    <cellStyle name="Normal 7 2 2 2 2 4" xfId="1910" xr:uid="{48A3BE24-A035-4C15-A425-363066B22D18}"/>
    <cellStyle name="Normal 7 2 2 2 2 4 2" xfId="4013" xr:uid="{541C9214-1D68-48FF-8879-F82A2A1BFD56}"/>
    <cellStyle name="Normal 7 2 2 2 2 5" xfId="1911" xr:uid="{21F140A1-1A2E-4A56-BF02-8C5F8DFF01D6}"/>
    <cellStyle name="Normal 7 2 2 2 2 6" xfId="1912" xr:uid="{792A2F27-C2E2-4393-85DE-E86B047BD514}"/>
    <cellStyle name="Normal 7 2 2 2 3" xfId="1913" xr:uid="{3EB4FD57-571F-43E1-91A9-4AF8DD6E7069}"/>
    <cellStyle name="Normal 7 2 2 2 3 2" xfId="1914" xr:uid="{A6CC3005-8F6B-402B-A051-30B231C49CDB}"/>
    <cellStyle name="Normal 7 2 2 2 3 2 2" xfId="1915" xr:uid="{F793AADF-465C-4DAC-8769-035C76160058}"/>
    <cellStyle name="Normal 7 2 2 2 3 2 2 2" xfId="4014" xr:uid="{40D41920-4BF3-428C-BF20-DE2D3AE1655C}"/>
    <cellStyle name="Normal 7 2 2 2 3 2 2 2 2" xfId="4015" xr:uid="{887FD53D-429A-430E-AB20-0112050E890A}"/>
    <cellStyle name="Normal 7 2 2 2 3 2 2 3" xfId="4016" xr:uid="{A22A8470-A489-47BE-85DD-5A141680810F}"/>
    <cellStyle name="Normal 7 2 2 2 3 2 3" xfId="1916" xr:uid="{3FB59BE7-1117-4421-9CCE-4CFF5472BB90}"/>
    <cellStyle name="Normal 7 2 2 2 3 2 3 2" xfId="4017" xr:uid="{6E7759C4-DF5B-44FD-A794-46158A007315}"/>
    <cellStyle name="Normal 7 2 2 2 3 2 4" xfId="1917" xr:uid="{45803509-D3FF-4CDD-8BBF-EC985A2637C2}"/>
    <cellStyle name="Normal 7 2 2 2 3 3" xfId="1918" xr:uid="{DFAD8F21-7480-4896-B704-FCAEA86D7352}"/>
    <cellStyle name="Normal 7 2 2 2 3 3 2" xfId="4018" xr:uid="{661FD503-A7CB-41DD-A5D5-6FD821B38A01}"/>
    <cellStyle name="Normal 7 2 2 2 3 3 2 2" xfId="4019" xr:uid="{7480670B-B73A-44AE-97EB-31D3B8801961}"/>
    <cellStyle name="Normal 7 2 2 2 3 3 3" xfId="4020" xr:uid="{E9D71DFE-3B47-47FC-AB84-92A6F63EDDEE}"/>
    <cellStyle name="Normal 7 2 2 2 3 4" xfId="1919" xr:uid="{2E1E4C32-9B12-44FD-ACB5-475C01F3B344}"/>
    <cellStyle name="Normal 7 2 2 2 3 4 2" xfId="4021" xr:uid="{1CDF7E3F-AC62-4B49-8D18-5B2CF98F81C8}"/>
    <cellStyle name="Normal 7 2 2 2 3 5" xfId="1920" xr:uid="{C2586216-D738-495E-B899-619B5BD73F15}"/>
    <cellStyle name="Normal 7 2 2 2 4" xfId="1921" xr:uid="{31596488-5FB5-4BDD-A27B-6CCC3954E636}"/>
    <cellStyle name="Normal 7 2 2 2 4 2" xfId="1922" xr:uid="{2362EAFE-605B-4FF5-A14E-62922E6A752D}"/>
    <cellStyle name="Normal 7 2 2 2 4 2 2" xfId="4022" xr:uid="{67914BEF-8B1D-4E1A-8587-98E207318193}"/>
    <cellStyle name="Normal 7 2 2 2 4 2 2 2" xfId="4023" xr:uid="{F5F0BAA9-4A42-4D25-9BFE-B42328F76C55}"/>
    <cellStyle name="Normal 7 2 2 2 4 2 3" xfId="4024" xr:uid="{8E1D35FF-55A8-4A0B-85C2-C8C28A540E00}"/>
    <cellStyle name="Normal 7 2 2 2 4 3" xfId="1923" xr:uid="{7543088B-CEA9-423B-AFF4-8EC91AD3E41A}"/>
    <cellStyle name="Normal 7 2 2 2 4 3 2" xfId="4025" xr:uid="{2EEB33CA-9C6B-47AD-A394-A0FE4E454543}"/>
    <cellStyle name="Normal 7 2 2 2 4 4" xfId="1924" xr:uid="{D9703D33-6FD4-4571-B479-0225E282D5B5}"/>
    <cellStyle name="Normal 7 2 2 2 5" xfId="1925" xr:uid="{04F7CE3F-932F-4816-B520-4A57BB3D7CFB}"/>
    <cellStyle name="Normal 7 2 2 2 5 2" xfId="1926" xr:uid="{96ABE187-F7CD-4830-9E9E-E4FAB9DE7FD5}"/>
    <cellStyle name="Normal 7 2 2 2 5 2 2" xfId="4026" xr:uid="{D157C98B-D33D-487F-A804-F719DCD36231}"/>
    <cellStyle name="Normal 7 2 2 2 5 3" xfId="1927" xr:uid="{2B9EDEC6-FFD5-4190-A0D5-A3FB253092BE}"/>
    <cellStyle name="Normal 7 2 2 2 5 4" xfId="1928" xr:uid="{C863572E-78D8-488F-BD86-F0D49DCED918}"/>
    <cellStyle name="Normal 7 2 2 2 6" xfId="1929" xr:uid="{4E411E9A-8F9C-4017-83A1-6B5B7741B233}"/>
    <cellStyle name="Normal 7 2 2 2 6 2" xfId="4027" xr:uid="{B25042ED-E244-4E79-B518-357670B34FAF}"/>
    <cellStyle name="Normal 7 2 2 2 7" xfId="1930" xr:uid="{41F92ACA-496D-4785-9152-1F68DAAA3655}"/>
    <cellStyle name="Normal 7 2 2 2 8" xfId="1931" xr:uid="{A50E9323-6ECA-443B-B7BC-09F008DDEEEE}"/>
    <cellStyle name="Normal 7 2 2 3" xfId="1932" xr:uid="{1A3B2EBA-0938-4C07-8724-0DFD39F8A664}"/>
    <cellStyle name="Normal 7 2 2 3 2" xfId="1933" xr:uid="{A8D8ADE1-846A-4125-9BEB-5749CAAAAA0A}"/>
    <cellStyle name="Normal 7 2 2 3 2 2" xfId="1934" xr:uid="{9FD96710-B7DF-47F1-BB86-7783E750E507}"/>
    <cellStyle name="Normal 7 2 2 3 2 2 2" xfId="4028" xr:uid="{2417B12D-E2B1-4951-BDCE-96994763796C}"/>
    <cellStyle name="Normal 7 2 2 3 2 2 2 2" xfId="4029" xr:uid="{C8F8D7E1-FF8E-4B08-AED4-55F6FDDA06B4}"/>
    <cellStyle name="Normal 7 2 2 3 2 2 3" xfId="4030" xr:uid="{0AAB7A03-0438-4888-998A-8E8329EC4576}"/>
    <cellStyle name="Normal 7 2 2 3 2 3" xfId="1935" xr:uid="{5B833338-D12A-49E6-9DBB-561A4214912A}"/>
    <cellStyle name="Normal 7 2 2 3 2 3 2" xfId="4031" xr:uid="{C7F500A1-18F0-4843-9CCD-DC7F001355E1}"/>
    <cellStyle name="Normal 7 2 2 3 2 4" xfId="1936" xr:uid="{42926B57-78DD-4699-94AF-4BC6CAE7252A}"/>
    <cellStyle name="Normal 7 2 2 3 3" xfId="1937" xr:uid="{6A9B32C8-E553-4F63-9D39-4ADE394831AC}"/>
    <cellStyle name="Normal 7 2 2 3 3 2" xfId="1938" xr:uid="{7D46B53D-2668-4B30-AE16-5A5E1CD9E994}"/>
    <cellStyle name="Normal 7 2 2 3 3 2 2" xfId="4032" xr:uid="{90068C8E-EDDD-45D6-8C43-632F1B63C2BF}"/>
    <cellStyle name="Normal 7 2 2 3 3 3" xfId="1939" xr:uid="{D5958A94-CFE4-4DF8-8425-FF4AAE212A07}"/>
    <cellStyle name="Normal 7 2 2 3 3 4" xfId="1940" xr:uid="{35A2F7B3-3606-43FA-A7C1-FFFD54195EAC}"/>
    <cellStyle name="Normal 7 2 2 3 4" xfId="1941" xr:uid="{C61138AB-3961-4276-B763-33CE17EFE470}"/>
    <cellStyle name="Normal 7 2 2 3 4 2" xfId="4033" xr:uid="{1DB53F91-FDAE-43B3-BB8E-385ABDDDC736}"/>
    <cellStyle name="Normal 7 2 2 3 5" xfId="1942" xr:uid="{AAFC85E8-E28F-4EB9-BF43-BB2BE481911B}"/>
    <cellStyle name="Normal 7 2 2 3 6" xfId="1943" xr:uid="{001DBD69-904C-43CE-AC45-C896D728C813}"/>
    <cellStyle name="Normal 7 2 2 4" xfId="1944" xr:uid="{34525FC4-381B-4B58-AFCB-DE3068B66A1F}"/>
    <cellStyle name="Normal 7 2 2 4 2" xfId="1945" xr:uid="{7AF212FC-22BB-4A78-B8CB-9A2C9832EADA}"/>
    <cellStyle name="Normal 7 2 2 4 2 2" xfId="1946" xr:uid="{19DDB9FD-536A-47F4-A55B-D74E68CC6D72}"/>
    <cellStyle name="Normal 7 2 2 4 2 2 2" xfId="4034" xr:uid="{91E00753-D522-48F8-8E7D-17B463ABA102}"/>
    <cellStyle name="Normal 7 2 2 4 2 2 2 2" xfId="4035" xr:uid="{D3627695-C281-4537-AFBA-58643EAFB17E}"/>
    <cellStyle name="Normal 7 2 2 4 2 2 3" xfId="4036" xr:uid="{60D97F1A-FA38-410C-B501-E005BADF1897}"/>
    <cellStyle name="Normal 7 2 2 4 2 3" xfId="1947" xr:uid="{A01D2039-0BFD-4CB2-AFD9-3B0B7A3885DD}"/>
    <cellStyle name="Normal 7 2 2 4 2 3 2" xfId="4037" xr:uid="{F930E490-6355-432E-BD07-AB9AA93FAE9F}"/>
    <cellStyle name="Normal 7 2 2 4 2 4" xfId="1948" xr:uid="{AFDCE4D5-00ED-4AA7-B1E2-1D588B784B02}"/>
    <cellStyle name="Normal 7 2 2 4 3" xfId="1949" xr:uid="{97FC274C-D631-4F62-A3C8-5F291DF25187}"/>
    <cellStyle name="Normal 7 2 2 4 3 2" xfId="4038" xr:uid="{9C6F70D2-1D6E-4AF2-B5FA-D60F339351C7}"/>
    <cellStyle name="Normal 7 2 2 4 3 2 2" xfId="4039" xr:uid="{550098CB-23CA-43D6-A0BD-5B5EA14B8F57}"/>
    <cellStyle name="Normal 7 2 2 4 3 3" xfId="4040" xr:uid="{07C0841A-1C73-4027-8C54-50307153F08C}"/>
    <cellStyle name="Normal 7 2 2 4 4" xfId="1950" xr:uid="{33DC3DAE-3792-4348-ACA8-9C80A961E23A}"/>
    <cellStyle name="Normal 7 2 2 4 4 2" xfId="4041" xr:uid="{97B1E028-DA71-472D-8EF0-EBD0352EB4A8}"/>
    <cellStyle name="Normal 7 2 2 4 5" xfId="1951" xr:uid="{FDEDECC9-F334-43F9-B009-2BC48B9AEFE8}"/>
    <cellStyle name="Normal 7 2 2 5" xfId="1952" xr:uid="{BBB088E2-52B6-4029-B382-97D7B0CAF1A0}"/>
    <cellStyle name="Normal 7 2 2 5 2" xfId="1953" xr:uid="{EFD517D5-C3BF-4A10-AAA2-F4DF68A41CEE}"/>
    <cellStyle name="Normal 7 2 2 5 2 2" xfId="4042" xr:uid="{CFB066C8-D047-4FB1-837E-AE62D7FFEC83}"/>
    <cellStyle name="Normal 7 2 2 5 2 2 2" xfId="4043" xr:uid="{081FC8BC-00B1-451E-901C-A774222EE34B}"/>
    <cellStyle name="Normal 7 2 2 5 2 3" xfId="4044" xr:uid="{7AA9585B-EE2B-47DE-B72A-5BBD3CE069EB}"/>
    <cellStyle name="Normal 7 2 2 5 3" xfId="1954" xr:uid="{887D190C-6425-4B71-B344-B8FB7310E725}"/>
    <cellStyle name="Normal 7 2 2 5 3 2" xfId="4045" xr:uid="{8EB53547-424B-464F-BFC6-ACCA8E4690CB}"/>
    <cellStyle name="Normal 7 2 2 5 4" xfId="1955" xr:uid="{503F8F4B-1D92-4623-9662-3FB56F7166BC}"/>
    <cellStyle name="Normal 7 2 2 6" xfId="1956" xr:uid="{67F1A3E3-2247-4382-9229-17C3D6828A29}"/>
    <cellStyle name="Normal 7 2 2 6 2" xfId="1957" xr:uid="{B8D7B941-DBAC-4072-8A91-BE7ABC0B99DA}"/>
    <cellStyle name="Normal 7 2 2 6 2 2" xfId="4046" xr:uid="{F076EE58-0471-42FB-BB5C-7FEAE3C857D0}"/>
    <cellStyle name="Normal 7 2 2 6 3" xfId="1958" xr:uid="{74090CDD-178A-4849-8451-C1A3BCF4C51C}"/>
    <cellStyle name="Normal 7 2 2 6 4" xfId="1959" xr:uid="{69979FC7-C177-4136-A097-7D912A5FFE98}"/>
    <cellStyle name="Normal 7 2 2 7" xfId="1960" xr:uid="{0467D14E-78C7-422A-8075-E2A43C0A888D}"/>
    <cellStyle name="Normal 7 2 2 7 2" xfId="4047" xr:uid="{A844A691-0DDC-42B8-8CF7-C86130C3AD43}"/>
    <cellStyle name="Normal 7 2 2 8" xfId="1961" xr:uid="{98D05BC1-6DA2-422E-947F-3836D11ED769}"/>
    <cellStyle name="Normal 7 2 2 9" xfId="1962" xr:uid="{75B92B09-55DD-422D-8D12-549876C378FB}"/>
    <cellStyle name="Normal 7 2 3" xfId="1963" xr:uid="{2800432F-E912-4ABE-AC5B-75B3071F7748}"/>
    <cellStyle name="Normal 7 2 3 2" xfId="1964" xr:uid="{3D009F6C-97D0-4F5A-AEDE-2E4C744C3C59}"/>
    <cellStyle name="Normal 7 2 3 2 2" xfId="1965" xr:uid="{46AA0AC9-84D3-4A1C-9257-2B1AC53C020F}"/>
    <cellStyle name="Normal 7 2 3 2 2 2" xfId="1966" xr:uid="{2854D40C-E6DE-4828-9F1E-3A9A59F56E13}"/>
    <cellStyle name="Normal 7 2 3 2 2 2 2" xfId="4048" xr:uid="{633471E7-96B7-45F6-AA5B-35877137FB5E}"/>
    <cellStyle name="Normal 7 2 3 2 2 2 2 2" xfId="4049" xr:uid="{BE23092E-E3B1-4E3B-AE14-2588D4B0CBE8}"/>
    <cellStyle name="Normal 7 2 3 2 2 2 3" xfId="4050" xr:uid="{27D4724E-2936-4956-BA0D-2ED38D03241E}"/>
    <cellStyle name="Normal 7 2 3 2 2 3" xfId="1967" xr:uid="{5C39C205-401E-4213-9FBF-1FC5B93B525D}"/>
    <cellStyle name="Normal 7 2 3 2 2 3 2" xfId="4051" xr:uid="{3EEB359C-448C-4FFD-AB96-38628DD9159E}"/>
    <cellStyle name="Normal 7 2 3 2 2 4" xfId="1968" xr:uid="{8944DBD5-C354-4AEA-B1E1-17D168AE7FFC}"/>
    <cellStyle name="Normal 7 2 3 2 3" xfId="1969" xr:uid="{DC2B48D9-98AB-4D82-B5FA-2B9D921928D4}"/>
    <cellStyle name="Normal 7 2 3 2 3 2" xfId="1970" xr:uid="{B4841DB0-6BC3-4AD3-B2E7-76C4423D011B}"/>
    <cellStyle name="Normal 7 2 3 2 3 2 2" xfId="4052" xr:uid="{D0AD25A4-BEBC-4808-AB3E-34350B56A253}"/>
    <cellStyle name="Normal 7 2 3 2 3 3" xfId="1971" xr:uid="{425547E7-E780-4E6C-816E-8D7F6C91BA06}"/>
    <cellStyle name="Normal 7 2 3 2 3 4" xfId="1972" xr:uid="{8998B977-3241-4C1E-A898-8E2CBAB66B07}"/>
    <cellStyle name="Normal 7 2 3 2 4" xfId="1973" xr:uid="{546B183D-35C0-40D2-A1BE-45991860DDEA}"/>
    <cellStyle name="Normal 7 2 3 2 4 2" xfId="4053" xr:uid="{8F5D2E5E-CFA5-43ED-85C5-FEB01AA25153}"/>
    <cellStyle name="Normal 7 2 3 2 5" xfId="1974" xr:uid="{89D1A0DA-1410-4D9C-BC33-00A8D68E82C1}"/>
    <cellStyle name="Normal 7 2 3 2 6" xfId="1975" xr:uid="{41995189-D91A-4E2C-BE62-2044D439C1D7}"/>
    <cellStyle name="Normal 7 2 3 3" xfId="1976" xr:uid="{CDB78578-42DA-4DCD-A5E6-2254A9543A6B}"/>
    <cellStyle name="Normal 7 2 3 3 2" xfId="1977" xr:uid="{853DC590-4353-4E49-AFBA-C927D19A224B}"/>
    <cellStyle name="Normal 7 2 3 3 2 2" xfId="1978" xr:uid="{B5A109FE-B75B-4B26-B174-A0FD7BFFDF63}"/>
    <cellStyle name="Normal 7 2 3 3 2 2 2" xfId="4054" xr:uid="{7FCE5AFB-1BE4-4DD1-B263-F39DC2B26403}"/>
    <cellStyle name="Normal 7 2 3 3 2 2 2 2" xfId="4055" xr:uid="{46A48C70-A17E-49D9-8D66-94E6ACC3B4F3}"/>
    <cellStyle name="Normal 7 2 3 3 2 2 3" xfId="4056" xr:uid="{FF32809A-602B-43D1-99E8-20A64CC27847}"/>
    <cellStyle name="Normal 7 2 3 3 2 3" xfId="1979" xr:uid="{4E075504-5BF3-44CD-AEB3-9EA20BDD12AF}"/>
    <cellStyle name="Normal 7 2 3 3 2 3 2" xfId="4057" xr:uid="{B3D890B1-72A4-4630-A6A0-3D33AEB2C558}"/>
    <cellStyle name="Normal 7 2 3 3 2 4" xfId="1980" xr:uid="{188CDC44-4B4E-454B-9F15-D26C85EE82FD}"/>
    <cellStyle name="Normal 7 2 3 3 3" xfId="1981" xr:uid="{256C11B4-6160-4EBF-9634-D3CDB8891A4F}"/>
    <cellStyle name="Normal 7 2 3 3 3 2" xfId="4058" xr:uid="{9B91ADB7-B759-4633-A46F-6CE57FEA8F54}"/>
    <cellStyle name="Normal 7 2 3 3 3 2 2" xfId="4059" xr:uid="{8077737D-7B15-4C6E-8C9A-D85E0181B4D5}"/>
    <cellStyle name="Normal 7 2 3 3 3 3" xfId="4060" xr:uid="{81B9790A-EB15-4837-8193-2DE8095FFF22}"/>
    <cellStyle name="Normal 7 2 3 3 4" xfId="1982" xr:uid="{FA05FE81-4CCF-4A84-A918-5967B68028B5}"/>
    <cellStyle name="Normal 7 2 3 3 4 2" xfId="4061" xr:uid="{909C5D98-F7D8-45A8-B15E-05325EC8015A}"/>
    <cellStyle name="Normal 7 2 3 3 5" xfId="1983" xr:uid="{DFED0CE8-84E5-4FBF-AA12-CB42046E04E6}"/>
    <cellStyle name="Normal 7 2 3 4" xfId="1984" xr:uid="{533F944D-930E-492E-A690-F2B2873E2833}"/>
    <cellStyle name="Normal 7 2 3 4 2" xfId="1985" xr:uid="{BE162150-993F-4910-91C3-4C4041C32DDC}"/>
    <cellStyle name="Normal 7 2 3 4 2 2" xfId="4062" xr:uid="{AE8729AC-9092-4BA7-9669-1C26263A96D9}"/>
    <cellStyle name="Normal 7 2 3 4 2 2 2" xfId="4063" xr:uid="{FC97798A-7E4C-447E-B3EA-B34D00C87D36}"/>
    <cellStyle name="Normal 7 2 3 4 2 3" xfId="4064" xr:uid="{D250D366-0232-4C4C-95E6-46273C76C513}"/>
    <cellStyle name="Normal 7 2 3 4 3" xfId="1986" xr:uid="{9EA8C415-7901-42E0-A824-A43CF52BD9F3}"/>
    <cellStyle name="Normal 7 2 3 4 3 2" xfId="4065" xr:uid="{B7875961-F436-4DF9-83E6-2250862D1239}"/>
    <cellStyle name="Normal 7 2 3 4 4" xfId="1987" xr:uid="{0CD62BB8-AA05-4DD3-8AB7-CAE881FEA05B}"/>
    <cellStyle name="Normal 7 2 3 5" xfId="1988" xr:uid="{A5FF83D5-03C1-43E3-B44B-E01DE9F66299}"/>
    <cellStyle name="Normal 7 2 3 5 2" xfId="1989" xr:uid="{B7B75684-ADAA-4B11-BBA4-0A95B9CB631E}"/>
    <cellStyle name="Normal 7 2 3 5 2 2" xfId="4066" xr:uid="{3E2FF9A9-BC49-4946-8E3D-0437CC33D20A}"/>
    <cellStyle name="Normal 7 2 3 5 3" xfId="1990" xr:uid="{E23FB3EC-D14C-4AA1-AF5A-7D57F786847A}"/>
    <cellStyle name="Normal 7 2 3 5 4" xfId="1991" xr:uid="{11457049-8483-42CD-8141-F3E345C7F83C}"/>
    <cellStyle name="Normal 7 2 3 6" xfId="1992" xr:uid="{C907DFBD-0CAA-4849-9E08-319449687DD6}"/>
    <cellStyle name="Normal 7 2 3 6 2" xfId="4067" xr:uid="{02FCB253-DAD6-440E-B9B7-C52413CA041B}"/>
    <cellStyle name="Normal 7 2 3 7" xfId="1993" xr:uid="{718616FE-AACC-4E7A-BD1B-88DC65535272}"/>
    <cellStyle name="Normal 7 2 3 8" xfId="1994" xr:uid="{2B7EEAE6-85A7-4E0C-BA84-DC1EC181FD21}"/>
    <cellStyle name="Normal 7 2 4" xfId="1995" xr:uid="{0A362BC2-669C-41E8-AFF7-4267B45BADF5}"/>
    <cellStyle name="Normal 7 2 4 2" xfId="1996" xr:uid="{6BA11484-9F8A-4A83-BF0B-26F907EB6435}"/>
    <cellStyle name="Normal 7 2 4 2 2" xfId="1997" xr:uid="{C291919D-218A-4B88-8FE4-6CDDF6D8D758}"/>
    <cellStyle name="Normal 7 2 4 2 2 2" xfId="1998" xr:uid="{1A168745-382C-4553-8246-A3C17430298E}"/>
    <cellStyle name="Normal 7 2 4 2 2 2 2" xfId="4068" xr:uid="{46F8B1C1-416D-44B5-9FDB-9F5D1489A16F}"/>
    <cellStyle name="Normal 7 2 4 2 2 3" xfId="1999" xr:uid="{F256C2B5-3814-4100-A055-DB13F714B20B}"/>
    <cellStyle name="Normal 7 2 4 2 2 4" xfId="2000" xr:uid="{7EF0F825-22DC-4427-A655-036242D7414E}"/>
    <cellStyle name="Normal 7 2 4 2 3" xfId="2001" xr:uid="{B142CE06-A75F-4EC3-B702-46CD97D51F7C}"/>
    <cellStyle name="Normal 7 2 4 2 3 2" xfId="4069" xr:uid="{EBDDAD46-1C3E-41E4-84BF-1A21B8751F65}"/>
    <cellStyle name="Normal 7 2 4 2 4" xfId="2002" xr:uid="{D5A164A9-0CD3-4B18-8C58-0659EC91856D}"/>
    <cellStyle name="Normal 7 2 4 2 5" xfId="2003" xr:uid="{A3ACEC17-B569-4C29-BAB2-85EC9DBE7ED6}"/>
    <cellStyle name="Normal 7 2 4 3" xfId="2004" xr:uid="{95090418-6D75-43D6-993C-D6F50EF05F4F}"/>
    <cellStyle name="Normal 7 2 4 3 2" xfId="2005" xr:uid="{68B3B379-3E36-4826-9B40-D48A99F89D4C}"/>
    <cellStyle name="Normal 7 2 4 3 2 2" xfId="4070" xr:uid="{C135ABDE-DD79-4AE0-A321-44AE3E8BE0B3}"/>
    <cellStyle name="Normal 7 2 4 3 3" xfId="2006" xr:uid="{1E2863CF-01AD-48C2-917A-AFFEAE4AC6A6}"/>
    <cellStyle name="Normal 7 2 4 3 4" xfId="2007" xr:uid="{6210015A-655E-4635-A182-901D328BCEE1}"/>
    <cellStyle name="Normal 7 2 4 4" xfId="2008" xr:uid="{F907D5B7-B0CF-477E-96F2-9D189DC936AA}"/>
    <cellStyle name="Normal 7 2 4 4 2" xfId="2009" xr:uid="{B92E9E34-F3F4-4FC4-8E1E-F5EED7FD2D8B}"/>
    <cellStyle name="Normal 7 2 4 4 3" xfId="2010" xr:uid="{2427F203-0878-4B17-9325-BE6AD67F5625}"/>
    <cellStyle name="Normal 7 2 4 4 4" xfId="2011" xr:uid="{51C0F20C-10D5-4BD5-B970-867FFD9F2219}"/>
    <cellStyle name="Normal 7 2 4 5" xfId="2012" xr:uid="{6DA95426-FF1D-46E6-9F3F-EE8811EF922B}"/>
    <cellStyle name="Normal 7 2 4 6" xfId="2013" xr:uid="{98E482B9-91C6-495E-AA96-A6E299281FBB}"/>
    <cellStyle name="Normal 7 2 4 7" xfId="2014" xr:uid="{62F6F5A6-F7FE-44C6-8A60-A218EDAFA3BB}"/>
    <cellStyle name="Normal 7 2 5" xfId="2015" xr:uid="{7B151E47-E796-483A-9DF0-9FCCCBCBE84E}"/>
    <cellStyle name="Normal 7 2 5 2" xfId="2016" xr:uid="{4EE9727D-1C6C-432E-90EA-E3FD37C36C3A}"/>
    <cellStyle name="Normal 7 2 5 2 2" xfId="2017" xr:uid="{6C7E0DD3-6F3D-4416-8C33-9F246A66A9A9}"/>
    <cellStyle name="Normal 7 2 5 2 2 2" xfId="4071" xr:uid="{DB2EB424-C469-4C56-9CBA-A8C6BAA8CCCF}"/>
    <cellStyle name="Normal 7 2 5 2 2 2 2" xfId="4072" xr:uid="{904AFD69-1035-471E-9015-C131A026DB4F}"/>
    <cellStyle name="Normal 7 2 5 2 2 3" xfId="4073" xr:uid="{5FD75FB4-D798-4E38-895C-91B70BAADE17}"/>
    <cellStyle name="Normal 7 2 5 2 3" xfId="2018" xr:uid="{AC5F6339-B225-4C15-AC83-8E3FA2534439}"/>
    <cellStyle name="Normal 7 2 5 2 3 2" xfId="4074" xr:uid="{08428756-4FAC-4F90-82C5-18217252B4F5}"/>
    <cellStyle name="Normal 7 2 5 2 4" xfId="2019" xr:uid="{EA7D042E-D5DE-4329-9B15-6215B315056B}"/>
    <cellStyle name="Normal 7 2 5 3" xfId="2020" xr:uid="{72FCC9C2-57A7-48BC-B323-E33A006D7069}"/>
    <cellStyle name="Normal 7 2 5 3 2" xfId="2021" xr:uid="{8D15085F-8030-48A2-8B31-31BC9FC6D7F8}"/>
    <cellStyle name="Normal 7 2 5 3 2 2" xfId="4075" xr:uid="{BD46C264-9FE5-4B24-92AD-A6F5C0F6EE04}"/>
    <cellStyle name="Normal 7 2 5 3 3" xfId="2022" xr:uid="{43E93DB4-1295-48FF-88FA-0BCCF59696C7}"/>
    <cellStyle name="Normal 7 2 5 3 4" xfId="2023" xr:uid="{80AECFB3-858D-41CC-8437-40A787997B56}"/>
    <cellStyle name="Normal 7 2 5 4" xfId="2024" xr:uid="{F4E4964A-07A0-478F-B710-54E633D113F4}"/>
    <cellStyle name="Normal 7 2 5 4 2" xfId="4076" xr:uid="{3802DC18-0ADD-468B-8187-16DD5E386597}"/>
    <cellStyle name="Normal 7 2 5 5" xfId="2025" xr:uid="{0A3D0152-2EF8-48DD-849F-462C32C71265}"/>
    <cellStyle name="Normal 7 2 5 6" xfId="2026" xr:uid="{2ED9CE05-54E3-4858-80C5-98AD1436EBE1}"/>
    <cellStyle name="Normal 7 2 6" xfId="2027" xr:uid="{E5C912F4-D451-4E65-B9D0-78631D1E0C04}"/>
    <cellStyle name="Normal 7 2 6 2" xfId="2028" xr:uid="{25E003D8-D37F-47F8-8EB4-66637D99FAF5}"/>
    <cellStyle name="Normal 7 2 6 2 2" xfId="2029" xr:uid="{FAAB659F-5E6C-4E2F-B0D5-5DDF280D5A5F}"/>
    <cellStyle name="Normal 7 2 6 2 2 2" xfId="4077" xr:uid="{EB012644-0D77-4D82-A026-FFB571B8B298}"/>
    <cellStyle name="Normal 7 2 6 2 3" xfId="2030" xr:uid="{718DE263-0C96-4138-8720-AFF073B83C2E}"/>
    <cellStyle name="Normal 7 2 6 2 4" xfId="2031" xr:uid="{1401ED1D-16F5-4FB3-877B-11C413E81F96}"/>
    <cellStyle name="Normal 7 2 6 3" xfId="2032" xr:uid="{7285F3E2-89C9-4646-B735-D2247091A867}"/>
    <cellStyle name="Normal 7 2 6 3 2" xfId="4078" xr:uid="{253A260E-9CC0-460D-ADDC-A884D11B782B}"/>
    <cellStyle name="Normal 7 2 6 4" xfId="2033" xr:uid="{CC6AB4BE-BCB9-45C6-B933-E896983DB4C6}"/>
    <cellStyle name="Normal 7 2 6 5" xfId="2034" xr:uid="{224C4913-4D77-4D29-B621-44DC2305654E}"/>
    <cellStyle name="Normal 7 2 7" xfId="2035" xr:uid="{5569C37C-DB23-4A31-81F8-7CAB9825A7FB}"/>
    <cellStyle name="Normal 7 2 7 2" xfId="2036" xr:uid="{01440679-6403-4F94-AF34-5EEBB36E024A}"/>
    <cellStyle name="Normal 7 2 7 2 2" xfId="4079" xr:uid="{320FB571-09BB-43D9-BB0B-90174727D8C0}"/>
    <cellStyle name="Normal 7 2 7 2 3" xfId="4380" xr:uid="{E3586065-CB0E-4286-AEB7-8517DDD02ECA}"/>
    <cellStyle name="Normal 7 2 7 3" xfId="2037" xr:uid="{886EC3AF-D380-4A03-8162-C6330AAD59CD}"/>
    <cellStyle name="Normal 7 2 7 4" xfId="2038" xr:uid="{2B6F6B5C-A7F1-4144-83E7-6B5B8D2D0A44}"/>
    <cellStyle name="Normal 7 2 7 4 2" xfId="4746" xr:uid="{B94CE9F6-0C79-4275-BB8D-BCD01A2C54CE}"/>
    <cellStyle name="Normal 7 2 7 4 3" xfId="4610" xr:uid="{4E96216A-AD83-42B8-A0E4-4D3B262ADB78}"/>
    <cellStyle name="Normal 7 2 7 4 4" xfId="4465" xr:uid="{13F4A8F2-C2BF-4ABE-A262-8ABE3AA58DD2}"/>
    <cellStyle name="Normal 7 2 8" xfId="2039" xr:uid="{A0591A4A-D437-4058-A6F3-AA5C794F9B70}"/>
    <cellStyle name="Normal 7 2 8 2" xfId="2040" xr:uid="{4A3414D9-392C-4326-B149-4C67242CE61E}"/>
    <cellStyle name="Normal 7 2 8 3" xfId="2041" xr:uid="{736A5F60-9D69-4CB9-AE22-C5D271B6F988}"/>
    <cellStyle name="Normal 7 2 8 4" xfId="2042" xr:uid="{B70D32E5-C949-4F1D-BE3C-F64B28FE40B4}"/>
    <cellStyle name="Normal 7 2 9" xfId="2043" xr:uid="{7ABE598C-1D82-4403-862E-F713F9EF6936}"/>
    <cellStyle name="Normal 7 3" xfId="2044" xr:uid="{DD6C866E-9856-4B78-A317-8E60E9A6D7F8}"/>
    <cellStyle name="Normal 7 3 10" xfId="2045" xr:uid="{760BEC67-D306-4F8D-99B8-6DFB1E9A6A91}"/>
    <cellStyle name="Normal 7 3 11" xfId="2046" xr:uid="{6627B391-7085-450E-9446-814EB8AB039E}"/>
    <cellStyle name="Normal 7 3 2" xfId="2047" xr:uid="{C3DACBC4-CBF2-425B-8018-597D0CDD4407}"/>
    <cellStyle name="Normal 7 3 2 2" xfId="2048" xr:uid="{BF686CE7-B061-4E25-8B8A-B106B4A787CA}"/>
    <cellStyle name="Normal 7 3 2 2 2" xfId="2049" xr:uid="{1E7EF30F-07D1-4FFD-851F-A8A014F00A8E}"/>
    <cellStyle name="Normal 7 3 2 2 2 2" xfId="2050" xr:uid="{D3034175-82C7-4A17-B0C3-3A542572B0A7}"/>
    <cellStyle name="Normal 7 3 2 2 2 2 2" xfId="2051" xr:uid="{E53C9017-198D-4EA1-B1F1-13BD312C8965}"/>
    <cellStyle name="Normal 7 3 2 2 2 2 2 2" xfId="4080" xr:uid="{35A7FCF3-E038-41A6-845E-945F237D4EEC}"/>
    <cellStyle name="Normal 7 3 2 2 2 2 3" xfId="2052" xr:uid="{4D856447-19E1-4A6B-9D2D-F4E3BC2D40E6}"/>
    <cellStyle name="Normal 7 3 2 2 2 2 4" xfId="2053" xr:uid="{3FF66EF5-408B-4C06-BE9E-10F628757E15}"/>
    <cellStyle name="Normal 7 3 2 2 2 3" xfId="2054" xr:uid="{C9310C95-0E07-4102-B307-4625B4E6FCB0}"/>
    <cellStyle name="Normal 7 3 2 2 2 3 2" xfId="2055" xr:uid="{46D4FD4E-4104-4043-87EE-2076EEA41159}"/>
    <cellStyle name="Normal 7 3 2 2 2 3 3" xfId="2056" xr:uid="{E7FDDBB8-A6BC-4432-9D51-A38934522D25}"/>
    <cellStyle name="Normal 7 3 2 2 2 3 4" xfId="2057" xr:uid="{E7E32EAA-3D8A-4DA3-BA50-368BA762AD44}"/>
    <cellStyle name="Normal 7 3 2 2 2 4" xfId="2058" xr:uid="{7383B880-63D9-4678-9F5E-8FA4573A9CB6}"/>
    <cellStyle name="Normal 7 3 2 2 2 5" xfId="2059" xr:uid="{7C945EDC-3D5D-410E-970B-8E468A6D84CB}"/>
    <cellStyle name="Normal 7 3 2 2 2 6" xfId="2060" xr:uid="{7EAC4A40-8A72-47B8-95D3-A64793EDB498}"/>
    <cellStyle name="Normal 7 3 2 2 3" xfId="2061" xr:uid="{99C72FE2-584E-4BC6-B85B-596ECA607FBC}"/>
    <cellStyle name="Normal 7 3 2 2 3 2" xfId="2062" xr:uid="{7045E567-C9D4-40E2-AD00-2C631397A3CE}"/>
    <cellStyle name="Normal 7 3 2 2 3 2 2" xfId="2063" xr:uid="{3DD088CC-A206-432B-8489-215C8226BC63}"/>
    <cellStyle name="Normal 7 3 2 2 3 2 3" xfId="2064" xr:uid="{A5874CC9-49B4-4C09-8D8C-C1E944FB28A8}"/>
    <cellStyle name="Normal 7 3 2 2 3 2 4" xfId="2065" xr:uid="{D71FDBCD-B064-4E4C-9962-4B48916CB152}"/>
    <cellStyle name="Normal 7 3 2 2 3 3" xfId="2066" xr:uid="{99AFD56B-9F0F-40D0-BA0B-239672A3A3C9}"/>
    <cellStyle name="Normal 7 3 2 2 3 4" xfId="2067" xr:uid="{57E08E8C-BE30-4F4F-A05A-9A6259C9A101}"/>
    <cellStyle name="Normal 7 3 2 2 3 5" xfId="2068" xr:uid="{4B106C6C-1B93-4027-B6DA-15633B1C8D68}"/>
    <cellStyle name="Normal 7 3 2 2 4" xfId="2069" xr:uid="{099EDF9E-4D13-4D35-95A2-1995D84AF2E5}"/>
    <cellStyle name="Normal 7 3 2 2 4 2" xfId="2070" xr:uid="{939C7A13-497F-4D5D-A232-6B0B4282972F}"/>
    <cellStyle name="Normal 7 3 2 2 4 3" xfId="2071" xr:uid="{A57FC391-8EEA-4DBE-9389-214D90B06C6D}"/>
    <cellStyle name="Normal 7 3 2 2 4 4" xfId="2072" xr:uid="{BD7D74B9-FA3B-4E63-8371-6E47EDD06E79}"/>
    <cellStyle name="Normal 7 3 2 2 5" xfId="2073" xr:uid="{A9AF8EF9-7E92-4A81-83B3-641C74787293}"/>
    <cellStyle name="Normal 7 3 2 2 5 2" xfId="2074" xr:uid="{5F515288-F381-4DD7-80CE-F1D6B4891AAD}"/>
    <cellStyle name="Normal 7 3 2 2 5 3" xfId="2075" xr:uid="{31F40392-224C-4F33-962B-7169C3A4E289}"/>
    <cellStyle name="Normal 7 3 2 2 5 4" xfId="2076" xr:uid="{87956628-857E-49F8-AB3A-5240FB597A76}"/>
    <cellStyle name="Normal 7 3 2 2 6" xfId="2077" xr:uid="{491A7BDB-07DE-47DA-9565-781070614530}"/>
    <cellStyle name="Normal 7 3 2 2 7" xfId="2078" xr:uid="{61C2BD7A-A272-434A-9635-D54165EFB1C4}"/>
    <cellStyle name="Normal 7 3 2 2 8" xfId="2079" xr:uid="{1B436B22-B4F9-4E64-98D2-3FFACA6F28B8}"/>
    <cellStyle name="Normal 7 3 2 3" xfId="2080" xr:uid="{D3409650-5C65-424B-9F0D-3A463E66B444}"/>
    <cellStyle name="Normal 7 3 2 3 2" xfId="2081" xr:uid="{1C574441-FB02-42CF-A16A-6BE396D72430}"/>
    <cellStyle name="Normal 7 3 2 3 2 2" xfId="2082" xr:uid="{F8D94F8E-B724-4C10-B006-7818BCBA4323}"/>
    <cellStyle name="Normal 7 3 2 3 2 2 2" xfId="4081" xr:uid="{2EBA86E1-B8E4-48F7-9519-FF4BD6D480E6}"/>
    <cellStyle name="Normal 7 3 2 3 2 2 2 2" xfId="4082" xr:uid="{BB5749FF-FADB-4DF9-8A62-48BD8FE139CA}"/>
    <cellStyle name="Normal 7 3 2 3 2 2 3" xfId="4083" xr:uid="{C95ED338-3338-4055-A81A-D0BEB6718E30}"/>
    <cellStyle name="Normal 7 3 2 3 2 3" xfId="2083" xr:uid="{33BA1177-98CD-41A4-A7B8-53CF237EC043}"/>
    <cellStyle name="Normal 7 3 2 3 2 3 2" xfId="4084" xr:uid="{4D3613C3-94BB-472A-BB05-EA48EC3E3641}"/>
    <cellStyle name="Normal 7 3 2 3 2 4" xfId="2084" xr:uid="{8C651541-1CCD-449A-91A6-4C75D4D32A93}"/>
    <cellStyle name="Normal 7 3 2 3 3" xfId="2085" xr:uid="{7C9DBA73-F670-4B03-8318-B835ADF0E42C}"/>
    <cellStyle name="Normal 7 3 2 3 3 2" xfId="2086" xr:uid="{38B67BE6-E0D1-45C0-8FC4-466430C33984}"/>
    <cellStyle name="Normal 7 3 2 3 3 2 2" xfId="4085" xr:uid="{16FDB403-3C2A-492A-89ED-D7727C595CD6}"/>
    <cellStyle name="Normal 7 3 2 3 3 3" xfId="2087" xr:uid="{70E38E5E-162B-43CE-8DD4-955B81566EF3}"/>
    <cellStyle name="Normal 7 3 2 3 3 4" xfId="2088" xr:uid="{71F959B9-7F5B-49B4-BEAD-EF6A42015D4B}"/>
    <cellStyle name="Normal 7 3 2 3 4" xfId="2089" xr:uid="{74520338-AE79-46FA-BCD0-8C4A5DBAFD12}"/>
    <cellStyle name="Normal 7 3 2 3 4 2" xfId="4086" xr:uid="{7F31F199-1DA9-410B-8B9A-29F2FCA76DB3}"/>
    <cellStyle name="Normal 7 3 2 3 5" xfId="2090" xr:uid="{A04E8674-D39D-40B1-96F9-39F1BCC19A2B}"/>
    <cellStyle name="Normal 7 3 2 3 6" xfId="2091" xr:uid="{5C39EBB3-13AB-457D-B4CD-D0AC56A2F255}"/>
    <cellStyle name="Normal 7 3 2 4" xfId="2092" xr:uid="{899B4FAC-247B-41EB-9F23-F0F3AD36958B}"/>
    <cellStyle name="Normal 7 3 2 4 2" xfId="2093" xr:uid="{B5EEFA85-4599-458C-B4D6-9DCE3A45A9EA}"/>
    <cellStyle name="Normal 7 3 2 4 2 2" xfId="2094" xr:uid="{2D4C427A-25FD-46BA-8973-CD4512D48BC1}"/>
    <cellStyle name="Normal 7 3 2 4 2 2 2" xfId="4087" xr:uid="{98E90B83-9647-477B-B5DB-E9E2716A1164}"/>
    <cellStyle name="Normal 7 3 2 4 2 3" xfId="2095" xr:uid="{3408D050-05D1-4A53-BC20-7F4B45A1520F}"/>
    <cellStyle name="Normal 7 3 2 4 2 4" xfId="2096" xr:uid="{A1D30865-94B9-43DB-ADBE-4000EF14AE4D}"/>
    <cellStyle name="Normal 7 3 2 4 3" xfId="2097" xr:uid="{24B0841F-ADB1-493F-9584-FA436310B09C}"/>
    <cellStyle name="Normal 7 3 2 4 3 2" xfId="4088" xr:uid="{24E9CE06-0C34-4CE3-904C-8546423741C6}"/>
    <cellStyle name="Normal 7 3 2 4 4" xfId="2098" xr:uid="{187D27F2-7171-4E5C-AAFE-A75459C9244D}"/>
    <cellStyle name="Normal 7 3 2 4 5" xfId="2099" xr:uid="{36932BC5-062B-41FD-83E8-4839F054EADE}"/>
    <cellStyle name="Normal 7 3 2 5" xfId="2100" xr:uid="{8242703F-2B19-43FE-A73C-2DD6C0C16D95}"/>
    <cellStyle name="Normal 7 3 2 5 2" xfId="2101" xr:uid="{606DBDD9-A3F3-4FD8-954E-2EE0D06670CB}"/>
    <cellStyle name="Normal 7 3 2 5 2 2" xfId="4089" xr:uid="{F52AE99B-0720-4647-B876-FAA52F9BCE8F}"/>
    <cellStyle name="Normal 7 3 2 5 3" xfId="2102" xr:uid="{8405C921-E1B4-4796-8961-0593F5D1491A}"/>
    <cellStyle name="Normal 7 3 2 5 4" xfId="2103" xr:uid="{991B73B8-C6F4-44E0-8CD4-F719FF712950}"/>
    <cellStyle name="Normal 7 3 2 6" xfId="2104" xr:uid="{B073F1F0-54D6-4671-88EF-100731ED8495}"/>
    <cellStyle name="Normal 7 3 2 6 2" xfId="2105" xr:uid="{EA008129-AA2E-4518-9125-C13845A1A1C9}"/>
    <cellStyle name="Normal 7 3 2 6 3" xfId="2106" xr:uid="{275700D2-C396-4073-8EE1-B846777EAE21}"/>
    <cellStyle name="Normal 7 3 2 6 4" xfId="2107" xr:uid="{356BD42E-0EE3-4C99-99E1-C5C3642F74B0}"/>
    <cellStyle name="Normal 7 3 2 7" xfId="2108" xr:uid="{50920365-4D35-4F2F-A06B-8D1C78CC4E87}"/>
    <cellStyle name="Normal 7 3 2 8" xfId="2109" xr:uid="{E2300947-1C0A-455D-86D8-243D4A264C43}"/>
    <cellStyle name="Normal 7 3 2 9" xfId="2110" xr:uid="{13B09955-D60B-4E27-A183-6B501A6F2005}"/>
    <cellStyle name="Normal 7 3 3" xfId="2111" xr:uid="{3A2CD905-8D32-4188-BFD2-7F8BBC9C38E3}"/>
    <cellStyle name="Normal 7 3 3 2" xfId="2112" xr:uid="{224F3CB5-6197-454E-8B42-26115310C2A5}"/>
    <cellStyle name="Normal 7 3 3 2 2" xfId="2113" xr:uid="{CE3E609B-2D77-4F1F-830F-0B529FFDA882}"/>
    <cellStyle name="Normal 7 3 3 2 2 2" xfId="2114" xr:uid="{0FCBC3BA-602C-47F9-97C3-6BD346298C91}"/>
    <cellStyle name="Normal 7 3 3 2 2 2 2" xfId="4090" xr:uid="{CAF8E060-1D09-4ABF-AF83-12C6E213B23B}"/>
    <cellStyle name="Normal 7 3 3 2 2 2 2 2" xfId="4655" xr:uid="{8C150DD9-D418-4CFB-B7F6-8BDEA910E25F}"/>
    <cellStyle name="Normal 7 3 3 2 2 2 3" xfId="4656" xr:uid="{103ADCD3-9E89-4F2A-8626-514D5A59E044}"/>
    <cellStyle name="Normal 7 3 3 2 2 3" xfId="2115" xr:uid="{3811922D-99C1-4BF8-AC04-41277FF74544}"/>
    <cellStyle name="Normal 7 3 3 2 2 3 2" xfId="4657" xr:uid="{D11B287A-2DEC-4358-A8D4-0CB585F46B23}"/>
    <cellStyle name="Normal 7 3 3 2 2 4" xfId="2116" xr:uid="{682F9E3D-4EB7-4105-9E14-C286D4A7145C}"/>
    <cellStyle name="Normal 7 3 3 2 3" xfId="2117" xr:uid="{40E0CEAF-57FD-4A97-8CEA-5EB38E48A8C1}"/>
    <cellStyle name="Normal 7 3 3 2 3 2" xfId="2118" xr:uid="{E0BB244C-50BB-47C8-987C-255EB5A19BD5}"/>
    <cellStyle name="Normal 7 3 3 2 3 2 2" xfId="4658" xr:uid="{19740CF2-F528-4098-9447-A76D23D3E65C}"/>
    <cellStyle name="Normal 7 3 3 2 3 3" xfId="2119" xr:uid="{78EF1628-5BCF-40DE-8915-5A5424693898}"/>
    <cellStyle name="Normal 7 3 3 2 3 4" xfId="2120" xr:uid="{41C95F10-C116-4161-8C92-8E684E9A868E}"/>
    <cellStyle name="Normal 7 3 3 2 4" xfId="2121" xr:uid="{78C17552-335D-46A8-A882-6D4A84BA43A2}"/>
    <cellStyle name="Normal 7 3 3 2 4 2" xfId="4659" xr:uid="{EFDE2B39-A9D2-46C9-952B-226385A8B7EE}"/>
    <cellStyle name="Normal 7 3 3 2 5" xfId="2122" xr:uid="{47BA8D37-FD2C-417C-BB62-6E4846DD0631}"/>
    <cellStyle name="Normal 7 3 3 2 6" xfId="2123" xr:uid="{2BF0A4BB-797D-4F2C-8BF0-61DB6CF25B52}"/>
    <cellStyle name="Normal 7 3 3 3" xfId="2124" xr:uid="{1E7A654D-0AF3-408A-BBC1-DAFA8704E51F}"/>
    <cellStyle name="Normal 7 3 3 3 2" xfId="2125" xr:uid="{E88FDAE3-66EE-4A2D-9498-94DE65C7D18A}"/>
    <cellStyle name="Normal 7 3 3 3 2 2" xfId="2126" xr:uid="{84A38F74-696B-4960-ACBA-74806656E404}"/>
    <cellStyle name="Normal 7 3 3 3 2 2 2" xfId="4660" xr:uid="{F8C2A25E-FC18-4043-8AFF-A43A540D3E1E}"/>
    <cellStyle name="Normal 7 3 3 3 2 3" xfId="2127" xr:uid="{17075191-C56C-4880-BF7F-49BA8A60628F}"/>
    <cellStyle name="Normal 7 3 3 3 2 4" xfId="2128" xr:uid="{9A5DDF54-87CD-49F5-808B-62D480D68706}"/>
    <cellStyle name="Normal 7 3 3 3 3" xfId="2129" xr:uid="{FAA75A93-9C7E-406B-86B2-59FBB64BBE52}"/>
    <cellStyle name="Normal 7 3 3 3 3 2" xfId="4661" xr:uid="{1A1F3524-E751-4485-A4B2-7D2665D82C8D}"/>
    <cellStyle name="Normal 7 3 3 3 4" xfId="2130" xr:uid="{E4AB9F68-69E4-44B3-8F65-942337AFBED4}"/>
    <cellStyle name="Normal 7 3 3 3 5" xfId="2131" xr:uid="{AAAF3F60-7F62-4127-8E48-0A1AC9AD8311}"/>
    <cellStyle name="Normal 7 3 3 4" xfId="2132" xr:uid="{1A6B2810-17CB-4CBA-9BFD-794E7B829886}"/>
    <cellStyle name="Normal 7 3 3 4 2" xfId="2133" xr:uid="{2239162E-A744-46D6-8E3C-5CB7ECCCD94E}"/>
    <cellStyle name="Normal 7 3 3 4 2 2" xfId="4662" xr:uid="{5CE57085-6874-46EB-AF72-5AE632F13F13}"/>
    <cellStyle name="Normal 7 3 3 4 3" xfId="2134" xr:uid="{28795E43-07D0-47F5-A53E-0E43CA375235}"/>
    <cellStyle name="Normal 7 3 3 4 4" xfId="2135" xr:uid="{203B6928-0EEF-4E3F-96D1-AE9C4EE53EA8}"/>
    <cellStyle name="Normal 7 3 3 5" xfId="2136" xr:uid="{0CDF100F-F873-463F-AE58-879832EA91DC}"/>
    <cellStyle name="Normal 7 3 3 5 2" xfId="2137" xr:uid="{C80E89E3-0DDC-4026-8BA0-B481D321F64D}"/>
    <cellStyle name="Normal 7 3 3 5 3" xfId="2138" xr:uid="{E4594724-BB56-4D79-B527-2C5108DD306B}"/>
    <cellStyle name="Normal 7 3 3 5 4" xfId="2139" xr:uid="{8DB411D1-23CF-4FF5-948B-5B8B39D8C887}"/>
    <cellStyle name="Normal 7 3 3 6" xfId="2140" xr:uid="{68B69544-D8B1-4CEA-8E38-7AAF30EB54D7}"/>
    <cellStyle name="Normal 7 3 3 7" xfId="2141" xr:uid="{CEEA76E0-C140-4E07-BB76-43334F3994CC}"/>
    <cellStyle name="Normal 7 3 3 8" xfId="2142" xr:uid="{A01A5D03-68CE-493F-A4E3-11661E039593}"/>
    <cellStyle name="Normal 7 3 4" xfId="2143" xr:uid="{B0239D8C-1167-4F72-872E-45F394F072AE}"/>
    <cellStyle name="Normal 7 3 4 2" xfId="2144" xr:uid="{028AA3D4-2D11-44F8-971B-6830B77F7BB8}"/>
    <cellStyle name="Normal 7 3 4 2 2" xfId="2145" xr:uid="{8AFAB6FC-1A76-4BE5-B399-A3F82BF08582}"/>
    <cellStyle name="Normal 7 3 4 2 2 2" xfId="2146" xr:uid="{3831CE65-0043-4C63-A455-16091155BEC7}"/>
    <cellStyle name="Normal 7 3 4 2 2 2 2" xfId="4091" xr:uid="{1C6D67C5-D002-4402-B52A-D5563B8C7B70}"/>
    <cellStyle name="Normal 7 3 4 2 2 3" xfId="2147" xr:uid="{A93788C2-6F50-46E0-A0B8-76C0FCBC1F8B}"/>
    <cellStyle name="Normal 7 3 4 2 2 4" xfId="2148" xr:uid="{C5AFEC61-3B26-4F4C-8B2C-93C9A1F17BC8}"/>
    <cellStyle name="Normal 7 3 4 2 3" xfId="2149" xr:uid="{B05F15B8-7D27-460B-A7F0-E9D32B4D6D9A}"/>
    <cellStyle name="Normal 7 3 4 2 3 2" xfId="4092" xr:uid="{22A72384-D584-4A2D-BC38-83BABBF0CB96}"/>
    <cellStyle name="Normal 7 3 4 2 4" xfId="2150" xr:uid="{8A922E3C-09BF-41B2-AF1A-A982B9C62DD2}"/>
    <cellStyle name="Normal 7 3 4 2 5" xfId="2151" xr:uid="{854F3557-675B-4A08-B8E1-936BDC878D1B}"/>
    <cellStyle name="Normal 7 3 4 3" xfId="2152" xr:uid="{5772FA2E-C04B-47EF-80B6-7D0CBAF99BAC}"/>
    <cellStyle name="Normal 7 3 4 3 2" xfId="2153" xr:uid="{5CFEA8D5-9BA8-4B5F-A32F-7331E59C8296}"/>
    <cellStyle name="Normal 7 3 4 3 2 2" xfId="4093" xr:uid="{9C04732B-CA26-43DC-8748-3E58672FD4B5}"/>
    <cellStyle name="Normal 7 3 4 3 3" xfId="2154" xr:uid="{45D73A6D-817D-4CD0-A407-827038CD0B79}"/>
    <cellStyle name="Normal 7 3 4 3 4" xfId="2155" xr:uid="{985BA48E-560E-4352-B28D-7205E5B204DA}"/>
    <cellStyle name="Normal 7 3 4 4" xfId="2156" xr:uid="{0F8997E6-EAE3-455E-9775-40B6CFFB5B44}"/>
    <cellStyle name="Normal 7 3 4 4 2" xfId="2157" xr:uid="{856984EA-1B0C-4F74-8021-5A59B8CF6CF6}"/>
    <cellStyle name="Normal 7 3 4 4 3" xfId="2158" xr:uid="{A1B7266F-44DA-4735-BE8F-A1CC2F95F60B}"/>
    <cellStyle name="Normal 7 3 4 4 4" xfId="2159" xr:uid="{13D8DAE5-67D1-4DEF-A1B6-24AF413C5C2E}"/>
    <cellStyle name="Normal 7 3 4 5" xfId="2160" xr:uid="{10C46326-539A-4402-A228-7C8F2E67DB6B}"/>
    <cellStyle name="Normal 7 3 4 6" xfId="2161" xr:uid="{AA07A2B8-5BE4-4D2F-8C9B-F3D40CAC0DA7}"/>
    <cellStyle name="Normal 7 3 4 7" xfId="2162" xr:uid="{EF4B8657-19DB-4485-AD48-CD91223D6A04}"/>
    <cellStyle name="Normal 7 3 5" xfId="2163" xr:uid="{BA3A02D4-4502-4D89-9196-EDBFCBD92354}"/>
    <cellStyle name="Normal 7 3 5 2" xfId="2164" xr:uid="{CD18BF28-8B5B-4645-B950-858D62738FAF}"/>
    <cellStyle name="Normal 7 3 5 2 2" xfId="2165" xr:uid="{F8AAA7FC-06CD-4F12-9069-EADC23C9F52E}"/>
    <cellStyle name="Normal 7 3 5 2 2 2" xfId="4094" xr:uid="{3718E2F5-F899-46D9-A72B-A070F52709BE}"/>
    <cellStyle name="Normal 7 3 5 2 3" xfId="2166" xr:uid="{93452D67-F1DA-4915-B2A6-170F80C5C468}"/>
    <cellStyle name="Normal 7 3 5 2 4" xfId="2167" xr:uid="{89E30E55-0460-449C-80AC-87E9501CBB93}"/>
    <cellStyle name="Normal 7 3 5 3" xfId="2168" xr:uid="{BF33F370-1C68-4112-BB9A-0C912603D3D8}"/>
    <cellStyle name="Normal 7 3 5 3 2" xfId="2169" xr:uid="{D1D8647F-B5B6-4B7A-AB46-95D5BB84A5D1}"/>
    <cellStyle name="Normal 7 3 5 3 3" xfId="2170" xr:uid="{7AE571AB-C1C5-4B53-BB8C-86C77470845C}"/>
    <cellStyle name="Normal 7 3 5 3 4" xfId="2171" xr:uid="{57AD42E8-EA2B-41A0-85AB-4FC8D00CCFCD}"/>
    <cellStyle name="Normal 7 3 5 4" xfId="2172" xr:uid="{5384E359-8E62-44BE-8D72-FEDC9A224F8F}"/>
    <cellStyle name="Normal 7 3 5 5" xfId="2173" xr:uid="{51D0A866-1CD0-4E84-B67F-91BD7B1FC63A}"/>
    <cellStyle name="Normal 7 3 5 6" xfId="2174" xr:uid="{724815ED-3792-43C6-860D-EE5FFDD50573}"/>
    <cellStyle name="Normal 7 3 6" xfId="2175" xr:uid="{B9FE7B13-0825-4F40-B0B1-96A62C17D76A}"/>
    <cellStyle name="Normal 7 3 6 2" xfId="2176" xr:uid="{4BB7005D-0A7D-420A-A404-AA0ECF9FF82B}"/>
    <cellStyle name="Normal 7 3 6 2 2" xfId="2177" xr:uid="{EF000B3F-6F41-4907-86EE-258FCEA4F2EE}"/>
    <cellStyle name="Normal 7 3 6 2 3" xfId="2178" xr:uid="{773F87AE-9E87-4456-B194-C55CF10B80FD}"/>
    <cellStyle name="Normal 7 3 6 2 4" xfId="2179" xr:uid="{D1691ADD-1836-4BD2-8A5A-0FC94078348C}"/>
    <cellStyle name="Normal 7 3 6 3" xfId="2180" xr:uid="{70E1CE3C-B5D6-424B-A5D0-2005CA1CFCD1}"/>
    <cellStyle name="Normal 7 3 6 4" xfId="2181" xr:uid="{DCB06FBD-06D0-4599-A751-2FCC34CC3B19}"/>
    <cellStyle name="Normal 7 3 6 5" xfId="2182" xr:uid="{F8D3F509-44B9-42C6-B0C7-B2DE024ED2B3}"/>
    <cellStyle name="Normal 7 3 7" xfId="2183" xr:uid="{9F5B1563-F918-442F-8D3C-7E970D051E16}"/>
    <cellStyle name="Normal 7 3 7 2" xfId="2184" xr:uid="{B1C1955E-E010-4582-8C50-82B412326C0E}"/>
    <cellStyle name="Normal 7 3 7 3" xfId="2185" xr:uid="{BAD7FCF5-9C49-437A-ABD2-51F04F9D7273}"/>
    <cellStyle name="Normal 7 3 7 4" xfId="2186" xr:uid="{6009A541-37A7-4425-B4BD-FF265BB944F5}"/>
    <cellStyle name="Normal 7 3 8" xfId="2187" xr:uid="{79A4110A-8FBD-48A7-B189-E49294C2FC25}"/>
    <cellStyle name="Normal 7 3 8 2" xfId="2188" xr:uid="{099B6114-98DE-441C-ACDA-0C30FA26BAAF}"/>
    <cellStyle name="Normal 7 3 8 3" xfId="2189" xr:uid="{13ED5D84-4F64-4555-8587-DECDF272B02F}"/>
    <cellStyle name="Normal 7 3 8 4" xfId="2190" xr:uid="{56D99C0F-F376-4A35-B46C-1BDA66171F4A}"/>
    <cellStyle name="Normal 7 3 9" xfId="2191" xr:uid="{0F976B68-611E-4A42-B97C-56768EEDD6E6}"/>
    <cellStyle name="Normal 7 4" xfId="2192" xr:uid="{BEF1BD1C-A656-462E-9E36-EC333C8132C9}"/>
    <cellStyle name="Normal 7 4 10" xfId="2193" xr:uid="{927C186C-A512-4D3E-B49C-50F852767D8C}"/>
    <cellStyle name="Normal 7 4 11" xfId="2194" xr:uid="{BE82D4D9-B800-4DB5-9C9E-FDACAFAB1911}"/>
    <cellStyle name="Normal 7 4 2" xfId="2195" xr:uid="{3AD153FE-9FFB-4EB6-9E60-9B5E79EFC840}"/>
    <cellStyle name="Normal 7 4 2 2" xfId="2196" xr:uid="{FE57E659-4944-4F06-B65A-CCB3FC304CA2}"/>
    <cellStyle name="Normal 7 4 2 2 2" xfId="2197" xr:uid="{3AE18705-4FD5-4F11-9032-07CA9E5FAA96}"/>
    <cellStyle name="Normal 7 4 2 2 2 2" xfId="2198" xr:uid="{AF5B20DF-92CE-4BFF-9E5C-49AFD17E5A2A}"/>
    <cellStyle name="Normal 7 4 2 2 2 2 2" xfId="2199" xr:uid="{37E5B705-84A0-48FC-B9DD-030C2CB8017F}"/>
    <cellStyle name="Normal 7 4 2 2 2 2 3" xfId="2200" xr:uid="{AC4DB598-5420-4F3F-AAA2-BE0DE0A63F61}"/>
    <cellStyle name="Normal 7 4 2 2 2 2 4" xfId="2201" xr:uid="{8993C02D-4CD7-477A-B021-0BEE7782FC04}"/>
    <cellStyle name="Normal 7 4 2 2 2 3" xfId="2202" xr:uid="{26F6355F-F0AB-465A-B0F3-21969A83A12A}"/>
    <cellStyle name="Normal 7 4 2 2 2 3 2" xfId="2203" xr:uid="{9223B8F8-3660-41AF-8937-358B0161EE24}"/>
    <cellStyle name="Normal 7 4 2 2 2 3 3" xfId="2204" xr:uid="{D34CD11F-3014-4DF4-90F6-34836A64683D}"/>
    <cellStyle name="Normal 7 4 2 2 2 3 4" xfId="2205" xr:uid="{5CBA5C4A-736F-4D8F-AE96-F7584465B8BD}"/>
    <cellStyle name="Normal 7 4 2 2 2 4" xfId="2206" xr:uid="{BED4E7EA-CAF3-4245-8648-426CAF0FFA2B}"/>
    <cellStyle name="Normal 7 4 2 2 2 5" xfId="2207" xr:uid="{A46EF484-0323-4551-822E-84E411A182E3}"/>
    <cellStyle name="Normal 7 4 2 2 2 6" xfId="2208" xr:uid="{69AE356A-1667-46D7-85BA-1D8D04BC9485}"/>
    <cellStyle name="Normal 7 4 2 2 3" xfId="2209" xr:uid="{5A0CE574-2F63-433F-9C75-3813329B847D}"/>
    <cellStyle name="Normal 7 4 2 2 3 2" xfId="2210" xr:uid="{342EB053-D46D-4843-8DFC-A699C348E854}"/>
    <cellStyle name="Normal 7 4 2 2 3 2 2" xfId="2211" xr:uid="{8487A831-FB58-448C-91CB-E390FAB7D9B6}"/>
    <cellStyle name="Normal 7 4 2 2 3 2 3" xfId="2212" xr:uid="{BB38AF23-EFF6-447F-8FEF-64CE28E306B5}"/>
    <cellStyle name="Normal 7 4 2 2 3 2 4" xfId="2213" xr:uid="{05389CD2-7715-4995-A52D-3461B652F36F}"/>
    <cellStyle name="Normal 7 4 2 2 3 3" xfId="2214" xr:uid="{4DF535B4-D119-4956-9E0F-040D2D1E45F8}"/>
    <cellStyle name="Normal 7 4 2 2 3 4" xfId="2215" xr:uid="{81B9AB91-D408-4FA1-A27E-FADC1D079EB1}"/>
    <cellStyle name="Normal 7 4 2 2 3 5" xfId="2216" xr:uid="{5B7FE48A-DB14-4E88-B1FA-24FEEBFEEC6B}"/>
    <cellStyle name="Normal 7 4 2 2 4" xfId="2217" xr:uid="{51AD5319-B8C3-4D96-89E0-04FE8432D0E5}"/>
    <cellStyle name="Normal 7 4 2 2 4 2" xfId="2218" xr:uid="{45F0D41B-A9EC-47C3-A222-AE00774098D3}"/>
    <cellStyle name="Normal 7 4 2 2 4 3" xfId="2219" xr:uid="{5AB08F46-2D1E-4EB1-8129-515C0CA2F998}"/>
    <cellStyle name="Normal 7 4 2 2 4 4" xfId="2220" xr:uid="{1D6C811B-6511-4A8E-8236-9E4BA9B1CB30}"/>
    <cellStyle name="Normal 7 4 2 2 5" xfId="2221" xr:uid="{B2FACD62-F198-4B57-B609-9757D80E3FBD}"/>
    <cellStyle name="Normal 7 4 2 2 5 2" xfId="2222" xr:uid="{F7D580E7-DC3E-4498-B9D3-0F18A1B3A7DB}"/>
    <cellStyle name="Normal 7 4 2 2 5 3" xfId="2223" xr:uid="{21EF511E-AAE3-449B-B107-9E01B4E7DFD8}"/>
    <cellStyle name="Normal 7 4 2 2 5 4" xfId="2224" xr:uid="{B7BF6B6E-52A5-42E2-8613-4486DE567D4D}"/>
    <cellStyle name="Normal 7 4 2 2 6" xfId="2225" xr:uid="{83C6A173-BBB1-4DFA-ABEB-1ABB3921ECFC}"/>
    <cellStyle name="Normal 7 4 2 2 7" xfId="2226" xr:uid="{8820B346-7457-44E7-BD87-60E0D1276DEB}"/>
    <cellStyle name="Normal 7 4 2 2 8" xfId="2227" xr:uid="{C9A274B6-7B42-4B04-B5D5-8FA003DC6872}"/>
    <cellStyle name="Normal 7 4 2 3" xfId="2228" xr:uid="{EC4BC048-C650-4AB9-A802-8C879D41AB08}"/>
    <cellStyle name="Normal 7 4 2 3 2" xfId="2229" xr:uid="{D5DB3E3F-DE28-4C94-AA61-5A98906420C1}"/>
    <cellStyle name="Normal 7 4 2 3 2 2" xfId="2230" xr:uid="{F653201F-4A7D-4C03-96AC-52177DACE42F}"/>
    <cellStyle name="Normal 7 4 2 3 2 3" xfId="2231" xr:uid="{AF799FD8-B731-4F35-80C3-78F6F423FDA2}"/>
    <cellStyle name="Normal 7 4 2 3 2 4" xfId="2232" xr:uid="{73880D37-9653-4A79-BB37-0248D428D438}"/>
    <cellStyle name="Normal 7 4 2 3 3" xfId="2233" xr:uid="{B3E78740-5ED8-4A4F-B376-A6D95FA44266}"/>
    <cellStyle name="Normal 7 4 2 3 3 2" xfId="2234" xr:uid="{E7701865-5BC9-431F-AF2B-8D5DAB4A6DC6}"/>
    <cellStyle name="Normal 7 4 2 3 3 3" xfId="2235" xr:uid="{E0420CCD-4EF6-4724-9304-39CC5997C3BB}"/>
    <cellStyle name="Normal 7 4 2 3 3 4" xfId="2236" xr:uid="{2B778CE7-89FB-4B0E-81B9-440290CF1845}"/>
    <cellStyle name="Normal 7 4 2 3 4" xfId="2237" xr:uid="{5EA51638-FA3C-4F90-B736-D6F3422A943F}"/>
    <cellStyle name="Normal 7 4 2 3 5" xfId="2238" xr:uid="{AA2F013E-D11A-4C29-AB43-6C4D60911DE9}"/>
    <cellStyle name="Normal 7 4 2 3 6" xfId="2239" xr:uid="{0FBA4942-9847-471A-A947-84B09E99D050}"/>
    <cellStyle name="Normal 7 4 2 4" xfId="2240" xr:uid="{EA7BDFFB-6AF5-4CC3-8994-CAAD664C4919}"/>
    <cellStyle name="Normal 7 4 2 4 2" xfId="2241" xr:uid="{8121FFE1-AE49-48E6-A4D9-8A912FFE3732}"/>
    <cellStyle name="Normal 7 4 2 4 2 2" xfId="2242" xr:uid="{F3CA9015-0F8B-4B4F-8F5F-B62DA9684E1F}"/>
    <cellStyle name="Normal 7 4 2 4 2 3" xfId="2243" xr:uid="{231607AB-1AC9-46B1-AC4F-0A0331380054}"/>
    <cellStyle name="Normal 7 4 2 4 2 4" xfId="2244" xr:uid="{B6FFC806-ACF1-4956-A494-5FA820EBF5BE}"/>
    <cellStyle name="Normal 7 4 2 4 3" xfId="2245" xr:uid="{8C4B380F-5D4A-4405-9414-801ABDB3D821}"/>
    <cellStyle name="Normal 7 4 2 4 4" xfId="2246" xr:uid="{45B21159-9FE1-42E6-85DD-BA51B3263C2D}"/>
    <cellStyle name="Normal 7 4 2 4 5" xfId="2247" xr:uid="{293E0524-96A9-4A82-8943-C80C8E75B4D8}"/>
    <cellStyle name="Normal 7 4 2 5" xfId="2248" xr:uid="{6D8B277D-3933-49D8-ACB9-331BCC60F95C}"/>
    <cellStyle name="Normal 7 4 2 5 2" xfId="2249" xr:uid="{B4A07967-DB29-4457-93A2-15B152699C04}"/>
    <cellStyle name="Normal 7 4 2 5 3" xfId="2250" xr:uid="{77D913F0-C921-4F50-A7DC-B433A60C0C9D}"/>
    <cellStyle name="Normal 7 4 2 5 4" xfId="2251" xr:uid="{ACCF91A3-7413-4DC9-8BB2-ACE4F69F9778}"/>
    <cellStyle name="Normal 7 4 2 6" xfId="2252" xr:uid="{A8CB2C42-D16B-4264-8C8E-3C9915408E2A}"/>
    <cellStyle name="Normal 7 4 2 6 2" xfId="2253" xr:uid="{597B3CAA-5486-438A-8A8D-8E492898E26C}"/>
    <cellStyle name="Normal 7 4 2 6 3" xfId="2254" xr:uid="{4C596D69-B4BE-4AB4-91C7-E549A3618F63}"/>
    <cellStyle name="Normal 7 4 2 6 4" xfId="2255" xr:uid="{11F4946C-395C-4D49-957F-A9E8CAE3E82C}"/>
    <cellStyle name="Normal 7 4 2 7" xfId="2256" xr:uid="{5BE175BA-5D6B-49BA-A112-3C7393D4EDED}"/>
    <cellStyle name="Normal 7 4 2 8" xfId="2257" xr:uid="{2C628215-8905-47FE-B991-E309A2398D85}"/>
    <cellStyle name="Normal 7 4 2 9" xfId="2258" xr:uid="{E1EB9E5E-DE42-4FB7-ADA5-198DF45DCC8E}"/>
    <cellStyle name="Normal 7 4 3" xfId="2259" xr:uid="{F3EEC77E-E7E8-40AD-989D-EB86D0924769}"/>
    <cellStyle name="Normal 7 4 3 2" xfId="2260" xr:uid="{5ABA9009-B30F-4702-A6A2-F023ECAE714D}"/>
    <cellStyle name="Normal 7 4 3 2 2" xfId="2261" xr:uid="{EE23171A-C9D0-4268-99A1-89B47BABEC56}"/>
    <cellStyle name="Normal 7 4 3 2 2 2" xfId="2262" xr:uid="{E1867A14-6CDD-4FBC-BC53-65A564CF7339}"/>
    <cellStyle name="Normal 7 4 3 2 2 2 2" xfId="4095" xr:uid="{0DC1B39E-94F9-406A-92B1-36830BB7376B}"/>
    <cellStyle name="Normal 7 4 3 2 2 3" xfId="2263" xr:uid="{F19069D0-E7FE-48C7-9C39-DBF6DC0E8250}"/>
    <cellStyle name="Normal 7 4 3 2 2 4" xfId="2264" xr:uid="{FDE50AD2-02B4-453F-BE5A-6721CB10940C}"/>
    <cellStyle name="Normal 7 4 3 2 3" xfId="2265" xr:uid="{0F24DFCF-81DD-4148-BBFD-AA64104BE333}"/>
    <cellStyle name="Normal 7 4 3 2 3 2" xfId="2266" xr:uid="{B60502A5-2E81-4E80-A482-5755409A58AA}"/>
    <cellStyle name="Normal 7 4 3 2 3 3" xfId="2267" xr:uid="{A5977431-781F-493B-9F3F-398CDE6223A4}"/>
    <cellStyle name="Normal 7 4 3 2 3 4" xfId="2268" xr:uid="{2194A70F-70D6-40B7-A62B-A47EDFD4C8E1}"/>
    <cellStyle name="Normal 7 4 3 2 4" xfId="2269" xr:uid="{94AEEE33-2B3C-4D4D-A247-49139B72354C}"/>
    <cellStyle name="Normal 7 4 3 2 5" xfId="2270" xr:uid="{4764F40D-FC93-4619-937B-684247570E43}"/>
    <cellStyle name="Normal 7 4 3 2 6" xfId="2271" xr:uid="{D037D038-8EE0-4987-80B8-4616FC3DB094}"/>
    <cellStyle name="Normal 7 4 3 3" xfId="2272" xr:uid="{2C1CFADA-0560-4C3C-95CE-278DA8F18334}"/>
    <cellStyle name="Normal 7 4 3 3 2" xfId="2273" xr:uid="{6FF7E46A-25A5-450A-843D-99F517EEE41C}"/>
    <cellStyle name="Normal 7 4 3 3 2 2" xfId="2274" xr:uid="{D109482E-22E6-4289-B970-9045F63C40D4}"/>
    <cellStyle name="Normal 7 4 3 3 2 3" xfId="2275" xr:uid="{554D9A9E-3ED8-4DC1-90E9-6E8F5FC0ACC8}"/>
    <cellStyle name="Normal 7 4 3 3 2 4" xfId="2276" xr:uid="{9DAD265D-722A-4489-AC66-17AAC7080D94}"/>
    <cellStyle name="Normal 7 4 3 3 3" xfId="2277" xr:uid="{BD2F95F2-459A-42D1-B334-C82EF2CE2267}"/>
    <cellStyle name="Normal 7 4 3 3 4" xfId="2278" xr:uid="{6C055B24-2AA9-41B0-8F2B-C92DEAA4084F}"/>
    <cellStyle name="Normal 7 4 3 3 5" xfId="2279" xr:uid="{F83F50E2-A955-4C5B-A010-DBD8CF4CD002}"/>
    <cellStyle name="Normal 7 4 3 4" xfId="2280" xr:uid="{6BB87FA4-A1F1-45C1-ABDA-388B623D617D}"/>
    <cellStyle name="Normal 7 4 3 4 2" xfId="2281" xr:uid="{EC595A39-BB16-41DB-B80A-E0412E0D167F}"/>
    <cellStyle name="Normal 7 4 3 4 3" xfId="2282" xr:uid="{367CFD75-4DA1-4D10-B541-47170E43306B}"/>
    <cellStyle name="Normal 7 4 3 4 4" xfId="2283" xr:uid="{2A99F883-CC16-4991-8D27-3A6CF8E6FA7F}"/>
    <cellStyle name="Normal 7 4 3 5" xfId="2284" xr:uid="{8FE7D350-45B8-41C6-8C37-344E0C203B52}"/>
    <cellStyle name="Normal 7 4 3 5 2" xfId="2285" xr:uid="{7FA4CF34-B1A3-4161-B3E7-7C947FB3D934}"/>
    <cellStyle name="Normal 7 4 3 5 3" xfId="2286" xr:uid="{C26288BD-39D7-4341-8AA4-192C6C60C2D5}"/>
    <cellStyle name="Normal 7 4 3 5 4" xfId="2287" xr:uid="{52EEE1C4-5372-4313-9DB5-672BA6C24EEA}"/>
    <cellStyle name="Normal 7 4 3 6" xfId="2288" xr:uid="{CDD8A1CE-12E9-42F9-A58F-5D9A3CC1E349}"/>
    <cellStyle name="Normal 7 4 3 7" xfId="2289" xr:uid="{FC4C163B-3C1F-4778-A986-7499A7B515E2}"/>
    <cellStyle name="Normal 7 4 3 8" xfId="2290" xr:uid="{40044C0C-D2FF-41D6-89B2-CEFFB8C09A85}"/>
    <cellStyle name="Normal 7 4 4" xfId="2291" xr:uid="{4E93B1D9-5E81-4915-90D1-288D4781FE36}"/>
    <cellStyle name="Normal 7 4 4 2" xfId="2292" xr:uid="{1DD62BAA-7DA9-411A-9EA1-CD3057149F01}"/>
    <cellStyle name="Normal 7 4 4 2 2" xfId="2293" xr:uid="{78FBEA0F-E0BE-48E3-8044-9A40E36C7BDC}"/>
    <cellStyle name="Normal 7 4 4 2 2 2" xfId="2294" xr:uid="{CE351464-F6C9-4747-9DF2-F4E35DD33ECF}"/>
    <cellStyle name="Normal 7 4 4 2 2 3" xfId="2295" xr:uid="{E57042E2-035A-432D-86DA-F7F36156D7A8}"/>
    <cellStyle name="Normal 7 4 4 2 2 4" xfId="2296" xr:uid="{FB1F9086-9445-438C-A29B-7C2965DE8E4D}"/>
    <cellStyle name="Normal 7 4 4 2 3" xfId="2297" xr:uid="{2BCCC469-0863-432B-BB28-AA86A151D61D}"/>
    <cellStyle name="Normal 7 4 4 2 4" xfId="2298" xr:uid="{61087D29-77AF-4921-AF62-23FC2BA7C225}"/>
    <cellStyle name="Normal 7 4 4 2 5" xfId="2299" xr:uid="{0D71486C-63B1-4740-AE4F-63A8C8FE82FD}"/>
    <cellStyle name="Normal 7 4 4 3" xfId="2300" xr:uid="{72A0D27C-8F00-4073-ACD5-FE53302CF442}"/>
    <cellStyle name="Normal 7 4 4 3 2" xfId="2301" xr:uid="{6D800C28-9FEB-4340-A910-5A5FDEF51189}"/>
    <cellStyle name="Normal 7 4 4 3 3" xfId="2302" xr:uid="{2E9CB013-752F-4852-80F6-65C2D2263CF9}"/>
    <cellStyle name="Normal 7 4 4 3 4" xfId="2303" xr:uid="{1DB18A33-B6B2-45DF-B505-1BF262C9E424}"/>
    <cellStyle name="Normal 7 4 4 4" xfId="2304" xr:uid="{FCF218B3-A73F-490B-92B7-F5F11A3E56F5}"/>
    <cellStyle name="Normal 7 4 4 4 2" xfId="2305" xr:uid="{D54C866A-C817-47F5-8686-30B77602AE6E}"/>
    <cellStyle name="Normal 7 4 4 4 3" xfId="2306" xr:uid="{AAA31256-E545-45D4-AEA9-FA994CEB9C88}"/>
    <cellStyle name="Normal 7 4 4 4 4" xfId="2307" xr:uid="{0A9D81F9-07A1-4706-81CF-19578A1CEBE1}"/>
    <cellStyle name="Normal 7 4 4 5" xfId="2308" xr:uid="{03EDF9BC-3195-4327-8FCD-21134EBA015A}"/>
    <cellStyle name="Normal 7 4 4 6" xfId="2309" xr:uid="{6D27F766-EBDB-4A07-BE10-CD3BCC486E07}"/>
    <cellStyle name="Normal 7 4 4 7" xfId="2310" xr:uid="{542C511A-B81D-444E-8D1B-D3768DDF04BF}"/>
    <cellStyle name="Normal 7 4 5" xfId="2311" xr:uid="{D78862D2-681C-4575-8349-769136B780F3}"/>
    <cellStyle name="Normal 7 4 5 2" xfId="2312" xr:uid="{07BBCD3D-0BE9-4E77-9130-54B2F8450F18}"/>
    <cellStyle name="Normal 7 4 5 2 2" xfId="2313" xr:uid="{70487604-FBA0-4D2C-B80F-82EF274BC3BA}"/>
    <cellStyle name="Normal 7 4 5 2 3" xfId="2314" xr:uid="{CECB8965-0273-4D35-AEF9-E274D2B603BB}"/>
    <cellStyle name="Normal 7 4 5 2 4" xfId="2315" xr:uid="{17017E62-0D58-450E-867B-5AAC5DD3823D}"/>
    <cellStyle name="Normal 7 4 5 3" xfId="2316" xr:uid="{9905865A-C5CD-4374-B0C0-252C64CDD9C7}"/>
    <cellStyle name="Normal 7 4 5 3 2" xfId="2317" xr:uid="{F0E4D7E0-F8E9-4F5F-8945-D018C75230AE}"/>
    <cellStyle name="Normal 7 4 5 3 3" xfId="2318" xr:uid="{1199FD29-E8A6-475C-9393-5744BDB5C16E}"/>
    <cellStyle name="Normal 7 4 5 3 4" xfId="2319" xr:uid="{7F7CCC33-E4F1-483A-933C-C6D5FAB57BA6}"/>
    <cellStyle name="Normal 7 4 5 4" xfId="2320" xr:uid="{AE2FF1AA-E8F7-4BC8-BF31-E1819CD5FB34}"/>
    <cellStyle name="Normal 7 4 5 5" xfId="2321" xr:uid="{01D3AD6C-5360-4462-894E-F00558AE7546}"/>
    <cellStyle name="Normal 7 4 5 6" xfId="2322" xr:uid="{2313B0BD-54B4-470F-9BE3-6A80675D6E88}"/>
    <cellStyle name="Normal 7 4 6" xfId="2323" xr:uid="{F2B0FE80-9DDF-4AD9-8FC6-A5488F663CC7}"/>
    <cellStyle name="Normal 7 4 6 2" xfId="2324" xr:uid="{1EC9FC59-1CFB-4089-AAEB-1DA2240A9EFD}"/>
    <cellStyle name="Normal 7 4 6 2 2" xfId="2325" xr:uid="{866389E8-B2AC-49C6-AEA5-C001088BDD4F}"/>
    <cellStyle name="Normal 7 4 6 2 3" xfId="2326" xr:uid="{FAE92340-2C89-4039-AAC6-8763BF506DD5}"/>
    <cellStyle name="Normal 7 4 6 2 4" xfId="2327" xr:uid="{4F58174B-20A6-4309-B989-B96DFFF1047E}"/>
    <cellStyle name="Normal 7 4 6 3" xfId="2328" xr:uid="{73CEF73E-B515-4968-9BF0-02C29FDC82C6}"/>
    <cellStyle name="Normal 7 4 6 4" xfId="2329" xr:uid="{09BC5130-034D-4D09-B258-9F6DF4C0EC39}"/>
    <cellStyle name="Normal 7 4 6 5" xfId="2330" xr:uid="{DB920B19-39DE-490E-8AE9-1AB768A32793}"/>
    <cellStyle name="Normal 7 4 7" xfId="2331" xr:uid="{40737CEB-2D5E-4BD6-8E94-7E5F74ACE62C}"/>
    <cellStyle name="Normal 7 4 7 2" xfId="2332" xr:uid="{00C4AEB8-6D79-4332-A89B-00A740C261C8}"/>
    <cellStyle name="Normal 7 4 7 3" xfId="2333" xr:uid="{1EC616F8-874F-470F-86E2-E859544C34CF}"/>
    <cellStyle name="Normal 7 4 7 4" xfId="2334" xr:uid="{2BB7578F-CE4D-435E-A056-2FBE009617FE}"/>
    <cellStyle name="Normal 7 4 8" xfId="2335" xr:uid="{D7A6B797-7DA0-47FE-A4F0-13D9B79C57CB}"/>
    <cellStyle name="Normal 7 4 8 2" xfId="2336" xr:uid="{F0220D4B-6C37-411E-9155-F37AA2C5CE40}"/>
    <cellStyle name="Normal 7 4 8 3" xfId="2337" xr:uid="{C7A3CE36-74AE-440F-B61D-708FA1FA175F}"/>
    <cellStyle name="Normal 7 4 8 4" xfId="2338" xr:uid="{032B611D-18DA-4B79-8D4C-E5DBD51DF2AF}"/>
    <cellStyle name="Normal 7 4 9" xfId="2339" xr:uid="{1ABBC8C4-CBF3-4241-81C7-3FC7F4241A98}"/>
    <cellStyle name="Normal 7 5" xfId="2340" xr:uid="{AAF97498-8892-4690-816F-432EF5B2EDF2}"/>
    <cellStyle name="Normal 7 5 2" xfId="2341" xr:uid="{F33EDA35-98FA-4177-8F7E-A5B5EDF3A0FE}"/>
    <cellStyle name="Normal 7 5 2 2" xfId="2342" xr:uid="{90E3FFE3-EEB7-4D85-BD65-6FCA5D17C5F2}"/>
    <cellStyle name="Normal 7 5 2 2 2" xfId="2343" xr:uid="{E795646B-CF43-4C32-AC72-D5776E68F6F5}"/>
    <cellStyle name="Normal 7 5 2 2 2 2" xfId="2344" xr:uid="{17B32AB2-1144-446F-8128-5D1BE22B47AD}"/>
    <cellStyle name="Normal 7 5 2 2 2 3" xfId="2345" xr:uid="{8F4732FC-9637-4054-B8F8-E431A000AEEC}"/>
    <cellStyle name="Normal 7 5 2 2 2 4" xfId="2346" xr:uid="{E20596D7-5C97-4B7E-8AD9-30ADF23F4FC8}"/>
    <cellStyle name="Normal 7 5 2 2 3" xfId="2347" xr:uid="{30D2C67F-4407-4B50-9EDF-19EF548F158F}"/>
    <cellStyle name="Normal 7 5 2 2 3 2" xfId="2348" xr:uid="{21D64BD4-CBE2-4C4D-A5C1-33A7B2059D7A}"/>
    <cellStyle name="Normal 7 5 2 2 3 3" xfId="2349" xr:uid="{567F1CE7-F51C-42E0-B5BF-BC472262472D}"/>
    <cellStyle name="Normal 7 5 2 2 3 4" xfId="2350" xr:uid="{A597EFAF-B2F9-485C-9FB1-7C6CA30A9775}"/>
    <cellStyle name="Normal 7 5 2 2 4" xfId="2351" xr:uid="{63EEA762-42E9-4AE7-B2DF-90B22A3B73A2}"/>
    <cellStyle name="Normal 7 5 2 2 5" xfId="2352" xr:uid="{152C4F0B-8248-4580-A072-7C66C73F0CAB}"/>
    <cellStyle name="Normal 7 5 2 2 6" xfId="2353" xr:uid="{9566D143-4B0C-42E4-96D3-EF961BEA0F1F}"/>
    <cellStyle name="Normal 7 5 2 3" xfId="2354" xr:uid="{EB899D3C-0545-4869-B568-3421F1A905AB}"/>
    <cellStyle name="Normal 7 5 2 3 2" xfId="2355" xr:uid="{A1BFFB6A-4D63-477B-839D-500628A7E203}"/>
    <cellStyle name="Normal 7 5 2 3 2 2" xfId="2356" xr:uid="{ECA381A3-09F8-4D42-A383-1D321CE4550A}"/>
    <cellStyle name="Normal 7 5 2 3 2 3" xfId="2357" xr:uid="{A6F2A6D1-43D9-44CA-9683-CE6E46A71031}"/>
    <cellStyle name="Normal 7 5 2 3 2 4" xfId="2358" xr:uid="{DCD95CC5-2EA0-4180-862F-EEF621D88C0D}"/>
    <cellStyle name="Normal 7 5 2 3 3" xfId="2359" xr:uid="{333A7076-DE04-40A4-8BE5-0616E53113F1}"/>
    <cellStyle name="Normal 7 5 2 3 4" xfId="2360" xr:uid="{B274B0CE-D0B3-4955-BABC-FAF0EF62FB23}"/>
    <cellStyle name="Normal 7 5 2 3 5" xfId="2361" xr:uid="{32E4A4B9-B113-49B4-BF10-463B8029D45A}"/>
    <cellStyle name="Normal 7 5 2 4" xfId="2362" xr:uid="{493DF2E2-71EE-4ADF-AD05-E9FEAB3BFAF8}"/>
    <cellStyle name="Normal 7 5 2 4 2" xfId="2363" xr:uid="{5FE6166D-3E64-43D3-BA7C-070A48DEEEF1}"/>
    <cellStyle name="Normal 7 5 2 4 3" xfId="2364" xr:uid="{D5C37958-315D-45EB-8B18-B10E5E1D4694}"/>
    <cellStyle name="Normal 7 5 2 4 4" xfId="2365" xr:uid="{DB9831D1-1E09-4F24-89FA-E13F2474D849}"/>
    <cellStyle name="Normal 7 5 2 5" xfId="2366" xr:uid="{B986A6F3-1FD8-4BEF-99BD-85A27105C934}"/>
    <cellStyle name="Normal 7 5 2 5 2" xfId="2367" xr:uid="{3C594672-4D97-40A6-B2E6-D0474905E89F}"/>
    <cellStyle name="Normal 7 5 2 5 3" xfId="2368" xr:uid="{A076E0EE-4A98-430A-9D08-1481A76E75E7}"/>
    <cellStyle name="Normal 7 5 2 5 4" xfId="2369" xr:uid="{2CF9089D-C943-418B-B984-71A8DF6B7853}"/>
    <cellStyle name="Normal 7 5 2 6" xfId="2370" xr:uid="{F4511363-A6EE-4228-B113-630CF80467A3}"/>
    <cellStyle name="Normal 7 5 2 7" xfId="2371" xr:uid="{6342B749-0C6B-4CDC-9A62-21E9FD39B84D}"/>
    <cellStyle name="Normal 7 5 2 8" xfId="2372" xr:uid="{B0F9EB20-C94C-4204-B29D-98487299ECB6}"/>
    <cellStyle name="Normal 7 5 3" xfId="2373" xr:uid="{2755354A-3B06-43E1-90C9-059C2F732FA6}"/>
    <cellStyle name="Normal 7 5 3 2" xfId="2374" xr:uid="{4E55E847-0855-48FB-8FF4-141AFD0167D8}"/>
    <cellStyle name="Normal 7 5 3 2 2" xfId="2375" xr:uid="{49132FEA-A916-43F5-80D7-F68C0AEEE3FC}"/>
    <cellStyle name="Normal 7 5 3 2 3" xfId="2376" xr:uid="{19D76988-4CB8-45A8-8503-D25ACE4FA6C8}"/>
    <cellStyle name="Normal 7 5 3 2 4" xfId="2377" xr:uid="{3375D59F-1F44-4651-9350-36981D8A8D72}"/>
    <cellStyle name="Normal 7 5 3 3" xfId="2378" xr:uid="{8A8A8860-3419-4500-897C-4A9FD7F1E673}"/>
    <cellStyle name="Normal 7 5 3 3 2" xfId="2379" xr:uid="{10F489F9-1E4D-487A-AFAE-7CA6E11538BA}"/>
    <cellStyle name="Normal 7 5 3 3 3" xfId="2380" xr:uid="{A01661F3-33B2-4F7B-9B74-1D9BD4286B81}"/>
    <cellStyle name="Normal 7 5 3 3 4" xfId="2381" xr:uid="{F0AEA24B-4838-49F7-8408-4AA3CF9FC95C}"/>
    <cellStyle name="Normal 7 5 3 4" xfId="2382" xr:uid="{67D62BAF-DA4A-4AA3-84C3-2980E6507EA5}"/>
    <cellStyle name="Normal 7 5 3 5" xfId="2383" xr:uid="{3DE3EB26-3793-4E72-8313-10224469B74C}"/>
    <cellStyle name="Normal 7 5 3 6" xfId="2384" xr:uid="{D540BFF8-428F-495A-A1C7-F511D0FC41E5}"/>
    <cellStyle name="Normal 7 5 4" xfId="2385" xr:uid="{276A545C-589A-48BA-BC3F-6216B20FE8A4}"/>
    <cellStyle name="Normal 7 5 4 2" xfId="2386" xr:uid="{AF13C80F-5EC1-4BAB-8B4E-854B10BE8978}"/>
    <cellStyle name="Normal 7 5 4 2 2" xfId="2387" xr:uid="{C2A07418-9316-4ED6-B253-757320DCDF9D}"/>
    <cellStyle name="Normal 7 5 4 2 3" xfId="2388" xr:uid="{DB4259CA-FE8B-4CFF-B316-7242A67BE9D2}"/>
    <cellStyle name="Normal 7 5 4 2 4" xfId="2389" xr:uid="{080D431D-B1FD-4D6A-9F0C-017F4E59CFEA}"/>
    <cellStyle name="Normal 7 5 4 3" xfId="2390" xr:uid="{015871A1-F351-4AFA-99EE-2C88E8AD1AE8}"/>
    <cellStyle name="Normal 7 5 4 4" xfId="2391" xr:uid="{1B1970EF-8A45-45AA-9939-5BE0854EEC68}"/>
    <cellStyle name="Normal 7 5 4 5" xfId="2392" xr:uid="{E84BDAEB-4560-471E-9333-3D89C111F0C1}"/>
    <cellStyle name="Normal 7 5 5" xfId="2393" xr:uid="{4A980E3A-5016-46F4-A225-F370BE8D0672}"/>
    <cellStyle name="Normal 7 5 5 2" xfId="2394" xr:uid="{AAFEA2BD-8471-4BC8-8D34-0492D46EF16F}"/>
    <cellStyle name="Normal 7 5 5 3" xfId="2395" xr:uid="{F05581C9-B047-496A-9D34-82469E1EF272}"/>
    <cellStyle name="Normal 7 5 5 4" xfId="2396" xr:uid="{2B34C5F4-6B2A-4ED8-AD58-5115FC827AF1}"/>
    <cellStyle name="Normal 7 5 6" xfId="2397" xr:uid="{6D4D0465-7EBF-455D-A5D3-E1DDF626C493}"/>
    <cellStyle name="Normal 7 5 6 2" xfId="2398" xr:uid="{6A760747-D09D-403F-BED6-3692525A70F7}"/>
    <cellStyle name="Normal 7 5 6 3" xfId="2399" xr:uid="{0C370534-025B-473B-B64A-33D8121FB9BF}"/>
    <cellStyle name="Normal 7 5 6 4" xfId="2400" xr:uid="{9013B5B1-9A85-4249-B08B-5FEE67D0516D}"/>
    <cellStyle name="Normal 7 5 7" xfId="2401" xr:uid="{E1B89C17-5BC0-47C8-925F-629FF0522B05}"/>
    <cellStyle name="Normal 7 5 8" xfId="2402" xr:uid="{F3FF842C-F845-410E-BD5E-D2C0117C860A}"/>
    <cellStyle name="Normal 7 5 9" xfId="2403" xr:uid="{7E97A954-CA10-4C09-A554-9981DB3884EE}"/>
    <cellStyle name="Normal 7 6" xfId="2404" xr:uid="{4724177A-7EC7-456A-9E16-0327E29CF5F5}"/>
    <cellStyle name="Normal 7 6 2" xfId="2405" xr:uid="{0AAB2836-BCF4-446C-9476-7117A46ED599}"/>
    <cellStyle name="Normal 7 6 2 2" xfId="2406" xr:uid="{7D918E7D-ACC7-4C17-AFE1-31A8863E2ED9}"/>
    <cellStyle name="Normal 7 6 2 2 2" xfId="2407" xr:uid="{B0038EA4-E7B6-42B0-A23B-79411D0AC1E9}"/>
    <cellStyle name="Normal 7 6 2 2 2 2" xfId="4096" xr:uid="{11978A85-860E-4EF2-802E-6BFA14DDFCEC}"/>
    <cellStyle name="Normal 7 6 2 2 3" xfId="2408" xr:uid="{E241251B-C082-45A9-8558-27AB16F2AB22}"/>
    <cellStyle name="Normal 7 6 2 2 4" xfId="2409" xr:uid="{6573322C-6445-4B06-8198-B7D97CFD28A5}"/>
    <cellStyle name="Normal 7 6 2 3" xfId="2410" xr:uid="{1A000F33-C82E-4021-B2B2-7040DB694443}"/>
    <cellStyle name="Normal 7 6 2 3 2" xfId="2411" xr:uid="{63C874AF-8ADD-4EA3-B174-8D049C5D0A0D}"/>
    <cellStyle name="Normal 7 6 2 3 3" xfId="2412" xr:uid="{33071996-0AE8-4F8D-A96E-CFE6FFA4AF38}"/>
    <cellStyle name="Normal 7 6 2 3 4" xfId="2413" xr:uid="{80D5381B-ACB7-4A56-9D68-D00B478E1E31}"/>
    <cellStyle name="Normal 7 6 2 4" xfId="2414" xr:uid="{278836B3-B40A-449C-B4B5-E629456F957A}"/>
    <cellStyle name="Normal 7 6 2 5" xfId="2415" xr:uid="{35C3BC9E-2C9F-4866-807C-82FD207620AA}"/>
    <cellStyle name="Normal 7 6 2 6" xfId="2416" xr:uid="{B89DCA26-FF71-4F2F-B0DC-82959501327C}"/>
    <cellStyle name="Normal 7 6 3" xfId="2417" xr:uid="{2F6291D8-BE34-417B-ACB6-0A91C1CEBE8F}"/>
    <cellStyle name="Normal 7 6 3 2" xfId="2418" xr:uid="{0F170F84-59F5-4811-8CEB-D179848189CE}"/>
    <cellStyle name="Normal 7 6 3 2 2" xfId="2419" xr:uid="{3B3EA30E-F1AF-48F9-953A-3433075FACA4}"/>
    <cellStyle name="Normal 7 6 3 2 3" xfId="2420" xr:uid="{E08911B5-9732-4665-9562-7BC2CFC3F898}"/>
    <cellStyle name="Normal 7 6 3 2 4" xfId="2421" xr:uid="{223F93ED-55CE-434F-A673-55B8EAB9E059}"/>
    <cellStyle name="Normal 7 6 3 3" xfId="2422" xr:uid="{8A58A063-F593-478D-B9B9-6F9A343B3551}"/>
    <cellStyle name="Normal 7 6 3 4" xfId="2423" xr:uid="{4FA5B730-8AF9-4402-8A68-4C684919BB72}"/>
    <cellStyle name="Normal 7 6 3 5" xfId="2424" xr:uid="{EE166F15-7EB9-4CB9-B097-78610860B1ED}"/>
    <cellStyle name="Normal 7 6 4" xfId="2425" xr:uid="{E12D7D79-4A5B-4F6F-A348-11AEAA9AC05D}"/>
    <cellStyle name="Normal 7 6 4 2" xfId="2426" xr:uid="{AC80EA12-3BE3-4F0E-ACD9-AE25D5F0B3E9}"/>
    <cellStyle name="Normal 7 6 4 3" xfId="2427" xr:uid="{D538A620-253E-4F9F-A539-1B4720B42FAB}"/>
    <cellStyle name="Normal 7 6 4 4" xfId="2428" xr:uid="{6FCCA583-DCD5-4521-9586-47D357908F34}"/>
    <cellStyle name="Normal 7 6 5" xfId="2429" xr:uid="{D8BBE07D-3A84-412D-A7BC-F805244CD4F2}"/>
    <cellStyle name="Normal 7 6 5 2" xfId="2430" xr:uid="{77ECF990-83B3-4DD2-B70B-34BA99CCA224}"/>
    <cellStyle name="Normal 7 6 5 3" xfId="2431" xr:uid="{4D378C18-F3EF-46AF-A99E-C158A74FB547}"/>
    <cellStyle name="Normal 7 6 5 4" xfId="2432" xr:uid="{9325B092-C4E2-43BD-9B01-DA501AC06201}"/>
    <cellStyle name="Normal 7 6 6" xfId="2433" xr:uid="{AADEC638-4FF1-4348-867C-AD9C367F1AC3}"/>
    <cellStyle name="Normal 7 6 7" xfId="2434" xr:uid="{3263FCF2-906D-4483-8D05-BE9696CD9F50}"/>
    <cellStyle name="Normal 7 6 8" xfId="2435" xr:uid="{1AD72A64-9B0B-4BFE-8901-EDA10C4EBD07}"/>
    <cellStyle name="Normal 7 7" xfId="2436" xr:uid="{7B31C566-1432-4AF3-89EF-526ED0628A6E}"/>
    <cellStyle name="Normal 7 7 2" xfId="2437" xr:uid="{0B98E8E5-A26F-4321-BDC1-1B6DCD8B5892}"/>
    <cellStyle name="Normal 7 7 2 2" xfId="2438" xr:uid="{C2C94691-49A7-4DE0-94F9-E3659B40A63D}"/>
    <cellStyle name="Normal 7 7 2 2 2" xfId="2439" xr:uid="{371C1BD8-5031-4282-8D6E-AF61CEDAA273}"/>
    <cellStyle name="Normal 7 7 2 2 3" xfId="2440" xr:uid="{3FCF4400-8C59-4727-A424-D2BDE524AE92}"/>
    <cellStyle name="Normal 7 7 2 2 4" xfId="2441" xr:uid="{8816C540-17EF-4F6B-BA0A-E80E4A84E92E}"/>
    <cellStyle name="Normal 7 7 2 3" xfId="2442" xr:uid="{AC1B84D0-9575-4A8E-81E2-91F9F12E8E10}"/>
    <cellStyle name="Normal 7 7 2 4" xfId="2443" xr:uid="{F4297FAF-759E-42E9-BBCB-83EF84B8003D}"/>
    <cellStyle name="Normal 7 7 2 5" xfId="2444" xr:uid="{2BC3AE25-3F9E-4E44-B3E0-A8BBA7029CB1}"/>
    <cellStyle name="Normal 7 7 3" xfId="2445" xr:uid="{B37A4AAE-B3B4-4161-A45C-D911622C1C25}"/>
    <cellStyle name="Normal 7 7 3 2" xfId="2446" xr:uid="{E0175F50-B798-4220-9C3E-F687853BAFED}"/>
    <cellStyle name="Normal 7 7 3 3" xfId="2447" xr:uid="{E977E72C-6B41-40FC-90FE-74985B44E843}"/>
    <cellStyle name="Normal 7 7 3 4" xfId="2448" xr:uid="{8DC59688-90F6-4EE0-8E82-20DD3C25FE4A}"/>
    <cellStyle name="Normal 7 7 4" xfId="2449" xr:uid="{58178A26-D65F-47D4-A24D-BC242DFE53C7}"/>
    <cellStyle name="Normal 7 7 4 2" xfId="2450" xr:uid="{20C8967B-34A5-4057-8B1D-EE05AE011B64}"/>
    <cellStyle name="Normal 7 7 4 3" xfId="2451" xr:uid="{DFFD4EC4-682E-48D9-8A97-1B4B0ADD78BB}"/>
    <cellStyle name="Normal 7 7 4 4" xfId="2452" xr:uid="{12636B39-1B5E-4BD2-ACEA-E79147E3479D}"/>
    <cellStyle name="Normal 7 7 5" xfId="2453" xr:uid="{E4747B2E-9202-4583-B62C-F1437B923721}"/>
    <cellStyle name="Normal 7 7 6" xfId="2454" xr:uid="{FA79B81F-4DD9-4C02-AFC3-9B859193F167}"/>
    <cellStyle name="Normal 7 7 7" xfId="2455" xr:uid="{90681F27-C43D-42AE-971C-A4069764A88D}"/>
    <cellStyle name="Normal 7 8" xfId="2456" xr:uid="{13945962-904F-4DC1-9BC9-E9BE1CFE21FD}"/>
    <cellStyle name="Normal 7 8 2" xfId="2457" xr:uid="{8B649B86-8994-402C-84A0-75A461451245}"/>
    <cellStyle name="Normal 7 8 2 2" xfId="2458" xr:uid="{17512304-7048-4E18-8D56-4657D8ED66DC}"/>
    <cellStyle name="Normal 7 8 2 3" xfId="2459" xr:uid="{C656E1AA-B224-43C7-BEA4-E54B9F025F95}"/>
    <cellStyle name="Normal 7 8 2 4" xfId="2460" xr:uid="{79219AB0-9454-4029-9D42-2F56362BA016}"/>
    <cellStyle name="Normal 7 8 3" xfId="2461" xr:uid="{9BA26D7C-B387-4F94-BCC6-F0B2904E9C2C}"/>
    <cellStyle name="Normal 7 8 3 2" xfId="2462" xr:uid="{3E02F2C3-81FF-4B78-88BD-2A75E60B7970}"/>
    <cellStyle name="Normal 7 8 3 3" xfId="2463" xr:uid="{FFE6389B-A144-456C-A202-21700CBD7DC4}"/>
    <cellStyle name="Normal 7 8 3 4" xfId="2464" xr:uid="{2492F8AD-3452-424F-BBEF-33C0DB5055DD}"/>
    <cellStyle name="Normal 7 8 4" xfId="2465" xr:uid="{2452E929-6CEC-4E8A-922C-BCCF7AD7FCAB}"/>
    <cellStyle name="Normal 7 8 5" xfId="2466" xr:uid="{913EE976-F2FF-4297-BF93-FEF569BDF28D}"/>
    <cellStyle name="Normal 7 8 6" xfId="2467" xr:uid="{4BF6785D-86CB-4D5E-A907-E1F6ECFD521E}"/>
    <cellStyle name="Normal 7 9" xfId="2468" xr:uid="{57A0C311-5A71-4551-A591-CAFDC52C5DCB}"/>
    <cellStyle name="Normal 7 9 2" xfId="2469" xr:uid="{56562DA7-0BC7-492F-B6EA-936F47DB783D}"/>
    <cellStyle name="Normal 7 9 2 2" xfId="2470" xr:uid="{06BB964B-2E7F-49D9-A1F6-FFE36D3B519B}"/>
    <cellStyle name="Normal 7 9 2 2 2" xfId="4379" xr:uid="{D51D167E-70C2-44B1-B406-CDEBC0F1C4C2}"/>
    <cellStyle name="Normal 7 9 2 2 3" xfId="4611" xr:uid="{AA509F72-7A2E-4FA7-9868-77280F1A4A89}"/>
    <cellStyle name="Normal 7 9 2 3" xfId="2471" xr:uid="{12ECEA96-544B-4430-9544-1B43D666A1E5}"/>
    <cellStyle name="Normal 7 9 2 4" xfId="2472" xr:uid="{0754FA6B-015C-42A9-968F-EF2E9A5C5BCE}"/>
    <cellStyle name="Normal 7 9 3" xfId="2473" xr:uid="{255EBD42-2236-4FC8-AC15-599263BA20AB}"/>
    <cellStyle name="Normal 7 9 4" xfId="2474" xr:uid="{0C6E1877-4D53-43A7-A7B0-A18D2484AF0C}"/>
    <cellStyle name="Normal 7 9 4 2" xfId="4745" xr:uid="{259FAF49-349D-4BFE-8651-916B006ADC30}"/>
    <cellStyle name="Normal 7 9 4 3" xfId="4612" xr:uid="{C1E6A910-79A2-4B3F-8A37-374CE0B47CC2}"/>
    <cellStyle name="Normal 7 9 4 4" xfId="4464" xr:uid="{5B0BFC55-56A8-46DD-ABF9-761BFFDB0CA2}"/>
    <cellStyle name="Normal 7 9 5" xfId="2475" xr:uid="{919FE2FF-37F4-4C94-B53E-9BF142209A7C}"/>
    <cellStyle name="Normal 8" xfId="87" xr:uid="{FD3528A3-1973-4A8D-827F-9F7A2A34AA22}"/>
    <cellStyle name="Normal 8 10" xfId="2476" xr:uid="{BC52A292-9312-495C-AD2A-F405D611D8D7}"/>
    <cellStyle name="Normal 8 10 2" xfId="2477" xr:uid="{26397E5E-EF0D-494B-AF97-6D49717D78A4}"/>
    <cellStyle name="Normal 8 10 3" xfId="2478" xr:uid="{D56BA34C-6F2C-4333-A17C-E0EDDD2AFA8C}"/>
    <cellStyle name="Normal 8 10 4" xfId="2479" xr:uid="{33BB366D-360D-4AB8-8B75-2DF3DF8E6B1A}"/>
    <cellStyle name="Normal 8 11" xfId="2480" xr:uid="{69EEBE0E-BD44-4AC2-A9F6-4A43EC0A3854}"/>
    <cellStyle name="Normal 8 11 2" xfId="2481" xr:uid="{A9B0CD18-1F3C-4F72-9FA5-3E8AEF0C590D}"/>
    <cellStyle name="Normal 8 11 3" xfId="2482" xr:uid="{CB2AC008-FE9A-467C-A6AF-69FDC18CBE95}"/>
    <cellStyle name="Normal 8 11 4" xfId="2483" xr:uid="{5AFBFB66-8B7A-4502-A287-E89CCC7B8A0E}"/>
    <cellStyle name="Normal 8 12" xfId="2484" xr:uid="{E9721F23-DF3D-4B07-8B55-4653CC087260}"/>
    <cellStyle name="Normal 8 12 2" xfId="2485" xr:uid="{2AD513C2-BE7A-44EB-ABBC-EB9C0E2D7850}"/>
    <cellStyle name="Normal 8 13" xfId="2486" xr:uid="{6E76A26A-60DC-4F2A-9F09-F8E2E8C2577E}"/>
    <cellStyle name="Normal 8 14" xfId="2487" xr:uid="{20F5A876-860D-41E1-AF17-B9657462BB82}"/>
    <cellStyle name="Normal 8 15" xfId="2488" xr:uid="{2D5CF99E-E661-4851-B2EB-BC7E7188D9A4}"/>
    <cellStyle name="Normal 8 2" xfId="88" xr:uid="{A88F9380-6173-4757-BFB6-2E0159CE2885}"/>
    <cellStyle name="Normal 8 2 10" xfId="2489" xr:uid="{F2EA7C18-6C54-4B9C-B6B3-786F5B5A0092}"/>
    <cellStyle name="Normal 8 2 11" xfId="2490" xr:uid="{77F1F82E-AE08-417D-AC19-BE58E5EDCC3D}"/>
    <cellStyle name="Normal 8 2 2" xfId="2491" xr:uid="{06DDE52D-DC77-4135-99E8-CF731EDB633B}"/>
    <cellStyle name="Normal 8 2 2 2" xfId="2492" xr:uid="{5684CAF6-FA6A-4681-B850-F7C0F4D18AA2}"/>
    <cellStyle name="Normal 8 2 2 2 2" xfId="2493" xr:uid="{43B03C8A-BD62-48CF-BA9E-A95EBC8A54D5}"/>
    <cellStyle name="Normal 8 2 2 2 2 2" xfId="2494" xr:uid="{2AA98730-C2D6-4041-943C-7EEAD18F93E2}"/>
    <cellStyle name="Normal 8 2 2 2 2 2 2" xfId="2495" xr:uid="{70216856-595F-41BC-9F59-6427E95F83C6}"/>
    <cellStyle name="Normal 8 2 2 2 2 2 2 2" xfId="4097" xr:uid="{A32497B0-6BEF-4A59-A4BD-22EDBADF3D85}"/>
    <cellStyle name="Normal 8 2 2 2 2 2 2 2 2" xfId="4098" xr:uid="{B75E09BB-5613-4E76-B55D-53864EC0D1EA}"/>
    <cellStyle name="Normal 8 2 2 2 2 2 2 3" xfId="4099" xr:uid="{91ACE36D-3D5F-4851-A068-EDDB5727E154}"/>
    <cellStyle name="Normal 8 2 2 2 2 2 3" xfId="2496" xr:uid="{0ADE302B-714A-4822-A34C-57803AE06BAA}"/>
    <cellStyle name="Normal 8 2 2 2 2 2 3 2" xfId="4100" xr:uid="{35E7D99C-AD3E-471B-9B26-413D7F0E621B}"/>
    <cellStyle name="Normal 8 2 2 2 2 2 4" xfId="2497" xr:uid="{E2E37D95-2EFB-493B-A1E2-3C98470A97C9}"/>
    <cellStyle name="Normal 8 2 2 2 2 3" xfId="2498" xr:uid="{C5A9317F-52DC-4BDD-9E62-0793844C8900}"/>
    <cellStyle name="Normal 8 2 2 2 2 3 2" xfId="2499" xr:uid="{DFC072B2-C3EC-4849-A4F5-37386C42ABF3}"/>
    <cellStyle name="Normal 8 2 2 2 2 3 2 2" xfId="4101" xr:uid="{602D50AC-D972-415F-BBE5-1E7DA0DD7BBE}"/>
    <cellStyle name="Normal 8 2 2 2 2 3 3" xfId="2500" xr:uid="{863B0EAC-9A55-4186-BA9D-7D7BC302BBE8}"/>
    <cellStyle name="Normal 8 2 2 2 2 3 4" xfId="2501" xr:uid="{D3B88E80-DFE0-4C79-93A6-D14C932749C8}"/>
    <cellStyle name="Normal 8 2 2 2 2 4" xfId="2502" xr:uid="{296FCF09-269F-4466-8BED-EE6EED8F241B}"/>
    <cellStyle name="Normal 8 2 2 2 2 4 2" xfId="4102" xr:uid="{6F323EEB-188C-4522-B417-F5979988FEF6}"/>
    <cellStyle name="Normal 8 2 2 2 2 5" xfId="2503" xr:uid="{31A8AC42-EA1F-4005-AECC-4861581CE133}"/>
    <cellStyle name="Normal 8 2 2 2 2 6" xfId="2504" xr:uid="{0685190D-E647-41F0-BF51-48C167A142E5}"/>
    <cellStyle name="Normal 8 2 2 2 3" xfId="2505" xr:uid="{20BF737B-FDDC-4734-A88C-55D4805192E6}"/>
    <cellStyle name="Normal 8 2 2 2 3 2" xfId="2506" xr:uid="{7336903C-2281-4A5A-9411-A72E20402424}"/>
    <cellStyle name="Normal 8 2 2 2 3 2 2" xfId="2507" xr:uid="{8EE231E9-86C4-47B6-9251-C84E30355A1F}"/>
    <cellStyle name="Normal 8 2 2 2 3 2 2 2" xfId="4103" xr:uid="{C65B17E7-3EDE-468F-B16A-DF5D835E3BAB}"/>
    <cellStyle name="Normal 8 2 2 2 3 2 2 2 2" xfId="4104" xr:uid="{7490DF28-D7CE-4163-A174-266396BCEEDB}"/>
    <cellStyle name="Normal 8 2 2 2 3 2 2 3" xfId="4105" xr:uid="{16209DEB-E1D1-40BA-8F25-778BA80E8BB6}"/>
    <cellStyle name="Normal 8 2 2 2 3 2 3" xfId="2508" xr:uid="{8D6AD85A-C0B7-4276-ADD3-A585DE015C45}"/>
    <cellStyle name="Normal 8 2 2 2 3 2 3 2" xfId="4106" xr:uid="{A55EC2CE-6A88-4DD5-B570-46A1725A87B1}"/>
    <cellStyle name="Normal 8 2 2 2 3 2 4" xfId="2509" xr:uid="{53AFAFE1-9F1B-463D-8DC6-77A9AA277ED6}"/>
    <cellStyle name="Normal 8 2 2 2 3 3" xfId="2510" xr:uid="{190A6218-AD34-4E3C-A8CB-40F5DC8B2842}"/>
    <cellStyle name="Normal 8 2 2 2 3 3 2" xfId="4107" xr:uid="{EE1FFE3E-700A-4DB6-8566-D416C34E09AA}"/>
    <cellStyle name="Normal 8 2 2 2 3 3 2 2" xfId="4108" xr:uid="{CE310CDC-0ACB-4BD7-8CEF-A4948712637C}"/>
    <cellStyle name="Normal 8 2 2 2 3 3 3" xfId="4109" xr:uid="{C830C712-E168-4A1B-86FD-FE0CDCB06F3C}"/>
    <cellStyle name="Normal 8 2 2 2 3 4" xfId="2511" xr:uid="{24DC1CBF-DBED-4FBA-89FE-F5B333C10D79}"/>
    <cellStyle name="Normal 8 2 2 2 3 4 2" xfId="4110" xr:uid="{53D5FA68-4C77-4ABE-855A-F83703E62B71}"/>
    <cellStyle name="Normal 8 2 2 2 3 5" xfId="2512" xr:uid="{FF3FAC94-4A43-4331-90DD-8A037E6620C2}"/>
    <cellStyle name="Normal 8 2 2 2 4" xfId="2513" xr:uid="{53013504-1920-4554-BF2A-B678BBFFEEE3}"/>
    <cellStyle name="Normal 8 2 2 2 4 2" xfId="2514" xr:uid="{1E5270BE-112C-4D17-8ED2-244105AFFD74}"/>
    <cellStyle name="Normal 8 2 2 2 4 2 2" xfId="4111" xr:uid="{C5FEB9E6-BD36-44F9-8200-2CF28E5BE8D0}"/>
    <cellStyle name="Normal 8 2 2 2 4 2 2 2" xfId="4112" xr:uid="{6A030158-F54B-4577-B362-AB82625D459D}"/>
    <cellStyle name="Normal 8 2 2 2 4 2 3" xfId="4113" xr:uid="{B8F7DA6E-3EBC-4B4E-8D73-06701603F01F}"/>
    <cellStyle name="Normal 8 2 2 2 4 3" xfId="2515" xr:uid="{4C982F25-55E9-4853-97DA-2596C6EDB6D4}"/>
    <cellStyle name="Normal 8 2 2 2 4 3 2" xfId="4114" xr:uid="{B089BC0A-3216-4FF2-8B51-16CDF39B75F5}"/>
    <cellStyle name="Normal 8 2 2 2 4 4" xfId="2516" xr:uid="{3C37EAF7-ECEF-4818-9B40-A8BD15F2DFF9}"/>
    <cellStyle name="Normal 8 2 2 2 5" xfId="2517" xr:uid="{16637394-B93F-45BD-8217-A2FC2FC08EA2}"/>
    <cellStyle name="Normal 8 2 2 2 5 2" xfId="2518" xr:uid="{2ACC19BD-14B2-41DE-80DE-E2AAD97199DD}"/>
    <cellStyle name="Normal 8 2 2 2 5 2 2" xfId="4115" xr:uid="{E037CE99-1ADE-45DB-9BC1-C4A90A9C9B67}"/>
    <cellStyle name="Normal 8 2 2 2 5 3" xfId="2519" xr:uid="{FF4BE41D-8A3E-4886-8D0D-D9F5AA4F45EB}"/>
    <cellStyle name="Normal 8 2 2 2 5 4" xfId="2520" xr:uid="{662822A7-53E9-4FA3-81B6-928F922F3782}"/>
    <cellStyle name="Normal 8 2 2 2 6" xfId="2521" xr:uid="{9F10AE34-98B0-4F03-9E35-3DCB28B8C1E1}"/>
    <cellStyle name="Normal 8 2 2 2 6 2" xfId="4116" xr:uid="{C0C70352-15D5-424D-8376-53B11F6765EF}"/>
    <cellStyle name="Normal 8 2 2 2 7" xfId="2522" xr:uid="{784F63E4-0953-4CCE-A0C9-72B832B141EC}"/>
    <cellStyle name="Normal 8 2 2 2 8" xfId="2523" xr:uid="{11D556D9-892A-4FE4-8143-D3224323279B}"/>
    <cellStyle name="Normal 8 2 2 3" xfId="2524" xr:uid="{9A95416D-7642-4F56-B042-9E66C2D62F9C}"/>
    <cellStyle name="Normal 8 2 2 3 2" xfId="2525" xr:uid="{A278E6B8-FCFE-4ED1-819B-D52A05CEB618}"/>
    <cellStyle name="Normal 8 2 2 3 2 2" xfId="2526" xr:uid="{C6844060-B11C-4724-9097-3F47717E4AFC}"/>
    <cellStyle name="Normal 8 2 2 3 2 2 2" xfId="4117" xr:uid="{0797F454-D2DD-41EF-8B44-DB8AC99DD133}"/>
    <cellStyle name="Normal 8 2 2 3 2 2 2 2" xfId="4118" xr:uid="{FF90A483-0468-44E5-914E-77A0AAD9286B}"/>
    <cellStyle name="Normal 8 2 2 3 2 2 3" xfId="4119" xr:uid="{F4C5C964-5BB5-41E2-AB38-A2B9FA1020A6}"/>
    <cellStyle name="Normal 8 2 2 3 2 3" xfId="2527" xr:uid="{81D7C3F1-E03C-4423-A576-A2D0273D926A}"/>
    <cellStyle name="Normal 8 2 2 3 2 3 2" xfId="4120" xr:uid="{CA1CCE26-60E9-42D7-9EF9-E0D81D54E780}"/>
    <cellStyle name="Normal 8 2 2 3 2 4" xfId="2528" xr:uid="{5773D2BB-38E8-4EBC-9EF7-5C0AD98C20DB}"/>
    <cellStyle name="Normal 8 2 2 3 3" xfId="2529" xr:uid="{DB5DF085-181C-4525-993E-830E2942B60A}"/>
    <cellStyle name="Normal 8 2 2 3 3 2" xfId="2530" xr:uid="{1AF6375B-DAD4-40E0-BA5D-C17A93908C1A}"/>
    <cellStyle name="Normal 8 2 2 3 3 2 2" xfId="4121" xr:uid="{F86B513A-9506-4457-BD6C-B9BA5D73E7F2}"/>
    <cellStyle name="Normal 8 2 2 3 3 3" xfId="2531" xr:uid="{8A29AE91-FF80-4A8D-8BE2-9DD0C8B6747E}"/>
    <cellStyle name="Normal 8 2 2 3 3 4" xfId="2532" xr:uid="{B63E32B4-D4F2-4FFC-A3FB-36E25E0324D5}"/>
    <cellStyle name="Normal 8 2 2 3 4" xfId="2533" xr:uid="{DF0D0C87-AD57-42E2-9DF5-A6C084D7D317}"/>
    <cellStyle name="Normal 8 2 2 3 4 2" xfId="4122" xr:uid="{1C17F6D6-6B0E-4115-891D-920644B1030C}"/>
    <cellStyle name="Normal 8 2 2 3 5" xfId="2534" xr:uid="{2A6F5EC3-910B-4787-8D3A-B1ECEF7D9BB7}"/>
    <cellStyle name="Normal 8 2 2 3 6" xfId="2535" xr:uid="{2923491F-F540-4F2F-8450-1BE4C870E597}"/>
    <cellStyle name="Normal 8 2 2 4" xfId="2536" xr:uid="{D5C50B87-EAF1-49AE-9659-7C39D4D46FFF}"/>
    <cellStyle name="Normal 8 2 2 4 2" xfId="2537" xr:uid="{DF17BD41-3FE5-4F6D-9A01-B717F20BB577}"/>
    <cellStyle name="Normal 8 2 2 4 2 2" xfId="2538" xr:uid="{5DAB94BE-2816-4565-AA5C-5BDFFE5C6D3F}"/>
    <cellStyle name="Normal 8 2 2 4 2 2 2" xfId="4123" xr:uid="{6ABA1E1C-4577-4A09-BEAC-0C0A99976B64}"/>
    <cellStyle name="Normal 8 2 2 4 2 2 2 2" xfId="4124" xr:uid="{71988C82-DC39-48D4-8EB5-63F0EAA2AE3B}"/>
    <cellStyle name="Normal 8 2 2 4 2 2 3" xfId="4125" xr:uid="{D0E6FDBF-1DB5-48E7-9A73-785ED9560E99}"/>
    <cellStyle name="Normal 8 2 2 4 2 3" xfId="2539" xr:uid="{A2A4C455-0C5A-43E7-9CB8-F9CC06187BD1}"/>
    <cellStyle name="Normal 8 2 2 4 2 3 2" xfId="4126" xr:uid="{15BE1B67-90B0-48EC-9608-8DB15AFC1BD0}"/>
    <cellStyle name="Normal 8 2 2 4 2 4" xfId="2540" xr:uid="{7E0ECE1F-E599-4448-91D7-DC2B52E43DE0}"/>
    <cellStyle name="Normal 8 2 2 4 3" xfId="2541" xr:uid="{ADE183BE-BD39-4F42-9A7F-DEBD64ACF744}"/>
    <cellStyle name="Normal 8 2 2 4 3 2" xfId="4127" xr:uid="{97DDFB23-038F-4506-B567-7186D7141DD6}"/>
    <cellStyle name="Normal 8 2 2 4 3 2 2" xfId="4128" xr:uid="{8D44D466-82D7-4B54-8849-D393EE4BD7B3}"/>
    <cellStyle name="Normal 8 2 2 4 3 3" xfId="4129" xr:uid="{3C5E0C54-3972-4276-AB90-E6097A1CAA1C}"/>
    <cellStyle name="Normal 8 2 2 4 4" xfId="2542" xr:uid="{AA03900A-B301-4E5D-83F9-F9DEF00C649C}"/>
    <cellStyle name="Normal 8 2 2 4 4 2" xfId="4130" xr:uid="{70D27E68-553D-4A4A-A417-6E3608BF7FB6}"/>
    <cellStyle name="Normal 8 2 2 4 5" xfId="2543" xr:uid="{FA21F68E-B380-4F4A-8759-1573B4A32FF0}"/>
    <cellStyle name="Normal 8 2 2 5" xfId="2544" xr:uid="{1CEB8059-E8DF-492F-BBEB-F7BCF08ECD34}"/>
    <cellStyle name="Normal 8 2 2 5 2" xfId="2545" xr:uid="{477DDC8D-764A-4494-8067-CCC90EAE946E}"/>
    <cellStyle name="Normal 8 2 2 5 2 2" xfId="4131" xr:uid="{DED04C27-2CD7-49F5-A516-C700A0154A50}"/>
    <cellStyle name="Normal 8 2 2 5 2 2 2" xfId="4132" xr:uid="{888D585A-1153-4C1E-AD5C-4C31A2549887}"/>
    <cellStyle name="Normal 8 2 2 5 2 3" xfId="4133" xr:uid="{2012075E-4FD3-4806-8BCF-1AE8D88119EA}"/>
    <cellStyle name="Normal 8 2 2 5 3" xfId="2546" xr:uid="{45AB249C-473F-476B-8D9F-8B1ADAA4C370}"/>
    <cellStyle name="Normal 8 2 2 5 3 2" xfId="4134" xr:uid="{E67785B7-8573-4676-BF38-BB8940E6BF85}"/>
    <cellStyle name="Normal 8 2 2 5 4" xfId="2547" xr:uid="{CC139717-666B-468C-97CE-4A28E0F16F70}"/>
    <cellStyle name="Normal 8 2 2 6" xfId="2548" xr:uid="{28B882C2-288A-4850-8B17-C0665ECE6419}"/>
    <cellStyle name="Normal 8 2 2 6 2" xfId="2549" xr:uid="{7CB23C2B-27DE-4A76-AF11-0DE2A78E8E7F}"/>
    <cellStyle name="Normal 8 2 2 6 2 2" xfId="4135" xr:uid="{0668538C-731C-47F9-A0EF-1CEEB040E51A}"/>
    <cellStyle name="Normal 8 2 2 6 3" xfId="2550" xr:uid="{6EAFA31C-3878-4CE6-AFEB-C11875320B98}"/>
    <cellStyle name="Normal 8 2 2 6 4" xfId="2551" xr:uid="{74DD5D0F-CBED-4D00-AFF6-27D4168400A0}"/>
    <cellStyle name="Normal 8 2 2 7" xfId="2552" xr:uid="{91D1763D-7D1C-433B-B36A-A262C9A220F8}"/>
    <cellStyle name="Normal 8 2 2 7 2" xfId="4136" xr:uid="{8A6594A6-77F4-4C91-8097-FE52F574A6C4}"/>
    <cellStyle name="Normal 8 2 2 8" xfId="2553" xr:uid="{51BE0DE2-7E27-4019-8AC5-478E6326954A}"/>
    <cellStyle name="Normal 8 2 2 9" xfId="2554" xr:uid="{F4FA3FE3-A480-4023-A903-3D2C9F16C661}"/>
    <cellStyle name="Normal 8 2 3" xfId="2555" xr:uid="{85608E0E-F63A-4FC5-BEBF-109B059392CA}"/>
    <cellStyle name="Normal 8 2 3 2" xfId="2556" xr:uid="{30E70879-AEB2-4EC5-BC43-A332461CAF35}"/>
    <cellStyle name="Normal 8 2 3 2 2" xfId="2557" xr:uid="{C974FECB-79D4-4ACC-92B1-12B03CAC02F2}"/>
    <cellStyle name="Normal 8 2 3 2 2 2" xfId="2558" xr:uid="{39BE5632-A879-4B55-9EA9-A23495B08A16}"/>
    <cellStyle name="Normal 8 2 3 2 2 2 2" xfId="4137" xr:uid="{32AF9B34-47DB-4A9B-82E5-F2DA3EC6C95B}"/>
    <cellStyle name="Normal 8 2 3 2 2 2 2 2" xfId="4138" xr:uid="{22559B7A-83EC-44F2-97AF-8CF6EDEEE898}"/>
    <cellStyle name="Normal 8 2 3 2 2 2 3" xfId="4139" xr:uid="{138D78BE-9F8E-4CA8-AE05-273C6837CFB9}"/>
    <cellStyle name="Normal 8 2 3 2 2 3" xfId="2559" xr:uid="{BC1BB493-CA7C-4DE4-B75F-0F49A2FD8F89}"/>
    <cellStyle name="Normal 8 2 3 2 2 3 2" xfId="4140" xr:uid="{1F0E3296-382C-412F-8474-0E9DA8810F56}"/>
    <cellStyle name="Normal 8 2 3 2 2 4" xfId="2560" xr:uid="{54507BD5-E9FF-415E-B9B8-8BCBB4E9839D}"/>
    <cellStyle name="Normal 8 2 3 2 3" xfId="2561" xr:uid="{75F985D9-E558-4AEF-9010-92AFF474A7E9}"/>
    <cellStyle name="Normal 8 2 3 2 3 2" xfId="2562" xr:uid="{F298813C-7FD2-4E33-842E-B174B4FD3F9B}"/>
    <cellStyle name="Normal 8 2 3 2 3 2 2" xfId="4141" xr:uid="{7F7733C0-F0CB-414E-93C4-AE86E6293910}"/>
    <cellStyle name="Normal 8 2 3 2 3 3" xfId="2563" xr:uid="{4622A9C0-0E6F-4DA9-8010-07686D9104EB}"/>
    <cellStyle name="Normal 8 2 3 2 3 4" xfId="2564" xr:uid="{F0535802-70E4-4747-98C1-AA702F3B1CB4}"/>
    <cellStyle name="Normal 8 2 3 2 4" xfId="2565" xr:uid="{05CAC3E5-B74A-4644-AB11-E55B58FAADED}"/>
    <cellStyle name="Normal 8 2 3 2 4 2" xfId="4142" xr:uid="{DC3F6963-9A4D-4DB5-991E-7B26773D5C91}"/>
    <cellStyle name="Normal 8 2 3 2 5" xfId="2566" xr:uid="{429AD4B5-7660-4BA7-9E73-037BCC220080}"/>
    <cellStyle name="Normal 8 2 3 2 6" xfId="2567" xr:uid="{D57419EF-1A0E-4EE7-8F6A-B49C6C303FA7}"/>
    <cellStyle name="Normal 8 2 3 3" xfId="2568" xr:uid="{E0167467-9550-49E0-BB69-87CACF4A4BBF}"/>
    <cellStyle name="Normal 8 2 3 3 2" xfId="2569" xr:uid="{100EB5B6-0FB9-4E24-BC71-0554D30692E9}"/>
    <cellStyle name="Normal 8 2 3 3 2 2" xfId="2570" xr:uid="{001398DD-266E-4A6B-A839-7EF038E683BB}"/>
    <cellStyle name="Normal 8 2 3 3 2 2 2" xfId="4143" xr:uid="{D5C3F968-607E-4223-B0D0-AF296BB8B3F0}"/>
    <cellStyle name="Normal 8 2 3 3 2 2 2 2" xfId="4144" xr:uid="{B9E845A6-9A25-47D3-8D48-0D2921989B19}"/>
    <cellStyle name="Normal 8 2 3 3 2 2 3" xfId="4145" xr:uid="{AB1C2EC2-0C17-4903-880C-4E3FBACBA68B}"/>
    <cellStyle name="Normal 8 2 3 3 2 3" xfId="2571" xr:uid="{AAFFA237-C0B7-4F16-A2C8-8FF8E101655C}"/>
    <cellStyle name="Normal 8 2 3 3 2 3 2" xfId="4146" xr:uid="{91C58907-00DA-461D-B01A-2608DEC6F6D3}"/>
    <cellStyle name="Normal 8 2 3 3 2 4" xfId="2572" xr:uid="{4E1F780A-5AD8-4E99-A167-79D0FB04162F}"/>
    <cellStyle name="Normal 8 2 3 3 3" xfId="2573" xr:uid="{7A03C8AF-662D-400E-BCEF-EE4B8F5D4C46}"/>
    <cellStyle name="Normal 8 2 3 3 3 2" xfId="4147" xr:uid="{6B29B8A2-7B7D-41D0-9754-B69CB436321E}"/>
    <cellStyle name="Normal 8 2 3 3 3 2 2" xfId="4148" xr:uid="{FE87CC4F-BA9E-4887-ABCD-62D7DCBDE924}"/>
    <cellStyle name="Normal 8 2 3 3 3 3" xfId="4149" xr:uid="{EEA9A658-B94A-4E01-8F30-B43698E395E4}"/>
    <cellStyle name="Normal 8 2 3 3 4" xfId="2574" xr:uid="{FD377E17-4715-4844-8DF7-9573E43445FF}"/>
    <cellStyle name="Normal 8 2 3 3 4 2" xfId="4150" xr:uid="{0DC25A4F-529B-4DF5-94E9-117BD6C4C361}"/>
    <cellStyle name="Normal 8 2 3 3 5" xfId="2575" xr:uid="{0A7BD683-8C33-454E-983C-4F0436BDEF65}"/>
    <cellStyle name="Normal 8 2 3 4" xfId="2576" xr:uid="{26472217-12C9-43CD-9FC1-2C9725AD9EEC}"/>
    <cellStyle name="Normal 8 2 3 4 2" xfId="2577" xr:uid="{1CF5F4F9-4972-40D6-A863-C374F0F8B484}"/>
    <cellStyle name="Normal 8 2 3 4 2 2" xfId="4151" xr:uid="{16390E44-9334-43AF-927E-AB56E713D2F4}"/>
    <cellStyle name="Normal 8 2 3 4 2 2 2" xfId="4152" xr:uid="{C8BF56C4-817C-44AD-B15C-395F44C49E63}"/>
    <cellStyle name="Normal 8 2 3 4 2 3" xfId="4153" xr:uid="{B97387FC-98C1-4D49-9545-F9FA4C06EE7C}"/>
    <cellStyle name="Normal 8 2 3 4 3" xfId="2578" xr:uid="{3CD98624-AA57-470E-A22A-A9BBCFE522D1}"/>
    <cellStyle name="Normal 8 2 3 4 3 2" xfId="4154" xr:uid="{E60E6E77-1D09-4F5F-BE35-283B61714BCE}"/>
    <cellStyle name="Normal 8 2 3 4 4" xfId="2579" xr:uid="{65117211-D023-4577-A203-3E353B293333}"/>
    <cellStyle name="Normal 8 2 3 5" xfId="2580" xr:uid="{6E78535E-D6F2-4225-ABE8-FCA7DCA4A434}"/>
    <cellStyle name="Normal 8 2 3 5 2" xfId="2581" xr:uid="{149AE4C4-1FC1-4124-B8F9-CB8884BB2FC1}"/>
    <cellStyle name="Normal 8 2 3 5 2 2" xfId="4155" xr:uid="{E6AFA721-1FD4-4FC8-90E4-247024FF0328}"/>
    <cellStyle name="Normal 8 2 3 5 3" xfId="2582" xr:uid="{77A88849-1247-4454-A62C-E85641311B31}"/>
    <cellStyle name="Normal 8 2 3 5 4" xfId="2583" xr:uid="{A4971F24-1F77-4A46-A61D-4C0CED66B20C}"/>
    <cellStyle name="Normal 8 2 3 6" xfId="2584" xr:uid="{47AD4AA0-8727-49E3-BC69-D4C45EE110CC}"/>
    <cellStyle name="Normal 8 2 3 6 2" xfId="4156" xr:uid="{01DF3C89-B74B-498A-A3E3-97948A263FB3}"/>
    <cellStyle name="Normal 8 2 3 7" xfId="2585" xr:uid="{9A99D1D2-0E05-4385-8B4C-0C395BD510D7}"/>
    <cellStyle name="Normal 8 2 3 8" xfId="2586" xr:uid="{A6D4660F-9D89-4ED3-B26D-59D67ED406F8}"/>
    <cellStyle name="Normal 8 2 4" xfId="2587" xr:uid="{29EDB5E2-87D8-4EF9-B95A-FBFE60867E08}"/>
    <cellStyle name="Normal 8 2 4 2" xfId="2588" xr:uid="{729D7ABA-7A6D-477F-8225-2BFF87C120B1}"/>
    <cellStyle name="Normal 8 2 4 2 2" xfId="2589" xr:uid="{F6F8375C-E4EF-41C6-87DF-B7BF2EFBAA95}"/>
    <cellStyle name="Normal 8 2 4 2 2 2" xfId="2590" xr:uid="{4FF862AA-3E01-42EB-90B4-351C3F26E1BA}"/>
    <cellStyle name="Normal 8 2 4 2 2 2 2" xfId="4157" xr:uid="{58FC7420-7A8D-4B41-9FE5-8F776BBB2574}"/>
    <cellStyle name="Normal 8 2 4 2 2 3" xfId="2591" xr:uid="{291ECA80-C682-4D00-B58F-E8A4B14D7B5E}"/>
    <cellStyle name="Normal 8 2 4 2 2 4" xfId="2592" xr:uid="{153699B5-FB2E-4F8F-9328-68F6446DA53D}"/>
    <cellStyle name="Normal 8 2 4 2 3" xfId="2593" xr:uid="{DD85BF2F-E89F-437C-BC42-3E9A976FDDA6}"/>
    <cellStyle name="Normal 8 2 4 2 3 2" xfId="4158" xr:uid="{80AAB67C-F576-4876-82C9-EB312ECC8A58}"/>
    <cellStyle name="Normal 8 2 4 2 4" xfId="2594" xr:uid="{E18A8824-1B14-463A-BDBA-D851FDD42DC2}"/>
    <cellStyle name="Normal 8 2 4 2 5" xfId="2595" xr:uid="{081A3755-30D7-4BE5-B20E-A7AEA7578237}"/>
    <cellStyle name="Normal 8 2 4 3" xfId="2596" xr:uid="{74AAA9D8-F1DF-4875-B46F-08F4546B49B6}"/>
    <cellStyle name="Normal 8 2 4 3 2" xfId="2597" xr:uid="{6EC8F984-7A2B-4E95-8C8E-D440090772DB}"/>
    <cellStyle name="Normal 8 2 4 3 2 2" xfId="4159" xr:uid="{32D2D388-2555-4482-858E-184E997AFCC7}"/>
    <cellStyle name="Normal 8 2 4 3 3" xfId="2598" xr:uid="{E424FC95-14A5-405C-9012-013C776F08A2}"/>
    <cellStyle name="Normal 8 2 4 3 4" xfId="2599" xr:uid="{280CF30C-1ED1-47E1-9B4B-6F4D19CA907C}"/>
    <cellStyle name="Normal 8 2 4 4" xfId="2600" xr:uid="{B81A6450-1CF2-4D05-8F09-0A9537A3D887}"/>
    <cellStyle name="Normal 8 2 4 4 2" xfId="2601" xr:uid="{C82AD15B-9FF7-4881-A17E-2C8529332FCB}"/>
    <cellStyle name="Normal 8 2 4 4 3" xfId="2602" xr:uid="{D12173BE-0142-4799-B7CD-A288EB63402A}"/>
    <cellStyle name="Normal 8 2 4 4 4" xfId="2603" xr:uid="{6CBDFCA8-8736-447C-AF5F-398672F95EB6}"/>
    <cellStyle name="Normal 8 2 4 5" xfId="2604" xr:uid="{DE6A109C-5E06-441B-A9CD-D6F4C77EAF88}"/>
    <cellStyle name="Normal 8 2 4 6" xfId="2605" xr:uid="{6A5B29E8-E378-4AE0-B8E9-63E8BA58EACB}"/>
    <cellStyle name="Normal 8 2 4 7" xfId="2606" xr:uid="{15D9673F-E1B8-4F2A-AD82-D09C5A3C6426}"/>
    <cellStyle name="Normal 8 2 5" xfId="2607" xr:uid="{5512ECB5-32E9-4712-B6E1-1FD6499AD277}"/>
    <cellStyle name="Normal 8 2 5 2" xfId="2608" xr:uid="{2E2AF8D2-10F7-43E6-8E32-1992167B8E28}"/>
    <cellStyle name="Normal 8 2 5 2 2" xfId="2609" xr:uid="{46263C9C-D262-4F8A-BC24-E910F02E69E4}"/>
    <cellStyle name="Normal 8 2 5 2 2 2" xfId="4160" xr:uid="{A991B281-FD41-4F52-A43C-9ED3268D4240}"/>
    <cellStyle name="Normal 8 2 5 2 2 2 2" xfId="4161" xr:uid="{FD417E40-9FD0-4EEB-AFD3-C1362CEFD2CA}"/>
    <cellStyle name="Normal 8 2 5 2 2 3" xfId="4162" xr:uid="{D7CED47E-AD37-43B7-BBFB-330837E9E8DD}"/>
    <cellStyle name="Normal 8 2 5 2 3" xfId="2610" xr:uid="{C6DF6DDC-33C9-4C47-B0D7-82701FC2E843}"/>
    <cellStyle name="Normal 8 2 5 2 3 2" xfId="4163" xr:uid="{5E1A5CDF-9E3B-442D-A758-3559AAD631ED}"/>
    <cellStyle name="Normal 8 2 5 2 4" xfId="2611" xr:uid="{D7FF287B-5BD3-4830-AA27-FE6949DE2B56}"/>
    <cellStyle name="Normal 8 2 5 3" xfId="2612" xr:uid="{3E72ED9B-F900-4390-B486-061EA82B9E80}"/>
    <cellStyle name="Normal 8 2 5 3 2" xfId="2613" xr:uid="{E34E44A1-90E9-4661-A8FA-8B03510840C7}"/>
    <cellStyle name="Normal 8 2 5 3 2 2" xfId="4164" xr:uid="{6D6D7C55-4B46-4545-947E-D08FCC3863F6}"/>
    <cellStyle name="Normal 8 2 5 3 3" xfId="2614" xr:uid="{55B0ACA6-13DD-401B-AC29-CADD3DE6EAB7}"/>
    <cellStyle name="Normal 8 2 5 3 4" xfId="2615" xr:uid="{B475E71D-F384-409A-ACFF-F1B15C37A923}"/>
    <cellStyle name="Normal 8 2 5 4" xfId="2616" xr:uid="{A4BDBC96-5F11-4476-ACE6-AF0380827288}"/>
    <cellStyle name="Normal 8 2 5 4 2" xfId="4165" xr:uid="{39F5CE90-4061-4CFA-883A-7AA9695F00F2}"/>
    <cellStyle name="Normal 8 2 5 5" xfId="2617" xr:uid="{DD6262B0-4207-46B7-AE6C-13D4497757D2}"/>
    <cellStyle name="Normal 8 2 5 6" xfId="2618" xr:uid="{A183D28A-84D7-4E61-A15E-56CD5BCDD91B}"/>
    <cellStyle name="Normal 8 2 6" xfId="2619" xr:uid="{46FDA657-482E-4C90-B3DD-77FA10DF1E37}"/>
    <cellStyle name="Normal 8 2 6 2" xfId="2620" xr:uid="{41DE46B6-BE82-4ECF-80FB-8EF2B1D5066F}"/>
    <cellStyle name="Normal 8 2 6 2 2" xfId="2621" xr:uid="{611227A8-5CFC-4D60-8BE3-43C00597C1DF}"/>
    <cellStyle name="Normal 8 2 6 2 2 2" xfId="4166" xr:uid="{4BFAAA7E-C047-43F0-BDAA-52C3F2B53FB6}"/>
    <cellStyle name="Normal 8 2 6 2 3" xfId="2622" xr:uid="{68D1BE07-1277-4900-A5BD-F66896C6AE3C}"/>
    <cellStyle name="Normal 8 2 6 2 4" xfId="2623" xr:uid="{0BC07604-75B4-428B-84C0-17788E450025}"/>
    <cellStyle name="Normal 8 2 6 3" xfId="2624" xr:uid="{C6147C9C-DE6A-4B21-901E-BFB2FA3AE12A}"/>
    <cellStyle name="Normal 8 2 6 3 2" xfId="4167" xr:uid="{650B88B6-7296-461E-9E41-4A307ECF2AB6}"/>
    <cellStyle name="Normal 8 2 6 4" xfId="2625" xr:uid="{14311030-3AF7-4586-AEDC-FCB0AF648F1B}"/>
    <cellStyle name="Normal 8 2 6 5" xfId="2626" xr:uid="{8018B9A3-4AAB-4EEE-B5EA-EC2F5CC0A4D3}"/>
    <cellStyle name="Normal 8 2 7" xfId="2627" xr:uid="{5D528E15-CAB8-4313-A3AE-BE1D46D25A61}"/>
    <cellStyle name="Normal 8 2 7 2" xfId="2628" xr:uid="{5921051B-716E-4F30-AF39-AA7451587CE1}"/>
    <cellStyle name="Normal 8 2 7 2 2" xfId="4168" xr:uid="{28CC6FF2-3FB8-44EE-BB6F-C8430FD8F980}"/>
    <cellStyle name="Normal 8 2 7 3" xfId="2629" xr:uid="{9F0DA83D-C50E-4B50-8AED-826C2AD5DB08}"/>
    <cellStyle name="Normal 8 2 7 4" xfId="2630" xr:uid="{F8EC5900-0355-4A35-B5D2-8C31D53BBDA2}"/>
    <cellStyle name="Normal 8 2 8" xfId="2631" xr:uid="{497C571C-0B3F-4128-B24F-33DDFA150041}"/>
    <cellStyle name="Normal 8 2 8 2" xfId="2632" xr:uid="{E38A11C8-9E57-4DAA-9F0A-9078C3D928DC}"/>
    <cellStyle name="Normal 8 2 8 3" xfId="2633" xr:uid="{53C99908-5FB6-436D-A839-64CE4613FAD0}"/>
    <cellStyle name="Normal 8 2 8 4" xfId="2634" xr:uid="{A5613023-D8AF-4182-A3DD-2B33CB8E56AE}"/>
    <cellStyle name="Normal 8 2 9" xfId="2635" xr:uid="{4F521EDA-D85C-494C-9BFD-0E9F1A69ECB3}"/>
    <cellStyle name="Normal 8 3" xfId="2636" xr:uid="{880B4168-398D-4B83-87DA-374D57CF4D41}"/>
    <cellStyle name="Normal 8 3 10" xfId="2637" xr:uid="{DC60B43C-E6F8-4D11-BD02-7C2A416769F7}"/>
    <cellStyle name="Normal 8 3 11" xfId="2638" xr:uid="{DD30672A-E685-4698-9E89-DFF8D13EAFA4}"/>
    <cellStyle name="Normal 8 3 2" xfId="2639" xr:uid="{C34201AF-A66E-46FE-A44A-AF82A7FB53A9}"/>
    <cellStyle name="Normal 8 3 2 2" xfId="2640" xr:uid="{68B8A090-80D0-4D30-8A3A-5880B33438E7}"/>
    <cellStyle name="Normal 8 3 2 2 2" xfId="2641" xr:uid="{BF8197F1-518F-4A3E-8C90-8704892D9DF6}"/>
    <cellStyle name="Normal 8 3 2 2 2 2" xfId="2642" xr:uid="{EAC9AB12-D784-4EF4-8353-48BAF14D77DF}"/>
    <cellStyle name="Normal 8 3 2 2 2 2 2" xfId="2643" xr:uid="{BAC7285F-3DD0-4574-B656-2445677ACDF8}"/>
    <cellStyle name="Normal 8 3 2 2 2 2 2 2" xfId="4169" xr:uid="{CD358AC8-FC13-411D-A255-B6F8C6EDC543}"/>
    <cellStyle name="Normal 8 3 2 2 2 2 3" xfId="2644" xr:uid="{A04D2F8B-6C61-41F4-8AA0-FDE00CD9B1FD}"/>
    <cellStyle name="Normal 8 3 2 2 2 2 4" xfId="2645" xr:uid="{473800E3-EF41-466B-BE26-4ED079CA3541}"/>
    <cellStyle name="Normal 8 3 2 2 2 3" xfId="2646" xr:uid="{CACAF97A-9139-49B1-A9C4-8F00644CE625}"/>
    <cellStyle name="Normal 8 3 2 2 2 3 2" xfId="2647" xr:uid="{9008EAD0-D89E-416D-906A-49C8D12A4813}"/>
    <cellStyle name="Normal 8 3 2 2 2 3 3" xfId="2648" xr:uid="{4FDFA00D-2035-474C-ADC0-1E33DAD0BD4B}"/>
    <cellStyle name="Normal 8 3 2 2 2 3 4" xfId="2649" xr:uid="{ED432858-0256-4613-9044-F42893D40F11}"/>
    <cellStyle name="Normal 8 3 2 2 2 4" xfId="2650" xr:uid="{45334519-CFA5-4419-96AE-E0AB960138F7}"/>
    <cellStyle name="Normal 8 3 2 2 2 5" xfId="2651" xr:uid="{24E66774-DA77-417E-B17E-EAA1EAD2A43B}"/>
    <cellStyle name="Normal 8 3 2 2 2 6" xfId="2652" xr:uid="{4652D775-6030-4E5B-842B-EB7F8E94EAD3}"/>
    <cellStyle name="Normal 8 3 2 2 3" xfId="2653" xr:uid="{8F00EE6E-8DB1-4C5E-9A28-889252554171}"/>
    <cellStyle name="Normal 8 3 2 2 3 2" xfId="2654" xr:uid="{D915EAFB-5814-48DA-BB6D-8DA6C9CC12F9}"/>
    <cellStyle name="Normal 8 3 2 2 3 2 2" xfId="2655" xr:uid="{7A5C2785-B846-40FD-B60F-5E0FB9A2762C}"/>
    <cellStyle name="Normal 8 3 2 2 3 2 3" xfId="2656" xr:uid="{FCC462D0-8AC0-4F91-8262-0304688D0AF6}"/>
    <cellStyle name="Normal 8 3 2 2 3 2 4" xfId="2657" xr:uid="{FA0EC67D-275B-40CB-B81D-613459940497}"/>
    <cellStyle name="Normal 8 3 2 2 3 3" xfId="2658" xr:uid="{30E67A75-0CDC-4837-87DF-1C7B1324DC93}"/>
    <cellStyle name="Normal 8 3 2 2 3 4" xfId="2659" xr:uid="{D400FA30-4283-444D-9471-D69A2CFAD290}"/>
    <cellStyle name="Normal 8 3 2 2 3 5" xfId="2660" xr:uid="{DF29220B-88D5-42F4-8225-D05C2C5E01DF}"/>
    <cellStyle name="Normal 8 3 2 2 4" xfId="2661" xr:uid="{38B3FF55-32AC-4A9A-A9AE-1B0B2AECA0EB}"/>
    <cellStyle name="Normal 8 3 2 2 4 2" xfId="2662" xr:uid="{90A0BD06-088F-4611-9A03-4C16E5E836DC}"/>
    <cellStyle name="Normal 8 3 2 2 4 3" xfId="2663" xr:uid="{E81BF2D7-312E-409F-B5C4-82689EF73A72}"/>
    <cellStyle name="Normal 8 3 2 2 4 4" xfId="2664" xr:uid="{B4F61156-020F-4C33-8736-908FDC5F5F39}"/>
    <cellStyle name="Normal 8 3 2 2 5" xfId="2665" xr:uid="{56F6041D-B7A1-4BE3-95AE-BE13735638FC}"/>
    <cellStyle name="Normal 8 3 2 2 5 2" xfId="2666" xr:uid="{1BCC90B1-4EB3-44DE-9691-7B0B655F75CE}"/>
    <cellStyle name="Normal 8 3 2 2 5 3" xfId="2667" xr:uid="{4A8ADB49-AAF7-4C76-A7BC-D106B724BE3D}"/>
    <cellStyle name="Normal 8 3 2 2 5 4" xfId="2668" xr:uid="{CBE0BEBE-5F38-42C8-A433-0ECB566687AB}"/>
    <cellStyle name="Normal 8 3 2 2 6" xfId="2669" xr:uid="{334CC5B0-3415-48F9-B723-935912495073}"/>
    <cellStyle name="Normal 8 3 2 2 7" xfId="2670" xr:uid="{FCA64840-18D2-4A3A-94B2-A6B14566A4FE}"/>
    <cellStyle name="Normal 8 3 2 2 8" xfId="2671" xr:uid="{864D0FA8-55C4-4433-90FF-737036DEE159}"/>
    <cellStyle name="Normal 8 3 2 3" xfId="2672" xr:uid="{38D5817F-480C-4A60-8620-962D5B2BADB7}"/>
    <cellStyle name="Normal 8 3 2 3 2" xfId="2673" xr:uid="{BA0E817B-6D0B-4801-9880-1822BB5C4CA6}"/>
    <cellStyle name="Normal 8 3 2 3 2 2" xfId="2674" xr:uid="{C799499F-7E1D-4388-8B74-917663B4026E}"/>
    <cellStyle name="Normal 8 3 2 3 2 2 2" xfId="4170" xr:uid="{CEECE902-5134-490C-A975-9F12ED4D3A31}"/>
    <cellStyle name="Normal 8 3 2 3 2 2 2 2" xfId="4171" xr:uid="{B312B69E-7360-46E3-8AA5-0AFE3B406019}"/>
    <cellStyle name="Normal 8 3 2 3 2 2 3" xfId="4172" xr:uid="{98689D26-7C59-4C4E-9F20-0B4176CF46C3}"/>
    <cellStyle name="Normal 8 3 2 3 2 3" xfId="2675" xr:uid="{C3541618-826D-4FDA-8537-3A1E8DA9C3CC}"/>
    <cellStyle name="Normal 8 3 2 3 2 3 2" xfId="4173" xr:uid="{86945E19-A03E-49C2-B7D8-D3333ED6E473}"/>
    <cellStyle name="Normal 8 3 2 3 2 4" xfId="2676" xr:uid="{928C1F5F-1654-4A52-B3B1-C572612D79FF}"/>
    <cellStyle name="Normal 8 3 2 3 3" xfId="2677" xr:uid="{E88EF37F-1D9F-4BA6-A7B4-CADBF67CF049}"/>
    <cellStyle name="Normal 8 3 2 3 3 2" xfId="2678" xr:uid="{D91D9165-4CC4-430D-BEB9-9ADD4874EBBC}"/>
    <cellStyle name="Normal 8 3 2 3 3 2 2" xfId="4174" xr:uid="{D1C7A807-DA1B-4BE6-800F-0AF83F9C0F9E}"/>
    <cellStyle name="Normal 8 3 2 3 3 3" xfId="2679" xr:uid="{25038247-BBBF-43EB-AB56-192C0A2B39EA}"/>
    <cellStyle name="Normal 8 3 2 3 3 4" xfId="2680" xr:uid="{0DD549CC-241F-421C-8F82-B2316A6ED63D}"/>
    <cellStyle name="Normal 8 3 2 3 4" xfId="2681" xr:uid="{7512DE6D-5615-425C-897C-751D63098BE1}"/>
    <cellStyle name="Normal 8 3 2 3 4 2" xfId="4175" xr:uid="{8588C119-E9DE-47F3-B0A4-C7BCAB7CE43F}"/>
    <cellStyle name="Normal 8 3 2 3 5" xfId="2682" xr:uid="{5E702E51-5E01-4B63-9801-73A20D4DD645}"/>
    <cellStyle name="Normal 8 3 2 3 6" xfId="2683" xr:uid="{F2DB39A8-3D9A-44BC-B5BD-54FF2EC1B533}"/>
    <cellStyle name="Normal 8 3 2 4" xfId="2684" xr:uid="{616E3157-8DE3-47AB-871C-FB98235878F8}"/>
    <cellStyle name="Normal 8 3 2 4 2" xfId="2685" xr:uid="{ECD1E9E6-8562-4B2F-915C-31B14C13330F}"/>
    <cellStyle name="Normal 8 3 2 4 2 2" xfId="2686" xr:uid="{F5CE768B-BC60-4BCB-9F4D-90C83D4884D1}"/>
    <cellStyle name="Normal 8 3 2 4 2 2 2" xfId="4176" xr:uid="{93F161D0-40B5-48F2-BF09-E67FB0169CA6}"/>
    <cellStyle name="Normal 8 3 2 4 2 3" xfId="2687" xr:uid="{B0CF071B-F6FE-451B-8466-4C28B9C46C66}"/>
    <cellStyle name="Normal 8 3 2 4 2 4" xfId="2688" xr:uid="{CEF9D35C-F7F4-43E1-BBE8-7A23533A8DD7}"/>
    <cellStyle name="Normal 8 3 2 4 3" xfId="2689" xr:uid="{5AD38ED1-2F91-443F-8A93-147131F396B5}"/>
    <cellStyle name="Normal 8 3 2 4 3 2" xfId="4177" xr:uid="{9EFAC793-5246-477F-B419-3B1CB27700F1}"/>
    <cellStyle name="Normal 8 3 2 4 4" xfId="2690" xr:uid="{376C2F9F-B83A-4102-9742-048F0C10414B}"/>
    <cellStyle name="Normal 8 3 2 4 5" xfId="2691" xr:uid="{B2CC36DD-A2AD-4978-8F24-41E544739B94}"/>
    <cellStyle name="Normal 8 3 2 5" xfId="2692" xr:uid="{9D7C9E44-8380-4C71-8CCC-97149B0632EA}"/>
    <cellStyle name="Normal 8 3 2 5 2" xfId="2693" xr:uid="{03DE929F-6C38-4ACC-87D4-32FBD8A71F23}"/>
    <cellStyle name="Normal 8 3 2 5 2 2" xfId="4178" xr:uid="{BC7B61ED-E8F5-466D-B5C1-4E6297058D1A}"/>
    <cellStyle name="Normal 8 3 2 5 3" xfId="2694" xr:uid="{B2F5ADF8-B4DA-47CE-B4A4-A76FA6A655F7}"/>
    <cellStyle name="Normal 8 3 2 5 4" xfId="2695" xr:uid="{E76530C2-D393-423D-98AC-53E277DF4963}"/>
    <cellStyle name="Normal 8 3 2 6" xfId="2696" xr:uid="{9B1210D3-1806-4E65-9ECF-74D80A3FDFA3}"/>
    <cellStyle name="Normal 8 3 2 6 2" xfId="2697" xr:uid="{D83697FB-45E8-40BF-91A8-1E96328D0D02}"/>
    <cellStyle name="Normal 8 3 2 6 3" xfId="2698" xr:uid="{AD15AA93-D1F3-43DC-B42F-0A4C485B4DA2}"/>
    <cellStyle name="Normal 8 3 2 6 4" xfId="2699" xr:uid="{F32E83B8-B893-4F11-86AE-7CE742249914}"/>
    <cellStyle name="Normal 8 3 2 7" xfId="2700" xr:uid="{9FB571B6-537D-4DBD-B749-D5D352ED3C5C}"/>
    <cellStyle name="Normal 8 3 2 8" xfId="2701" xr:uid="{01281B5F-36CF-41D5-9CCA-D76DCC338A6C}"/>
    <cellStyle name="Normal 8 3 2 9" xfId="2702" xr:uid="{AC97AA4D-59BE-4F5C-81A8-78E2923DDCD5}"/>
    <cellStyle name="Normal 8 3 3" xfId="2703" xr:uid="{4B2EFD12-9AB9-43D5-9306-E16B030B1D50}"/>
    <cellStyle name="Normal 8 3 3 2" xfId="2704" xr:uid="{FD888697-7F63-47CB-9E19-C18230D1C45C}"/>
    <cellStyle name="Normal 8 3 3 2 2" xfId="2705" xr:uid="{1999F269-B86C-46ED-BBF6-1ADC661CAE13}"/>
    <cellStyle name="Normal 8 3 3 2 2 2" xfId="2706" xr:uid="{AAA8DBEC-17D9-414D-928F-C3247E516337}"/>
    <cellStyle name="Normal 8 3 3 2 2 2 2" xfId="4179" xr:uid="{42D14516-BC14-42B0-9962-688D7E53EE7A}"/>
    <cellStyle name="Normal 8 3 3 2 2 2 2 2" xfId="4663" xr:uid="{917AAEF6-5763-4D27-B48D-7627DB217E31}"/>
    <cellStyle name="Normal 8 3 3 2 2 2 3" xfId="4664" xr:uid="{552B05AF-7863-4367-90BE-A6B50E42F844}"/>
    <cellStyle name="Normal 8 3 3 2 2 3" xfId="2707" xr:uid="{64877BDF-6FE1-459A-855A-BBB2DF042EF0}"/>
    <cellStyle name="Normal 8 3 3 2 2 3 2" xfId="4665" xr:uid="{497787DB-E7E9-4701-9559-39C7660D41E1}"/>
    <cellStyle name="Normal 8 3 3 2 2 4" xfId="2708" xr:uid="{7C2CF5C5-F628-4B1A-A4E9-B75C08B4CB21}"/>
    <cellStyle name="Normal 8 3 3 2 3" xfId="2709" xr:uid="{9DC38287-F47E-454F-B3CE-01E9C86E9CE8}"/>
    <cellStyle name="Normal 8 3 3 2 3 2" xfId="2710" xr:uid="{D19B9A32-23AF-42DC-93A9-88FEF46D0A4F}"/>
    <cellStyle name="Normal 8 3 3 2 3 2 2" xfId="4666" xr:uid="{9C2B76CB-47BD-48FE-8CC3-0C9BDB1F4C9F}"/>
    <cellStyle name="Normal 8 3 3 2 3 3" xfId="2711" xr:uid="{FC172311-B15C-4194-83BA-80CAB1311E9B}"/>
    <cellStyle name="Normal 8 3 3 2 3 4" xfId="2712" xr:uid="{D4BA6CBE-5165-4B52-AC42-BB9B44812EDF}"/>
    <cellStyle name="Normal 8 3 3 2 4" xfId="2713" xr:uid="{4954001E-A280-4ABB-9E58-6C276BAEEB5A}"/>
    <cellStyle name="Normal 8 3 3 2 4 2" xfId="4667" xr:uid="{E5862459-C905-4906-8B7B-8CE99B2B8872}"/>
    <cellStyle name="Normal 8 3 3 2 5" xfId="2714" xr:uid="{5529F2BC-4EE0-40E3-BD81-4D8523796FE3}"/>
    <cellStyle name="Normal 8 3 3 2 6" xfId="2715" xr:uid="{509637CD-1345-4798-A653-6EEC6649E0D6}"/>
    <cellStyle name="Normal 8 3 3 3" xfId="2716" xr:uid="{BAE5970A-A9D3-4C6E-AE0B-C7733A5683F5}"/>
    <cellStyle name="Normal 8 3 3 3 2" xfId="2717" xr:uid="{4B4684CA-F249-4B22-B24E-B75008AF715F}"/>
    <cellStyle name="Normal 8 3 3 3 2 2" xfId="2718" xr:uid="{44261125-8CE4-43F4-BFDE-1CC10DF3788C}"/>
    <cellStyle name="Normal 8 3 3 3 2 2 2" xfId="4668" xr:uid="{B8ACC045-09AC-4977-87E1-39F5741D18DF}"/>
    <cellStyle name="Normal 8 3 3 3 2 3" xfId="2719" xr:uid="{3CD89074-B812-4F5F-909A-2C49124BA001}"/>
    <cellStyle name="Normal 8 3 3 3 2 4" xfId="2720" xr:uid="{11F68328-1D3D-4CCD-B936-E8691E2A671E}"/>
    <cellStyle name="Normal 8 3 3 3 3" xfId="2721" xr:uid="{5EF5C6D9-E037-475E-8FFB-BB490FCFD571}"/>
    <cellStyle name="Normal 8 3 3 3 3 2" xfId="4669" xr:uid="{68F94EC6-DC89-4F19-B926-34749477139D}"/>
    <cellStyle name="Normal 8 3 3 3 4" xfId="2722" xr:uid="{443B095F-019F-401A-BD64-9C41263B0666}"/>
    <cellStyle name="Normal 8 3 3 3 5" xfId="2723" xr:uid="{66145899-4AC7-410E-9B06-4A12502082CB}"/>
    <cellStyle name="Normal 8 3 3 4" xfId="2724" xr:uid="{F1BAEF4F-D9CD-4EC7-A688-1AEEB07C5A38}"/>
    <cellStyle name="Normal 8 3 3 4 2" xfId="2725" xr:uid="{E1E52657-E4AE-4FEB-BB6C-14E3CB463122}"/>
    <cellStyle name="Normal 8 3 3 4 2 2" xfId="4670" xr:uid="{ACD164F6-F6D7-449D-94AB-F5158776E037}"/>
    <cellStyle name="Normal 8 3 3 4 3" xfId="2726" xr:uid="{DF41FF70-BAE4-4E06-86DC-0A4042A6B563}"/>
    <cellStyle name="Normal 8 3 3 4 4" xfId="2727" xr:uid="{917F37FD-F515-4A70-84E0-4E67CE7B9135}"/>
    <cellStyle name="Normal 8 3 3 5" xfId="2728" xr:uid="{EAB7DC35-BE38-4117-8506-6F6FADAC1E86}"/>
    <cellStyle name="Normal 8 3 3 5 2" xfId="2729" xr:uid="{E45E927D-EBB4-40D6-82DE-9CF41714F1D6}"/>
    <cellStyle name="Normal 8 3 3 5 3" xfId="2730" xr:uid="{63DCAB2D-1037-47D2-8F22-C41AAFF04B27}"/>
    <cellStyle name="Normal 8 3 3 5 4" xfId="2731" xr:uid="{391C0A67-9644-47CE-B67F-12DC90C5E9E5}"/>
    <cellStyle name="Normal 8 3 3 6" xfId="2732" xr:uid="{063EB8B2-7E29-4A9A-BCA6-538E0BCD2B98}"/>
    <cellStyle name="Normal 8 3 3 7" xfId="2733" xr:uid="{68B60B9E-5C11-4A79-AD69-3E31E2AA29CD}"/>
    <cellStyle name="Normal 8 3 3 8" xfId="2734" xr:uid="{E678CBA8-6023-40E5-BB8E-C1C84DA38540}"/>
    <cellStyle name="Normal 8 3 4" xfId="2735" xr:uid="{81F8D0F6-2B8F-49E4-B868-549AA3C8696A}"/>
    <cellStyle name="Normal 8 3 4 2" xfId="2736" xr:uid="{F35565F7-B061-4F92-87BC-2C36CD8D08C9}"/>
    <cellStyle name="Normal 8 3 4 2 2" xfId="2737" xr:uid="{91775FBA-1717-4EF9-B8A0-D48A4BC14DEC}"/>
    <cellStyle name="Normal 8 3 4 2 2 2" xfId="2738" xr:uid="{4EE0BBD2-5F77-4F78-A315-1AF3B99A2A88}"/>
    <cellStyle name="Normal 8 3 4 2 2 2 2" xfId="4180" xr:uid="{E70250A9-F35A-47F8-AFBF-FFAD85991DAA}"/>
    <cellStyle name="Normal 8 3 4 2 2 3" xfId="2739" xr:uid="{77E5744E-8905-472B-9900-01F0BBB1622C}"/>
    <cellStyle name="Normal 8 3 4 2 2 4" xfId="2740" xr:uid="{298449B0-4F95-4A43-A825-81C713C87AD3}"/>
    <cellStyle name="Normal 8 3 4 2 3" xfId="2741" xr:uid="{3B024DB1-7D7D-4EDF-9402-BB3FF4D1457B}"/>
    <cellStyle name="Normal 8 3 4 2 3 2" xfId="4181" xr:uid="{977212E8-BE02-487B-94DB-1AC0481F6E9D}"/>
    <cellStyle name="Normal 8 3 4 2 4" xfId="2742" xr:uid="{0FB6DA69-F1DC-46CD-A668-0AFC23F06763}"/>
    <cellStyle name="Normal 8 3 4 2 5" xfId="2743" xr:uid="{82D455A8-06C7-4CCE-8AA6-F3FE1D3DDC16}"/>
    <cellStyle name="Normal 8 3 4 3" xfId="2744" xr:uid="{2C319CE1-D719-45E0-B316-C33C2ADDEB1C}"/>
    <cellStyle name="Normal 8 3 4 3 2" xfId="2745" xr:uid="{2EBD06CF-8444-40C6-982A-62600F37C429}"/>
    <cellStyle name="Normal 8 3 4 3 2 2" xfId="4182" xr:uid="{3CCDB443-FACB-4964-9D5D-2ACC7F91C26E}"/>
    <cellStyle name="Normal 8 3 4 3 3" xfId="2746" xr:uid="{03FA655F-3CA7-4A58-89C2-CC9FF49167EA}"/>
    <cellStyle name="Normal 8 3 4 3 4" xfId="2747" xr:uid="{7D15C779-06BE-4F26-9877-6D782F55C8CB}"/>
    <cellStyle name="Normal 8 3 4 4" xfId="2748" xr:uid="{8C7B1354-DCFA-4B06-9224-A056FA66EC03}"/>
    <cellStyle name="Normal 8 3 4 4 2" xfId="2749" xr:uid="{1D78A642-C7CA-44F0-A3B9-0855E528659B}"/>
    <cellStyle name="Normal 8 3 4 4 3" xfId="2750" xr:uid="{FE6E5EAA-4C41-4167-953C-724A4304084B}"/>
    <cellStyle name="Normal 8 3 4 4 4" xfId="2751" xr:uid="{FE5578FF-5544-4914-91F6-D7FEED633A40}"/>
    <cellStyle name="Normal 8 3 4 5" xfId="2752" xr:uid="{25CD591C-08B4-43F4-804D-CFC1A766A394}"/>
    <cellStyle name="Normal 8 3 4 6" xfId="2753" xr:uid="{E7B5890F-E09F-4339-8F34-D196F4AB0591}"/>
    <cellStyle name="Normal 8 3 4 7" xfId="2754" xr:uid="{E210B704-1AFD-4DFB-BC03-65217FC8FE45}"/>
    <cellStyle name="Normal 8 3 5" xfId="2755" xr:uid="{D63D1BD5-1ED7-4334-89AC-A368C2CB217A}"/>
    <cellStyle name="Normal 8 3 5 2" xfId="2756" xr:uid="{841E8FE1-CCA7-4AB6-A962-A5D69911EB9B}"/>
    <cellStyle name="Normal 8 3 5 2 2" xfId="2757" xr:uid="{1E63B39F-242D-426A-BE90-117F81930D32}"/>
    <cellStyle name="Normal 8 3 5 2 2 2" xfId="4183" xr:uid="{346DD214-9AF1-4495-9C27-776A96F6E1B2}"/>
    <cellStyle name="Normal 8 3 5 2 3" xfId="2758" xr:uid="{1113E813-1194-4618-A847-D3BE956DF872}"/>
    <cellStyle name="Normal 8 3 5 2 4" xfId="2759" xr:uid="{E278F0A5-A1B2-4C35-838D-FECF8E3E4B4D}"/>
    <cellStyle name="Normal 8 3 5 3" xfId="2760" xr:uid="{7D0D2C77-C6CB-4BEC-B728-8CE224FDDFE2}"/>
    <cellStyle name="Normal 8 3 5 3 2" xfId="2761" xr:uid="{9B670846-9467-45EF-9C5D-A077E21450C6}"/>
    <cellStyle name="Normal 8 3 5 3 3" xfId="2762" xr:uid="{830ACC90-17CD-417C-BE9F-1A2E955E5F67}"/>
    <cellStyle name="Normal 8 3 5 3 4" xfId="2763" xr:uid="{7AB9E0EC-9864-474E-A065-874282B4441A}"/>
    <cellStyle name="Normal 8 3 5 4" xfId="2764" xr:uid="{E7F731D7-AE47-4F25-9E06-C188AA6F61FB}"/>
    <cellStyle name="Normal 8 3 5 5" xfId="2765" xr:uid="{2F55E33D-573C-4E99-9ADA-46313C1852A2}"/>
    <cellStyle name="Normal 8 3 5 6" xfId="2766" xr:uid="{C083A0A6-BFB5-4FAF-9088-54D5D1E3EB70}"/>
    <cellStyle name="Normal 8 3 6" xfId="2767" xr:uid="{FF2AAEED-7520-44C1-94F6-31B7AB4ADA18}"/>
    <cellStyle name="Normal 8 3 6 2" xfId="2768" xr:uid="{AD26ACA5-10B6-41C4-BB8B-3251067FC62E}"/>
    <cellStyle name="Normal 8 3 6 2 2" xfId="2769" xr:uid="{79E82D9C-9DDB-4928-BD08-82B5D31AB988}"/>
    <cellStyle name="Normal 8 3 6 2 3" xfId="2770" xr:uid="{A035097A-3774-47DC-BB55-1F99EB54CDBA}"/>
    <cellStyle name="Normal 8 3 6 2 4" xfId="2771" xr:uid="{2FD38428-15E3-43CB-9136-50F444A06449}"/>
    <cellStyle name="Normal 8 3 6 3" xfId="2772" xr:uid="{80CD4105-BECA-4B95-9F53-C4FD71FBAF0A}"/>
    <cellStyle name="Normal 8 3 6 4" xfId="2773" xr:uid="{52D8B157-638A-47EA-9D81-86532547576D}"/>
    <cellStyle name="Normal 8 3 6 5" xfId="2774" xr:uid="{11C821FF-10F8-40AF-A439-A106572EFDDB}"/>
    <cellStyle name="Normal 8 3 7" xfId="2775" xr:uid="{B8E9326C-AD8D-4776-B614-9133885D64A5}"/>
    <cellStyle name="Normal 8 3 7 2" xfId="2776" xr:uid="{9E45C62A-30FF-4BB1-B34D-726FF1AFDED5}"/>
    <cellStyle name="Normal 8 3 7 3" xfId="2777" xr:uid="{C7807B0A-EC00-454C-8A24-B353501AFF87}"/>
    <cellStyle name="Normal 8 3 7 4" xfId="2778" xr:uid="{7FE0EF02-4A05-4AB1-AF20-8A0FC3B4A7F7}"/>
    <cellStyle name="Normal 8 3 8" xfId="2779" xr:uid="{15A92264-5E49-45EB-8B92-C76BCCDFAAAA}"/>
    <cellStyle name="Normal 8 3 8 2" xfId="2780" xr:uid="{B2212BA3-14EA-4CF6-8DBF-6ECC1C903F49}"/>
    <cellStyle name="Normal 8 3 8 3" xfId="2781" xr:uid="{C677070B-77AB-4E3A-9FB0-0028A9C1ABDB}"/>
    <cellStyle name="Normal 8 3 8 4" xfId="2782" xr:uid="{45CA9757-88E6-4D78-9CB8-0B485BA43564}"/>
    <cellStyle name="Normal 8 3 9" xfId="2783" xr:uid="{F967385E-08A6-43B4-B5CE-142ADCC58BE9}"/>
    <cellStyle name="Normal 8 4" xfId="2784" xr:uid="{D3F23271-0AFF-43F6-95AB-202C2B2A889E}"/>
    <cellStyle name="Normal 8 4 10" xfId="2785" xr:uid="{A85EA664-A4F3-4EC4-A334-F31764C09C75}"/>
    <cellStyle name="Normal 8 4 11" xfId="2786" xr:uid="{1D364FBE-180B-4DCA-9FFF-5441E19E60D2}"/>
    <cellStyle name="Normal 8 4 2" xfId="2787" xr:uid="{95980771-8952-4EEB-974C-5A7239F23F1D}"/>
    <cellStyle name="Normal 8 4 2 2" xfId="2788" xr:uid="{5CE93F70-EEA9-4276-91FD-5C1F5AD7C634}"/>
    <cellStyle name="Normal 8 4 2 2 2" xfId="2789" xr:uid="{C188996F-4089-4B69-85BB-444FE2A20BC6}"/>
    <cellStyle name="Normal 8 4 2 2 2 2" xfId="2790" xr:uid="{6D4BF4B2-36BA-4797-AAD3-075BADBC169F}"/>
    <cellStyle name="Normal 8 4 2 2 2 2 2" xfId="2791" xr:uid="{AE063673-15AF-4FB0-B3A4-07D9FAA0E281}"/>
    <cellStyle name="Normal 8 4 2 2 2 2 3" xfId="2792" xr:uid="{1881B6A9-B7A4-4959-9125-C66DD438BE6F}"/>
    <cellStyle name="Normal 8 4 2 2 2 2 4" xfId="2793" xr:uid="{16F78AF0-FA7D-4438-88C5-9FE7409A8355}"/>
    <cellStyle name="Normal 8 4 2 2 2 3" xfId="2794" xr:uid="{9BED80AD-DFE4-45D2-B903-9A344E973AB3}"/>
    <cellStyle name="Normal 8 4 2 2 2 3 2" xfId="2795" xr:uid="{A1394D2C-D9E6-4634-840F-1B69E3F8F540}"/>
    <cellStyle name="Normal 8 4 2 2 2 3 3" xfId="2796" xr:uid="{5DC2EBB0-CC0B-4ECC-9263-ABA3840A48DB}"/>
    <cellStyle name="Normal 8 4 2 2 2 3 4" xfId="2797" xr:uid="{08433304-E574-4F2C-AB87-7BFA92520EEE}"/>
    <cellStyle name="Normal 8 4 2 2 2 4" xfId="2798" xr:uid="{340CE7E7-D760-4952-A7CC-05AC4BA862C6}"/>
    <cellStyle name="Normal 8 4 2 2 2 5" xfId="2799" xr:uid="{EA9E32E8-ABB2-4DF0-AD37-59A30F0ACA2D}"/>
    <cellStyle name="Normal 8 4 2 2 2 6" xfId="2800" xr:uid="{D959B00D-6A3A-4745-ADF0-9984C73C1117}"/>
    <cellStyle name="Normal 8 4 2 2 3" xfId="2801" xr:uid="{DC3653DE-A586-497E-ADBB-13018444D4DB}"/>
    <cellStyle name="Normal 8 4 2 2 3 2" xfId="2802" xr:uid="{47484E8F-52D4-44EF-89FB-A6281EFFC4CA}"/>
    <cellStyle name="Normal 8 4 2 2 3 2 2" xfId="2803" xr:uid="{92327B5D-B831-4727-BE07-9DAF1A8DB05F}"/>
    <cellStyle name="Normal 8 4 2 2 3 2 3" xfId="2804" xr:uid="{177071E5-AB15-4367-9CEB-6F70703A140B}"/>
    <cellStyle name="Normal 8 4 2 2 3 2 4" xfId="2805" xr:uid="{607E1AC0-BCB6-4EF1-8601-D1DF634311E5}"/>
    <cellStyle name="Normal 8 4 2 2 3 3" xfId="2806" xr:uid="{BD0E1330-A441-4935-8EDD-4A76A4344F10}"/>
    <cellStyle name="Normal 8 4 2 2 3 4" xfId="2807" xr:uid="{C5310185-D522-40FA-95F2-0B11F31FEB32}"/>
    <cellStyle name="Normal 8 4 2 2 3 5" xfId="2808" xr:uid="{BE6CBAE9-22E3-4098-A323-D94634D966FF}"/>
    <cellStyle name="Normal 8 4 2 2 4" xfId="2809" xr:uid="{98978785-8716-4784-97D8-37917FF5EE7D}"/>
    <cellStyle name="Normal 8 4 2 2 4 2" xfId="2810" xr:uid="{13F485FC-2C47-4091-A009-106EB4E5B0AB}"/>
    <cellStyle name="Normal 8 4 2 2 4 3" xfId="2811" xr:uid="{91692FB2-BC24-47DE-9D35-644F2BEA6B02}"/>
    <cellStyle name="Normal 8 4 2 2 4 4" xfId="2812" xr:uid="{B9280101-1CEF-4C25-9B90-3B0DBD07BFEF}"/>
    <cellStyle name="Normal 8 4 2 2 5" xfId="2813" xr:uid="{E6E7532C-F18C-4442-B98C-6BB655F8C510}"/>
    <cellStyle name="Normal 8 4 2 2 5 2" xfId="2814" xr:uid="{331F7A31-AABC-4831-A389-6A6F7485F3DF}"/>
    <cellStyle name="Normal 8 4 2 2 5 3" xfId="2815" xr:uid="{5520C454-CAD4-40BB-BF18-186A91BE235E}"/>
    <cellStyle name="Normal 8 4 2 2 5 4" xfId="2816" xr:uid="{3804ACD7-48F6-4B86-9E39-471FECFDDC37}"/>
    <cellStyle name="Normal 8 4 2 2 6" xfId="2817" xr:uid="{88009B70-F04C-4E37-8163-8328F4CF3604}"/>
    <cellStyle name="Normal 8 4 2 2 7" xfId="2818" xr:uid="{062EF11F-8571-4D28-A184-21DD35F0B670}"/>
    <cellStyle name="Normal 8 4 2 2 8" xfId="2819" xr:uid="{06E3079F-4604-4AD2-B878-4C9835EE4BF3}"/>
    <cellStyle name="Normal 8 4 2 3" xfId="2820" xr:uid="{A284A507-BD22-48C3-B5D0-D7023FA45512}"/>
    <cellStyle name="Normal 8 4 2 3 2" xfId="2821" xr:uid="{5A10CCF5-D117-4D0D-AC05-A1DDF4C8970F}"/>
    <cellStyle name="Normal 8 4 2 3 2 2" xfId="2822" xr:uid="{BA79A1D8-44D8-4B8C-A01A-95A1D4043330}"/>
    <cellStyle name="Normal 8 4 2 3 2 3" xfId="2823" xr:uid="{CFDF1961-8F84-4B67-A91D-DEB9F6C155CA}"/>
    <cellStyle name="Normal 8 4 2 3 2 4" xfId="2824" xr:uid="{5A5580AF-0218-42B6-8034-05D43D2164D4}"/>
    <cellStyle name="Normal 8 4 2 3 3" xfId="2825" xr:uid="{C4C811DF-63F5-4425-B07A-94D6BD89153B}"/>
    <cellStyle name="Normal 8 4 2 3 3 2" xfId="2826" xr:uid="{F9A9EB36-BF81-43E8-B428-9734D488D717}"/>
    <cellStyle name="Normal 8 4 2 3 3 3" xfId="2827" xr:uid="{0D87DC34-8335-4989-9C73-89A5ABB1ED0D}"/>
    <cellStyle name="Normal 8 4 2 3 3 4" xfId="2828" xr:uid="{06147EA8-C6F0-4AD5-AFCF-2C410E75CF08}"/>
    <cellStyle name="Normal 8 4 2 3 4" xfId="2829" xr:uid="{7C66D90B-74DE-4435-BC5A-B66BEAB160EF}"/>
    <cellStyle name="Normal 8 4 2 3 5" xfId="2830" xr:uid="{668A05D4-70C8-4F3E-9003-D8977BDAB9FD}"/>
    <cellStyle name="Normal 8 4 2 3 6" xfId="2831" xr:uid="{0E6BF9F0-47E3-47CC-B5E8-517AAAD1D9A9}"/>
    <cellStyle name="Normal 8 4 2 4" xfId="2832" xr:uid="{98CC03E6-4CEE-4D58-93CC-0AC027B63849}"/>
    <cellStyle name="Normal 8 4 2 4 2" xfId="2833" xr:uid="{5235D221-25E1-4F2C-A801-FF566062EF92}"/>
    <cellStyle name="Normal 8 4 2 4 2 2" xfId="2834" xr:uid="{629241FE-E519-4587-AB9A-16B1CAB8BFD2}"/>
    <cellStyle name="Normal 8 4 2 4 2 3" xfId="2835" xr:uid="{972A21A5-60EE-4FD3-AC1A-67F65DF9CA42}"/>
    <cellStyle name="Normal 8 4 2 4 2 4" xfId="2836" xr:uid="{E420E82D-D74E-4FA2-BB8C-85BDB44D72CE}"/>
    <cellStyle name="Normal 8 4 2 4 3" xfId="2837" xr:uid="{C8C364FC-F072-4DDA-AA69-C99F37C264B9}"/>
    <cellStyle name="Normal 8 4 2 4 4" xfId="2838" xr:uid="{DBEC7E4E-5367-49A7-81FE-860CB02E6380}"/>
    <cellStyle name="Normal 8 4 2 4 5" xfId="2839" xr:uid="{9A2349FD-0059-41BD-997A-D8B9EE2EBB5F}"/>
    <cellStyle name="Normal 8 4 2 5" xfId="2840" xr:uid="{7B05776F-7FF8-4438-9AA9-8A0A25F1E4D5}"/>
    <cellStyle name="Normal 8 4 2 5 2" xfId="2841" xr:uid="{ED38464C-CE0C-4E9B-B325-3668F9DB9ABE}"/>
    <cellStyle name="Normal 8 4 2 5 3" xfId="2842" xr:uid="{64738E61-8C26-4E0B-BDEA-450FF8D7A669}"/>
    <cellStyle name="Normal 8 4 2 5 4" xfId="2843" xr:uid="{73F63163-E043-418E-A06C-18501D5E836A}"/>
    <cellStyle name="Normal 8 4 2 6" xfId="2844" xr:uid="{24914F41-B5AC-4B81-8E2F-D70141961AA6}"/>
    <cellStyle name="Normal 8 4 2 6 2" xfId="2845" xr:uid="{793F84DF-815E-42E2-A4E8-FBCD7E923DEF}"/>
    <cellStyle name="Normal 8 4 2 6 3" xfId="2846" xr:uid="{A1F31816-9835-47AF-8988-1C9EF52E8593}"/>
    <cellStyle name="Normal 8 4 2 6 4" xfId="2847" xr:uid="{CF844011-7E69-4ECD-B408-2681328570EE}"/>
    <cellStyle name="Normal 8 4 2 7" xfId="2848" xr:uid="{277C07C6-38C7-44C8-BE6F-EBBB918ED884}"/>
    <cellStyle name="Normal 8 4 2 8" xfId="2849" xr:uid="{8DE7CBB7-1839-4C4F-9E6F-2C29BBADB27B}"/>
    <cellStyle name="Normal 8 4 2 9" xfId="2850" xr:uid="{124C336F-844E-4D4D-B78D-0EBA60A1135D}"/>
    <cellStyle name="Normal 8 4 3" xfId="2851" xr:uid="{307261BF-343A-4A21-895E-DE3637881B00}"/>
    <cellStyle name="Normal 8 4 3 2" xfId="2852" xr:uid="{4CB04450-8557-4D58-87FF-49AE2676BD3D}"/>
    <cellStyle name="Normal 8 4 3 2 2" xfId="2853" xr:uid="{6C5E9C04-F39C-4499-9533-736E0CA6E2F7}"/>
    <cellStyle name="Normal 8 4 3 2 2 2" xfId="2854" xr:uid="{8B6A5058-9376-45C1-98C7-BE2A9BBF8C95}"/>
    <cellStyle name="Normal 8 4 3 2 2 2 2" xfId="4184" xr:uid="{C3BC0108-9706-4BA3-96DB-F8E0D1787F88}"/>
    <cellStyle name="Normal 8 4 3 2 2 3" xfId="2855" xr:uid="{D5BC4CD2-87AF-42D8-BB89-648F36ABD3B2}"/>
    <cellStyle name="Normal 8 4 3 2 2 4" xfId="2856" xr:uid="{A20E13D6-5005-42D5-8D93-00B00F916B66}"/>
    <cellStyle name="Normal 8 4 3 2 3" xfId="2857" xr:uid="{9AFD2A33-9E0F-4DFF-BBBA-8DCDDC80F6ED}"/>
    <cellStyle name="Normal 8 4 3 2 3 2" xfId="2858" xr:uid="{D245B5F5-4969-4097-8355-E5BE1A8D974F}"/>
    <cellStyle name="Normal 8 4 3 2 3 3" xfId="2859" xr:uid="{70F8BECB-960F-4CE0-8FFD-98280C617365}"/>
    <cellStyle name="Normal 8 4 3 2 3 4" xfId="2860" xr:uid="{99B0B4B0-881D-42CB-87F3-16D39E43764C}"/>
    <cellStyle name="Normal 8 4 3 2 4" xfId="2861" xr:uid="{CB8008DB-A25A-41F7-820F-48F49025AC07}"/>
    <cellStyle name="Normal 8 4 3 2 5" xfId="2862" xr:uid="{0790D3C6-CB56-464C-94C6-F13D7DE36F02}"/>
    <cellStyle name="Normal 8 4 3 2 6" xfId="2863" xr:uid="{00FA06F3-D680-4D17-A1D9-AAA03DA646B3}"/>
    <cellStyle name="Normal 8 4 3 3" xfId="2864" xr:uid="{9CBA19D8-2EBE-49A1-9FEA-B3913291E655}"/>
    <cellStyle name="Normal 8 4 3 3 2" xfId="2865" xr:uid="{FDFACF4B-C389-4F59-B056-2F1F2F5D9572}"/>
    <cellStyle name="Normal 8 4 3 3 2 2" xfId="2866" xr:uid="{A9A3A8C5-A2AF-4F13-B456-CDD35A3E6124}"/>
    <cellStyle name="Normal 8 4 3 3 2 3" xfId="2867" xr:uid="{4C0622BC-089B-47B3-BDC0-EFD1F4F4A9C4}"/>
    <cellStyle name="Normal 8 4 3 3 2 4" xfId="2868" xr:uid="{05BB2D91-F061-49D8-AE4D-44AA49DAC886}"/>
    <cellStyle name="Normal 8 4 3 3 3" xfId="2869" xr:uid="{025CCFFC-F693-4948-910A-823D6055C50C}"/>
    <cellStyle name="Normal 8 4 3 3 4" xfId="2870" xr:uid="{A5295661-FF02-4B33-B6DF-D40FAA7DEF17}"/>
    <cellStyle name="Normal 8 4 3 3 5" xfId="2871" xr:uid="{1E9250C2-2864-4F59-BAF3-B1B74D1EBBFD}"/>
    <cellStyle name="Normal 8 4 3 4" xfId="2872" xr:uid="{F9BF56C7-3139-4A5D-83B5-83EDB009D11D}"/>
    <cellStyle name="Normal 8 4 3 4 2" xfId="2873" xr:uid="{60254904-3436-4561-ADAD-68258AE66DBB}"/>
    <cellStyle name="Normal 8 4 3 4 3" xfId="2874" xr:uid="{A7105585-8088-4168-9292-7020FDFA601C}"/>
    <cellStyle name="Normal 8 4 3 4 4" xfId="2875" xr:uid="{A7678658-4F80-4BB9-898B-518554AC83BC}"/>
    <cellStyle name="Normal 8 4 3 5" xfId="2876" xr:uid="{4466C473-49CF-4DC9-BD7E-1EDE63EE9EF6}"/>
    <cellStyle name="Normal 8 4 3 5 2" xfId="2877" xr:uid="{08BD7E8F-865D-4498-9BCE-99588A41D001}"/>
    <cellStyle name="Normal 8 4 3 5 3" xfId="2878" xr:uid="{B78FC561-F19B-44AF-BBBD-AF3B1D102D01}"/>
    <cellStyle name="Normal 8 4 3 5 4" xfId="2879" xr:uid="{011BE81E-A64E-478B-87F0-0657A6FC93E5}"/>
    <cellStyle name="Normal 8 4 3 6" xfId="2880" xr:uid="{136AC410-2E70-4178-818E-41332D2C1EB7}"/>
    <cellStyle name="Normal 8 4 3 7" xfId="2881" xr:uid="{64CDF550-4871-48EE-9DE0-FE6146A634F1}"/>
    <cellStyle name="Normal 8 4 3 8" xfId="2882" xr:uid="{10ADD687-93D2-41F8-A4CE-91BCB1047332}"/>
    <cellStyle name="Normal 8 4 4" xfId="2883" xr:uid="{6B45E963-96F2-4F9E-8233-CF6169D0D1FB}"/>
    <cellStyle name="Normal 8 4 4 2" xfId="2884" xr:uid="{605AFCCF-748B-4FE2-8EC4-D9187C22AF28}"/>
    <cellStyle name="Normal 8 4 4 2 2" xfId="2885" xr:uid="{FD94E04C-71F7-4148-A078-B3D85B14ECDF}"/>
    <cellStyle name="Normal 8 4 4 2 2 2" xfId="2886" xr:uid="{224F00AF-7FF1-4797-B701-FE97EE07F5BB}"/>
    <cellStyle name="Normal 8 4 4 2 2 3" xfId="2887" xr:uid="{57FD88F1-4D10-4814-96DF-82E309AD7058}"/>
    <cellStyle name="Normal 8 4 4 2 2 4" xfId="2888" xr:uid="{0CD08A43-C19F-41DC-8A7B-846BA84076E5}"/>
    <cellStyle name="Normal 8 4 4 2 3" xfId="2889" xr:uid="{1D7B7D97-8AF0-4393-AD48-5BB4839A5DBA}"/>
    <cellStyle name="Normal 8 4 4 2 4" xfId="2890" xr:uid="{4711B7AC-24EC-4235-959B-D689936EA14B}"/>
    <cellStyle name="Normal 8 4 4 2 5" xfId="2891" xr:uid="{9C0D542B-5BC2-4CB1-B5CF-6C0F2A26AD6C}"/>
    <cellStyle name="Normal 8 4 4 3" xfId="2892" xr:uid="{E19271AA-D98A-4ABE-8D0F-295ED4165C05}"/>
    <cellStyle name="Normal 8 4 4 3 2" xfId="2893" xr:uid="{B88C58E9-DE63-4916-A2BA-9E89C71EDA45}"/>
    <cellStyle name="Normal 8 4 4 3 3" xfId="2894" xr:uid="{D2D2D0FE-1E97-41A8-8384-45D93BF95F8E}"/>
    <cellStyle name="Normal 8 4 4 3 4" xfId="2895" xr:uid="{D8C00C2B-D67E-4E29-8EF0-3B3E4D610644}"/>
    <cellStyle name="Normal 8 4 4 4" xfId="2896" xr:uid="{DEF44E2E-2F53-48CD-A494-47156DC6ED5A}"/>
    <cellStyle name="Normal 8 4 4 4 2" xfId="2897" xr:uid="{1A0C7787-7362-4F41-A661-4C32B52E7333}"/>
    <cellStyle name="Normal 8 4 4 4 3" xfId="2898" xr:uid="{2545074A-DA75-4D7E-A86D-FA742E84E524}"/>
    <cellStyle name="Normal 8 4 4 4 4" xfId="2899" xr:uid="{30EC54A0-8E5A-4471-BF98-075E2B5F07CB}"/>
    <cellStyle name="Normal 8 4 4 5" xfId="2900" xr:uid="{8A1AD336-0F75-4CA8-B4A0-C5B153E493A1}"/>
    <cellStyle name="Normal 8 4 4 6" xfId="2901" xr:uid="{F5331445-A0AA-4AA3-983F-6CDC4D5A9504}"/>
    <cellStyle name="Normal 8 4 4 7" xfId="2902" xr:uid="{1A3CF15A-4141-4950-92D2-1EB8E315F607}"/>
    <cellStyle name="Normal 8 4 5" xfId="2903" xr:uid="{B357A197-9620-4C4C-B7D9-C2F552FE7F1F}"/>
    <cellStyle name="Normal 8 4 5 2" xfId="2904" xr:uid="{7CB0F837-E00B-4E75-ACDD-C32B3C9C53D2}"/>
    <cellStyle name="Normal 8 4 5 2 2" xfId="2905" xr:uid="{D3961871-F95A-4B53-BBA7-BFC59581CA00}"/>
    <cellStyle name="Normal 8 4 5 2 3" xfId="2906" xr:uid="{CE358E00-9937-4334-B1F9-6BBB4EBFEDF2}"/>
    <cellStyle name="Normal 8 4 5 2 4" xfId="2907" xr:uid="{00DBC517-0BC7-4595-85C1-0013E40DA2B8}"/>
    <cellStyle name="Normal 8 4 5 3" xfId="2908" xr:uid="{53140C3A-F908-4D68-AF61-2E14DD6F2211}"/>
    <cellStyle name="Normal 8 4 5 3 2" xfId="2909" xr:uid="{29985DB2-3C87-45AE-B908-9CA0CE8B22FF}"/>
    <cellStyle name="Normal 8 4 5 3 3" xfId="2910" xr:uid="{0A3CB80E-BFC2-4DD7-B084-F10CECD8A5C7}"/>
    <cellStyle name="Normal 8 4 5 3 4" xfId="2911" xr:uid="{FD39A3B7-C110-416E-A5A5-890925D3DA70}"/>
    <cellStyle name="Normal 8 4 5 4" xfId="2912" xr:uid="{FF2B5198-7A8C-4601-A5D7-BA1A89F68AF9}"/>
    <cellStyle name="Normal 8 4 5 5" xfId="2913" xr:uid="{A425D241-7C22-4096-B073-6A95E52D8D2D}"/>
    <cellStyle name="Normal 8 4 5 6" xfId="2914" xr:uid="{4FDCD5F2-A336-461B-A9F7-B19EAE00B03F}"/>
    <cellStyle name="Normal 8 4 6" xfId="2915" xr:uid="{FA5EF067-170F-4323-B8DA-C58EFC3FB495}"/>
    <cellStyle name="Normal 8 4 6 2" xfId="2916" xr:uid="{63C63FBF-5324-4DE8-852C-77FFF058C0D3}"/>
    <cellStyle name="Normal 8 4 6 2 2" xfId="2917" xr:uid="{6B10C735-1A1E-4996-BDEF-C15E519BC389}"/>
    <cellStyle name="Normal 8 4 6 2 3" xfId="2918" xr:uid="{AB320390-E497-4849-A389-4CDF6F981C8D}"/>
    <cellStyle name="Normal 8 4 6 2 4" xfId="2919" xr:uid="{A346BAE9-25E2-42CA-871D-845F4266C46C}"/>
    <cellStyle name="Normal 8 4 6 3" xfId="2920" xr:uid="{E736D28A-3639-4071-9AB8-D3B5C609B149}"/>
    <cellStyle name="Normal 8 4 6 4" xfId="2921" xr:uid="{4FAF95C3-87E9-43BB-8CB3-7CF591750837}"/>
    <cellStyle name="Normal 8 4 6 5" xfId="2922" xr:uid="{5C1D8364-B1BD-4525-9172-D62F006EEF13}"/>
    <cellStyle name="Normal 8 4 7" xfId="2923" xr:uid="{E4F92E0E-FA84-41DD-9042-4E377E754A74}"/>
    <cellStyle name="Normal 8 4 7 2" xfId="2924" xr:uid="{11DD6C81-B910-4052-B1D9-B3255F3E7D26}"/>
    <cellStyle name="Normal 8 4 7 3" xfId="2925" xr:uid="{439A76C0-6746-47B9-933C-A8C1810AAAEB}"/>
    <cellStyle name="Normal 8 4 7 4" xfId="2926" xr:uid="{C3382B7E-7ED0-451D-9E9F-5B5771698F35}"/>
    <cellStyle name="Normal 8 4 8" xfId="2927" xr:uid="{EE5B1B9C-7459-4AD5-9335-09CA785D641C}"/>
    <cellStyle name="Normal 8 4 8 2" xfId="2928" xr:uid="{A35C158F-7465-461D-A904-86C71BA9256E}"/>
    <cellStyle name="Normal 8 4 8 3" xfId="2929" xr:uid="{0F764B34-1A7B-46E9-A80F-D459CAB3642F}"/>
    <cellStyle name="Normal 8 4 8 4" xfId="2930" xr:uid="{A4939753-F430-4F07-A360-C644DC059B08}"/>
    <cellStyle name="Normal 8 4 9" xfId="2931" xr:uid="{491734A6-5654-46F4-AD7F-64B78CA26749}"/>
    <cellStyle name="Normal 8 5" xfId="2932" xr:uid="{66921C8C-24CB-4C62-BD81-4FBDC8D42F61}"/>
    <cellStyle name="Normal 8 5 2" xfId="2933" xr:uid="{E9215080-206A-429C-AFCE-7EA4125D2CF8}"/>
    <cellStyle name="Normal 8 5 2 2" xfId="2934" xr:uid="{7C7B94D1-E7A5-4A63-8874-890666C4EBF8}"/>
    <cellStyle name="Normal 8 5 2 2 2" xfId="2935" xr:uid="{180DD0FA-790A-436A-B7CA-7C3AB63776FF}"/>
    <cellStyle name="Normal 8 5 2 2 2 2" xfId="2936" xr:uid="{DC86310E-47C3-4553-B38D-739C1930DF4C}"/>
    <cellStyle name="Normal 8 5 2 2 2 3" xfId="2937" xr:uid="{3C5C5C14-399C-4C10-B749-C024CA95E667}"/>
    <cellStyle name="Normal 8 5 2 2 2 4" xfId="2938" xr:uid="{EDC85BFC-5750-4CB8-B691-40709F52CCDF}"/>
    <cellStyle name="Normal 8 5 2 2 3" xfId="2939" xr:uid="{E82F1D42-C099-4196-B185-EC9C3C9DA29A}"/>
    <cellStyle name="Normal 8 5 2 2 3 2" xfId="2940" xr:uid="{C5C0ACB1-7F74-4134-BBE2-73EA82B595EF}"/>
    <cellStyle name="Normal 8 5 2 2 3 3" xfId="2941" xr:uid="{7CCE8E1D-A70C-421B-B935-8423C7F9B8FB}"/>
    <cellStyle name="Normal 8 5 2 2 3 4" xfId="2942" xr:uid="{8C7678BA-FB2F-4E38-A64C-22131A019828}"/>
    <cellStyle name="Normal 8 5 2 2 4" xfId="2943" xr:uid="{EBA3D87E-7FC6-44FE-BA72-87201F3919C8}"/>
    <cellStyle name="Normal 8 5 2 2 5" xfId="2944" xr:uid="{8CC7B370-8603-4F33-B481-5D4FCB80C6B2}"/>
    <cellStyle name="Normal 8 5 2 2 6" xfId="2945" xr:uid="{593D9EE4-D901-449C-A813-0E61B96AE974}"/>
    <cellStyle name="Normal 8 5 2 3" xfId="2946" xr:uid="{1D94F04C-E1B9-48C6-B438-89A536D82576}"/>
    <cellStyle name="Normal 8 5 2 3 2" xfId="2947" xr:uid="{43C1AD7B-9505-4138-A82D-6E68B44A2061}"/>
    <cellStyle name="Normal 8 5 2 3 2 2" xfId="2948" xr:uid="{7571868D-A588-4D7F-B4DC-A0BFE208D824}"/>
    <cellStyle name="Normal 8 5 2 3 2 3" xfId="2949" xr:uid="{472A61FD-D7B1-4E2C-A3BD-49906541C600}"/>
    <cellStyle name="Normal 8 5 2 3 2 4" xfId="2950" xr:uid="{87E56AC2-C397-493E-824D-FEB0913E3E28}"/>
    <cellStyle name="Normal 8 5 2 3 3" xfId="2951" xr:uid="{AC87F24B-37D1-414B-BD61-C2BA4103F0D1}"/>
    <cellStyle name="Normal 8 5 2 3 4" xfId="2952" xr:uid="{9DC7E381-97E9-4427-A616-B74A34849F5D}"/>
    <cellStyle name="Normal 8 5 2 3 5" xfId="2953" xr:uid="{A6E9B646-0CC6-4337-A6A4-2DEB8DAD0746}"/>
    <cellStyle name="Normal 8 5 2 4" xfId="2954" xr:uid="{DDE9AC4F-166C-4580-8288-4CF28A6820FB}"/>
    <cellStyle name="Normal 8 5 2 4 2" xfId="2955" xr:uid="{F2367D68-5358-46A3-9310-6A47685D87C2}"/>
    <cellStyle name="Normal 8 5 2 4 3" xfId="2956" xr:uid="{37298706-C40C-49BC-8EB4-139104FC1C37}"/>
    <cellStyle name="Normal 8 5 2 4 4" xfId="2957" xr:uid="{FAC29FD3-3F8B-407F-BDEB-CBA38F2AFF4C}"/>
    <cellStyle name="Normal 8 5 2 5" xfId="2958" xr:uid="{8A188F94-A13E-4D09-B102-34A07976A8BD}"/>
    <cellStyle name="Normal 8 5 2 5 2" xfId="2959" xr:uid="{6275D92E-2B53-4DCF-A29E-B91C47E4CEAD}"/>
    <cellStyle name="Normal 8 5 2 5 3" xfId="2960" xr:uid="{8D822415-22EF-492F-A7DE-FA137225B615}"/>
    <cellStyle name="Normal 8 5 2 5 4" xfId="2961" xr:uid="{C5FF2DCB-6AD1-4530-9A03-8ADDA9EF9A12}"/>
    <cellStyle name="Normal 8 5 2 6" xfId="2962" xr:uid="{7D439D74-6D7E-4638-A6F6-B11B320A03BE}"/>
    <cellStyle name="Normal 8 5 2 7" xfId="2963" xr:uid="{19BF4FD4-EA4F-4E97-BD37-9229E45F8D7D}"/>
    <cellStyle name="Normal 8 5 2 8" xfId="2964" xr:uid="{FE5B7CF1-ED55-4271-81F8-AE04B91213C5}"/>
    <cellStyle name="Normal 8 5 3" xfId="2965" xr:uid="{E755E1B1-112E-46C4-9992-0B8F68349914}"/>
    <cellStyle name="Normal 8 5 3 2" xfId="2966" xr:uid="{6ABAB7E5-9A9D-4659-AD79-18CED289EF95}"/>
    <cellStyle name="Normal 8 5 3 2 2" xfId="2967" xr:uid="{B53A8DFF-2370-42F1-B49D-1EFA33AC0140}"/>
    <cellStyle name="Normal 8 5 3 2 3" xfId="2968" xr:uid="{1C1224AE-CDBD-4F8B-84DD-E6BDACC94630}"/>
    <cellStyle name="Normal 8 5 3 2 4" xfId="2969" xr:uid="{10EF72B4-9127-4951-8E1C-8B3FB7E45390}"/>
    <cellStyle name="Normal 8 5 3 3" xfId="2970" xr:uid="{1FF1131B-F736-499F-BCE7-3FFFDB039384}"/>
    <cellStyle name="Normal 8 5 3 3 2" xfId="2971" xr:uid="{017F3E65-8BCB-4321-8C89-E9203AC024BF}"/>
    <cellStyle name="Normal 8 5 3 3 3" xfId="2972" xr:uid="{07F0B813-2F76-4F6D-B718-8FD00966A1E6}"/>
    <cellStyle name="Normal 8 5 3 3 4" xfId="2973" xr:uid="{AB64298E-8475-4202-946D-10B417BCEB08}"/>
    <cellStyle name="Normal 8 5 3 4" xfId="2974" xr:uid="{6524D6F2-267B-4594-870A-EE3C139F0B9A}"/>
    <cellStyle name="Normal 8 5 3 5" xfId="2975" xr:uid="{2FFB6702-3B85-4C68-9F1A-9DE1BEDAB8EE}"/>
    <cellStyle name="Normal 8 5 3 6" xfId="2976" xr:uid="{5CFFF1D8-345B-438B-A503-5BD7547B0111}"/>
    <cellStyle name="Normal 8 5 4" xfId="2977" xr:uid="{5EA97529-6547-4D47-A80C-A9E2CA9526E3}"/>
    <cellStyle name="Normal 8 5 4 2" xfId="2978" xr:uid="{1DDF4C3F-7810-45A4-92B3-72571A3CC30E}"/>
    <cellStyle name="Normal 8 5 4 2 2" xfId="2979" xr:uid="{87D7F882-6E25-4E4F-8423-A9724B23809A}"/>
    <cellStyle name="Normal 8 5 4 2 3" xfId="2980" xr:uid="{638A21C9-E9DE-40FE-8204-E05DA1FBA7F8}"/>
    <cellStyle name="Normal 8 5 4 2 4" xfId="2981" xr:uid="{D7FFAA9A-B13E-42AC-B7F7-7FD0245AB53E}"/>
    <cellStyle name="Normal 8 5 4 3" xfId="2982" xr:uid="{45177587-18BE-4DB0-9726-5FA0A55DECE5}"/>
    <cellStyle name="Normal 8 5 4 4" xfId="2983" xr:uid="{AA0D480A-1CD5-4539-866B-18DFE1191E09}"/>
    <cellStyle name="Normal 8 5 4 5" xfId="2984" xr:uid="{2FB2818C-E42A-48ED-829D-9BFA4EE485F9}"/>
    <cellStyle name="Normal 8 5 5" xfId="2985" xr:uid="{1A767902-94B6-459B-AACC-86F2DA9C34D2}"/>
    <cellStyle name="Normal 8 5 5 2" xfId="2986" xr:uid="{5738785A-1033-4F2F-BC5A-4434F3132ED3}"/>
    <cellStyle name="Normal 8 5 5 3" xfId="2987" xr:uid="{073A8593-9604-4D4F-8B85-C1D55E98713D}"/>
    <cellStyle name="Normal 8 5 5 4" xfId="2988" xr:uid="{EE4CD0A7-6A4A-45B2-904A-8A6A0F84274D}"/>
    <cellStyle name="Normal 8 5 6" xfId="2989" xr:uid="{B4BCB1B9-B1C3-42D2-9D67-B4338743A329}"/>
    <cellStyle name="Normal 8 5 6 2" xfId="2990" xr:uid="{D3606791-4EEF-42BE-B5E5-601461A400D4}"/>
    <cellStyle name="Normal 8 5 6 3" xfId="2991" xr:uid="{D1E5BFAE-34BC-4DE8-ACEC-16C2BC36BFCB}"/>
    <cellStyle name="Normal 8 5 6 4" xfId="2992" xr:uid="{C4D68EFF-598E-48E3-BAC9-248DFF40ACE3}"/>
    <cellStyle name="Normal 8 5 7" xfId="2993" xr:uid="{2E0DE56D-8055-41DD-B2A3-F70A68ECC13A}"/>
    <cellStyle name="Normal 8 5 8" xfId="2994" xr:uid="{84118F17-7D97-407D-9F87-955AE4A8AB2E}"/>
    <cellStyle name="Normal 8 5 9" xfId="2995" xr:uid="{856C2432-B039-4CCD-BE5B-67F5DBDCD169}"/>
    <cellStyle name="Normal 8 6" xfId="2996" xr:uid="{18E5E0C0-93D4-4EAB-8DCB-59919C3B5317}"/>
    <cellStyle name="Normal 8 6 2" xfId="2997" xr:uid="{D354AFBE-073D-43F0-88EC-A81D86F74075}"/>
    <cellStyle name="Normal 8 6 2 2" xfId="2998" xr:uid="{4FB28D28-5B70-4EB6-B9E6-9D2B59A14831}"/>
    <cellStyle name="Normal 8 6 2 2 2" xfId="2999" xr:uid="{B070A7BE-81DE-4BA0-B33D-84425131DD44}"/>
    <cellStyle name="Normal 8 6 2 2 2 2" xfId="4185" xr:uid="{BFD9E763-9B9D-466C-9320-81BFD0F5B8C0}"/>
    <cellStyle name="Normal 8 6 2 2 3" xfId="3000" xr:uid="{8FCDBA20-DAB2-47BB-B490-96B4BD164FBD}"/>
    <cellStyle name="Normal 8 6 2 2 4" xfId="3001" xr:uid="{09A3284B-4E30-4466-B4D4-F3A19E10C185}"/>
    <cellStyle name="Normal 8 6 2 3" xfId="3002" xr:uid="{1DEC0DA8-12D7-4EEC-844F-D75424F9EC88}"/>
    <cellStyle name="Normal 8 6 2 3 2" xfId="3003" xr:uid="{6BC1E81C-94E8-4248-91EA-89E3D9107712}"/>
    <cellStyle name="Normal 8 6 2 3 3" xfId="3004" xr:uid="{0EDB6FE5-A33C-4784-AC18-E2ADB85ED9CB}"/>
    <cellStyle name="Normal 8 6 2 3 4" xfId="3005" xr:uid="{A149C6ED-112A-411C-B192-BCE1F1D10C3A}"/>
    <cellStyle name="Normal 8 6 2 4" xfId="3006" xr:uid="{76A0C898-91D5-4E54-9C80-2FDE34127428}"/>
    <cellStyle name="Normal 8 6 2 5" xfId="3007" xr:uid="{E3E0EF2C-58E6-464D-96F8-6BF886F87AAC}"/>
    <cellStyle name="Normal 8 6 2 6" xfId="3008" xr:uid="{73F25EC9-CFE5-4B5E-8587-46B03FFAAE36}"/>
    <cellStyle name="Normal 8 6 3" xfId="3009" xr:uid="{2FD5C4CE-85D4-4A33-80A0-4519D4842079}"/>
    <cellStyle name="Normal 8 6 3 2" xfId="3010" xr:uid="{76366AD9-2B22-4FAA-8A55-ACD1E6B00E77}"/>
    <cellStyle name="Normal 8 6 3 2 2" xfId="3011" xr:uid="{86E4E707-859B-47B1-A1A6-F8CC4209CDFC}"/>
    <cellStyle name="Normal 8 6 3 2 3" xfId="3012" xr:uid="{AB86A7A1-471E-4DF9-AD4D-DFC712EE3C9E}"/>
    <cellStyle name="Normal 8 6 3 2 4" xfId="3013" xr:uid="{7B903063-D545-49E1-82AA-5AE31A054FD7}"/>
    <cellStyle name="Normal 8 6 3 3" xfId="3014" xr:uid="{32BB1A35-504A-4556-BD8A-03DB6F659B57}"/>
    <cellStyle name="Normal 8 6 3 4" xfId="3015" xr:uid="{6831DC77-602C-4413-A880-B0A04D640A36}"/>
    <cellStyle name="Normal 8 6 3 5" xfId="3016" xr:uid="{1A96D3C6-0484-4A36-9861-0A14509A9618}"/>
    <cellStyle name="Normal 8 6 4" xfId="3017" xr:uid="{9AF0966A-E808-4E70-97F8-771B6DF92E85}"/>
    <cellStyle name="Normal 8 6 4 2" xfId="3018" xr:uid="{89893E9C-441A-429A-A32A-CF51A59DD1A7}"/>
    <cellStyle name="Normal 8 6 4 3" xfId="3019" xr:uid="{D516598E-F79E-473D-A24C-BE38F416711C}"/>
    <cellStyle name="Normal 8 6 4 4" xfId="3020" xr:uid="{234DA606-D5A7-4CA4-B6BD-3821F8CC71FA}"/>
    <cellStyle name="Normal 8 6 5" xfId="3021" xr:uid="{FB4DA9FF-D84B-46F8-AC59-C132930A9E0D}"/>
    <cellStyle name="Normal 8 6 5 2" xfId="3022" xr:uid="{8B47952F-B098-4C00-B16D-2364AC15D70B}"/>
    <cellStyle name="Normal 8 6 5 3" xfId="3023" xr:uid="{59F318CA-D700-4415-96F5-5FE0924BF127}"/>
    <cellStyle name="Normal 8 6 5 4" xfId="3024" xr:uid="{859F85BB-8827-4F79-A50E-AF3B8A80A7A9}"/>
    <cellStyle name="Normal 8 6 6" xfId="3025" xr:uid="{F919FF62-F3C5-453B-9A4A-E65438517BAC}"/>
    <cellStyle name="Normal 8 6 7" xfId="3026" xr:uid="{30C18DA4-B340-4E79-AAAB-ED65E028B6EE}"/>
    <cellStyle name="Normal 8 6 8" xfId="3027" xr:uid="{DAFEBD83-E3F4-4F9C-84F5-DE9B2BE68994}"/>
    <cellStyle name="Normal 8 7" xfId="3028" xr:uid="{91A137F9-155A-4F67-8A33-0BAC5E62B373}"/>
    <cellStyle name="Normal 8 7 2" xfId="3029" xr:uid="{A9C2978D-07E1-4EAA-A0A6-8A94C2A13A7D}"/>
    <cellStyle name="Normal 8 7 2 2" xfId="3030" xr:uid="{0D7B2A5A-2F62-4CC3-A445-8683456AE670}"/>
    <cellStyle name="Normal 8 7 2 2 2" xfId="3031" xr:uid="{E5C84C4F-690A-4E6F-9EB6-A80567FFC8C7}"/>
    <cellStyle name="Normal 8 7 2 2 3" xfId="3032" xr:uid="{8F190972-3E96-4C98-B91D-88D51E1981A6}"/>
    <cellStyle name="Normal 8 7 2 2 4" xfId="3033" xr:uid="{5193B02C-F7D1-4E6C-8FE4-625A11850ED8}"/>
    <cellStyle name="Normal 8 7 2 3" xfId="3034" xr:uid="{A4A99D60-2B96-453F-A1E8-78A01503D0C5}"/>
    <cellStyle name="Normal 8 7 2 4" xfId="3035" xr:uid="{423E3566-E2B6-4659-AC8A-02CA10A33FE4}"/>
    <cellStyle name="Normal 8 7 2 5" xfId="3036" xr:uid="{7A8E97D0-9A26-4281-90C1-8172DC7A2100}"/>
    <cellStyle name="Normal 8 7 3" xfId="3037" xr:uid="{BE06054D-0266-4620-919A-A868CCA0F8BC}"/>
    <cellStyle name="Normal 8 7 3 2" xfId="3038" xr:uid="{BAECBAAD-B175-41AD-8A62-07C6B9C8CA15}"/>
    <cellStyle name="Normal 8 7 3 3" xfId="3039" xr:uid="{DD315F55-F7D1-4D5C-90CE-DD09153D429E}"/>
    <cellStyle name="Normal 8 7 3 4" xfId="3040" xr:uid="{505C9F44-0468-4A8B-884C-6691101EAA7B}"/>
    <cellStyle name="Normal 8 7 4" xfId="3041" xr:uid="{77B742A9-0810-48AD-993B-4AE7D6CCE4D8}"/>
    <cellStyle name="Normal 8 7 4 2" xfId="3042" xr:uid="{37818FC6-4620-4832-B6C1-A17758DD9C4A}"/>
    <cellStyle name="Normal 8 7 4 3" xfId="3043" xr:uid="{670E548E-9E19-4959-91C2-E474BFD8E2A7}"/>
    <cellStyle name="Normal 8 7 4 4" xfId="3044" xr:uid="{CEE07A21-6A23-46BA-BFA6-50A97B9DF69E}"/>
    <cellStyle name="Normal 8 7 5" xfId="3045" xr:uid="{07857BE6-8115-4840-BB81-87969DBF97B0}"/>
    <cellStyle name="Normal 8 7 6" xfId="3046" xr:uid="{9457E539-29A1-47F0-AA0A-47D311DD6A57}"/>
    <cellStyle name="Normal 8 7 7" xfId="3047" xr:uid="{F1F8D69A-34F2-4CBE-A0EA-75F459DC179F}"/>
    <cellStyle name="Normal 8 8" xfId="3048" xr:uid="{D0E0C98F-8EF1-4D41-8FC3-D974D3D10DC3}"/>
    <cellStyle name="Normal 8 8 2" xfId="3049" xr:uid="{94339162-447A-4410-8E3D-A1E9A471853C}"/>
    <cellStyle name="Normal 8 8 2 2" xfId="3050" xr:uid="{0BF9AAF8-79AB-4849-A300-333100E6691C}"/>
    <cellStyle name="Normal 8 8 2 3" xfId="3051" xr:uid="{4CDAD74D-9A7E-4E79-8144-000F410FE642}"/>
    <cellStyle name="Normal 8 8 2 4" xfId="3052" xr:uid="{26C895EC-F244-4C15-AFCF-D0B28711FD9D}"/>
    <cellStyle name="Normal 8 8 3" xfId="3053" xr:uid="{B8F469E6-B07E-48AD-8381-B37EDE2AE137}"/>
    <cellStyle name="Normal 8 8 3 2" xfId="3054" xr:uid="{4E3FB80F-757A-4484-9820-2F862545DD17}"/>
    <cellStyle name="Normal 8 8 3 3" xfId="3055" xr:uid="{F7A7A252-7D1F-4592-A976-6CF791C0B434}"/>
    <cellStyle name="Normal 8 8 3 4" xfId="3056" xr:uid="{E07AAE62-BBDF-4610-9D18-14BDF0C80D4E}"/>
    <cellStyle name="Normal 8 8 4" xfId="3057" xr:uid="{E65D63C8-4C6F-443B-A5E2-8825CA2CE266}"/>
    <cellStyle name="Normal 8 8 5" xfId="3058" xr:uid="{D2BD5687-5AE4-416A-A9E5-B0F3F5A3B776}"/>
    <cellStyle name="Normal 8 8 6" xfId="3059" xr:uid="{638888F3-BBF6-4779-9419-7249EB2ADBB6}"/>
    <cellStyle name="Normal 8 9" xfId="3060" xr:uid="{F0A4F833-5B31-4F48-973C-E6041CD8D5B8}"/>
    <cellStyle name="Normal 8 9 2" xfId="3061" xr:uid="{91F83B84-93AC-4305-95C0-41653EA6ACC3}"/>
    <cellStyle name="Normal 8 9 2 2" xfId="3062" xr:uid="{10EEFFAA-C7F2-4162-BC32-7211B636D5D9}"/>
    <cellStyle name="Normal 8 9 2 2 2" xfId="4381" xr:uid="{22F7D93E-CFB4-4C4B-93FE-72DC1B548C95}"/>
    <cellStyle name="Normal 8 9 2 2 3" xfId="4613" xr:uid="{1C3F8A78-50C3-4CEF-8DDC-4AC308B57DA8}"/>
    <cellStyle name="Normal 8 9 2 3" xfId="3063" xr:uid="{80471422-4651-465F-8835-784F489995B7}"/>
    <cellStyle name="Normal 8 9 2 4" xfId="3064" xr:uid="{9F76BB1B-9D53-49D6-B2DF-2312363E6852}"/>
    <cellStyle name="Normal 8 9 3" xfId="3065" xr:uid="{0090C8AD-6894-4DA6-9C2D-77D227D78DD8}"/>
    <cellStyle name="Normal 8 9 4" xfId="3066" xr:uid="{90AFD700-A48A-4F74-AF67-68A9AA134762}"/>
    <cellStyle name="Normal 8 9 4 2" xfId="4747" xr:uid="{D95C7824-3F17-41F5-933D-559394218603}"/>
    <cellStyle name="Normal 8 9 4 3" xfId="4614" xr:uid="{A5EC92A1-FADC-41CD-A29B-93144D0FBCB6}"/>
    <cellStyle name="Normal 8 9 4 4" xfId="4466" xr:uid="{B1973E0B-DB16-4FFD-A318-47B2EA6E655C}"/>
    <cellStyle name="Normal 8 9 5" xfId="3067" xr:uid="{2364F129-EB3C-49D2-ABEC-14CC47435305}"/>
    <cellStyle name="Normal 9" xfId="89" xr:uid="{BD52AECD-55B2-45C0-9B65-FE7B32AB42E3}"/>
    <cellStyle name="Normal 9 10" xfId="3068" xr:uid="{F37F582A-CF71-48F5-AD7D-18E4D09B94C8}"/>
    <cellStyle name="Normal 9 10 2" xfId="3069" xr:uid="{6CE617EA-D7BB-4B30-807E-0F271042990C}"/>
    <cellStyle name="Normal 9 10 2 2" xfId="3070" xr:uid="{23AEF53B-7C79-448B-89B7-149140DD911D}"/>
    <cellStyle name="Normal 9 10 2 3" xfId="3071" xr:uid="{27C44141-A743-4D73-AFE3-3647B52EA3AD}"/>
    <cellStyle name="Normal 9 10 2 4" xfId="3072" xr:uid="{F5729AFE-B4FB-4FE7-ACBE-795E0A33696F}"/>
    <cellStyle name="Normal 9 10 3" xfId="3073" xr:uid="{6EDE8B33-4F94-41BC-86A8-122BE1A8CA1D}"/>
    <cellStyle name="Normal 9 10 4" xfId="3074" xr:uid="{DBFF57B7-9CF6-499E-B460-0733571CFC70}"/>
    <cellStyle name="Normal 9 10 5" xfId="3075" xr:uid="{3902FE8E-D136-4B3A-8015-D24B893A9D8E}"/>
    <cellStyle name="Normal 9 11" xfId="3076" xr:uid="{84FF8A6B-72F3-424B-8B4A-695BC6299CCD}"/>
    <cellStyle name="Normal 9 11 2" xfId="3077" xr:uid="{51D1A6CE-C1D2-4DB6-BFED-B0E03AE35822}"/>
    <cellStyle name="Normal 9 11 3" xfId="3078" xr:uid="{521E2015-D929-4682-9E95-D0D61F781D30}"/>
    <cellStyle name="Normal 9 11 4" xfId="3079" xr:uid="{47254952-5044-4E18-AC87-254B5D860D1A}"/>
    <cellStyle name="Normal 9 12" xfId="3080" xr:uid="{B35BE119-474D-41F4-A31B-1A0A7324D836}"/>
    <cellStyle name="Normal 9 12 2" xfId="3081" xr:uid="{D1FDE01C-6D1A-4D92-B2EB-7449112748DF}"/>
    <cellStyle name="Normal 9 12 3" xfId="3082" xr:uid="{3D7A3F9F-39B2-4D3D-AAFB-FF53D8530CA2}"/>
    <cellStyle name="Normal 9 12 4" xfId="3083" xr:uid="{9E8BCA6E-D754-471B-903E-FA76538A6B15}"/>
    <cellStyle name="Normal 9 13" xfId="3084" xr:uid="{921C9ED3-C9BE-44C2-9466-7CB1E7348BD4}"/>
    <cellStyle name="Normal 9 13 2" xfId="3085" xr:uid="{2D2C616A-4F97-416A-9E5A-9CBF920E4B9D}"/>
    <cellStyle name="Normal 9 14" xfId="3086" xr:uid="{11941BE1-BED9-4CCE-8369-CB87B283CEB8}"/>
    <cellStyle name="Normal 9 15" xfId="3087" xr:uid="{873A1350-5CF1-4796-BE9C-9CF29A0B8C88}"/>
    <cellStyle name="Normal 9 16" xfId="3088" xr:uid="{2C2B187A-5A07-4E79-B0A1-E03CAA7C8F77}"/>
    <cellStyle name="Normal 9 2" xfId="90" xr:uid="{65E91850-4B6A-474A-A296-40F5271BA637}"/>
    <cellStyle name="Normal 9 2 2" xfId="3729" xr:uid="{D5F57033-5FF2-4AD6-BEA2-BD900E827F98}"/>
    <cellStyle name="Normal 9 2 2 2" xfId="4593" xr:uid="{E4C57587-DD24-416A-BD22-D5BF5D14FE8D}"/>
    <cellStyle name="Normal 9 2 3" xfId="4594" xr:uid="{9A1A73EB-5FDC-4AA0-89D0-754B1F186CB2}"/>
    <cellStyle name="Normal 9 3" xfId="91" xr:uid="{559F6471-97CB-4BBB-B76E-2BB7EE59CE4E}"/>
    <cellStyle name="Normal 9 3 10" xfId="3089" xr:uid="{C5CFD7A7-1C6D-4C34-8BAE-3F71F306A0E8}"/>
    <cellStyle name="Normal 9 3 11" xfId="3090" xr:uid="{AA50B574-488F-4B44-B0E5-74299170B5B4}"/>
    <cellStyle name="Normal 9 3 2" xfId="3091" xr:uid="{66617E7A-E2C9-4260-A56C-AAB740DD908F}"/>
    <cellStyle name="Normal 9 3 2 2" xfId="3092" xr:uid="{8FCC3767-5DBF-48E3-8815-90A4123B5C7E}"/>
    <cellStyle name="Normal 9 3 2 2 2" xfId="3093" xr:uid="{C095C0E0-0628-447E-B7DB-2CE1ECB4D738}"/>
    <cellStyle name="Normal 9 3 2 2 2 2" xfId="3094" xr:uid="{15744755-7FCC-4624-A898-3F2816B59029}"/>
    <cellStyle name="Normal 9 3 2 2 2 2 2" xfId="3095" xr:uid="{3CD3AFF5-E828-4CF2-83E0-E80C438F7B49}"/>
    <cellStyle name="Normal 9 3 2 2 2 2 2 2" xfId="4186" xr:uid="{F8AA3B91-F088-49AA-8191-22773FB6E571}"/>
    <cellStyle name="Normal 9 3 2 2 2 2 2 2 2" xfId="4187" xr:uid="{F4D37636-94ED-4F85-A3FE-FAA4E3A62D13}"/>
    <cellStyle name="Normal 9 3 2 2 2 2 2 3" xfId="4188" xr:uid="{6EF50F6F-203E-4827-8896-05B0DF2110B4}"/>
    <cellStyle name="Normal 9 3 2 2 2 2 3" xfId="3096" xr:uid="{C43077B3-6C83-4B8A-9F66-A9E4ED28712B}"/>
    <cellStyle name="Normal 9 3 2 2 2 2 3 2" xfId="4189" xr:uid="{7A1EC298-D50B-4012-86F6-6AF17EB06AD1}"/>
    <cellStyle name="Normal 9 3 2 2 2 2 4" xfId="3097" xr:uid="{277C26AA-CF37-4EB3-8A0D-B5EA1CC01C5E}"/>
    <cellStyle name="Normal 9 3 2 2 2 3" xfId="3098" xr:uid="{AD504CA7-3CBB-4A38-B26E-7D5A42EA178B}"/>
    <cellStyle name="Normal 9 3 2 2 2 3 2" xfId="3099" xr:uid="{F47ACA25-7886-49E0-849A-B63C87EFD2C8}"/>
    <cellStyle name="Normal 9 3 2 2 2 3 2 2" xfId="4190" xr:uid="{FD90E509-6F1F-404F-A9C6-EFAD0F75375D}"/>
    <cellStyle name="Normal 9 3 2 2 2 3 3" xfId="3100" xr:uid="{61722256-2FE5-45B1-8925-A950F1D32B08}"/>
    <cellStyle name="Normal 9 3 2 2 2 3 4" xfId="3101" xr:uid="{5C8644B7-27D6-45A5-B481-1BAFC966CFE9}"/>
    <cellStyle name="Normal 9 3 2 2 2 4" xfId="3102" xr:uid="{8A895D0C-7E3D-4824-8C97-6BC7D06CB67D}"/>
    <cellStyle name="Normal 9 3 2 2 2 4 2" xfId="4191" xr:uid="{349B1FAE-ECCA-47D9-8DA2-33EE0E69325B}"/>
    <cellStyle name="Normal 9 3 2 2 2 5" xfId="3103" xr:uid="{6F16BD3F-037F-4F3D-B230-860DDFE98E7D}"/>
    <cellStyle name="Normal 9 3 2 2 2 6" xfId="3104" xr:uid="{AD7F659D-F67D-4853-96E3-4337109BB8F5}"/>
    <cellStyle name="Normal 9 3 2 2 3" xfId="3105" xr:uid="{B1C73F11-98AD-4462-8B03-27EA658BFB32}"/>
    <cellStyle name="Normal 9 3 2 2 3 2" xfId="3106" xr:uid="{EECE63E9-5339-4433-AB17-04B871774F47}"/>
    <cellStyle name="Normal 9 3 2 2 3 2 2" xfId="3107" xr:uid="{E5A66B06-0014-4BD1-998E-433F61C3AD4F}"/>
    <cellStyle name="Normal 9 3 2 2 3 2 2 2" xfId="4192" xr:uid="{D0BF1C94-BE28-4D8E-855C-9FE34A7D2EFE}"/>
    <cellStyle name="Normal 9 3 2 2 3 2 2 2 2" xfId="4193" xr:uid="{505199B4-2B18-4276-B4F0-5E72140B0103}"/>
    <cellStyle name="Normal 9 3 2 2 3 2 2 3" xfId="4194" xr:uid="{47DD44C5-DBC2-44C6-8019-F69EC32C0346}"/>
    <cellStyle name="Normal 9 3 2 2 3 2 3" xfId="3108" xr:uid="{97E78353-87B4-45F8-AC43-680D91A7D436}"/>
    <cellStyle name="Normal 9 3 2 2 3 2 3 2" xfId="4195" xr:uid="{8EEA2143-FF92-4884-9C6F-FB380F5B5F2A}"/>
    <cellStyle name="Normal 9 3 2 2 3 2 4" xfId="3109" xr:uid="{CD2BBEFA-8E5E-4B77-A00C-7C4CCF3D8648}"/>
    <cellStyle name="Normal 9 3 2 2 3 3" xfId="3110" xr:uid="{C0934554-E8F3-4E90-9DE9-EFA1151E942F}"/>
    <cellStyle name="Normal 9 3 2 2 3 3 2" xfId="4196" xr:uid="{7C9294DC-8B64-43C6-A41D-E7F0149E6F51}"/>
    <cellStyle name="Normal 9 3 2 2 3 3 2 2" xfId="4197" xr:uid="{DC095810-0814-4EF5-8421-002A240BBC52}"/>
    <cellStyle name="Normal 9 3 2 2 3 3 3" xfId="4198" xr:uid="{7AA248D0-7E26-4507-A8CF-ABCE938CABC3}"/>
    <cellStyle name="Normal 9 3 2 2 3 4" xfId="3111" xr:uid="{D2637EF5-30A4-43B9-BB34-6364B85C6C24}"/>
    <cellStyle name="Normal 9 3 2 2 3 4 2" xfId="4199" xr:uid="{0103CD9D-1F81-4D08-9882-D3B61DE5CF8E}"/>
    <cellStyle name="Normal 9 3 2 2 3 5" xfId="3112" xr:uid="{B72C1564-2118-4F4B-8088-5726CAAE790F}"/>
    <cellStyle name="Normal 9 3 2 2 4" xfId="3113" xr:uid="{7BDE72AC-907F-4B22-BAE2-05134F0C5558}"/>
    <cellStyle name="Normal 9 3 2 2 4 2" xfId="3114" xr:uid="{2F76E25D-6B57-4851-8A06-3CA79110E731}"/>
    <cellStyle name="Normal 9 3 2 2 4 2 2" xfId="4200" xr:uid="{9D60C21C-CC7A-4920-B77A-4543C287E604}"/>
    <cellStyle name="Normal 9 3 2 2 4 2 2 2" xfId="4201" xr:uid="{0A3A2E45-5D29-4060-A152-BCD99B80C4C7}"/>
    <cellStyle name="Normal 9 3 2 2 4 2 3" xfId="4202" xr:uid="{D913654D-322A-4B6E-9D7C-7090158D46C2}"/>
    <cellStyle name="Normal 9 3 2 2 4 3" xfId="3115" xr:uid="{86B7749A-110F-4870-A6C5-0B3848ACEC54}"/>
    <cellStyle name="Normal 9 3 2 2 4 3 2" xfId="4203" xr:uid="{962202C1-A991-4824-AF8B-885FEE26BC27}"/>
    <cellStyle name="Normal 9 3 2 2 4 4" xfId="3116" xr:uid="{65C56E35-5390-4057-B1B2-6CC2C0F335BA}"/>
    <cellStyle name="Normal 9 3 2 2 5" xfId="3117" xr:uid="{C0DEC6A9-B603-4237-AC57-31A5DA64160A}"/>
    <cellStyle name="Normal 9 3 2 2 5 2" xfId="3118" xr:uid="{6C500A93-EE7F-4B1C-8E27-A70D9A10A1FC}"/>
    <cellStyle name="Normal 9 3 2 2 5 2 2" xfId="4204" xr:uid="{979F4E8E-006E-4E48-9B1F-5DC7107ADE54}"/>
    <cellStyle name="Normal 9 3 2 2 5 3" xfId="3119" xr:uid="{CAF8D995-F8CB-4647-9B35-95EEB6893A76}"/>
    <cellStyle name="Normal 9 3 2 2 5 4" xfId="3120" xr:uid="{08794747-60F4-4757-80AC-54226778A215}"/>
    <cellStyle name="Normal 9 3 2 2 6" xfId="3121" xr:uid="{73E709B6-05A7-4790-841E-0A6F40601F01}"/>
    <cellStyle name="Normal 9 3 2 2 6 2" xfId="4205" xr:uid="{84F23D70-9E46-4A70-9FD7-4BA7BF84EA30}"/>
    <cellStyle name="Normal 9 3 2 2 7" xfId="3122" xr:uid="{A0620968-CB34-490E-9456-5D595C9200B7}"/>
    <cellStyle name="Normal 9 3 2 2 8" xfId="3123" xr:uid="{67E5FDEA-0952-41A9-AEF0-59609599AEDF}"/>
    <cellStyle name="Normal 9 3 2 3" xfId="3124" xr:uid="{0716525D-BC27-4DDF-BBB4-EEF46B833455}"/>
    <cellStyle name="Normal 9 3 2 3 2" xfId="3125" xr:uid="{935A9306-6C87-47F9-B484-A1DE18CB0734}"/>
    <cellStyle name="Normal 9 3 2 3 2 2" xfId="3126" xr:uid="{F3102265-B698-4977-8DC7-55EEBBD12367}"/>
    <cellStyle name="Normal 9 3 2 3 2 2 2" xfId="4206" xr:uid="{4F0B830C-DB0C-47FE-9948-14559755E1FD}"/>
    <cellStyle name="Normal 9 3 2 3 2 2 2 2" xfId="4207" xr:uid="{FA5D6F00-EACA-4E7C-879E-4F9E7E441631}"/>
    <cellStyle name="Normal 9 3 2 3 2 2 3" xfId="4208" xr:uid="{3AEEF277-35CC-43A8-9B71-56AF14C02BA6}"/>
    <cellStyle name="Normal 9 3 2 3 2 3" xfId="3127" xr:uid="{C7FD1B66-8729-486B-B437-CD7916349787}"/>
    <cellStyle name="Normal 9 3 2 3 2 3 2" xfId="4209" xr:uid="{365864EB-91C0-4D71-BC8E-481C24078170}"/>
    <cellStyle name="Normal 9 3 2 3 2 4" xfId="3128" xr:uid="{C1F1FADC-4889-4684-BCB4-CFA4F2B5027D}"/>
    <cellStyle name="Normal 9 3 2 3 3" xfId="3129" xr:uid="{0CF971A8-44C5-4596-882A-92FBCB730BAA}"/>
    <cellStyle name="Normal 9 3 2 3 3 2" xfId="3130" xr:uid="{B316FBC5-9F6D-4EA2-B608-5490659D4FE2}"/>
    <cellStyle name="Normal 9 3 2 3 3 2 2" xfId="4210" xr:uid="{12748EAC-8660-410B-8C10-29ABD29FF6EB}"/>
    <cellStyle name="Normal 9 3 2 3 3 3" xfId="3131" xr:uid="{D4B5F74B-475E-4CF7-B613-A0F62883DF6B}"/>
    <cellStyle name="Normal 9 3 2 3 3 4" xfId="3132" xr:uid="{F0D53B80-741B-4870-AB5E-98EC161141DA}"/>
    <cellStyle name="Normal 9 3 2 3 4" xfId="3133" xr:uid="{8B467046-883A-47BE-9175-F9B8EF93C7FE}"/>
    <cellStyle name="Normal 9 3 2 3 4 2" xfId="4211" xr:uid="{BFB30C31-041C-4DC8-9DB8-4CBB74DB1EBB}"/>
    <cellStyle name="Normal 9 3 2 3 5" xfId="3134" xr:uid="{32D63716-F393-4C4F-BFAC-E26FF62A135B}"/>
    <cellStyle name="Normal 9 3 2 3 6" xfId="3135" xr:uid="{9DD035C6-C52E-41EA-8469-9304920B0A11}"/>
    <cellStyle name="Normal 9 3 2 4" xfId="3136" xr:uid="{F13E3336-4E2C-435D-911A-4F2C67E6F85B}"/>
    <cellStyle name="Normal 9 3 2 4 2" xfId="3137" xr:uid="{754BF8BC-0014-4CE1-8913-4C760283F661}"/>
    <cellStyle name="Normal 9 3 2 4 2 2" xfId="3138" xr:uid="{F96B9595-64CE-4C08-A3E1-4AAE7462BD64}"/>
    <cellStyle name="Normal 9 3 2 4 2 2 2" xfId="4212" xr:uid="{4CC066BA-9C6A-49A3-8838-9D41502FE751}"/>
    <cellStyle name="Normal 9 3 2 4 2 2 2 2" xfId="4213" xr:uid="{C3B23D2F-761D-4227-9E36-A8A7F237B593}"/>
    <cellStyle name="Normal 9 3 2 4 2 2 3" xfId="4214" xr:uid="{71570CBB-A14D-4D0B-98CF-6A9C3DD5D305}"/>
    <cellStyle name="Normal 9 3 2 4 2 3" xfId="3139" xr:uid="{861AD7A7-6E8C-4567-A456-9AAA19C1CC35}"/>
    <cellStyle name="Normal 9 3 2 4 2 3 2" xfId="4215" xr:uid="{30D62711-81F0-4FBD-8A8C-01C1234F0BF3}"/>
    <cellStyle name="Normal 9 3 2 4 2 4" xfId="3140" xr:uid="{8BACC8A7-658D-4BBB-8256-3D69B2D78A0C}"/>
    <cellStyle name="Normal 9 3 2 4 3" xfId="3141" xr:uid="{01F13806-9E1F-4C74-9E93-68733F773A36}"/>
    <cellStyle name="Normal 9 3 2 4 3 2" xfId="4216" xr:uid="{871D93E3-0D89-443C-BFE0-87EE26FAEC87}"/>
    <cellStyle name="Normal 9 3 2 4 3 2 2" xfId="4217" xr:uid="{15E6AEB4-F4F0-4EA1-B640-AE164C751DEF}"/>
    <cellStyle name="Normal 9 3 2 4 3 3" xfId="4218" xr:uid="{7DFDB2F9-76D3-4D9B-9485-CB81FF5836FF}"/>
    <cellStyle name="Normal 9 3 2 4 4" xfId="3142" xr:uid="{B27F4732-409E-471F-BDE0-8ECD7CF42E6A}"/>
    <cellStyle name="Normal 9 3 2 4 4 2" xfId="4219" xr:uid="{C33ACA00-1302-4ACA-958B-D5BB1CEAC0A1}"/>
    <cellStyle name="Normal 9 3 2 4 5" xfId="3143" xr:uid="{816B1702-05C8-4E9A-B2B7-98A9B1750195}"/>
    <cellStyle name="Normal 9 3 2 5" xfId="3144" xr:uid="{1AA95E89-937A-4227-9947-75009CC579F5}"/>
    <cellStyle name="Normal 9 3 2 5 2" xfId="3145" xr:uid="{B3C5F23F-C68A-45CD-AB9F-8612F2E942ED}"/>
    <cellStyle name="Normal 9 3 2 5 2 2" xfId="4220" xr:uid="{774077AD-709B-471E-B774-C8F4450A2505}"/>
    <cellStyle name="Normal 9 3 2 5 2 2 2" xfId="4221" xr:uid="{B70841D1-DA13-48CA-BE15-AE801F6F1EB5}"/>
    <cellStyle name="Normal 9 3 2 5 2 3" xfId="4222" xr:uid="{D26C1908-33C6-4AA5-A110-E1B67A81C242}"/>
    <cellStyle name="Normal 9 3 2 5 3" xfId="3146" xr:uid="{A40EC70F-62E5-414E-BA4A-81404A6CBF30}"/>
    <cellStyle name="Normal 9 3 2 5 3 2" xfId="4223" xr:uid="{C8975C9E-A0C1-42ED-B186-09667FD69584}"/>
    <cellStyle name="Normal 9 3 2 5 4" xfId="3147" xr:uid="{1DFF5827-1478-479E-BC88-8BA0EF72A913}"/>
    <cellStyle name="Normal 9 3 2 6" xfId="3148" xr:uid="{FCBB6FA8-940B-4839-BE57-C84B3ED028AE}"/>
    <cellStyle name="Normal 9 3 2 6 2" xfId="3149" xr:uid="{4BFE8187-0943-46CE-937D-8C61323B0E56}"/>
    <cellStyle name="Normal 9 3 2 6 2 2" xfId="4224" xr:uid="{221A1274-4F59-4936-9799-482054ED9F1A}"/>
    <cellStyle name="Normal 9 3 2 6 3" xfId="3150" xr:uid="{01F849AB-9617-43BD-91C8-367190F91751}"/>
    <cellStyle name="Normal 9 3 2 6 4" xfId="3151" xr:uid="{A41926A4-05AB-4FAC-BE85-A39DC5436E42}"/>
    <cellStyle name="Normal 9 3 2 7" xfId="3152" xr:uid="{AD416FB6-55CA-4A39-9A80-6C97D383000F}"/>
    <cellStyle name="Normal 9 3 2 7 2" xfId="4225" xr:uid="{3B17AC0E-E99C-4A08-BEDA-4EA1BB4AE16E}"/>
    <cellStyle name="Normal 9 3 2 8" xfId="3153" xr:uid="{F477D0BC-9A12-42E0-A5FC-DECDFF6759F4}"/>
    <cellStyle name="Normal 9 3 2 9" xfId="3154" xr:uid="{51ED914D-2394-4D11-8340-125349EF5D4A}"/>
    <cellStyle name="Normal 9 3 3" xfId="3155" xr:uid="{432C8B0C-1728-452A-AAC5-791F8981E2AD}"/>
    <cellStyle name="Normal 9 3 3 2" xfId="3156" xr:uid="{CE5737C2-25BD-4F69-8426-B2C336DA3175}"/>
    <cellStyle name="Normal 9 3 3 2 2" xfId="3157" xr:uid="{0657268D-6B77-4FF9-8178-E50BF586DCB5}"/>
    <cellStyle name="Normal 9 3 3 2 2 2" xfId="3158" xr:uid="{2F048D26-E1DF-4A54-A54D-F285E01CC94A}"/>
    <cellStyle name="Normal 9 3 3 2 2 2 2" xfId="4226" xr:uid="{AC518FFE-23AF-425A-8C87-385DA31117AB}"/>
    <cellStyle name="Normal 9 3 3 2 2 2 2 2" xfId="4227" xr:uid="{8A2BDA28-179F-482B-B989-23498FE34E63}"/>
    <cellStyle name="Normal 9 3 3 2 2 2 3" xfId="4228" xr:uid="{37BCBB86-A3FD-4516-97AE-836C41814403}"/>
    <cellStyle name="Normal 9 3 3 2 2 3" xfId="3159" xr:uid="{F7B370C0-C4C5-493D-9656-D76204021B5D}"/>
    <cellStyle name="Normal 9 3 3 2 2 3 2" xfId="4229" xr:uid="{19542BAF-03AB-4089-A5A1-8F434DAF0A40}"/>
    <cellStyle name="Normal 9 3 3 2 2 4" xfId="3160" xr:uid="{E66DB901-C630-4C84-B9B6-6743BE7ADF17}"/>
    <cellStyle name="Normal 9 3 3 2 3" xfId="3161" xr:uid="{096F7E4C-3EBF-4CF9-A1CC-CA643AE1796B}"/>
    <cellStyle name="Normal 9 3 3 2 3 2" xfId="3162" xr:uid="{95206368-B482-42F3-8557-CF2B7263208F}"/>
    <cellStyle name="Normal 9 3 3 2 3 2 2" xfId="4230" xr:uid="{C10CB950-F195-4C38-9A2B-692FC898070B}"/>
    <cellStyle name="Normal 9 3 3 2 3 3" xfId="3163" xr:uid="{18DD945C-9166-4F02-BFC1-391AFEE07343}"/>
    <cellStyle name="Normal 9 3 3 2 3 4" xfId="3164" xr:uid="{C7FF9749-F230-4942-B9C5-A4B666F3559C}"/>
    <cellStyle name="Normal 9 3 3 2 4" xfId="3165" xr:uid="{CDD754E6-D9EE-434F-A422-0CB75BDE6D41}"/>
    <cellStyle name="Normal 9 3 3 2 4 2" xfId="4231" xr:uid="{44E0A72F-4487-4D91-96E8-66695900AF36}"/>
    <cellStyle name="Normal 9 3 3 2 5" xfId="3166" xr:uid="{C72F78C1-ED5B-4A44-8A69-5DE1F4BDEEA4}"/>
    <cellStyle name="Normal 9 3 3 2 6" xfId="3167" xr:uid="{A4023B47-D7C3-4A43-88E8-0AC8AC9EEC6D}"/>
    <cellStyle name="Normal 9 3 3 3" xfId="3168" xr:uid="{8E64D1F4-E9FE-45FD-A3D8-2B4F76A4AF79}"/>
    <cellStyle name="Normal 9 3 3 3 2" xfId="3169" xr:uid="{B2034263-1DAA-49A5-89F3-655C05FADBBA}"/>
    <cellStyle name="Normal 9 3 3 3 2 2" xfId="3170" xr:uid="{BD67712B-2C62-4CD6-BE7C-F5EF8C1E5FEC}"/>
    <cellStyle name="Normal 9 3 3 3 2 2 2" xfId="4232" xr:uid="{CFD6849A-4BC5-47D1-BB04-1280769AF780}"/>
    <cellStyle name="Normal 9 3 3 3 2 2 2 2" xfId="4233" xr:uid="{044EF152-44D6-4345-9539-7CBF1548CE78}"/>
    <cellStyle name="Normal 9 3 3 3 2 2 2 2 2" xfId="4766" xr:uid="{8BFAC1BC-A055-4548-AFE7-F36D79286F97}"/>
    <cellStyle name="Normal 9 3 3 3 2 2 3" xfId="4234" xr:uid="{A7F3347F-56AC-4674-B4B8-9A2B096974E2}"/>
    <cellStyle name="Normal 9 3 3 3 2 2 3 2" xfId="4767" xr:uid="{6EECFEA8-79F2-4A40-A53E-06501C7EBE4F}"/>
    <cellStyle name="Normal 9 3 3 3 2 3" xfId="3171" xr:uid="{E2742387-1FE2-432D-98BF-763086877652}"/>
    <cellStyle name="Normal 9 3 3 3 2 3 2" xfId="4235" xr:uid="{5D0EE9B3-D239-419A-A654-568597C6A400}"/>
    <cellStyle name="Normal 9 3 3 3 2 3 2 2" xfId="4769" xr:uid="{03684269-F51A-4F19-8D2B-07A1F5A96EE2}"/>
    <cellStyle name="Normal 9 3 3 3 2 3 3" xfId="4768" xr:uid="{A83C5673-0572-4A88-B92C-09B70F0F3718}"/>
    <cellStyle name="Normal 9 3 3 3 2 4" xfId="3172" xr:uid="{09C8FBA7-17A2-4500-8A24-0416E22E46C3}"/>
    <cellStyle name="Normal 9 3 3 3 2 4 2" xfId="4770" xr:uid="{70921E93-5571-41D4-AECC-F864CB6FEF63}"/>
    <cellStyle name="Normal 9 3 3 3 3" xfId="3173" xr:uid="{8B0E9803-060E-4DA9-A509-1F0C9C5FBBC0}"/>
    <cellStyle name="Normal 9 3 3 3 3 2" xfId="4236" xr:uid="{085F1E11-831E-486C-8C00-AD8B930CBB1B}"/>
    <cellStyle name="Normal 9 3 3 3 3 2 2" xfId="4237" xr:uid="{CC2D6A47-FF67-4D75-A5AD-6182BBBC33D2}"/>
    <cellStyle name="Normal 9 3 3 3 3 2 2 2" xfId="4773" xr:uid="{B04A0BDB-3603-467E-9113-1DDFB9C33F7E}"/>
    <cellStyle name="Normal 9 3 3 3 3 2 3" xfId="4772" xr:uid="{A93D6A5B-2838-4A66-B866-E657B3F2191D}"/>
    <cellStyle name="Normal 9 3 3 3 3 3" xfId="4238" xr:uid="{B55EDA2A-1874-4F55-9A21-CCC42FBFD339}"/>
    <cellStyle name="Normal 9 3 3 3 3 3 2" xfId="4774" xr:uid="{F33E0A13-F425-463E-A1FF-AF3CE0063A18}"/>
    <cellStyle name="Normal 9 3 3 3 3 4" xfId="4771" xr:uid="{379F8118-2620-4274-AB54-8F440713A648}"/>
    <cellStyle name="Normal 9 3 3 3 4" xfId="3174" xr:uid="{218ED311-A007-452B-9982-4931D27ED548}"/>
    <cellStyle name="Normal 9 3 3 3 4 2" xfId="4239" xr:uid="{2CCC0E28-5C56-4B9C-B0D6-3CADB5FEF503}"/>
    <cellStyle name="Normal 9 3 3 3 4 2 2" xfId="4776" xr:uid="{508A49D9-BDE5-4B7A-8236-EB8B01BC6484}"/>
    <cellStyle name="Normal 9 3 3 3 4 3" xfId="4775" xr:uid="{14C9C887-3128-4FA5-9373-5D774F5D290D}"/>
    <cellStyle name="Normal 9 3 3 3 5" xfId="3175" xr:uid="{C67694AC-C2BE-4BEF-ACC0-42991F72555E}"/>
    <cellStyle name="Normal 9 3 3 3 5 2" xfId="4777" xr:uid="{9E8EF6FD-682F-490D-9E39-16302F9B9EFF}"/>
    <cellStyle name="Normal 9 3 3 4" xfId="3176" xr:uid="{958F9538-399E-46C7-8D19-9FED329EFB93}"/>
    <cellStyle name="Normal 9 3 3 4 2" xfId="3177" xr:uid="{CC4DC3EE-724E-4A21-BB5D-D37C8A9893D9}"/>
    <cellStyle name="Normal 9 3 3 4 2 2" xfId="4240" xr:uid="{5C196D60-1D75-48B8-9E00-58895DF8DA10}"/>
    <cellStyle name="Normal 9 3 3 4 2 2 2" xfId="4241" xr:uid="{35AB11E2-6771-4C5E-82AB-1EF7EF15B71A}"/>
    <cellStyle name="Normal 9 3 3 4 2 2 2 2" xfId="4781" xr:uid="{E3A14901-F0CD-4DEC-B84D-079C6BD3B563}"/>
    <cellStyle name="Normal 9 3 3 4 2 2 3" xfId="4780" xr:uid="{CCB64D5D-4107-4060-A382-08541C64AD1A}"/>
    <cellStyle name="Normal 9 3 3 4 2 3" xfId="4242" xr:uid="{EDCB9137-CB91-447E-BDAF-C3F4E17A19EB}"/>
    <cellStyle name="Normal 9 3 3 4 2 3 2" xfId="4782" xr:uid="{F6C5088E-32EF-4617-8153-9605608680C6}"/>
    <cellStyle name="Normal 9 3 3 4 2 4" xfId="4779" xr:uid="{79A59B8B-C4A8-49E9-89D8-D790DB5B21C2}"/>
    <cellStyle name="Normal 9 3 3 4 3" xfId="3178" xr:uid="{996A8FE8-405D-4129-953E-BE3EEB6B5202}"/>
    <cellStyle name="Normal 9 3 3 4 3 2" xfId="4243" xr:uid="{36DCD245-8E26-4A4A-B748-C464B048D83A}"/>
    <cellStyle name="Normal 9 3 3 4 3 2 2" xfId="4784" xr:uid="{7DD43877-9E8C-4F89-AF0E-163405FA692D}"/>
    <cellStyle name="Normal 9 3 3 4 3 3" xfId="4783" xr:uid="{13686C5A-C809-433D-A0CC-610BA6342C17}"/>
    <cellStyle name="Normal 9 3 3 4 4" xfId="3179" xr:uid="{7AA24606-4543-4084-8022-4BF6BA4CBEA7}"/>
    <cellStyle name="Normal 9 3 3 4 4 2" xfId="4785" xr:uid="{4C351BAA-DA1E-4F08-92B2-4129FFA5EEAF}"/>
    <cellStyle name="Normal 9 3 3 4 5" xfId="4778" xr:uid="{AD619FFC-6F01-4753-9515-D0F311D7A5DB}"/>
    <cellStyle name="Normal 9 3 3 5" xfId="3180" xr:uid="{6382B137-9DA7-4222-9DE5-A9C561AAB1B9}"/>
    <cellStyle name="Normal 9 3 3 5 2" xfId="3181" xr:uid="{DCF7CEEC-B4AD-44A5-8D52-C00FBC62A183}"/>
    <cellStyle name="Normal 9 3 3 5 2 2" xfId="4244" xr:uid="{1A49D834-CA7E-476B-92CB-E59C56F9DA7C}"/>
    <cellStyle name="Normal 9 3 3 5 2 2 2" xfId="4788" xr:uid="{35C0F20C-22BB-4BEA-91E8-83F6A3FE08DF}"/>
    <cellStyle name="Normal 9 3 3 5 2 3" xfId="4787" xr:uid="{31A13037-D06D-4DA4-A2E3-BF318337F2AF}"/>
    <cellStyle name="Normal 9 3 3 5 3" xfId="3182" xr:uid="{4239BF86-32D8-44C2-ABCD-9F536AE29E06}"/>
    <cellStyle name="Normal 9 3 3 5 3 2" xfId="4789" xr:uid="{9EC8F0A3-F18B-4D24-8A8B-A6307C9FB375}"/>
    <cellStyle name="Normal 9 3 3 5 4" xfId="3183" xr:uid="{9527D368-749F-4674-BDDF-7E90B4AA4ED1}"/>
    <cellStyle name="Normal 9 3 3 5 4 2" xfId="4790" xr:uid="{215E94CD-E637-4983-8D53-B8A15637EE93}"/>
    <cellStyle name="Normal 9 3 3 5 5" xfId="4786" xr:uid="{08F728B6-BBAB-451E-8453-EDCAC1BF3755}"/>
    <cellStyle name="Normal 9 3 3 6" xfId="3184" xr:uid="{81FE12C6-3200-4210-B912-3239C9E01957}"/>
    <cellStyle name="Normal 9 3 3 6 2" xfId="4245" xr:uid="{C932BD25-2F2F-467B-ABB9-C919E31F6D17}"/>
    <cellStyle name="Normal 9 3 3 6 2 2" xfId="4792" xr:uid="{931C3517-91CF-41B2-B88F-3CC974B13F24}"/>
    <cellStyle name="Normal 9 3 3 6 3" xfId="4791" xr:uid="{64F2D781-B100-4DD7-B3EB-B143A78360C8}"/>
    <cellStyle name="Normal 9 3 3 7" xfId="3185" xr:uid="{07E6DE56-1A1C-4280-9FC4-15B83203E635}"/>
    <cellStyle name="Normal 9 3 3 7 2" xfId="4793" xr:uid="{3B7A6DFA-F63B-4478-860F-5C566E10BDA6}"/>
    <cellStyle name="Normal 9 3 3 8" xfId="3186" xr:uid="{E9D560E3-AB7E-4231-998F-9FB43A2B6742}"/>
    <cellStyle name="Normal 9 3 3 8 2" xfId="4794" xr:uid="{CC943E7C-5F1D-4DF3-A12F-782675D19091}"/>
    <cellStyle name="Normal 9 3 4" xfId="3187" xr:uid="{D0ABA542-21A0-429F-8D6D-E6965261B3F8}"/>
    <cellStyle name="Normal 9 3 4 2" xfId="3188" xr:uid="{87457C1E-31A8-44AB-9E01-105A6845FCCC}"/>
    <cellStyle name="Normal 9 3 4 2 2" xfId="3189" xr:uid="{8CB075D0-1CBF-4462-B89C-43482AFF30AE}"/>
    <cellStyle name="Normal 9 3 4 2 2 2" xfId="3190" xr:uid="{0B6410AE-1B08-407E-9D67-AAB7FEC71E6C}"/>
    <cellStyle name="Normal 9 3 4 2 2 2 2" xfId="4246" xr:uid="{F3924657-E0C1-4B0B-B23C-4992F09BE4AF}"/>
    <cellStyle name="Normal 9 3 4 2 2 2 2 2" xfId="4799" xr:uid="{16A83551-5E38-4A33-A15E-5F262EEBF7CD}"/>
    <cellStyle name="Normal 9 3 4 2 2 2 3" xfId="4798" xr:uid="{D802E51F-2FB6-4801-B798-ED6689114751}"/>
    <cellStyle name="Normal 9 3 4 2 2 3" xfId="3191" xr:uid="{878BE0CE-1811-49F3-8B50-7522E42BC9E9}"/>
    <cellStyle name="Normal 9 3 4 2 2 3 2" xfId="4800" xr:uid="{96140DAA-2809-4598-8CDA-8523B99FE137}"/>
    <cellStyle name="Normal 9 3 4 2 2 4" xfId="3192" xr:uid="{5A765720-E2A5-49E7-8A36-4B4CFB0AF67A}"/>
    <cellStyle name="Normal 9 3 4 2 2 4 2" xfId="4801" xr:uid="{AF032214-7DEA-411E-928B-668139B56D05}"/>
    <cellStyle name="Normal 9 3 4 2 2 5" xfId="4797" xr:uid="{8E0FC097-3450-4073-A9BD-9A72B77221C6}"/>
    <cellStyle name="Normal 9 3 4 2 3" xfId="3193" xr:uid="{BC08DB8B-2BA3-4FBF-BE3C-F3B3B0E34427}"/>
    <cellStyle name="Normal 9 3 4 2 3 2" xfId="4247" xr:uid="{E931D4F6-42ED-4AD1-A631-6770A898012E}"/>
    <cellStyle name="Normal 9 3 4 2 3 2 2" xfId="4803" xr:uid="{405EF566-5750-45DA-882F-1D5941DE2C61}"/>
    <cellStyle name="Normal 9 3 4 2 3 3" xfId="4802" xr:uid="{F8D65A94-80BD-477C-B01B-8004F400AF19}"/>
    <cellStyle name="Normal 9 3 4 2 4" xfId="3194" xr:uid="{AE659135-E926-4CDF-BC30-C9F98760EFBE}"/>
    <cellStyle name="Normal 9 3 4 2 4 2" xfId="4804" xr:uid="{F6C8E7FD-27D7-4D95-8929-8FA8D244A0F9}"/>
    <cellStyle name="Normal 9 3 4 2 5" xfId="3195" xr:uid="{D9962C49-10ED-4FF4-8494-E68DA3D874D0}"/>
    <cellStyle name="Normal 9 3 4 2 5 2" xfId="4805" xr:uid="{F39D6479-AE1C-42E1-8A15-73533C33316B}"/>
    <cellStyle name="Normal 9 3 4 2 6" xfId="4796" xr:uid="{C0B33814-149C-4962-8F39-A74C550C027F}"/>
    <cellStyle name="Normal 9 3 4 3" xfId="3196" xr:uid="{31502203-5236-4BD8-AD14-4F9AC2B9073A}"/>
    <cellStyle name="Normal 9 3 4 3 2" xfId="3197" xr:uid="{07D928A1-6E26-44DB-915D-B657F2303F00}"/>
    <cellStyle name="Normal 9 3 4 3 2 2" xfId="4248" xr:uid="{2D491275-DCB9-4CCD-8A13-AF3F69BB53E8}"/>
    <cellStyle name="Normal 9 3 4 3 2 2 2" xfId="4808" xr:uid="{BE7BFEBE-0D39-448B-89F6-7E3D9D9BFB18}"/>
    <cellStyle name="Normal 9 3 4 3 2 3" xfId="4807" xr:uid="{ADA24C66-40CB-40C7-80A5-AB570932302B}"/>
    <cellStyle name="Normal 9 3 4 3 3" xfId="3198" xr:uid="{1625A77B-E7CD-491A-9C06-18BAC413A225}"/>
    <cellStyle name="Normal 9 3 4 3 3 2" xfId="4809" xr:uid="{DA13087D-DE77-4EED-A513-3B883DB73EC1}"/>
    <cellStyle name="Normal 9 3 4 3 4" xfId="3199" xr:uid="{E887EF6A-5A07-4749-94E2-AFD5E838507C}"/>
    <cellStyle name="Normal 9 3 4 3 4 2" xfId="4810" xr:uid="{AB3C7F4F-E63B-4D14-BA5D-315A2874607F}"/>
    <cellStyle name="Normal 9 3 4 3 5" xfId="4806" xr:uid="{04F35BCE-C360-42DB-ABF9-9F0C5C730F75}"/>
    <cellStyle name="Normal 9 3 4 4" xfId="3200" xr:uid="{E840C0AD-53C3-414F-B0F8-627D0E8B7159}"/>
    <cellStyle name="Normal 9 3 4 4 2" xfId="3201" xr:uid="{0085D939-3A88-4391-B2F2-52DCEFCB2649}"/>
    <cellStyle name="Normal 9 3 4 4 2 2" xfId="4812" xr:uid="{D27F46FB-75A6-4262-9256-CA19DA679D62}"/>
    <cellStyle name="Normal 9 3 4 4 3" xfId="3202" xr:uid="{1517F418-CBA4-4D05-87E6-7857E4273729}"/>
    <cellStyle name="Normal 9 3 4 4 3 2" xfId="4813" xr:uid="{978C7FBD-3CFC-4F74-A37F-F4E13331A494}"/>
    <cellStyle name="Normal 9 3 4 4 4" xfId="3203" xr:uid="{1F96C693-6DE5-46EB-A01B-31504B56C864}"/>
    <cellStyle name="Normal 9 3 4 4 4 2" xfId="4814" xr:uid="{4D196216-4A4F-4D57-B803-33371326CA84}"/>
    <cellStyle name="Normal 9 3 4 4 5" xfId="4811" xr:uid="{29A40FD0-10EB-4668-9044-DEC94DCD1E97}"/>
    <cellStyle name="Normal 9 3 4 5" xfId="3204" xr:uid="{0A6FC80B-B5CA-4709-A3A4-EE1972F7707C}"/>
    <cellStyle name="Normal 9 3 4 5 2" xfId="4815" xr:uid="{64C1B8D3-4D67-414B-B1B3-40817F72B735}"/>
    <cellStyle name="Normal 9 3 4 6" xfId="3205" xr:uid="{FCF32E01-8FF6-4C47-A9C1-9F6D9F39DD9C}"/>
    <cellStyle name="Normal 9 3 4 6 2" xfId="4816" xr:uid="{72185913-1870-403B-A146-73E305C201CF}"/>
    <cellStyle name="Normal 9 3 4 7" xfId="3206" xr:uid="{25EEB0B7-DE42-4783-9B6C-5DD5B1C7E6B9}"/>
    <cellStyle name="Normal 9 3 4 7 2" xfId="4817" xr:uid="{1A25F6D2-9874-4E42-80D3-E957DE5D8419}"/>
    <cellStyle name="Normal 9 3 4 8" xfId="4795" xr:uid="{1AFBBEEB-F42B-4F5D-8459-CAA2033792CD}"/>
    <cellStyle name="Normal 9 3 5" xfId="3207" xr:uid="{01DEDDFF-BF37-4BF6-88E3-C81932286913}"/>
    <cellStyle name="Normal 9 3 5 2" xfId="3208" xr:uid="{2D2961FF-1C12-4F34-8A0D-E11B0C64C30F}"/>
    <cellStyle name="Normal 9 3 5 2 2" xfId="3209" xr:uid="{463DDC8D-208A-4D30-BB69-ED87C75E0312}"/>
    <cellStyle name="Normal 9 3 5 2 2 2" xfId="4249" xr:uid="{48F42064-C25B-4401-B5D5-AE2468C9DB4C}"/>
    <cellStyle name="Normal 9 3 5 2 2 2 2" xfId="4250" xr:uid="{3B2E9A4A-6D67-4932-83C9-45DA07835D25}"/>
    <cellStyle name="Normal 9 3 5 2 2 2 2 2" xfId="4822" xr:uid="{F7AC110B-555F-4344-867F-7959B24B02E9}"/>
    <cellStyle name="Normal 9 3 5 2 2 2 3" xfId="4821" xr:uid="{0BAD45B8-6BD2-4F41-A68F-0102638A1E00}"/>
    <cellStyle name="Normal 9 3 5 2 2 3" xfId="4251" xr:uid="{C708BFC9-18BA-459D-B4DF-1F989F89904C}"/>
    <cellStyle name="Normal 9 3 5 2 2 3 2" xfId="4823" xr:uid="{12E15B34-5447-4A6B-A3E6-A3D1C23A091D}"/>
    <cellStyle name="Normal 9 3 5 2 2 4" xfId="4820" xr:uid="{00237CD4-8940-44DF-A582-2BBE6CFC5573}"/>
    <cellStyle name="Normal 9 3 5 2 3" xfId="3210" xr:uid="{D99A9BE3-DD31-4B40-8ECC-49A6425582A9}"/>
    <cellStyle name="Normal 9 3 5 2 3 2" xfId="4252" xr:uid="{88B06EBD-7551-4F58-A199-9DA6AAC4374B}"/>
    <cellStyle name="Normal 9 3 5 2 3 2 2" xfId="4825" xr:uid="{B97B7BD5-C6F8-43D2-8B3C-A203FBAEA42A}"/>
    <cellStyle name="Normal 9 3 5 2 3 3" xfId="4824" xr:uid="{B39C54F4-76E3-45A5-AB12-D944001B3FF7}"/>
    <cellStyle name="Normal 9 3 5 2 4" xfId="3211" xr:uid="{EEF3C8F5-2038-4CA1-8DE2-0DB9005CED27}"/>
    <cellStyle name="Normal 9 3 5 2 4 2" xfId="4826" xr:uid="{D800AE2F-BCD2-4DB0-BC4E-4C78F7178A27}"/>
    <cellStyle name="Normal 9 3 5 2 5" xfId="4819" xr:uid="{46D5ED1B-CEC3-47C5-8628-C178ED8FE3F9}"/>
    <cellStyle name="Normal 9 3 5 3" xfId="3212" xr:uid="{9A7BE54A-A319-4AD0-BAF1-64BCD3820B49}"/>
    <cellStyle name="Normal 9 3 5 3 2" xfId="3213" xr:uid="{218E04A1-4F71-448C-91DD-EB8499C9D119}"/>
    <cellStyle name="Normal 9 3 5 3 2 2" xfId="4253" xr:uid="{9987814C-C7DB-4481-8F52-C674DD36BA70}"/>
    <cellStyle name="Normal 9 3 5 3 2 2 2" xfId="4829" xr:uid="{12DE4A23-C3AD-4F65-87AC-2D0F36D4658D}"/>
    <cellStyle name="Normal 9 3 5 3 2 3" xfId="4828" xr:uid="{17C5BCFB-A1C9-40DE-ADC6-BC58712D34CD}"/>
    <cellStyle name="Normal 9 3 5 3 3" xfId="3214" xr:uid="{F22D9B0B-CC5B-471C-850E-B76665C395C4}"/>
    <cellStyle name="Normal 9 3 5 3 3 2" xfId="4830" xr:uid="{3436FC37-EEDC-4EDC-A2D6-1C908E5C5966}"/>
    <cellStyle name="Normal 9 3 5 3 4" xfId="3215" xr:uid="{A6B39C62-047E-400A-8CBB-A89EB2E7352B}"/>
    <cellStyle name="Normal 9 3 5 3 4 2" xfId="4831" xr:uid="{37502651-52C2-4089-8A5B-A87442091AE7}"/>
    <cellStyle name="Normal 9 3 5 3 5" xfId="4827" xr:uid="{35693576-94CD-4067-ADC1-A54BC44FC674}"/>
    <cellStyle name="Normal 9 3 5 4" xfId="3216" xr:uid="{C57F0201-97A2-40A5-BE71-7C975988B44E}"/>
    <cellStyle name="Normal 9 3 5 4 2" xfId="4254" xr:uid="{99C74B79-9F86-4241-BC3E-4A04B2BB76EE}"/>
    <cellStyle name="Normal 9 3 5 4 2 2" xfId="4833" xr:uid="{51312F90-874B-4FA6-B19F-FFCD930909C6}"/>
    <cellStyle name="Normal 9 3 5 4 3" xfId="4832" xr:uid="{6E30EB41-0CD7-41F2-B959-10679708C953}"/>
    <cellStyle name="Normal 9 3 5 5" xfId="3217" xr:uid="{3FFB0BBF-0C97-4E98-8E35-CE2DDC44F571}"/>
    <cellStyle name="Normal 9 3 5 5 2" xfId="4834" xr:uid="{C8FEAAF9-EF30-46DC-8913-EF7F4685ABD2}"/>
    <cellStyle name="Normal 9 3 5 6" xfId="3218" xr:uid="{7E58F993-9F24-4BA2-9F0B-8695C4E91523}"/>
    <cellStyle name="Normal 9 3 5 6 2" xfId="4835" xr:uid="{8261A052-08D4-49CE-AAF5-D1049B852846}"/>
    <cellStyle name="Normal 9 3 5 7" xfId="4818" xr:uid="{F229B894-C77A-42BF-A6CA-E255CCDC7D0D}"/>
    <cellStyle name="Normal 9 3 6" xfId="3219" xr:uid="{1732F28C-2C53-4942-8FD4-FCDC671BEC16}"/>
    <cellStyle name="Normal 9 3 6 2" xfId="3220" xr:uid="{F732EEFE-AD7E-4AEC-851E-CCD07BC8DA57}"/>
    <cellStyle name="Normal 9 3 6 2 2" xfId="3221" xr:uid="{3880D262-F785-4CF4-BC05-21D3DCA077F6}"/>
    <cellStyle name="Normal 9 3 6 2 2 2" xfId="4255" xr:uid="{9F62199F-C77D-40A6-90C3-E99CDB430722}"/>
    <cellStyle name="Normal 9 3 6 2 2 2 2" xfId="4839" xr:uid="{6A2A8754-74EB-4424-8E65-EEC8597026C5}"/>
    <cellStyle name="Normal 9 3 6 2 2 3" xfId="4838" xr:uid="{8D53AA41-B928-427F-B2EC-4FD6F422AD9F}"/>
    <cellStyle name="Normal 9 3 6 2 3" xfId="3222" xr:uid="{8A426D51-EA00-4CFC-B9B6-DF85DBE6B2E3}"/>
    <cellStyle name="Normal 9 3 6 2 3 2" xfId="4840" xr:uid="{A66BC923-92D5-4A0E-9170-2C7839A257CB}"/>
    <cellStyle name="Normal 9 3 6 2 4" xfId="3223" xr:uid="{9977C319-BEAA-40D3-B398-24B73D762258}"/>
    <cellStyle name="Normal 9 3 6 2 4 2" xfId="4841" xr:uid="{F4B02DBE-7972-4AB3-AF24-5D0D7152AD69}"/>
    <cellStyle name="Normal 9 3 6 2 5" xfId="4837" xr:uid="{49132870-1366-49E7-867F-318621A7FC08}"/>
    <cellStyle name="Normal 9 3 6 3" xfId="3224" xr:uid="{F04DA87A-102C-4632-9A0F-7E928D54A087}"/>
    <cellStyle name="Normal 9 3 6 3 2" xfId="4256" xr:uid="{AFBD306A-AAD6-4505-84B9-C26BE3B0DCA0}"/>
    <cellStyle name="Normal 9 3 6 3 2 2" xfId="4843" xr:uid="{A10452E3-AC3A-450E-B29F-3F881B521750}"/>
    <cellStyle name="Normal 9 3 6 3 3" xfId="4842" xr:uid="{AA2DE64A-2A72-486D-B617-B751D920D694}"/>
    <cellStyle name="Normal 9 3 6 4" xfId="3225" xr:uid="{0C4C4C49-135D-47DD-8FD8-5C627133DE68}"/>
    <cellStyle name="Normal 9 3 6 4 2" xfId="4844" xr:uid="{22D2C500-04A2-4585-9F79-8D46ECBB2969}"/>
    <cellStyle name="Normal 9 3 6 5" xfId="3226" xr:uid="{E96B32C2-B8E6-4F1D-A4AA-D5BC25CC9FE5}"/>
    <cellStyle name="Normal 9 3 6 5 2" xfId="4845" xr:uid="{989FFC1A-A009-44ED-8FD0-459223715491}"/>
    <cellStyle name="Normal 9 3 6 6" xfId="4836" xr:uid="{1A0E34D2-4D87-4610-96B4-A481FD4DC0D3}"/>
    <cellStyle name="Normal 9 3 7" xfId="3227" xr:uid="{0447E099-0D9B-4F63-AE47-FCBFB1D3A628}"/>
    <cellStyle name="Normal 9 3 7 2" xfId="3228" xr:uid="{7685A01A-8E39-49EE-9A85-2954D01C998A}"/>
    <cellStyle name="Normal 9 3 7 2 2" xfId="4257" xr:uid="{B75FA03A-270C-415E-BFDB-26C783F73CCB}"/>
    <cellStyle name="Normal 9 3 7 2 2 2" xfId="4848" xr:uid="{D51A4B38-2E5C-4025-9F4D-5329C64DFC28}"/>
    <cellStyle name="Normal 9 3 7 2 3" xfId="4847" xr:uid="{DCE83297-D5B8-4A4B-AC34-70E8F3E120F2}"/>
    <cellStyle name="Normal 9 3 7 3" xfId="3229" xr:uid="{2C5DE484-B1F1-4FDF-9438-39FC79AC4EA6}"/>
    <cellStyle name="Normal 9 3 7 3 2" xfId="4849" xr:uid="{298A5B9F-A94A-48E5-8677-34193820855A}"/>
    <cellStyle name="Normal 9 3 7 4" xfId="3230" xr:uid="{E64CC75E-D9F2-4861-A1F4-D532FD2EF63D}"/>
    <cellStyle name="Normal 9 3 7 4 2" xfId="4850" xr:uid="{E9948393-CD95-43FC-BADF-D069B463F938}"/>
    <cellStyle name="Normal 9 3 7 5" xfId="4846" xr:uid="{6980CEB2-C207-4143-A545-C53B295F711C}"/>
    <cellStyle name="Normal 9 3 8" xfId="3231" xr:uid="{B82A20D2-EEC4-47EE-9E6B-B59A94826A1C}"/>
    <cellStyle name="Normal 9 3 8 2" xfId="3232" xr:uid="{90B7C02C-6A39-40CD-ADF6-76C8BC54B133}"/>
    <cellStyle name="Normal 9 3 8 2 2" xfId="4852" xr:uid="{7240436B-83D2-499B-8E5B-558470AFE249}"/>
    <cellStyle name="Normal 9 3 8 3" xfId="3233" xr:uid="{629C4830-B4FF-476E-84C0-04A2880B30EE}"/>
    <cellStyle name="Normal 9 3 8 3 2" xfId="4853" xr:uid="{142FFE8B-B6DE-47C9-AB36-C6EBDE71AF33}"/>
    <cellStyle name="Normal 9 3 8 4" xfId="3234" xr:uid="{D4E484A3-AF56-4877-9097-9AE659A3D792}"/>
    <cellStyle name="Normal 9 3 8 4 2" xfId="4854" xr:uid="{9455DEE6-1448-4847-9DEA-6B19E50E37DC}"/>
    <cellStyle name="Normal 9 3 8 5" xfId="4851" xr:uid="{B0130411-26D8-49D9-A87A-C6257F8A099A}"/>
    <cellStyle name="Normal 9 3 9" xfId="3235" xr:uid="{61C53969-EF3D-4959-B39D-60908A4DCE8C}"/>
    <cellStyle name="Normal 9 3 9 2" xfId="4855" xr:uid="{4B508F5E-C3A2-46EA-AA28-ABF80EE28283}"/>
    <cellStyle name="Normal 9 4" xfId="3236" xr:uid="{4175B39D-E655-45CD-8601-F3BB06EE7F1A}"/>
    <cellStyle name="Normal 9 4 10" xfId="3237" xr:uid="{64C32338-777C-42FB-8AAB-4B0BBBBB3633}"/>
    <cellStyle name="Normal 9 4 10 2" xfId="4857" xr:uid="{642C93EC-8483-45CE-A473-718053E38C5B}"/>
    <cellStyle name="Normal 9 4 11" xfId="3238" xr:uid="{C919B788-9CD7-4B41-A3EA-77EE610D5B16}"/>
    <cellStyle name="Normal 9 4 11 2" xfId="4858" xr:uid="{123AF2D7-4465-47A4-B42F-EA697DEDF348}"/>
    <cellStyle name="Normal 9 4 12" xfId="4856" xr:uid="{7D69E580-46C8-4060-B0A7-B1908C0A689F}"/>
    <cellStyle name="Normal 9 4 2" xfId="3239" xr:uid="{9C685E97-FC59-40BE-BB67-9A0E16E464A3}"/>
    <cellStyle name="Normal 9 4 2 10" xfId="4859" xr:uid="{BCED3C51-2BE2-4A2C-B161-86C63C5B2184}"/>
    <cellStyle name="Normal 9 4 2 2" xfId="3240" xr:uid="{6406C623-D644-48C5-A33C-1A8FDA8EABDB}"/>
    <cellStyle name="Normal 9 4 2 2 2" xfId="3241" xr:uid="{4487B9B6-9EB9-4982-90B9-3B9CEB717E0B}"/>
    <cellStyle name="Normal 9 4 2 2 2 2" xfId="3242" xr:uid="{C154D933-08E7-4B21-AC2C-9E7B42014929}"/>
    <cellStyle name="Normal 9 4 2 2 2 2 2" xfId="3243" xr:uid="{9A9B1234-A498-433E-AE49-D88D2CA1E72E}"/>
    <cellStyle name="Normal 9 4 2 2 2 2 2 2" xfId="4258" xr:uid="{F6297849-2ABF-456F-A802-9D8107A8902D}"/>
    <cellStyle name="Normal 9 4 2 2 2 2 2 2 2" xfId="4864" xr:uid="{861D4E67-947D-46E9-9169-23BFB6EBF290}"/>
    <cellStyle name="Normal 9 4 2 2 2 2 2 3" xfId="4863" xr:uid="{A7D67D5B-6F25-464D-AC31-2EA96EB98852}"/>
    <cellStyle name="Normal 9 4 2 2 2 2 3" xfId="3244" xr:uid="{D9439A1F-7655-44C7-9DD2-1E1BF5F5FFAF}"/>
    <cellStyle name="Normal 9 4 2 2 2 2 3 2" xfId="4865" xr:uid="{AD84267C-7CD7-4C49-8B34-AC7089A13776}"/>
    <cellStyle name="Normal 9 4 2 2 2 2 4" xfId="3245" xr:uid="{91368918-1762-4FDF-BD4D-DBCD63ACF966}"/>
    <cellStyle name="Normal 9 4 2 2 2 2 4 2" xfId="4866" xr:uid="{E2B644C0-EA73-49C3-8D28-6D639FE33D1E}"/>
    <cellStyle name="Normal 9 4 2 2 2 2 5" xfId="4862" xr:uid="{20A42167-A2B4-4A86-B1EA-114B9F736032}"/>
    <cellStyle name="Normal 9 4 2 2 2 3" xfId="3246" xr:uid="{61930769-6144-4BAA-A968-6A53C8183454}"/>
    <cellStyle name="Normal 9 4 2 2 2 3 2" xfId="3247" xr:uid="{678647E2-839D-4024-B2E8-E63F0BF60A02}"/>
    <cellStyle name="Normal 9 4 2 2 2 3 2 2" xfId="4868" xr:uid="{EDB83382-1E43-44F4-8ABE-47381483717E}"/>
    <cellStyle name="Normal 9 4 2 2 2 3 3" xfId="3248" xr:uid="{EC5D019E-E748-4BC0-B4CC-84DD9551E783}"/>
    <cellStyle name="Normal 9 4 2 2 2 3 3 2" xfId="4869" xr:uid="{5B86801F-C116-48F6-A472-146EC4C96A34}"/>
    <cellStyle name="Normal 9 4 2 2 2 3 4" xfId="3249" xr:uid="{092D0BE5-C8D4-4B1E-897B-DF972CA7AF71}"/>
    <cellStyle name="Normal 9 4 2 2 2 3 4 2" xfId="4870" xr:uid="{A539095D-AD7A-44D6-8C94-7C155E6ADE19}"/>
    <cellStyle name="Normal 9 4 2 2 2 3 5" xfId="4867" xr:uid="{1F561147-00BE-4F77-A5DF-A9FE4555B387}"/>
    <cellStyle name="Normal 9 4 2 2 2 4" xfId="3250" xr:uid="{0F4AB6E3-5B59-431E-8109-4896472E7686}"/>
    <cellStyle name="Normal 9 4 2 2 2 4 2" xfId="4871" xr:uid="{2AFBFD17-A359-4132-B70B-CD5C7535F6A0}"/>
    <cellStyle name="Normal 9 4 2 2 2 5" xfId="3251" xr:uid="{E516331C-8F17-40D0-82DC-B82FFE07D95C}"/>
    <cellStyle name="Normal 9 4 2 2 2 5 2" xfId="4872" xr:uid="{726AD3D1-81FC-461A-BE4F-6BC4148AEAC0}"/>
    <cellStyle name="Normal 9 4 2 2 2 6" xfId="3252" xr:uid="{F353F662-2DBC-49B0-8AE7-18CF82145C07}"/>
    <cellStyle name="Normal 9 4 2 2 2 6 2" xfId="4873" xr:uid="{7577DB2C-A45B-4068-9ADD-3525D0F29936}"/>
    <cellStyle name="Normal 9 4 2 2 2 7" xfId="4861" xr:uid="{43D6D1E8-4AD4-4C88-A7AC-CF47A2FDD4C3}"/>
    <cellStyle name="Normal 9 4 2 2 3" xfId="3253" xr:uid="{89F20122-405B-41C2-9A2C-E4649E9B4B45}"/>
    <cellStyle name="Normal 9 4 2 2 3 2" xfId="3254" xr:uid="{44766938-7088-417F-93AE-36E338AADE8C}"/>
    <cellStyle name="Normal 9 4 2 2 3 2 2" xfId="3255" xr:uid="{8632F498-94E9-4163-A223-213CE3E72084}"/>
    <cellStyle name="Normal 9 4 2 2 3 2 2 2" xfId="4876" xr:uid="{8F49B004-228F-4C2C-8421-E43C8AA4F171}"/>
    <cellStyle name="Normal 9 4 2 2 3 2 3" xfId="3256" xr:uid="{5A7037E0-B1A8-4D31-8B00-859242330C28}"/>
    <cellStyle name="Normal 9 4 2 2 3 2 3 2" xfId="4877" xr:uid="{DF55A9CC-5270-4BE1-A693-955F65714A6B}"/>
    <cellStyle name="Normal 9 4 2 2 3 2 4" xfId="3257" xr:uid="{AB882FF1-2B08-463A-B2D9-3369E8C4AA2F}"/>
    <cellStyle name="Normal 9 4 2 2 3 2 4 2" xfId="4878" xr:uid="{EC0FA790-2790-467D-B315-2EE1047E8F92}"/>
    <cellStyle name="Normal 9 4 2 2 3 2 5" xfId="4875" xr:uid="{69E66D20-8AA1-45C7-BC0A-67722C8C056D}"/>
    <cellStyle name="Normal 9 4 2 2 3 3" xfId="3258" xr:uid="{0BFBAD21-8C4D-4FD8-A6D6-66ABE4401DFC}"/>
    <cellStyle name="Normal 9 4 2 2 3 3 2" xfId="4879" xr:uid="{5CEA7689-C836-44ED-9108-D05431DF1B19}"/>
    <cellStyle name="Normal 9 4 2 2 3 4" xfId="3259" xr:uid="{2A285369-A740-4789-99E6-F80CAD58E5D3}"/>
    <cellStyle name="Normal 9 4 2 2 3 4 2" xfId="4880" xr:uid="{FDF7E8FD-2A3D-4152-9328-5BBB6C2BBAF4}"/>
    <cellStyle name="Normal 9 4 2 2 3 5" xfId="3260" xr:uid="{D0C170B3-C3BF-4058-8255-B42B1BD955D5}"/>
    <cellStyle name="Normal 9 4 2 2 3 5 2" xfId="4881" xr:uid="{9BA096E1-BE77-4708-B0E0-392E03A6B37E}"/>
    <cellStyle name="Normal 9 4 2 2 3 6" xfId="4874" xr:uid="{24E41A98-6DA9-425D-91C4-9EC6875900D0}"/>
    <cellStyle name="Normal 9 4 2 2 4" xfId="3261" xr:uid="{8A7EBFCB-67CF-42A0-B5E1-16CFC03D7F13}"/>
    <cellStyle name="Normal 9 4 2 2 4 2" xfId="3262" xr:uid="{DC74AF6F-2E5F-4C90-B8D1-F37A54E22964}"/>
    <cellStyle name="Normal 9 4 2 2 4 2 2" xfId="4883" xr:uid="{6518F940-DFD4-4DF5-B543-DA6097929B5E}"/>
    <cellStyle name="Normal 9 4 2 2 4 3" xfId="3263" xr:uid="{4112C9AA-DED1-49F2-9BCE-65CE70CFD6F3}"/>
    <cellStyle name="Normal 9 4 2 2 4 3 2" xfId="4884" xr:uid="{731F5EE7-9B4B-4F55-BE68-882DA51E84BB}"/>
    <cellStyle name="Normal 9 4 2 2 4 4" xfId="3264" xr:uid="{38E19132-DC95-4488-A70F-7C16330EC4BE}"/>
    <cellStyle name="Normal 9 4 2 2 4 4 2" xfId="4885" xr:uid="{EC7F72C0-1708-4356-B773-CC0D6D039115}"/>
    <cellStyle name="Normal 9 4 2 2 4 5" xfId="4882" xr:uid="{8980128E-A198-4E83-A7A3-44A303EC2B07}"/>
    <cellStyle name="Normal 9 4 2 2 5" xfId="3265" xr:uid="{9903588A-97B9-43EC-AD11-8FA99731787B}"/>
    <cellStyle name="Normal 9 4 2 2 5 2" xfId="3266" xr:uid="{10BA99E7-65D2-49FD-8AFA-5ED3461E83D9}"/>
    <cellStyle name="Normal 9 4 2 2 5 2 2" xfId="4887" xr:uid="{35A6E266-F4E0-4B73-978A-28D57F65C067}"/>
    <cellStyle name="Normal 9 4 2 2 5 3" xfId="3267" xr:uid="{956A3E43-6381-4FA7-A97F-B3EC38894A52}"/>
    <cellStyle name="Normal 9 4 2 2 5 3 2" xfId="4888" xr:uid="{F8A35783-D1A7-42CE-BC2C-FE26AC9803DB}"/>
    <cellStyle name="Normal 9 4 2 2 5 4" xfId="3268" xr:uid="{44BBE7AD-9055-494B-85EC-E83429DD3096}"/>
    <cellStyle name="Normal 9 4 2 2 5 4 2" xfId="4889" xr:uid="{12864F0E-5B81-4996-B62C-C98637B2E237}"/>
    <cellStyle name="Normal 9 4 2 2 5 5" xfId="4886" xr:uid="{B3B9575F-B6CD-48D5-BA4B-E9CF97055DC3}"/>
    <cellStyle name="Normal 9 4 2 2 6" xfId="3269" xr:uid="{48BA4E86-5FC1-45FE-9585-A4B9E26491FB}"/>
    <cellStyle name="Normal 9 4 2 2 6 2" xfId="4890" xr:uid="{B0B7144E-7DA4-4E8D-B2E6-7B819D1B57C6}"/>
    <cellStyle name="Normal 9 4 2 2 7" xfId="3270" xr:uid="{140B9DE2-9D4F-4BBC-B831-CB4138084E0C}"/>
    <cellStyle name="Normal 9 4 2 2 7 2" xfId="4891" xr:uid="{AE5C67C3-58BC-4BEB-93C1-93489C820871}"/>
    <cellStyle name="Normal 9 4 2 2 8" xfId="3271" xr:uid="{8F6B2FA3-BD8E-41FF-90C2-55738AD3F7A7}"/>
    <cellStyle name="Normal 9 4 2 2 8 2" xfId="4892" xr:uid="{BB8C78CD-6F5E-4510-B105-6C0EC81101EB}"/>
    <cellStyle name="Normal 9 4 2 2 9" xfId="4860" xr:uid="{51335879-705A-4C48-A03E-F0B6DE3F5A47}"/>
    <cellStyle name="Normal 9 4 2 3" xfId="3272" xr:uid="{089A733F-AB93-47B7-816F-6A12C2C718F2}"/>
    <cellStyle name="Normal 9 4 2 3 2" xfId="3273" xr:uid="{4554378F-1AF6-497E-BCA3-4BCEBDC8E82F}"/>
    <cellStyle name="Normal 9 4 2 3 2 2" xfId="3274" xr:uid="{43D5A05A-E319-4084-BCAA-0724144444E8}"/>
    <cellStyle name="Normal 9 4 2 3 2 2 2" xfId="4259" xr:uid="{C0E8FFA7-A4E3-4DF9-A1EC-19D15E22869D}"/>
    <cellStyle name="Normal 9 4 2 3 2 2 2 2" xfId="4260" xr:uid="{2D12E314-E614-42A1-AC84-684CC076C887}"/>
    <cellStyle name="Normal 9 4 2 3 2 2 2 2 2" xfId="4897" xr:uid="{A97C038F-BFF2-4D1B-82F5-26DFBF116092}"/>
    <cellStyle name="Normal 9 4 2 3 2 2 2 3" xfId="4896" xr:uid="{DB138E3C-4533-408C-B2F5-CD7023C3F794}"/>
    <cellStyle name="Normal 9 4 2 3 2 2 3" xfId="4261" xr:uid="{0607F241-77A8-4BF7-810B-0D0511FCE949}"/>
    <cellStyle name="Normal 9 4 2 3 2 2 3 2" xfId="4898" xr:uid="{8FBB0D1F-5B02-44EC-BC42-1CCAE24D0687}"/>
    <cellStyle name="Normal 9 4 2 3 2 2 4" xfId="4895" xr:uid="{2692C21A-5CC9-4D89-BB87-160A52FA826C}"/>
    <cellStyle name="Normal 9 4 2 3 2 3" xfId="3275" xr:uid="{CBE03242-94E7-4B7E-98A6-5C6786F3F8E8}"/>
    <cellStyle name="Normal 9 4 2 3 2 3 2" xfId="4262" xr:uid="{8A44F89A-3B3C-48EA-B3A2-9F0B18DA2975}"/>
    <cellStyle name="Normal 9 4 2 3 2 3 2 2" xfId="4900" xr:uid="{0C7E00F6-8375-4AC7-8B70-D0CC844D1109}"/>
    <cellStyle name="Normal 9 4 2 3 2 3 3" xfId="4899" xr:uid="{B00BE1FC-E178-44EA-BDD9-B8E213A0EDC7}"/>
    <cellStyle name="Normal 9 4 2 3 2 4" xfId="3276" xr:uid="{7A2D4CF0-59EA-4BD3-BF3C-80E26DD60997}"/>
    <cellStyle name="Normal 9 4 2 3 2 4 2" xfId="4901" xr:uid="{6290286E-EA23-4CB6-AAF3-BB7592ED3002}"/>
    <cellStyle name="Normal 9 4 2 3 2 5" xfId="4894" xr:uid="{5E5F9338-72E7-4CB1-8412-01397752B3CB}"/>
    <cellStyle name="Normal 9 4 2 3 3" xfId="3277" xr:uid="{EF7B4567-2215-4655-9DE3-5F82BF3F903A}"/>
    <cellStyle name="Normal 9 4 2 3 3 2" xfId="3278" xr:uid="{7EE788E7-B91B-4927-9B1A-CA2BE33D3B77}"/>
    <cellStyle name="Normal 9 4 2 3 3 2 2" xfId="4263" xr:uid="{53D5C68E-8A5B-444A-A078-A26F659E4849}"/>
    <cellStyle name="Normal 9 4 2 3 3 2 2 2" xfId="4904" xr:uid="{1232B8DF-DB1F-46CA-A8B4-E7088330AD0E}"/>
    <cellStyle name="Normal 9 4 2 3 3 2 3" xfId="4903" xr:uid="{D7D9AE82-2A20-403A-9A6B-980DCB924089}"/>
    <cellStyle name="Normal 9 4 2 3 3 3" xfId="3279" xr:uid="{9E223C58-FA2B-4CCD-AE7E-FCA228E4AEA1}"/>
    <cellStyle name="Normal 9 4 2 3 3 3 2" xfId="4905" xr:uid="{B891CE34-0701-4E6E-83FC-013858226B3C}"/>
    <cellStyle name="Normal 9 4 2 3 3 4" xfId="3280" xr:uid="{197FA89D-5D27-44D3-9EE2-3454865B52CE}"/>
    <cellStyle name="Normal 9 4 2 3 3 4 2" xfId="4906" xr:uid="{AA9DC7E4-B96D-4AE7-BF38-19ACA998257F}"/>
    <cellStyle name="Normal 9 4 2 3 3 5" xfId="4902" xr:uid="{BBB0CDE7-0507-4215-AC2A-0A7CCBB9A828}"/>
    <cellStyle name="Normal 9 4 2 3 4" xfId="3281" xr:uid="{405028D6-DE97-49EE-89FD-D409E9D7036F}"/>
    <cellStyle name="Normal 9 4 2 3 4 2" xfId="4264" xr:uid="{00554F4C-7004-4708-8D91-18F0B6785796}"/>
    <cellStyle name="Normal 9 4 2 3 4 2 2" xfId="4908" xr:uid="{398F38AB-A269-4161-8A5B-96D5486F497D}"/>
    <cellStyle name="Normal 9 4 2 3 4 3" xfId="4907" xr:uid="{DAFC566E-321D-4E80-A7F8-37E060A01E6E}"/>
    <cellStyle name="Normal 9 4 2 3 5" xfId="3282" xr:uid="{84394252-C259-4D34-A02D-2D004787B738}"/>
    <cellStyle name="Normal 9 4 2 3 5 2" xfId="4909" xr:uid="{8AD47C09-5359-4622-B448-AF8A0BC8BFC4}"/>
    <cellStyle name="Normal 9 4 2 3 6" xfId="3283" xr:uid="{38AFB179-DC7B-4BC1-8888-4FD432B314F9}"/>
    <cellStyle name="Normal 9 4 2 3 6 2" xfId="4910" xr:uid="{AC43296B-15D1-469B-858B-1EA0B324F19F}"/>
    <cellStyle name="Normal 9 4 2 3 7" xfId="4893" xr:uid="{3F96256D-D96B-487C-A68D-BFDB4DEB2CC3}"/>
    <cellStyle name="Normal 9 4 2 4" xfId="3284" xr:uid="{427B8698-4BE4-450C-8827-64D521E7D757}"/>
    <cellStyle name="Normal 9 4 2 4 2" xfId="3285" xr:uid="{B4583449-E2F8-4CA6-A465-EBEA9CA6CEF3}"/>
    <cellStyle name="Normal 9 4 2 4 2 2" xfId="3286" xr:uid="{2905C645-675D-4634-9C91-8EFA79008064}"/>
    <cellStyle name="Normal 9 4 2 4 2 2 2" xfId="4265" xr:uid="{F123794B-C21F-41F6-96B1-85428BEF16F3}"/>
    <cellStyle name="Normal 9 4 2 4 2 2 2 2" xfId="4914" xr:uid="{A6D7E73E-7A5E-47F7-A997-EB6991007787}"/>
    <cellStyle name="Normal 9 4 2 4 2 2 3" xfId="4913" xr:uid="{35DF38F1-A77D-4AA3-AC65-ECC1175D67E7}"/>
    <cellStyle name="Normal 9 4 2 4 2 3" xfId="3287" xr:uid="{E3AE98BB-DD75-4315-B0C9-0F679AC5698E}"/>
    <cellStyle name="Normal 9 4 2 4 2 3 2" xfId="4915" xr:uid="{22C512A5-5C6C-4390-8BB4-69BC7BB98B39}"/>
    <cellStyle name="Normal 9 4 2 4 2 4" xfId="3288" xr:uid="{0AC6B1ED-35EA-4367-AE85-DF80C4B3E199}"/>
    <cellStyle name="Normal 9 4 2 4 2 4 2" xfId="4916" xr:uid="{7A531B57-5726-466C-9CCA-FC23608F2056}"/>
    <cellStyle name="Normal 9 4 2 4 2 5" xfId="4912" xr:uid="{65DCFACA-BDB8-4F8C-8805-B836201FC67A}"/>
    <cellStyle name="Normal 9 4 2 4 3" xfId="3289" xr:uid="{A44B777E-6AC5-4791-99BF-42DDD600632B}"/>
    <cellStyle name="Normal 9 4 2 4 3 2" xfId="4266" xr:uid="{D2029336-9CCE-4CA9-8103-9FC1C8178F0B}"/>
    <cellStyle name="Normal 9 4 2 4 3 2 2" xfId="4918" xr:uid="{40EC20CF-B87C-4E24-87BB-0AE09761945D}"/>
    <cellStyle name="Normal 9 4 2 4 3 3" xfId="4917" xr:uid="{22FC79E0-9BFC-43CC-8E6F-99B094851DA2}"/>
    <cellStyle name="Normal 9 4 2 4 4" xfId="3290" xr:uid="{A9DA3F86-AEC7-458D-9298-2246FA6692EF}"/>
    <cellStyle name="Normal 9 4 2 4 4 2" xfId="4919" xr:uid="{44A23F20-2DE7-4C12-9393-D6D1AE30022E}"/>
    <cellStyle name="Normal 9 4 2 4 5" xfId="3291" xr:uid="{FA6417BF-8184-4158-BD6A-D47AE292A287}"/>
    <cellStyle name="Normal 9 4 2 4 5 2" xfId="4920" xr:uid="{93BF03F6-7AA4-42CA-A8A8-EC7E04DE11FE}"/>
    <cellStyle name="Normal 9 4 2 4 6" xfId="4911" xr:uid="{98F7100B-B2D9-446E-A8E6-92D961013F75}"/>
    <cellStyle name="Normal 9 4 2 5" xfId="3292" xr:uid="{0C1713A2-D053-441D-B312-4F798DE25C16}"/>
    <cellStyle name="Normal 9 4 2 5 2" xfId="3293" xr:uid="{99C5AD22-1FB5-4689-9B71-19AA57A03F57}"/>
    <cellStyle name="Normal 9 4 2 5 2 2" xfId="4267" xr:uid="{35CCCE95-F365-43ED-8376-8675835B4050}"/>
    <cellStyle name="Normal 9 4 2 5 2 2 2" xfId="4923" xr:uid="{F96B7A4E-0246-4AF3-BB49-028605B044EC}"/>
    <cellStyle name="Normal 9 4 2 5 2 3" xfId="4922" xr:uid="{A5E764F6-D4FB-4F4F-AA0C-B9F4C86EF17A}"/>
    <cellStyle name="Normal 9 4 2 5 3" xfId="3294" xr:uid="{067D1B5F-FE91-4C7A-ACD6-76230F38B2AD}"/>
    <cellStyle name="Normal 9 4 2 5 3 2" xfId="4924" xr:uid="{94983DD9-50EE-4773-B419-0EC8FEE10315}"/>
    <cellStyle name="Normal 9 4 2 5 4" xfId="3295" xr:uid="{D179BD80-BFF0-4E30-89C7-6D56CD4C5D25}"/>
    <cellStyle name="Normal 9 4 2 5 4 2" xfId="4925" xr:uid="{77833576-4A7D-40CB-947A-CBE944DA611F}"/>
    <cellStyle name="Normal 9 4 2 5 5" xfId="4921" xr:uid="{9441528F-6227-4BF4-8223-63EC86BB85A6}"/>
    <cellStyle name="Normal 9 4 2 6" xfId="3296" xr:uid="{1DAC7353-709B-49D3-8B65-23A587E0B20D}"/>
    <cellStyle name="Normal 9 4 2 6 2" xfId="3297" xr:uid="{71E5A293-1C31-4A0F-B5F7-5E5C09A3BD7A}"/>
    <cellStyle name="Normal 9 4 2 6 2 2" xfId="4927" xr:uid="{667393B9-D6FD-43F1-BA1C-2496C7449A30}"/>
    <cellStyle name="Normal 9 4 2 6 3" xfId="3298" xr:uid="{64FD6CB9-9FD4-4175-B558-8E7DD6179450}"/>
    <cellStyle name="Normal 9 4 2 6 3 2" xfId="4928" xr:uid="{E129E3EE-A068-422D-B4EF-DF6D159BB249}"/>
    <cellStyle name="Normal 9 4 2 6 4" xfId="3299" xr:uid="{EA0B11F9-E1C2-450C-AE11-B731F69D0CC5}"/>
    <cellStyle name="Normal 9 4 2 6 4 2" xfId="4929" xr:uid="{DCDBB72E-A162-4669-9B30-DAB67FCE9D9C}"/>
    <cellStyle name="Normal 9 4 2 6 5" xfId="4926" xr:uid="{09A1C6AF-44D5-4F0E-BA33-9451592E2DD2}"/>
    <cellStyle name="Normal 9 4 2 7" xfId="3300" xr:uid="{E13DFDD5-370D-4FD1-AD53-0B0324E7A491}"/>
    <cellStyle name="Normal 9 4 2 7 2" xfId="4930" xr:uid="{73C1B95E-955C-4BEE-8C53-5F1B101F2C3B}"/>
    <cellStyle name="Normal 9 4 2 8" xfId="3301" xr:uid="{1C0B0F36-13D6-442D-A61A-D4040A6E776A}"/>
    <cellStyle name="Normal 9 4 2 8 2" xfId="4931" xr:uid="{0AF0C451-9A24-4853-9181-F9796D362D03}"/>
    <cellStyle name="Normal 9 4 2 9" xfId="3302" xr:uid="{C3D9E4B6-2B03-45A1-AA00-F4F4BCCAFCBE}"/>
    <cellStyle name="Normal 9 4 2 9 2" xfId="4932" xr:uid="{16D8F683-E0D2-414A-80EB-262E9B8CC91D}"/>
    <cellStyle name="Normal 9 4 3" xfId="3303" xr:uid="{A8871B59-CC0B-472F-84D1-F8510C1A9173}"/>
    <cellStyle name="Normal 9 4 3 2" xfId="3304" xr:uid="{CA52F90E-EC94-4180-8338-77AD17824613}"/>
    <cellStyle name="Normal 9 4 3 2 2" xfId="3305" xr:uid="{12199114-183C-4E64-B57E-EBE7DA59FA63}"/>
    <cellStyle name="Normal 9 4 3 2 2 2" xfId="3306" xr:uid="{FB3D6601-43F1-470E-B492-9C6653C91040}"/>
    <cellStyle name="Normal 9 4 3 2 2 2 2" xfId="4268" xr:uid="{D01D4597-C792-47FD-ADBF-3A220F450A3A}"/>
    <cellStyle name="Normal 9 4 3 2 2 2 2 2" xfId="4671" xr:uid="{A8E75E7D-087F-418C-A650-2CF43FF3851E}"/>
    <cellStyle name="Normal 9 4 3 2 2 2 2 2 2" xfId="5308" xr:uid="{DB30031F-6FDF-42A3-8D63-090C190B7595}"/>
    <cellStyle name="Normal 9 4 3 2 2 2 2 2 3" xfId="4937" xr:uid="{FEFA03D6-413B-4260-A847-1749A8832AE5}"/>
    <cellStyle name="Normal 9 4 3 2 2 2 3" xfId="4672" xr:uid="{FA5648E9-810F-4E40-A187-F2CBB1FDD196}"/>
    <cellStyle name="Normal 9 4 3 2 2 2 3 2" xfId="5309" xr:uid="{A3F8E64A-1B43-432D-8886-1FD0EA318B33}"/>
    <cellStyle name="Normal 9 4 3 2 2 2 3 3" xfId="4936" xr:uid="{6306C39B-C2C6-4322-A42F-36271BE5B9AA}"/>
    <cellStyle name="Normal 9 4 3 2 2 3" xfId="3307" xr:uid="{4ADDB9A7-51F1-4FD9-A65F-736E15509087}"/>
    <cellStyle name="Normal 9 4 3 2 2 3 2" xfId="4673" xr:uid="{BC5B546A-7DB8-479F-A166-E729AB58D206}"/>
    <cellStyle name="Normal 9 4 3 2 2 3 2 2" xfId="5310" xr:uid="{324629D5-3AA2-4460-BB58-DC8DCC76AF7C}"/>
    <cellStyle name="Normal 9 4 3 2 2 3 2 3" xfId="4938" xr:uid="{EFB5AFF1-460C-4E10-A2E0-10D4EADDB548}"/>
    <cellStyle name="Normal 9 4 3 2 2 4" xfId="3308" xr:uid="{D3E4BA05-1A0E-406D-BBB6-BD8890B8DC2F}"/>
    <cellStyle name="Normal 9 4 3 2 2 4 2" xfId="4939" xr:uid="{B824EC2C-F04D-4443-A0B1-7808B18ADC8D}"/>
    <cellStyle name="Normal 9 4 3 2 2 5" xfId="4935" xr:uid="{5418CD5D-4B17-4F7B-BDD7-98A35B3C66F3}"/>
    <cellStyle name="Normal 9 4 3 2 3" xfId="3309" xr:uid="{CA4BC9F6-BA96-410E-BCD1-C0A0D1BA128F}"/>
    <cellStyle name="Normal 9 4 3 2 3 2" xfId="3310" xr:uid="{90E5B38E-9D86-4816-BD30-0571144EE82C}"/>
    <cellStyle name="Normal 9 4 3 2 3 2 2" xfId="4674" xr:uid="{32713116-BA3C-4C4F-B6C1-E903C50A33CA}"/>
    <cellStyle name="Normal 9 4 3 2 3 2 2 2" xfId="5311" xr:uid="{4C593B12-9450-49BB-A3EE-E0340297A425}"/>
    <cellStyle name="Normal 9 4 3 2 3 2 2 3" xfId="4941" xr:uid="{E429EE67-8E9F-4FB3-9D28-CB93DDCC8547}"/>
    <cellStyle name="Normal 9 4 3 2 3 3" xfId="3311" xr:uid="{064E8FEE-C9CB-45B8-BA52-65052E7B6982}"/>
    <cellStyle name="Normal 9 4 3 2 3 3 2" xfId="4942" xr:uid="{6FF10F94-6E9D-4AB6-9D78-1A01288751CD}"/>
    <cellStyle name="Normal 9 4 3 2 3 4" xfId="3312" xr:uid="{EEA0955D-BACC-4911-A672-9AEF3EED9931}"/>
    <cellStyle name="Normal 9 4 3 2 3 4 2" xfId="4943" xr:uid="{FDC713AD-62B0-4BF0-A3DC-1E46A442CE85}"/>
    <cellStyle name="Normal 9 4 3 2 3 5" xfId="4940" xr:uid="{B99B5D60-F942-4CC7-B5D5-29D3AFDAD76C}"/>
    <cellStyle name="Normal 9 4 3 2 4" xfId="3313" xr:uid="{344C8B34-E29C-4C39-B694-F63BB8C7EB31}"/>
    <cellStyle name="Normal 9 4 3 2 4 2" xfId="4675" xr:uid="{72D36429-6D0D-4F30-BA05-CA0AE3AFF092}"/>
    <cellStyle name="Normal 9 4 3 2 4 2 2" xfId="5312" xr:uid="{BBF54C00-0050-4462-AEEE-BB3675FD4B1D}"/>
    <cellStyle name="Normal 9 4 3 2 4 2 3" xfId="4944" xr:uid="{1CD35C83-270B-43BF-ACE9-924265216EE5}"/>
    <cellStyle name="Normal 9 4 3 2 5" xfId="3314" xr:uid="{B396DC6E-D666-4A99-8AF7-042F16349E0F}"/>
    <cellStyle name="Normal 9 4 3 2 5 2" xfId="4945" xr:uid="{BCEB3393-0B3A-4424-89BB-C795CBBFB213}"/>
    <cellStyle name="Normal 9 4 3 2 6" xfId="3315" xr:uid="{95BFDD2C-610D-4518-A7D2-0AAB3D54845A}"/>
    <cellStyle name="Normal 9 4 3 2 6 2" xfId="4946" xr:uid="{DEEB925F-9B05-480E-BC45-2C8DCBEAC97E}"/>
    <cellStyle name="Normal 9 4 3 2 7" xfId="4934" xr:uid="{4F42BC0A-D54A-4AB6-B3FD-4CD64BC84097}"/>
    <cellStyle name="Normal 9 4 3 3" xfId="3316" xr:uid="{EBFA79C8-3207-4983-B907-6456C11812A0}"/>
    <cellStyle name="Normal 9 4 3 3 2" xfId="3317" xr:uid="{E70D77EF-AE0D-49EA-9CCD-2DB5F086B966}"/>
    <cellStyle name="Normal 9 4 3 3 2 2" xfId="3318" xr:uid="{EB11A06C-E323-4159-AFB4-D894FCA63B3B}"/>
    <cellStyle name="Normal 9 4 3 3 2 2 2" xfId="4676" xr:uid="{4DF34B39-6615-4677-9EE2-B3A2FA5B4186}"/>
    <cellStyle name="Normal 9 4 3 3 2 2 2 2" xfId="5313" xr:uid="{072B7BC6-74A2-498B-A675-875A72DC2265}"/>
    <cellStyle name="Normal 9 4 3 3 2 2 2 3" xfId="4949" xr:uid="{5A23BBE2-7C71-420D-835F-51EEC94E9A82}"/>
    <cellStyle name="Normal 9 4 3 3 2 3" xfId="3319" xr:uid="{3F59424C-D3B6-45FE-B89D-7EDE40361070}"/>
    <cellStyle name="Normal 9 4 3 3 2 3 2" xfId="4950" xr:uid="{2CD0CA02-9874-4EA4-8393-6C34B963CC4D}"/>
    <cellStyle name="Normal 9 4 3 3 2 4" xfId="3320" xr:uid="{48A5DF37-2615-429B-BD21-24556A1C7883}"/>
    <cellStyle name="Normal 9 4 3 3 2 4 2" xfId="4951" xr:uid="{52524DC9-C508-4FCE-A8B5-495178285D56}"/>
    <cellStyle name="Normal 9 4 3 3 2 5" xfId="4948" xr:uid="{14A61335-E1D7-4D23-A3A1-E89F27892801}"/>
    <cellStyle name="Normal 9 4 3 3 3" xfId="3321" xr:uid="{F69E8439-E7AD-4972-B5EA-2B113EF9C687}"/>
    <cellStyle name="Normal 9 4 3 3 3 2" xfId="4677" xr:uid="{881B2D48-322B-468B-BE4F-168D69B05547}"/>
    <cellStyle name="Normal 9 4 3 3 3 2 2" xfId="5314" xr:uid="{D6B671EF-75AB-4D94-B6EB-5F5CC051AE06}"/>
    <cellStyle name="Normal 9 4 3 3 3 2 3" xfId="4952" xr:uid="{310F681B-CF2B-48CA-9CDB-F9C4ED051E3C}"/>
    <cellStyle name="Normal 9 4 3 3 4" xfId="3322" xr:uid="{594FA0F0-1EBC-40A2-A283-7773F7A50C49}"/>
    <cellStyle name="Normal 9 4 3 3 4 2" xfId="4953" xr:uid="{5A1A9624-1292-4F07-A65C-FCFC858D26A8}"/>
    <cellStyle name="Normal 9 4 3 3 5" xfId="3323" xr:uid="{59FC1A7C-DCAB-4371-99F2-E61E4493D66E}"/>
    <cellStyle name="Normal 9 4 3 3 5 2" xfId="4954" xr:uid="{B00F09BA-CF68-4477-97E3-8A04BB7C8CAC}"/>
    <cellStyle name="Normal 9 4 3 3 6" xfId="4947" xr:uid="{03C62E04-AB4D-47CB-8B42-9B590633DDA5}"/>
    <cellStyle name="Normal 9 4 3 4" xfId="3324" xr:uid="{1D14D6A6-D9A5-4F49-AE1A-2BDE0BB07489}"/>
    <cellStyle name="Normal 9 4 3 4 2" xfId="3325" xr:uid="{861C6EC5-67B8-4CE4-8568-946F20207D54}"/>
    <cellStyle name="Normal 9 4 3 4 2 2" xfId="4678" xr:uid="{1FEC97CD-649E-47D8-BFF3-59A058961FC8}"/>
    <cellStyle name="Normal 9 4 3 4 2 2 2" xfId="5315" xr:uid="{C422B85F-4738-4053-B15A-941172723CB0}"/>
    <cellStyle name="Normal 9 4 3 4 2 2 3" xfId="4956" xr:uid="{C8F0F270-7F73-4B3A-BC91-184E06EB4B60}"/>
    <cellStyle name="Normal 9 4 3 4 3" xfId="3326" xr:uid="{6A8931BA-6039-4586-9175-711803C61AFA}"/>
    <cellStyle name="Normal 9 4 3 4 3 2" xfId="4957" xr:uid="{8570B3AD-3033-4C00-AF5C-D2C21FC6D414}"/>
    <cellStyle name="Normal 9 4 3 4 4" xfId="3327" xr:uid="{5177A1FC-9064-49EE-B1E7-71AFAC23DCB1}"/>
    <cellStyle name="Normal 9 4 3 4 4 2" xfId="4958" xr:uid="{70FF54D6-D826-437A-8A28-80B72D15A23A}"/>
    <cellStyle name="Normal 9 4 3 4 5" xfId="4955" xr:uid="{3C44BD52-2583-4C94-9E1B-B008CC10A17B}"/>
    <cellStyle name="Normal 9 4 3 5" xfId="3328" xr:uid="{EAA18D6F-CF5E-4329-BE07-CC6FB5867A42}"/>
    <cellStyle name="Normal 9 4 3 5 2" xfId="3329" xr:uid="{AEE717E7-5FB7-47BB-914E-965B694A9BE6}"/>
    <cellStyle name="Normal 9 4 3 5 2 2" xfId="4960" xr:uid="{E65238EB-B921-48D1-B907-EBF5F1BB0CC5}"/>
    <cellStyle name="Normal 9 4 3 5 3" xfId="3330" xr:uid="{309EB612-A66C-41A6-9B42-F3B5FBE7F965}"/>
    <cellStyle name="Normal 9 4 3 5 3 2" xfId="4961" xr:uid="{AFBAD846-189C-453B-A00E-514EC5A1CD5D}"/>
    <cellStyle name="Normal 9 4 3 5 4" xfId="3331" xr:uid="{BBA4CA9B-41FA-4868-8778-2637AB3914F3}"/>
    <cellStyle name="Normal 9 4 3 5 4 2" xfId="4962" xr:uid="{B27CE204-C8BF-4C0B-A1ED-6E580C53B19F}"/>
    <cellStyle name="Normal 9 4 3 5 5" xfId="4959" xr:uid="{616403EB-4E9E-4AA5-B078-C6C644BAF806}"/>
    <cellStyle name="Normal 9 4 3 6" xfId="3332" xr:uid="{3C526666-DEAE-4D30-B048-59C47DCD7FE9}"/>
    <cellStyle name="Normal 9 4 3 6 2" xfId="4963" xr:uid="{7DFF1DA3-D845-46EA-AC3F-60DE4B002BD9}"/>
    <cellStyle name="Normal 9 4 3 7" xfId="3333" xr:uid="{7DAFB9D4-CFC2-4E05-B9AC-01EF635CC289}"/>
    <cellStyle name="Normal 9 4 3 7 2" xfId="4964" xr:uid="{30F22686-7499-49AC-BD17-B38DAD2DF718}"/>
    <cellStyle name="Normal 9 4 3 8" xfId="3334" xr:uid="{7939BE01-A9E2-4158-AFDD-4F988986584D}"/>
    <cellStyle name="Normal 9 4 3 8 2" xfId="4965" xr:uid="{151556F3-06C0-4ECB-8D96-912633572993}"/>
    <cellStyle name="Normal 9 4 3 9" xfId="4933" xr:uid="{FC21CB69-03CC-413E-A137-6811B8976FF2}"/>
    <cellStyle name="Normal 9 4 4" xfId="3335" xr:uid="{A9CFBFF9-3A32-4171-9B3D-A9603C843436}"/>
    <cellStyle name="Normal 9 4 4 2" xfId="3336" xr:uid="{BFE7390B-6D45-40F6-B464-5DACC60F55F2}"/>
    <cellStyle name="Normal 9 4 4 2 2" xfId="3337" xr:uid="{2A8395B8-153F-4FA7-976B-D0A594BED5F7}"/>
    <cellStyle name="Normal 9 4 4 2 2 2" xfId="3338" xr:uid="{25BD4492-78CC-4BE8-BFFB-24430D5652C3}"/>
    <cellStyle name="Normal 9 4 4 2 2 2 2" xfId="4269" xr:uid="{CAB9E7BF-3032-4CB8-9B15-8A593FD89CD0}"/>
    <cellStyle name="Normal 9 4 4 2 2 2 2 2" xfId="4970" xr:uid="{0086713A-52C2-4EC5-96D6-077D2B1C0C77}"/>
    <cellStyle name="Normal 9 4 4 2 2 2 3" xfId="4969" xr:uid="{93FF858B-18F5-43EB-B169-F5594B2F0BD2}"/>
    <cellStyle name="Normal 9 4 4 2 2 3" xfId="3339" xr:uid="{F2BC5E1C-236F-4DF0-B5A0-E9893DA1A44E}"/>
    <cellStyle name="Normal 9 4 4 2 2 3 2" xfId="4971" xr:uid="{6DDFECAC-3B96-4B35-AC33-F4712C72C467}"/>
    <cellStyle name="Normal 9 4 4 2 2 4" xfId="3340" xr:uid="{176A785C-D33E-4AFB-8D80-48F238E03C59}"/>
    <cellStyle name="Normal 9 4 4 2 2 4 2" xfId="4972" xr:uid="{D686054F-9D89-4872-B321-45E4EAD707CF}"/>
    <cellStyle name="Normal 9 4 4 2 2 5" xfId="4968" xr:uid="{A8D0C0ED-A6C2-44BF-9659-C5A20DA3CE61}"/>
    <cellStyle name="Normal 9 4 4 2 3" xfId="3341" xr:uid="{E172A68A-FC91-4A42-AF7E-3205E201C702}"/>
    <cellStyle name="Normal 9 4 4 2 3 2" xfId="4270" xr:uid="{DCA1F11B-ACE5-494D-879C-DE939022DCC8}"/>
    <cellStyle name="Normal 9 4 4 2 3 2 2" xfId="4974" xr:uid="{C835E4BA-BCA2-4DC6-BE07-B77756E4E7A1}"/>
    <cellStyle name="Normal 9 4 4 2 3 3" xfId="4973" xr:uid="{4D8878FF-06FE-4CD4-9A4D-B23FEC627879}"/>
    <cellStyle name="Normal 9 4 4 2 4" xfId="3342" xr:uid="{7CBA1EAF-AA82-442B-9580-D29303BED4DF}"/>
    <cellStyle name="Normal 9 4 4 2 4 2" xfId="4975" xr:uid="{B1419DD4-B2C8-4960-80B9-161C5258F43E}"/>
    <cellStyle name="Normal 9 4 4 2 5" xfId="3343" xr:uid="{5DC6D96A-334E-4F39-8DBF-53789FF62706}"/>
    <cellStyle name="Normal 9 4 4 2 5 2" xfId="4976" xr:uid="{2B5B1C3B-C3FF-4602-8968-89D2BFA2639B}"/>
    <cellStyle name="Normal 9 4 4 2 6" xfId="4967" xr:uid="{7B3E2ECA-D9DF-4F77-B885-7C40AEE66B91}"/>
    <cellStyle name="Normal 9 4 4 3" xfId="3344" xr:uid="{F176BD09-C70A-4F42-85B4-A37CC755B944}"/>
    <cellStyle name="Normal 9 4 4 3 2" xfId="3345" xr:uid="{CB2307C1-81BA-49A0-8BF2-019232C3434E}"/>
    <cellStyle name="Normal 9 4 4 3 2 2" xfId="4271" xr:uid="{9C0FC11A-3B3D-40FB-A8AF-06BAEA63D59C}"/>
    <cellStyle name="Normal 9 4 4 3 2 2 2" xfId="4979" xr:uid="{0DE89667-16B3-48D1-AF18-1C40EE3B77DE}"/>
    <cellStyle name="Normal 9 4 4 3 2 3" xfId="4978" xr:uid="{F996E529-871A-48EE-8469-9671735958C2}"/>
    <cellStyle name="Normal 9 4 4 3 3" xfId="3346" xr:uid="{35C123AC-6338-4F2E-8858-C5B061137347}"/>
    <cellStyle name="Normal 9 4 4 3 3 2" xfId="4980" xr:uid="{2B1BBAD2-EA92-48C1-8D20-6DB91500F5BE}"/>
    <cellStyle name="Normal 9 4 4 3 4" xfId="3347" xr:uid="{B0361F0F-EACE-435C-9B84-2472D40451F4}"/>
    <cellStyle name="Normal 9 4 4 3 4 2" xfId="4981" xr:uid="{3413F7EE-EF91-48EB-89B4-2FD7A584ED35}"/>
    <cellStyle name="Normal 9 4 4 3 5" xfId="4977" xr:uid="{FE0E16EE-BCB5-4430-A6AE-ED81C96BA8AC}"/>
    <cellStyle name="Normal 9 4 4 4" xfId="3348" xr:uid="{246C9B45-B9FE-46DA-B142-538BB2A8F0C2}"/>
    <cellStyle name="Normal 9 4 4 4 2" xfId="3349" xr:uid="{FE84B94E-06F3-4563-BA9D-6373A4E0C50B}"/>
    <cellStyle name="Normal 9 4 4 4 2 2" xfId="4983" xr:uid="{DD8B4CC9-1445-4A35-A799-927DC3C21055}"/>
    <cellStyle name="Normal 9 4 4 4 3" xfId="3350" xr:uid="{F23A73BB-F41C-4855-B02E-7439238C00F1}"/>
    <cellStyle name="Normal 9 4 4 4 3 2" xfId="4984" xr:uid="{697AC0FC-DF94-4CB2-B029-7968307F0C3A}"/>
    <cellStyle name="Normal 9 4 4 4 4" xfId="3351" xr:uid="{AB17A856-6FDA-4F8F-9971-3621A26391B8}"/>
    <cellStyle name="Normal 9 4 4 4 4 2" xfId="4985" xr:uid="{0C8C0F13-9A35-4F53-99BA-D5E486A52F02}"/>
    <cellStyle name="Normal 9 4 4 4 5" xfId="4982" xr:uid="{1EB35604-E48E-43A8-8889-46F43509B70C}"/>
    <cellStyle name="Normal 9 4 4 5" xfId="3352" xr:uid="{8C7C2C56-75F7-428B-AB8E-02DCC477EFE2}"/>
    <cellStyle name="Normal 9 4 4 5 2" xfId="4986" xr:uid="{EF6C5151-3AF4-4D2D-B078-7E4BF8ABA238}"/>
    <cellStyle name="Normal 9 4 4 6" xfId="3353" xr:uid="{5193350F-6B3A-4598-A956-09644AEA15E6}"/>
    <cellStyle name="Normal 9 4 4 6 2" xfId="4987" xr:uid="{79911E14-B2E5-4DB6-A004-EF5C7EB94731}"/>
    <cellStyle name="Normal 9 4 4 7" xfId="3354" xr:uid="{57B1604D-9E46-45D2-A16C-78E04524CBB0}"/>
    <cellStyle name="Normal 9 4 4 7 2" xfId="4988" xr:uid="{DDD181C8-D701-44CF-823D-AF96E427B031}"/>
    <cellStyle name="Normal 9 4 4 8" xfId="4966" xr:uid="{E10ACDDF-0801-4FDD-9679-7522719E5E64}"/>
    <cellStyle name="Normal 9 4 5" xfId="3355" xr:uid="{9B3599C5-68E7-4449-8BE2-A03F262BB90E}"/>
    <cellStyle name="Normal 9 4 5 2" xfId="3356" xr:uid="{6BCF95C9-09EC-46E0-8BD3-CD63AC732C1F}"/>
    <cellStyle name="Normal 9 4 5 2 2" xfId="3357" xr:uid="{C7C987F5-2E73-41C3-8758-C32DACD0B5D4}"/>
    <cellStyle name="Normal 9 4 5 2 2 2" xfId="4272" xr:uid="{C2F69260-8F5F-4963-A612-0FA6DD894CD2}"/>
    <cellStyle name="Normal 9 4 5 2 2 2 2" xfId="4992" xr:uid="{67654AEF-8479-4E62-A40E-82EB33425372}"/>
    <cellStyle name="Normal 9 4 5 2 2 3" xfId="4991" xr:uid="{FC12AE10-0161-4011-A68C-CBEAEF3A4D8D}"/>
    <cellStyle name="Normal 9 4 5 2 3" xfId="3358" xr:uid="{A9181C42-526A-436E-8E75-FBCD165F4CAC}"/>
    <cellStyle name="Normal 9 4 5 2 3 2" xfId="4993" xr:uid="{2C40786C-6813-41D4-8005-01051FEF8383}"/>
    <cellStyle name="Normal 9 4 5 2 4" xfId="3359" xr:uid="{7119D50E-45F5-4A67-9606-AC1A169684A0}"/>
    <cellStyle name="Normal 9 4 5 2 4 2" xfId="4994" xr:uid="{C10BBA85-3F7D-4EBB-82CD-720A9E624CC9}"/>
    <cellStyle name="Normal 9 4 5 2 5" xfId="4990" xr:uid="{4E2C68B0-646B-45D7-B356-A0E96AEBC058}"/>
    <cellStyle name="Normal 9 4 5 3" xfId="3360" xr:uid="{1681A790-9EBA-4506-8A43-B43A3034D687}"/>
    <cellStyle name="Normal 9 4 5 3 2" xfId="3361" xr:uid="{85AE87C8-8234-4A20-B4E1-EA40A5B9A7AF}"/>
    <cellStyle name="Normal 9 4 5 3 2 2" xfId="4996" xr:uid="{1C1AAB6B-5078-419B-B408-821FEFB71C51}"/>
    <cellStyle name="Normal 9 4 5 3 3" xfId="3362" xr:uid="{9A123939-0211-407B-8D2F-22037808C09E}"/>
    <cellStyle name="Normal 9 4 5 3 3 2" xfId="4997" xr:uid="{131AEBE8-4011-49FC-B8E8-32621259A600}"/>
    <cellStyle name="Normal 9 4 5 3 4" xfId="3363" xr:uid="{9A2F5634-D7FE-44D6-8F71-C057815A150C}"/>
    <cellStyle name="Normal 9 4 5 3 4 2" xfId="4998" xr:uid="{92472D9F-A838-4630-8059-1899D70C455A}"/>
    <cellStyle name="Normal 9 4 5 3 5" xfId="4995" xr:uid="{80A10007-3655-4F64-BC2E-FFF6F134A88A}"/>
    <cellStyle name="Normal 9 4 5 4" xfId="3364" xr:uid="{6B75A936-EC08-49D5-BA11-B1BCB5220241}"/>
    <cellStyle name="Normal 9 4 5 4 2" xfId="4999" xr:uid="{2A87088B-4659-4492-896B-48E858274E56}"/>
    <cellStyle name="Normal 9 4 5 5" xfId="3365" xr:uid="{38B70BDB-0B96-45E0-9FF8-ADDEF1E4954F}"/>
    <cellStyle name="Normal 9 4 5 5 2" xfId="5000" xr:uid="{03225358-F31B-4DDB-903C-0BBE1904B8B7}"/>
    <cellStyle name="Normal 9 4 5 6" xfId="3366" xr:uid="{F66A14E7-5AD0-45A6-974E-E9644DA86063}"/>
    <cellStyle name="Normal 9 4 5 6 2" xfId="5001" xr:uid="{EC8BF3F6-DEA9-4F42-9E01-42E3FEE68B37}"/>
    <cellStyle name="Normal 9 4 5 7" xfId="4989" xr:uid="{F1BBC10A-24C8-4EEA-AC71-D80410B5C279}"/>
    <cellStyle name="Normal 9 4 6" xfId="3367" xr:uid="{E7F56057-C513-4F97-8750-AA2A797D760D}"/>
    <cellStyle name="Normal 9 4 6 2" xfId="3368" xr:uid="{C824A835-A632-49A2-B7FA-421DA2A8328C}"/>
    <cellStyle name="Normal 9 4 6 2 2" xfId="3369" xr:uid="{05CFF8DF-9C94-42D7-9967-64777F437F62}"/>
    <cellStyle name="Normal 9 4 6 2 2 2" xfId="5004" xr:uid="{08BA37F4-13F9-42A7-BE3B-A26C1BC430D2}"/>
    <cellStyle name="Normal 9 4 6 2 3" xfId="3370" xr:uid="{B9B2F073-3674-4A58-BDCB-D497BE06C7CB}"/>
    <cellStyle name="Normal 9 4 6 2 3 2" xfId="5005" xr:uid="{D5423981-4DB3-46BF-A559-37B9001B2AAB}"/>
    <cellStyle name="Normal 9 4 6 2 4" xfId="3371" xr:uid="{21CCCBDF-ADF5-4466-B7EC-3DC83F795255}"/>
    <cellStyle name="Normal 9 4 6 2 4 2" xfId="5006" xr:uid="{5667167E-7920-44FE-B0A0-F79519133D66}"/>
    <cellStyle name="Normal 9 4 6 2 5" xfId="5003" xr:uid="{29AD3035-9E07-483B-90CB-810A1EFB6688}"/>
    <cellStyle name="Normal 9 4 6 3" xfId="3372" xr:uid="{774E7C03-C32A-4AA1-ABFD-DC217A4560FB}"/>
    <cellStyle name="Normal 9 4 6 3 2" xfId="5007" xr:uid="{A057A480-59B1-4A21-AA15-2740328F8C02}"/>
    <cellStyle name="Normal 9 4 6 4" xfId="3373" xr:uid="{676E85D0-420E-496D-8EEC-44815FF4FFDE}"/>
    <cellStyle name="Normal 9 4 6 4 2" xfId="5008" xr:uid="{E2780105-FD75-4B99-9FB1-E5B70662563A}"/>
    <cellStyle name="Normal 9 4 6 5" xfId="3374" xr:uid="{C0AC2F75-1C62-4956-8E93-52A2737DA412}"/>
    <cellStyle name="Normal 9 4 6 5 2" xfId="5009" xr:uid="{D6B922FF-9C9C-400D-8E93-18B4535EBD0F}"/>
    <cellStyle name="Normal 9 4 6 6" xfId="5002" xr:uid="{084C1677-304B-4110-8B10-C66ED71C2AA8}"/>
    <cellStyle name="Normal 9 4 7" xfId="3375" xr:uid="{B9A82B1A-4FA8-4F2D-A265-3D52642448CA}"/>
    <cellStyle name="Normal 9 4 7 2" xfId="3376" xr:uid="{58A3934B-49F3-436B-8AE2-BEE65B0C73CA}"/>
    <cellStyle name="Normal 9 4 7 2 2" xfId="5011" xr:uid="{A8B3DBEF-47C2-4B02-B02C-8E6676E5AD81}"/>
    <cellStyle name="Normal 9 4 7 3" xfId="3377" xr:uid="{73D1C707-FD14-4CFE-BDBA-88D3D4EB6BE6}"/>
    <cellStyle name="Normal 9 4 7 3 2" xfId="5012" xr:uid="{F028D201-629C-4A15-BC21-7C6CE72AFB52}"/>
    <cellStyle name="Normal 9 4 7 4" xfId="3378" xr:uid="{AA1130DB-B44C-47F8-9919-3DDC542828C2}"/>
    <cellStyle name="Normal 9 4 7 4 2" xfId="5013" xr:uid="{50A47EA2-8201-4551-ADB8-B63018D9392A}"/>
    <cellStyle name="Normal 9 4 7 5" xfId="5010" xr:uid="{DA72D988-6A65-4F47-8C1F-B4762BE876AA}"/>
    <cellStyle name="Normal 9 4 8" xfId="3379" xr:uid="{B53566DA-3B18-4602-8F46-E703BA4FAB76}"/>
    <cellStyle name="Normal 9 4 8 2" xfId="3380" xr:uid="{26F9865F-A36B-4840-A478-2EA0B06FD045}"/>
    <cellStyle name="Normal 9 4 8 2 2" xfId="5015" xr:uid="{1B029D52-57E1-4F2C-9449-080BCADF34CC}"/>
    <cellStyle name="Normal 9 4 8 3" xfId="3381" xr:uid="{08DD8273-FC96-4545-A0BC-675382679268}"/>
    <cellStyle name="Normal 9 4 8 3 2" xfId="5016" xr:uid="{AD8073CE-FFC6-41E8-8D46-09A16E8AFFB5}"/>
    <cellStyle name="Normal 9 4 8 4" xfId="3382" xr:uid="{6DBCA796-C196-47F1-ADB7-35E157FE9462}"/>
    <cellStyle name="Normal 9 4 8 4 2" xfId="5017" xr:uid="{890FF57A-C3C5-41D1-B750-E39B8D9D9711}"/>
    <cellStyle name="Normal 9 4 8 5" xfId="5014" xr:uid="{5C2E9EBA-32D7-4D05-8659-B1DA9086B329}"/>
    <cellStyle name="Normal 9 4 9" xfId="3383" xr:uid="{81C4CC43-2FC3-4D83-BD4D-56D3784BE8A2}"/>
    <cellStyle name="Normal 9 4 9 2" xfId="5018" xr:uid="{B9C786C7-DE03-4D1C-9FB5-28AA5E1E68F3}"/>
    <cellStyle name="Normal 9 5" xfId="3384" xr:uid="{162DD1C9-CF39-43D1-B701-941E0D7B741C}"/>
    <cellStyle name="Normal 9 5 10" xfId="3385" xr:uid="{CD2EAA02-3830-4B40-95E3-FFE1DA57D2AA}"/>
    <cellStyle name="Normal 9 5 10 2" xfId="5020" xr:uid="{E9A920B9-54AB-4B04-96FB-040D255837DC}"/>
    <cellStyle name="Normal 9 5 11" xfId="3386" xr:uid="{297179A6-FC7F-4688-A4A3-0E4165EF37BE}"/>
    <cellStyle name="Normal 9 5 11 2" xfId="5021" xr:uid="{56A73280-2101-48CA-8CBC-431301604BE3}"/>
    <cellStyle name="Normal 9 5 12" xfId="5019" xr:uid="{020E3D71-AE3D-405D-B8BA-33FF308ECC35}"/>
    <cellStyle name="Normal 9 5 2" xfId="3387" xr:uid="{E760C631-9DFC-4E03-84C8-A2334EC4EF52}"/>
    <cellStyle name="Normal 9 5 2 10" xfId="5022" xr:uid="{B7F7456F-999B-4206-AD3A-63C219D64800}"/>
    <cellStyle name="Normal 9 5 2 2" xfId="3388" xr:uid="{FD7FD170-5708-4FFA-A458-B3FC756C9609}"/>
    <cellStyle name="Normal 9 5 2 2 2" xfId="3389" xr:uid="{8890B273-547D-47D4-AD5E-D2C578752D50}"/>
    <cellStyle name="Normal 9 5 2 2 2 2" xfId="3390" xr:uid="{F3EFE856-5BD4-4A41-8AC5-02DAE35F9319}"/>
    <cellStyle name="Normal 9 5 2 2 2 2 2" xfId="3391" xr:uid="{9D301844-19C7-4908-BBEF-23A3203CFD19}"/>
    <cellStyle name="Normal 9 5 2 2 2 2 2 2" xfId="5026" xr:uid="{5BA5CB97-1439-44D8-A366-FFF1D458A903}"/>
    <cellStyle name="Normal 9 5 2 2 2 2 3" xfId="3392" xr:uid="{30339FF8-31FD-4725-8829-01315D8F9923}"/>
    <cellStyle name="Normal 9 5 2 2 2 2 3 2" xfId="5027" xr:uid="{3E029B75-D2D1-40BE-820A-9F985F9F5328}"/>
    <cellStyle name="Normal 9 5 2 2 2 2 4" xfId="3393" xr:uid="{0CAF430F-5430-490D-83A4-66F768B1E66F}"/>
    <cellStyle name="Normal 9 5 2 2 2 2 4 2" xfId="5028" xr:uid="{031E4520-2DCA-431A-A3D3-5C3544F3324A}"/>
    <cellStyle name="Normal 9 5 2 2 2 2 5" xfId="5025" xr:uid="{5F0EB3E5-C3BD-4411-BD13-2124F6B77C62}"/>
    <cellStyle name="Normal 9 5 2 2 2 3" xfId="3394" xr:uid="{D6B5B136-B59D-4DE7-8630-15726D8E02D3}"/>
    <cellStyle name="Normal 9 5 2 2 2 3 2" xfId="3395" xr:uid="{83B56B00-786B-446D-97A0-C4B462BFB55D}"/>
    <cellStyle name="Normal 9 5 2 2 2 3 2 2" xfId="5030" xr:uid="{B90A2137-EA2C-422E-B7A9-FC24468C9B1D}"/>
    <cellStyle name="Normal 9 5 2 2 2 3 3" xfId="3396" xr:uid="{E5C1012E-759D-4537-A361-4F5752CDE4FD}"/>
    <cellStyle name="Normal 9 5 2 2 2 3 3 2" xfId="5031" xr:uid="{21434A7D-EA0E-4F99-B7B6-9C00374846C8}"/>
    <cellStyle name="Normal 9 5 2 2 2 3 4" xfId="3397" xr:uid="{59B7DF1B-F9CE-4003-B40C-23076EC22110}"/>
    <cellStyle name="Normal 9 5 2 2 2 3 4 2" xfId="5032" xr:uid="{20ABC3D0-D939-4EDA-B485-6F1B0DAE8945}"/>
    <cellStyle name="Normal 9 5 2 2 2 3 5" xfId="5029" xr:uid="{B3D004DE-73FC-4650-B9AA-BF7F9AFEC1A9}"/>
    <cellStyle name="Normal 9 5 2 2 2 4" xfId="3398" xr:uid="{E7A426EF-0652-470B-9BB3-DDE4DDA635A2}"/>
    <cellStyle name="Normal 9 5 2 2 2 4 2" xfId="5033" xr:uid="{B911272A-4248-44D2-B45E-2C55FD9DDCAA}"/>
    <cellStyle name="Normal 9 5 2 2 2 5" xfId="3399" xr:uid="{DC390AB0-5828-42D2-9326-18BA8C15B1AD}"/>
    <cellStyle name="Normal 9 5 2 2 2 5 2" xfId="5034" xr:uid="{97634FC4-F302-4422-9D80-500FFA63D979}"/>
    <cellStyle name="Normal 9 5 2 2 2 6" xfId="3400" xr:uid="{E8D92707-B646-4209-9E73-BC02288BFE60}"/>
    <cellStyle name="Normal 9 5 2 2 2 6 2" xfId="5035" xr:uid="{504EEAB8-29C2-40B6-8C51-ECA1EB813E0E}"/>
    <cellStyle name="Normal 9 5 2 2 2 7" xfId="5024" xr:uid="{E9A558A1-A052-439B-B904-E91696F56588}"/>
    <cellStyle name="Normal 9 5 2 2 3" xfId="3401" xr:uid="{3B75074B-950E-417A-9AAD-0C05FA7D6EAB}"/>
    <cellStyle name="Normal 9 5 2 2 3 2" xfId="3402" xr:uid="{93E9DF5A-7D4A-45B6-9BED-9BBD45C6BF75}"/>
    <cellStyle name="Normal 9 5 2 2 3 2 2" xfId="3403" xr:uid="{13389E73-F498-4849-9299-742331F78E2E}"/>
    <cellStyle name="Normal 9 5 2 2 3 2 2 2" xfId="5038" xr:uid="{7EA13BDB-5182-41A4-B9BC-834BC11DB043}"/>
    <cellStyle name="Normal 9 5 2 2 3 2 3" xfId="3404" xr:uid="{B168C2E0-4272-4EAC-AE7C-CFB1C3024B03}"/>
    <cellStyle name="Normal 9 5 2 2 3 2 3 2" xfId="5039" xr:uid="{E2BAC9E3-50B1-4CC1-83F1-88F5E88CFFA7}"/>
    <cellStyle name="Normal 9 5 2 2 3 2 4" xfId="3405" xr:uid="{F59CEC88-A15D-454C-BE58-4D30AEC654EA}"/>
    <cellStyle name="Normal 9 5 2 2 3 2 4 2" xfId="5040" xr:uid="{4D1AAB1B-060F-4723-B5AB-BC340B826A78}"/>
    <cellStyle name="Normal 9 5 2 2 3 2 5" xfId="5037" xr:uid="{A08A50BA-915B-4248-920C-798042723C28}"/>
    <cellStyle name="Normal 9 5 2 2 3 3" xfId="3406" xr:uid="{FB833496-27C7-4B52-96AA-79D89C226A72}"/>
    <cellStyle name="Normal 9 5 2 2 3 3 2" xfId="5041" xr:uid="{336E5F3D-35B0-42BE-A726-F150FF7C09A2}"/>
    <cellStyle name="Normal 9 5 2 2 3 4" xfId="3407" xr:uid="{3414839B-4F52-419A-A941-48DC07A9DBDA}"/>
    <cellStyle name="Normal 9 5 2 2 3 4 2" xfId="5042" xr:uid="{B5E95A1A-957F-49E5-B2F4-A42CF7C40378}"/>
    <cellStyle name="Normal 9 5 2 2 3 5" xfId="3408" xr:uid="{C2AC94E5-E335-4DDB-B7A3-40773E2D1BBB}"/>
    <cellStyle name="Normal 9 5 2 2 3 5 2" xfId="5043" xr:uid="{2963D95C-73AC-488B-95BD-ECC0AA5C4811}"/>
    <cellStyle name="Normal 9 5 2 2 3 6" xfId="5036" xr:uid="{E17AC7F3-D7F6-4451-AD50-613F67439826}"/>
    <cellStyle name="Normal 9 5 2 2 4" xfId="3409" xr:uid="{2AC06623-86C9-4B84-8A08-D731D8BC2EC1}"/>
    <cellStyle name="Normal 9 5 2 2 4 2" xfId="3410" xr:uid="{237A3A16-BBD2-453C-9440-31C4CBBF848C}"/>
    <cellStyle name="Normal 9 5 2 2 4 2 2" xfId="5045" xr:uid="{A1D629D3-82CB-44D6-84E7-99F3BBD31A3C}"/>
    <cellStyle name="Normal 9 5 2 2 4 3" xfId="3411" xr:uid="{8BA6BF55-EBCA-49A8-9B7B-6445943DDDAC}"/>
    <cellStyle name="Normal 9 5 2 2 4 3 2" xfId="5046" xr:uid="{A4C59398-B9DC-41A4-85EC-EB9CC3C0AEB1}"/>
    <cellStyle name="Normal 9 5 2 2 4 4" xfId="3412" xr:uid="{03C7951C-D24D-457C-8DEA-2FF574F552CF}"/>
    <cellStyle name="Normal 9 5 2 2 4 4 2" xfId="5047" xr:uid="{5B0CB871-103F-4EF7-AC32-7758EF264A04}"/>
    <cellStyle name="Normal 9 5 2 2 4 5" xfId="5044" xr:uid="{0612509D-25D7-432B-BA7C-021D99E9CF1D}"/>
    <cellStyle name="Normal 9 5 2 2 5" xfId="3413" xr:uid="{973CCD34-E7DD-4655-B7F7-9E854B73B2F8}"/>
    <cellStyle name="Normal 9 5 2 2 5 2" xfId="3414" xr:uid="{657584CC-56B4-4CC5-BE6A-F732CE414B6E}"/>
    <cellStyle name="Normal 9 5 2 2 5 2 2" xfId="5049" xr:uid="{7AC9E277-8171-4E2D-A776-7AFB5D4D02AE}"/>
    <cellStyle name="Normal 9 5 2 2 5 3" xfId="3415" xr:uid="{C7A72EC3-0640-4D4D-96A7-B5B583E767B2}"/>
    <cellStyle name="Normal 9 5 2 2 5 3 2" xfId="5050" xr:uid="{F1A97A99-8C1F-4432-B6FC-015A42151BAA}"/>
    <cellStyle name="Normal 9 5 2 2 5 4" xfId="3416" xr:uid="{8EE217BF-5B11-44D5-847C-40962F5F49E3}"/>
    <cellStyle name="Normal 9 5 2 2 5 4 2" xfId="5051" xr:uid="{F09CC422-87D0-4084-8608-847B19607AE8}"/>
    <cellStyle name="Normal 9 5 2 2 5 5" xfId="5048" xr:uid="{C2ABA1AB-291F-4F65-AB20-7EEA20062D24}"/>
    <cellStyle name="Normal 9 5 2 2 6" xfId="3417" xr:uid="{9BB11F22-460F-4BAA-94C7-17F4E7A3E80C}"/>
    <cellStyle name="Normal 9 5 2 2 6 2" xfId="5052" xr:uid="{96E45533-FB56-43EA-8F02-9A02B620D887}"/>
    <cellStyle name="Normal 9 5 2 2 7" xfId="3418" xr:uid="{FCD314A0-4988-4C1C-BADE-9AE4751E55C2}"/>
    <cellStyle name="Normal 9 5 2 2 7 2" xfId="5053" xr:uid="{5DE2D879-4E05-4FA7-859B-141BDAA4C260}"/>
    <cellStyle name="Normal 9 5 2 2 8" xfId="3419" xr:uid="{BF5C9017-9D0D-4A80-A0F4-C7B62EFDDB2E}"/>
    <cellStyle name="Normal 9 5 2 2 8 2" xfId="5054" xr:uid="{C229C298-69C2-4B05-B84D-46FEEB6728DA}"/>
    <cellStyle name="Normal 9 5 2 2 9" xfId="5023" xr:uid="{A7258152-B145-4708-B56D-A844FF525534}"/>
    <cellStyle name="Normal 9 5 2 3" xfId="3420" xr:uid="{90B31F60-B2CD-48AB-A8C2-044333EBFA3C}"/>
    <cellStyle name="Normal 9 5 2 3 2" xfId="3421" xr:uid="{8143174E-4074-4878-BCA2-8CDC21D65FD5}"/>
    <cellStyle name="Normal 9 5 2 3 2 2" xfId="3422" xr:uid="{5FDFF755-CA9F-4F7C-8C66-09B0A0C14202}"/>
    <cellStyle name="Normal 9 5 2 3 2 2 2" xfId="5057" xr:uid="{CEC05BFF-44AD-464B-9F8C-522C10E739E5}"/>
    <cellStyle name="Normal 9 5 2 3 2 3" xfId="3423" xr:uid="{8DACCC1E-E28D-45C3-AA08-CBADCA908F78}"/>
    <cellStyle name="Normal 9 5 2 3 2 3 2" xfId="5058" xr:uid="{BF1C3D95-4F36-42CE-94F3-BAB2CA438BB3}"/>
    <cellStyle name="Normal 9 5 2 3 2 4" xfId="3424" xr:uid="{CD94FC93-8098-45B7-90B4-3EFB2EA53880}"/>
    <cellStyle name="Normal 9 5 2 3 2 4 2" xfId="5059" xr:uid="{D35921E6-5290-4E3A-A384-CB32BC844D6E}"/>
    <cellStyle name="Normal 9 5 2 3 2 5" xfId="5056" xr:uid="{CCD2B87D-5119-4447-BFE3-017CF85E86BD}"/>
    <cellStyle name="Normal 9 5 2 3 3" xfId="3425" xr:uid="{9350D576-9EE9-41CE-BD3B-D60733248A50}"/>
    <cellStyle name="Normal 9 5 2 3 3 2" xfId="3426" xr:uid="{9BAC09A3-13B3-499E-99D8-857A3A787FAE}"/>
    <cellStyle name="Normal 9 5 2 3 3 2 2" xfId="5061" xr:uid="{976490E6-5451-4A82-89D9-E9D31CFE16D4}"/>
    <cellStyle name="Normal 9 5 2 3 3 3" xfId="3427" xr:uid="{14476AD4-B611-4AE8-84C9-EDCA113453B0}"/>
    <cellStyle name="Normal 9 5 2 3 3 3 2" xfId="5062" xr:uid="{AEC87F9D-4FD8-4796-A01C-9B2D461A4896}"/>
    <cellStyle name="Normal 9 5 2 3 3 4" xfId="3428" xr:uid="{18FC0595-6C74-43A4-BC77-B76AE4C10D3A}"/>
    <cellStyle name="Normal 9 5 2 3 3 4 2" xfId="5063" xr:uid="{36EB46DF-4ADB-4DBB-826B-FA3A4EDC04E2}"/>
    <cellStyle name="Normal 9 5 2 3 3 5" xfId="5060" xr:uid="{87C7C1B1-31B2-48F5-8F6A-63F2BDE30177}"/>
    <cellStyle name="Normal 9 5 2 3 4" xfId="3429" xr:uid="{40F59188-BF58-439D-864D-CB9B46188DCF}"/>
    <cellStyle name="Normal 9 5 2 3 4 2" xfId="5064" xr:uid="{1448CD87-6979-49D8-9B46-CC4FD51B6AC9}"/>
    <cellStyle name="Normal 9 5 2 3 5" xfId="3430" xr:uid="{17232733-BDC3-4B5D-AEE7-83E54123F3A2}"/>
    <cellStyle name="Normal 9 5 2 3 5 2" xfId="5065" xr:uid="{A73753A2-DBD0-465B-B18E-8AA86DEA1C42}"/>
    <cellStyle name="Normal 9 5 2 3 6" xfId="3431" xr:uid="{ED3F7982-AF7A-4E2D-A428-F410BB9EB694}"/>
    <cellStyle name="Normal 9 5 2 3 6 2" xfId="5066" xr:uid="{E6E65DD2-2F5D-4A41-A85B-CDB25FC3824D}"/>
    <cellStyle name="Normal 9 5 2 3 7" xfId="5055" xr:uid="{2A4054A5-69D7-480F-8F6F-4961B8DD90EE}"/>
    <cellStyle name="Normal 9 5 2 4" xfId="3432" xr:uid="{F3075CE8-8DA8-46B1-93A6-D80FD4A2E647}"/>
    <cellStyle name="Normal 9 5 2 4 2" xfId="3433" xr:uid="{19E5B68F-B6F7-4217-B634-E8ABAABCD988}"/>
    <cellStyle name="Normal 9 5 2 4 2 2" xfId="3434" xr:uid="{B0D5B5AA-E7A3-47C9-A77C-D6C6D8835502}"/>
    <cellStyle name="Normal 9 5 2 4 2 2 2" xfId="5069" xr:uid="{0AA74887-446A-4B0B-B445-8B9C883D1CAE}"/>
    <cellStyle name="Normal 9 5 2 4 2 3" xfId="3435" xr:uid="{AFB78310-16B5-4280-A41C-055461B9CC6F}"/>
    <cellStyle name="Normal 9 5 2 4 2 3 2" xfId="5070" xr:uid="{E51E7E8E-156A-4BF7-980E-B20022AAA9F0}"/>
    <cellStyle name="Normal 9 5 2 4 2 4" xfId="3436" xr:uid="{719D950A-A90B-4AD1-B125-CA3A2DA8D26F}"/>
    <cellStyle name="Normal 9 5 2 4 2 4 2" xfId="5071" xr:uid="{EAD1CEF1-C9F7-4515-AF35-26BD4CC29B2F}"/>
    <cellStyle name="Normal 9 5 2 4 2 5" xfId="5068" xr:uid="{860B3C61-7E9E-499F-9499-76368F9FB694}"/>
    <cellStyle name="Normal 9 5 2 4 3" xfId="3437" xr:uid="{1603F982-751D-4EE3-A221-E38C788A4297}"/>
    <cellStyle name="Normal 9 5 2 4 3 2" xfId="5072" xr:uid="{130383ED-B62A-412A-BD08-A3C85369CB28}"/>
    <cellStyle name="Normal 9 5 2 4 4" xfId="3438" xr:uid="{11E93FA0-9631-4384-8776-728E08A40069}"/>
    <cellStyle name="Normal 9 5 2 4 4 2" xfId="5073" xr:uid="{CAF09613-65B7-495E-8944-FC9E0CD2AEC6}"/>
    <cellStyle name="Normal 9 5 2 4 5" xfId="3439" xr:uid="{96AA55A5-03E8-4556-A087-F14235DDA5FA}"/>
    <cellStyle name="Normal 9 5 2 4 5 2" xfId="5074" xr:uid="{D4B9E4C5-E8DD-477B-8A7B-AC7F515E8D2F}"/>
    <cellStyle name="Normal 9 5 2 4 6" xfId="5067" xr:uid="{FBC39A0E-93EB-4074-B454-B56D5B0C08F8}"/>
    <cellStyle name="Normal 9 5 2 5" xfId="3440" xr:uid="{2E9D3688-F03D-43E9-9197-CD25C8235423}"/>
    <cellStyle name="Normal 9 5 2 5 2" xfId="3441" xr:uid="{3ED1F613-C70B-4FA2-813A-1508A67EBAEA}"/>
    <cellStyle name="Normal 9 5 2 5 2 2" xfId="5076" xr:uid="{04B4DE8A-E6B4-4898-8171-9CCF902BA449}"/>
    <cellStyle name="Normal 9 5 2 5 3" xfId="3442" xr:uid="{4EF330CA-2209-42CA-B832-7005F8677E7F}"/>
    <cellStyle name="Normal 9 5 2 5 3 2" xfId="5077" xr:uid="{C6DF04AB-E17F-4697-A99E-69A60F6AE36A}"/>
    <cellStyle name="Normal 9 5 2 5 4" xfId="3443" xr:uid="{2462058B-FB9F-4283-87B5-205D31EEFC63}"/>
    <cellStyle name="Normal 9 5 2 5 4 2" xfId="5078" xr:uid="{443E7964-F495-484B-B499-F289129321BA}"/>
    <cellStyle name="Normal 9 5 2 5 5" xfId="5075" xr:uid="{1823F832-7D35-4762-ABF8-ACF607C94291}"/>
    <cellStyle name="Normal 9 5 2 6" xfId="3444" xr:uid="{62F3AEB1-2024-4EB9-B998-A8E56EC62A26}"/>
    <cellStyle name="Normal 9 5 2 6 2" xfId="3445" xr:uid="{B1C2CE83-4717-4C26-AFD8-9692B2135E3F}"/>
    <cellStyle name="Normal 9 5 2 6 2 2" xfId="5080" xr:uid="{1B1D92D9-253F-4630-BE1A-AD491DF71D3F}"/>
    <cellStyle name="Normal 9 5 2 6 3" xfId="3446" xr:uid="{B05E6AEB-E3C6-4F18-AF44-82F08DD4FD91}"/>
    <cellStyle name="Normal 9 5 2 6 3 2" xfId="5081" xr:uid="{7B2F31F5-9FD8-4BF1-A687-8C095918D796}"/>
    <cellStyle name="Normal 9 5 2 6 4" xfId="3447" xr:uid="{898D68BA-1BF3-47C6-87AE-EEDEF6767D17}"/>
    <cellStyle name="Normal 9 5 2 6 4 2" xfId="5082" xr:uid="{11E42457-8779-486C-B6E1-4FC58CCDEA36}"/>
    <cellStyle name="Normal 9 5 2 6 5" xfId="5079" xr:uid="{2FF0DC56-B99C-437A-9CDF-41C546AB048E}"/>
    <cellStyle name="Normal 9 5 2 7" xfId="3448" xr:uid="{B488FF6D-6713-43E5-87AB-5D8489561308}"/>
    <cellStyle name="Normal 9 5 2 7 2" xfId="5083" xr:uid="{8124B776-8C7E-4193-BEFC-838516EA4FAE}"/>
    <cellStyle name="Normal 9 5 2 8" xfId="3449" xr:uid="{EB150F30-8CE5-46CB-97F1-57E949AACAC5}"/>
    <cellStyle name="Normal 9 5 2 8 2" xfId="5084" xr:uid="{A99584BB-354D-490D-9E7D-77BA63D3F397}"/>
    <cellStyle name="Normal 9 5 2 9" xfId="3450" xr:uid="{BC2C7D34-105A-4761-A64A-5E967FB47BDC}"/>
    <cellStyle name="Normal 9 5 2 9 2" xfId="5085" xr:uid="{9A87FB73-771A-4243-819B-F3DE919D7E99}"/>
    <cellStyle name="Normal 9 5 3" xfId="3451" xr:uid="{F7C53875-0A9E-4839-90AF-75F7F76A647A}"/>
    <cellStyle name="Normal 9 5 3 2" xfId="3452" xr:uid="{ECA9683B-E5E0-4FF2-8CD6-C07E3D4BD1AE}"/>
    <cellStyle name="Normal 9 5 3 2 2" xfId="3453" xr:uid="{FB49952B-1850-4757-996B-2749F1A65610}"/>
    <cellStyle name="Normal 9 5 3 2 2 2" xfId="3454" xr:uid="{7DD2BD8F-968B-4978-AB84-8FA947255B59}"/>
    <cellStyle name="Normal 9 5 3 2 2 2 2" xfId="4273" xr:uid="{201CFD0D-FF19-471E-B5C9-23CB43569525}"/>
    <cellStyle name="Normal 9 5 3 2 2 2 2 2" xfId="5090" xr:uid="{37614615-1834-4662-9E00-84F4A03F51FA}"/>
    <cellStyle name="Normal 9 5 3 2 2 2 3" xfId="5089" xr:uid="{5890EB07-4EA0-4778-8675-2EF63FAED3B1}"/>
    <cellStyle name="Normal 9 5 3 2 2 3" xfId="3455" xr:uid="{E2703369-58B4-4197-890A-13ADFF64C472}"/>
    <cellStyle name="Normal 9 5 3 2 2 3 2" xfId="5091" xr:uid="{773A504D-91C3-415C-B404-CFE9685E8CC7}"/>
    <cellStyle name="Normal 9 5 3 2 2 4" xfId="3456" xr:uid="{659FAEC3-487E-4704-839C-EC6232925B60}"/>
    <cellStyle name="Normal 9 5 3 2 2 4 2" xfId="5092" xr:uid="{9ED22034-7A0B-4336-8E9A-0BB10D445450}"/>
    <cellStyle name="Normal 9 5 3 2 2 5" xfId="5088" xr:uid="{8317507F-E6B6-465D-9DA2-D23A164221C9}"/>
    <cellStyle name="Normal 9 5 3 2 3" xfId="3457" xr:uid="{C204F978-1B1C-4DE5-B2EE-53FC52CE20C1}"/>
    <cellStyle name="Normal 9 5 3 2 3 2" xfId="3458" xr:uid="{6940B254-712D-42F8-A409-ED18D5DF5DF7}"/>
    <cellStyle name="Normal 9 5 3 2 3 2 2" xfId="5094" xr:uid="{AFB631AB-EAB1-41CA-A723-045827F4164F}"/>
    <cellStyle name="Normal 9 5 3 2 3 3" xfId="3459" xr:uid="{E5E4E547-5634-4862-B8D0-F5407286AAC0}"/>
    <cellStyle name="Normal 9 5 3 2 3 3 2" xfId="5095" xr:uid="{1FC8D80D-7DAE-4E5C-BD6B-1192234FA501}"/>
    <cellStyle name="Normal 9 5 3 2 3 4" xfId="3460" xr:uid="{AC19E675-6CD8-4E2C-BA9D-0A300D5D6122}"/>
    <cellStyle name="Normal 9 5 3 2 3 4 2" xfId="5096" xr:uid="{714455D6-9607-4044-845D-4B98880C80D5}"/>
    <cellStyle name="Normal 9 5 3 2 3 5" xfId="5093" xr:uid="{EAF4975C-A49D-44A2-89C9-07AE446333AD}"/>
    <cellStyle name="Normal 9 5 3 2 4" xfId="3461" xr:uid="{A8DA9A73-852D-4DD0-A909-990FDF614B52}"/>
    <cellStyle name="Normal 9 5 3 2 4 2" xfId="5097" xr:uid="{2A268234-E990-4623-804D-BBFBCD0480EC}"/>
    <cellStyle name="Normal 9 5 3 2 5" xfId="3462" xr:uid="{BDA2E8AB-8F24-4DB2-BE70-39BBF07CD4AC}"/>
    <cellStyle name="Normal 9 5 3 2 5 2" xfId="5098" xr:uid="{F150342F-B17C-4F56-A9AF-3A8BEFA4877A}"/>
    <cellStyle name="Normal 9 5 3 2 6" xfId="3463" xr:uid="{B0056859-7BA1-4D8F-A8DB-9A2D686FF56D}"/>
    <cellStyle name="Normal 9 5 3 2 6 2" xfId="5099" xr:uid="{41F96754-EE37-46D0-BE72-FF33A61611CD}"/>
    <cellStyle name="Normal 9 5 3 2 7" xfId="5087" xr:uid="{5CBA3A34-CC38-4241-AD06-6B7927594797}"/>
    <cellStyle name="Normal 9 5 3 3" xfId="3464" xr:uid="{7082AF3E-E5CB-4328-A8FE-3AD98B626FBD}"/>
    <cellStyle name="Normal 9 5 3 3 2" xfId="3465" xr:uid="{3A4E18B5-D936-4F60-8827-92753A2DF116}"/>
    <cellStyle name="Normal 9 5 3 3 2 2" xfId="3466" xr:uid="{EA41BB2D-07B5-46E5-ABE9-177571870210}"/>
    <cellStyle name="Normal 9 5 3 3 2 2 2" xfId="5102" xr:uid="{CC3CEFA3-C7FD-40F1-96B2-01A3F56E3045}"/>
    <cellStyle name="Normal 9 5 3 3 2 3" xfId="3467" xr:uid="{B96E9000-8112-4722-9B5B-2671275705E9}"/>
    <cellStyle name="Normal 9 5 3 3 2 3 2" xfId="5103" xr:uid="{36F006D9-41E1-4A18-8591-59F22A4F9F3B}"/>
    <cellStyle name="Normal 9 5 3 3 2 4" xfId="3468" xr:uid="{77352846-97A1-4F2E-9271-80F2E0CA89CD}"/>
    <cellStyle name="Normal 9 5 3 3 2 4 2" xfId="5104" xr:uid="{B3DB3C65-6D57-4C10-A8DE-701653E86A32}"/>
    <cellStyle name="Normal 9 5 3 3 2 5" xfId="5101" xr:uid="{F35B2D72-BF3C-4922-9E9B-444DED84934B}"/>
    <cellStyle name="Normal 9 5 3 3 3" xfId="3469" xr:uid="{DEF0EDCC-009D-4297-9A58-824131397DF3}"/>
    <cellStyle name="Normal 9 5 3 3 3 2" xfId="5105" xr:uid="{8C8A618D-1577-4535-90B2-A117F06BC313}"/>
    <cellStyle name="Normal 9 5 3 3 4" xfId="3470" xr:uid="{94B15C07-5275-4263-B11A-94F9A6DD7CAA}"/>
    <cellStyle name="Normal 9 5 3 3 4 2" xfId="5106" xr:uid="{A0512AE2-9E7C-4934-8C5A-D7DF9F170FE8}"/>
    <cellStyle name="Normal 9 5 3 3 5" xfId="3471" xr:uid="{D23844CD-34A5-4D0F-BE12-C4D37BBDA422}"/>
    <cellStyle name="Normal 9 5 3 3 5 2" xfId="5107" xr:uid="{FE5EBC12-9ED3-4500-BC32-CB0CB4577B93}"/>
    <cellStyle name="Normal 9 5 3 3 6" xfId="5100" xr:uid="{13724E43-94EE-48DB-BCDC-1CDEE9E5551A}"/>
    <cellStyle name="Normal 9 5 3 4" xfId="3472" xr:uid="{271D922C-37FF-43D8-A85E-9D59D8EC5768}"/>
    <cellStyle name="Normal 9 5 3 4 2" xfId="3473" xr:uid="{85A4034D-3CDE-4CE9-A01D-2F0BF5578B22}"/>
    <cellStyle name="Normal 9 5 3 4 2 2" xfId="5109" xr:uid="{98EA7DD0-ADB3-4091-8C71-45D4015298FD}"/>
    <cellStyle name="Normal 9 5 3 4 3" xfId="3474" xr:uid="{F7932634-04AF-4158-AFB0-64C090F647A7}"/>
    <cellStyle name="Normal 9 5 3 4 3 2" xfId="5110" xr:uid="{169F5BEA-BFD1-4085-9BD4-9553F716AAAE}"/>
    <cellStyle name="Normal 9 5 3 4 4" xfId="3475" xr:uid="{ED33C9BF-C172-46EA-9756-4C0972984ED0}"/>
    <cellStyle name="Normal 9 5 3 4 4 2" xfId="5111" xr:uid="{D853DC61-F111-44D2-8ED2-F285DC841847}"/>
    <cellStyle name="Normal 9 5 3 4 5" xfId="5108" xr:uid="{9641D91E-C5D3-478F-8FDD-785B3F84C19A}"/>
    <cellStyle name="Normal 9 5 3 5" xfId="3476" xr:uid="{6A52A99E-FF58-42C4-9A53-9587A7594527}"/>
    <cellStyle name="Normal 9 5 3 5 2" xfId="3477" xr:uid="{8EEAD0CA-B100-4860-907B-737F1E9096FC}"/>
    <cellStyle name="Normal 9 5 3 5 2 2" xfId="5113" xr:uid="{FAE13D7B-2771-4462-8DFE-D54F85AF67A7}"/>
    <cellStyle name="Normal 9 5 3 5 3" xfId="3478" xr:uid="{3620B2B1-2A09-4DA6-BBE3-83C81E7580F3}"/>
    <cellStyle name="Normal 9 5 3 5 3 2" xfId="5114" xr:uid="{2361B98B-0859-444A-B09B-E296EDACF5F3}"/>
    <cellStyle name="Normal 9 5 3 5 4" xfId="3479" xr:uid="{001FE01D-5039-442A-8D08-343FA0484D9B}"/>
    <cellStyle name="Normal 9 5 3 5 4 2" xfId="5115" xr:uid="{F4FB13E0-55EB-42B4-836C-A6AF7479C4FC}"/>
    <cellStyle name="Normal 9 5 3 5 5" xfId="5112" xr:uid="{50E2B09B-FCC2-4DCF-A7FA-3BBB7F405E76}"/>
    <cellStyle name="Normal 9 5 3 6" xfId="3480" xr:uid="{EB85DEAE-8311-4778-BE8C-B50137D5E36E}"/>
    <cellStyle name="Normal 9 5 3 6 2" xfId="5116" xr:uid="{0F46D59C-9DA0-483C-9FE9-FA6A8159EDFC}"/>
    <cellStyle name="Normal 9 5 3 7" xfId="3481" xr:uid="{78E72E98-D72C-49BE-9B4C-F55D128D08E7}"/>
    <cellStyle name="Normal 9 5 3 7 2" xfId="5117" xr:uid="{065048D5-22EC-40C4-A9E9-866344C58A58}"/>
    <cellStyle name="Normal 9 5 3 8" xfId="3482" xr:uid="{ABF2958D-DA85-44F3-8E47-F1F4065BCA9D}"/>
    <cellStyle name="Normal 9 5 3 8 2" xfId="5118" xr:uid="{5CF6AE6F-DDD5-4FBA-8089-5E3CF95C51FF}"/>
    <cellStyle name="Normal 9 5 3 9" xfId="5086" xr:uid="{8D917FD2-7985-4230-81E1-0972CDD49205}"/>
    <cellStyle name="Normal 9 5 4" xfId="3483" xr:uid="{2DDF3CD5-9ECA-4AF1-A72C-FA20CBF716D7}"/>
    <cellStyle name="Normal 9 5 4 2" xfId="3484" xr:uid="{CB055EDA-B377-4BEB-A4F3-85D43BCE7AF4}"/>
    <cellStyle name="Normal 9 5 4 2 2" xfId="3485" xr:uid="{3195608A-4626-4308-A374-2481A6BC135B}"/>
    <cellStyle name="Normal 9 5 4 2 2 2" xfId="3486" xr:uid="{2E213C5E-0167-451C-891D-183BF15DA213}"/>
    <cellStyle name="Normal 9 5 4 2 2 2 2" xfId="5122" xr:uid="{0EB48877-55D2-4D2C-B04D-B0F9838D4A3F}"/>
    <cellStyle name="Normal 9 5 4 2 2 3" xfId="3487" xr:uid="{9C976F82-F6D9-4692-A504-45AB9293F241}"/>
    <cellStyle name="Normal 9 5 4 2 2 3 2" xfId="5123" xr:uid="{E257B3C9-3C96-4E10-99D1-12A2ED2D4908}"/>
    <cellStyle name="Normal 9 5 4 2 2 4" xfId="3488" xr:uid="{AB830F98-BDE2-40BD-AA72-7A7FF67C435D}"/>
    <cellStyle name="Normal 9 5 4 2 2 4 2" xfId="5124" xr:uid="{A036265C-23B1-44B5-BAE5-0654334132E5}"/>
    <cellStyle name="Normal 9 5 4 2 2 5" xfId="5121" xr:uid="{3B6AAD74-77C5-4D90-A797-76096D45DEDC}"/>
    <cellStyle name="Normal 9 5 4 2 3" xfId="3489" xr:uid="{1764D60C-5DB7-4C8C-BF29-19A65A8FF553}"/>
    <cellStyle name="Normal 9 5 4 2 3 2" xfId="5125" xr:uid="{69E97123-9E61-4ADB-AEC0-613F0EBDDCBC}"/>
    <cellStyle name="Normal 9 5 4 2 4" xfId="3490" xr:uid="{8BD0007E-7B62-4D10-AB28-B119B3934A95}"/>
    <cellStyle name="Normal 9 5 4 2 4 2" xfId="5126" xr:uid="{DEAD2594-2533-43F3-A086-C7922794B56B}"/>
    <cellStyle name="Normal 9 5 4 2 5" xfId="3491" xr:uid="{9B510A57-F51A-4427-B114-FE0222F354DF}"/>
    <cellStyle name="Normal 9 5 4 2 5 2" xfId="5127" xr:uid="{5052AA78-8F36-47DD-A8FD-DFF8C56747AF}"/>
    <cellStyle name="Normal 9 5 4 2 6" xfId="5120" xr:uid="{80D01371-AEDB-473D-9677-CFDBB7F4C818}"/>
    <cellStyle name="Normal 9 5 4 3" xfId="3492" xr:uid="{49BDED75-2641-41BB-9011-CB2CD9160C6D}"/>
    <cellStyle name="Normal 9 5 4 3 2" xfId="3493" xr:uid="{1B9B6F91-B4C7-4B93-9A46-1A600AA58BFC}"/>
    <cellStyle name="Normal 9 5 4 3 2 2" xfId="5129" xr:uid="{04CE2D2F-7C82-453E-B368-2BC610FDA159}"/>
    <cellStyle name="Normal 9 5 4 3 3" xfId="3494" xr:uid="{DE51B69E-0E5C-4345-A42A-CBA078ABE52F}"/>
    <cellStyle name="Normal 9 5 4 3 3 2" xfId="5130" xr:uid="{99EDED0F-D17B-444D-8D78-D8CF2007AC47}"/>
    <cellStyle name="Normal 9 5 4 3 4" xfId="3495" xr:uid="{D98AC54E-9E28-4DD3-AB18-02CEFA4076A8}"/>
    <cellStyle name="Normal 9 5 4 3 4 2" xfId="5131" xr:uid="{4BA68C29-555A-427E-8E48-E0E3E07CED81}"/>
    <cellStyle name="Normal 9 5 4 3 5" xfId="5128" xr:uid="{C63D94F2-B2B6-43D8-AC97-B772EF44C6F7}"/>
    <cellStyle name="Normal 9 5 4 4" xfId="3496" xr:uid="{E5FBBF41-8FE1-40ED-A7D3-476DC1B377D8}"/>
    <cellStyle name="Normal 9 5 4 4 2" xfId="3497" xr:uid="{CAF19543-8C9C-4AEF-9F73-5A729014DDD7}"/>
    <cellStyle name="Normal 9 5 4 4 2 2" xfId="5133" xr:uid="{A407D98E-F6C5-4AD7-83CC-9A2D779C960D}"/>
    <cellStyle name="Normal 9 5 4 4 3" xfId="3498" xr:uid="{7C045000-1458-4A3C-8125-8EB00F19DFD1}"/>
    <cellStyle name="Normal 9 5 4 4 3 2" xfId="5134" xr:uid="{41C08FB7-A61E-41BA-9C5D-AED29AA2D5FE}"/>
    <cellStyle name="Normal 9 5 4 4 4" xfId="3499" xr:uid="{02B10A91-BF32-4B18-B900-C494D69C2E19}"/>
    <cellStyle name="Normal 9 5 4 4 4 2" xfId="5135" xr:uid="{03F99C7E-AE5B-4485-9E88-A40FB27BF03C}"/>
    <cellStyle name="Normal 9 5 4 4 5" xfId="5132" xr:uid="{949EA7FA-3F1C-4DAA-8AB0-5A2CB8AA151F}"/>
    <cellStyle name="Normal 9 5 4 5" xfId="3500" xr:uid="{6F7F8915-DCB0-4DC9-8AB6-8DAA5F34595E}"/>
    <cellStyle name="Normal 9 5 4 5 2" xfId="5136" xr:uid="{76653D1C-B2CC-4AA3-AF01-2CF1EAEB0BEB}"/>
    <cellStyle name="Normal 9 5 4 6" xfId="3501" xr:uid="{4E2AD439-D919-422D-91EE-32DFD12D048E}"/>
    <cellStyle name="Normal 9 5 4 6 2" xfId="5137" xr:uid="{24DD89DD-BE65-4CE0-9928-0C251AEEFC35}"/>
    <cellStyle name="Normal 9 5 4 7" xfId="3502" xr:uid="{4863C973-E6FA-4C7E-8B71-6CAE294B1243}"/>
    <cellStyle name="Normal 9 5 4 7 2" xfId="5138" xr:uid="{3A7513A9-037A-4C5A-AE61-52410954B354}"/>
    <cellStyle name="Normal 9 5 4 8" xfId="5119" xr:uid="{86D8B7AA-D2BA-4D90-BAE2-1B3F6B000A48}"/>
    <cellStyle name="Normal 9 5 5" xfId="3503" xr:uid="{A937AEC8-A704-40CF-8928-707196DC5BB8}"/>
    <cellStyle name="Normal 9 5 5 2" xfId="3504" xr:uid="{E9194911-29F5-4459-B3D2-AE8846645E8B}"/>
    <cellStyle name="Normal 9 5 5 2 2" xfId="3505" xr:uid="{F62FACBC-BB3D-4752-85C7-58303908B2A2}"/>
    <cellStyle name="Normal 9 5 5 2 2 2" xfId="5141" xr:uid="{AA515F20-21C5-42EA-A040-335318A6CE2E}"/>
    <cellStyle name="Normal 9 5 5 2 3" xfId="3506" xr:uid="{F2E53200-BE22-444E-8873-5A717C107857}"/>
    <cellStyle name="Normal 9 5 5 2 3 2" xfId="5142" xr:uid="{DC4682D0-870E-4F37-910A-CF0D43EB4B55}"/>
    <cellStyle name="Normal 9 5 5 2 4" xfId="3507" xr:uid="{52659C58-3682-4439-84A1-FA359679B09D}"/>
    <cellStyle name="Normal 9 5 5 2 4 2" xfId="5143" xr:uid="{F8C58A69-69A7-436F-8E6F-EE95B558EC23}"/>
    <cellStyle name="Normal 9 5 5 2 5" xfId="5140" xr:uid="{E5CFD7C3-5D92-45C9-93B7-517893D2FF21}"/>
    <cellStyle name="Normal 9 5 5 3" xfId="3508" xr:uid="{C99BD3DD-D2CF-4E28-A422-CE7C20305A00}"/>
    <cellStyle name="Normal 9 5 5 3 2" xfId="3509" xr:uid="{05B0B84A-AFD3-48F2-BAC1-8433CD7F4A38}"/>
    <cellStyle name="Normal 9 5 5 3 2 2" xfId="5145" xr:uid="{2E859B69-F591-437D-80E8-1387C52918FB}"/>
    <cellStyle name="Normal 9 5 5 3 3" xfId="3510" xr:uid="{FEA2DEBA-B855-467E-8547-4A11FA9CA731}"/>
    <cellStyle name="Normal 9 5 5 3 3 2" xfId="5146" xr:uid="{4B7D0477-8998-4EE5-9D91-569C6BBD5F39}"/>
    <cellStyle name="Normal 9 5 5 3 4" xfId="3511" xr:uid="{330C3921-9A70-449F-97F8-A789EE462373}"/>
    <cellStyle name="Normal 9 5 5 3 4 2" xfId="5147" xr:uid="{0811AE9D-2A18-412A-98AF-B1E78E295034}"/>
    <cellStyle name="Normal 9 5 5 3 5" xfId="5144" xr:uid="{6D0CCAF9-3F37-4C60-980A-A03CFC66AB26}"/>
    <cellStyle name="Normal 9 5 5 4" xfId="3512" xr:uid="{BA5EA943-CC6E-4B64-BEDF-A9A1F3EEFDEE}"/>
    <cellStyle name="Normal 9 5 5 4 2" xfId="5148" xr:uid="{F56DCAC6-DCFF-46FA-A894-358DEDD799FE}"/>
    <cellStyle name="Normal 9 5 5 5" xfId="3513" xr:uid="{AB3722D2-BA8B-43B8-AA2B-0919D3EF845F}"/>
    <cellStyle name="Normal 9 5 5 5 2" xfId="5149" xr:uid="{E7495EBA-FF67-45AE-A7C2-0858B7DDE91F}"/>
    <cellStyle name="Normal 9 5 5 6" xfId="3514" xr:uid="{A6380491-A523-49E0-8C4D-14CB875465FA}"/>
    <cellStyle name="Normal 9 5 5 6 2" xfId="5150" xr:uid="{458DE9FF-8DEA-47A2-BE39-434208A186EE}"/>
    <cellStyle name="Normal 9 5 5 7" xfId="5139" xr:uid="{DC49698E-EBD3-408E-B595-486518C432D3}"/>
    <cellStyle name="Normal 9 5 6" xfId="3515" xr:uid="{64256B59-A02B-476B-8612-06344F6651CD}"/>
    <cellStyle name="Normal 9 5 6 2" xfId="3516" xr:uid="{26EDA6F7-E698-450E-A05C-827D6F8CEC2D}"/>
    <cellStyle name="Normal 9 5 6 2 2" xfId="3517" xr:uid="{E15C4331-8BB9-46CE-81A3-2A80CB544318}"/>
    <cellStyle name="Normal 9 5 6 2 2 2" xfId="5153" xr:uid="{423286C8-AD6B-498B-B599-0D0FFC8D7628}"/>
    <cellStyle name="Normal 9 5 6 2 3" xfId="3518" xr:uid="{6DAA751F-1480-492C-ABC9-79391A6D11EE}"/>
    <cellStyle name="Normal 9 5 6 2 3 2" xfId="5154" xr:uid="{A9FE0340-5AED-47FD-AAD3-FE5FDEE03781}"/>
    <cellStyle name="Normal 9 5 6 2 4" xfId="3519" xr:uid="{B4DEA8AA-1C5B-4DAF-9951-861AAD5C004F}"/>
    <cellStyle name="Normal 9 5 6 2 4 2" xfId="5155" xr:uid="{360EAC8D-70B4-4645-8EEE-A581657F02D2}"/>
    <cellStyle name="Normal 9 5 6 2 5" xfId="5152" xr:uid="{7FA2ECFA-1944-4CFD-BAE8-9F5B20598BB5}"/>
    <cellStyle name="Normal 9 5 6 3" xfId="3520" xr:uid="{FCB918E7-1EFA-490D-A081-F76FC81B4EC0}"/>
    <cellStyle name="Normal 9 5 6 3 2" xfId="5156" xr:uid="{C048376E-6AC7-45D9-BB4E-4380E9E5BA22}"/>
    <cellStyle name="Normal 9 5 6 4" xfId="3521" xr:uid="{EBDD44C9-FE30-44C2-91E4-5D31DF388E45}"/>
    <cellStyle name="Normal 9 5 6 4 2" xfId="5157" xr:uid="{61295713-E2E4-42E7-921A-7F690DBA9EA2}"/>
    <cellStyle name="Normal 9 5 6 5" xfId="3522" xr:uid="{5555F75D-BB4B-4241-A4D7-843C84ABE32B}"/>
    <cellStyle name="Normal 9 5 6 5 2" xfId="5158" xr:uid="{D24CDD4B-06A3-445E-B074-99EDE0A2EDB0}"/>
    <cellStyle name="Normal 9 5 6 6" xfId="5151" xr:uid="{B51434B1-D813-4EDD-8964-D0CF65996951}"/>
    <cellStyle name="Normal 9 5 7" xfId="3523" xr:uid="{594CEACD-D6AA-4AD9-AB77-EF44868AA0A4}"/>
    <cellStyle name="Normal 9 5 7 2" xfId="3524" xr:uid="{D101D9B8-E741-49F9-B364-59371D2FF70B}"/>
    <cellStyle name="Normal 9 5 7 2 2" xfId="5160" xr:uid="{6EF6037F-14B0-4FFD-ADE6-AC0C96B32E39}"/>
    <cellStyle name="Normal 9 5 7 3" xfId="3525" xr:uid="{14B77A3E-A825-4F53-A446-D5610587A6B7}"/>
    <cellStyle name="Normal 9 5 7 3 2" xfId="5161" xr:uid="{81531749-2B30-4B1F-9F5D-5F2F42B4B025}"/>
    <cellStyle name="Normal 9 5 7 4" xfId="3526" xr:uid="{50725B79-FDA8-4C90-88D5-73D39A36404A}"/>
    <cellStyle name="Normal 9 5 7 4 2" xfId="5162" xr:uid="{6A594282-796C-4F73-B36D-D89D3BBC4D02}"/>
    <cellStyle name="Normal 9 5 7 5" xfId="5159" xr:uid="{AEF7E7D2-D821-49E0-BC83-35C5F85338CD}"/>
    <cellStyle name="Normal 9 5 8" xfId="3527" xr:uid="{A5CC0F21-D7D9-4C2E-B0FB-78CA0BB02B81}"/>
    <cellStyle name="Normal 9 5 8 2" xfId="3528" xr:uid="{2431657A-36A5-4C80-A54E-39D4D59C4F41}"/>
    <cellStyle name="Normal 9 5 8 2 2" xfId="5164" xr:uid="{E65B8F70-8E7E-4F56-A35E-ACF8D69CB4A8}"/>
    <cellStyle name="Normal 9 5 8 3" xfId="3529" xr:uid="{D22975EF-0EF9-4D3F-B7FB-6E0FF09B4061}"/>
    <cellStyle name="Normal 9 5 8 3 2" xfId="5165" xr:uid="{40F01EED-F056-4DA6-B772-E841747AC050}"/>
    <cellStyle name="Normal 9 5 8 4" xfId="3530" xr:uid="{47E783B1-80C1-428C-ACA4-0A7833345FCD}"/>
    <cellStyle name="Normal 9 5 8 4 2" xfId="5166" xr:uid="{C3F321B0-52DF-4EAF-BA76-60BF4B745DED}"/>
    <cellStyle name="Normal 9 5 8 5" xfId="5163" xr:uid="{A8E5F511-DAAB-422A-A3FC-3BBCA9C3A0FC}"/>
    <cellStyle name="Normal 9 5 9" xfId="3531" xr:uid="{D737DB2D-394C-4036-BEE6-96ECA8A965A6}"/>
    <cellStyle name="Normal 9 5 9 2" xfId="5167" xr:uid="{7F84FF91-FFAB-473B-B7A6-68591742F380}"/>
    <cellStyle name="Normal 9 6" xfId="3532" xr:uid="{1CFAB19A-7F9D-4DB0-88B3-820498971EF0}"/>
    <cellStyle name="Normal 9 6 10" xfId="5168" xr:uid="{880081CD-DDC6-4628-A8B6-01E7BDEE4349}"/>
    <cellStyle name="Normal 9 6 2" xfId="3533" xr:uid="{324915E9-E411-4118-AA6A-60FB54BF3799}"/>
    <cellStyle name="Normal 9 6 2 2" xfId="3534" xr:uid="{BAE56541-D0CD-4F0C-B32E-43DFD8599BD3}"/>
    <cellStyle name="Normal 9 6 2 2 2" xfId="3535" xr:uid="{FBCEA620-EC1C-4B09-AC73-CA523BCD2071}"/>
    <cellStyle name="Normal 9 6 2 2 2 2" xfId="3536" xr:uid="{24BD5686-11D7-4865-8B4B-3D840305D3FE}"/>
    <cellStyle name="Normal 9 6 2 2 2 2 2" xfId="5172" xr:uid="{F1AE0ADB-1E86-4554-8BE8-B0BDC46CDA81}"/>
    <cellStyle name="Normal 9 6 2 2 2 3" xfId="3537" xr:uid="{68BE2A7D-1808-4393-A7CA-732580398709}"/>
    <cellStyle name="Normal 9 6 2 2 2 3 2" xfId="5173" xr:uid="{061F2E3F-CC6F-4A51-843C-1776CF28E210}"/>
    <cellStyle name="Normal 9 6 2 2 2 4" xfId="3538" xr:uid="{1BD3EF2A-950B-408F-841A-E53DDD0F05C9}"/>
    <cellStyle name="Normal 9 6 2 2 2 4 2" xfId="5174" xr:uid="{9E5467BF-AE9E-48D5-9BF4-9167FED3EF68}"/>
    <cellStyle name="Normal 9 6 2 2 2 5" xfId="5171" xr:uid="{FD9581D8-03E9-4059-8A90-FE2755165434}"/>
    <cellStyle name="Normal 9 6 2 2 3" xfId="3539" xr:uid="{FB4073A9-F530-4071-B271-B8D0B4547935}"/>
    <cellStyle name="Normal 9 6 2 2 3 2" xfId="3540" xr:uid="{9FB523E3-AC13-4EB0-A564-C593955762A5}"/>
    <cellStyle name="Normal 9 6 2 2 3 2 2" xfId="5176" xr:uid="{D4AC6E5C-680F-4443-B526-4831FCFCA283}"/>
    <cellStyle name="Normal 9 6 2 2 3 3" xfId="3541" xr:uid="{7848875C-B001-473D-B4F2-74DEB412E0D6}"/>
    <cellStyle name="Normal 9 6 2 2 3 3 2" xfId="5177" xr:uid="{3FBAC3B9-BB1A-4F17-BEE1-F0AC89420B25}"/>
    <cellStyle name="Normal 9 6 2 2 3 4" xfId="3542" xr:uid="{532FC82E-B1C7-4491-A1E8-C220B7CE4283}"/>
    <cellStyle name="Normal 9 6 2 2 3 4 2" xfId="5178" xr:uid="{6AECF75C-E551-431A-8A2E-CCDDCCA8613C}"/>
    <cellStyle name="Normal 9 6 2 2 3 5" xfId="5175" xr:uid="{C5FC0DBC-E944-4BB2-A8F1-2FDA56A039B9}"/>
    <cellStyle name="Normal 9 6 2 2 4" xfId="3543" xr:uid="{E50EC4D5-EF57-4176-B3C9-3602A1F29010}"/>
    <cellStyle name="Normal 9 6 2 2 4 2" xfId="5179" xr:uid="{D60F3E9A-88B6-40CF-8FB2-02214E833082}"/>
    <cellStyle name="Normal 9 6 2 2 5" xfId="3544" xr:uid="{394BF745-5961-4D46-8438-612666A5C94F}"/>
    <cellStyle name="Normal 9 6 2 2 5 2" xfId="5180" xr:uid="{9CA5C45A-0ECC-444D-BBE6-67A114023C17}"/>
    <cellStyle name="Normal 9 6 2 2 6" xfId="3545" xr:uid="{B7A72C0B-15EC-473D-8960-9ACFA3585814}"/>
    <cellStyle name="Normal 9 6 2 2 6 2" xfId="5181" xr:uid="{B8ADBEA0-3DC5-4E41-9F3F-56C8C31EECF0}"/>
    <cellStyle name="Normal 9 6 2 2 7" xfId="5170" xr:uid="{5D9274D7-BEAF-42E0-B100-EE6B77B4F0D8}"/>
    <cellStyle name="Normal 9 6 2 3" xfId="3546" xr:uid="{A7F006BD-9287-4916-8FB1-B7F21D2BFA72}"/>
    <cellStyle name="Normal 9 6 2 3 2" xfId="3547" xr:uid="{CD5B8561-6949-45AA-9C4E-36CAA3567B5F}"/>
    <cellStyle name="Normal 9 6 2 3 2 2" xfId="3548" xr:uid="{CB397AAF-1422-4A59-B98C-A3DA34B7980B}"/>
    <cellStyle name="Normal 9 6 2 3 2 2 2" xfId="5184" xr:uid="{7CDAB757-BE52-48ED-9B46-65DB486AD5AA}"/>
    <cellStyle name="Normal 9 6 2 3 2 3" xfId="3549" xr:uid="{0FBC4D4F-B965-489A-99CE-F6923E7805B9}"/>
    <cellStyle name="Normal 9 6 2 3 2 3 2" xfId="5185" xr:uid="{40BD5773-1E40-41E1-A3E3-7A94D44BC593}"/>
    <cellStyle name="Normal 9 6 2 3 2 4" xfId="3550" xr:uid="{D9D92E6B-0769-4F3A-9EC7-6B06ADBA2B16}"/>
    <cellStyle name="Normal 9 6 2 3 2 4 2" xfId="5186" xr:uid="{D67C5B03-89AE-4816-87C1-13588FB641F4}"/>
    <cellStyle name="Normal 9 6 2 3 2 5" xfId="5183" xr:uid="{C58BCFD1-1DCF-4365-9F55-8C54A89FA07B}"/>
    <cellStyle name="Normal 9 6 2 3 3" xfId="3551" xr:uid="{E5329790-4FC6-4113-B2A0-042FA186780F}"/>
    <cellStyle name="Normal 9 6 2 3 3 2" xfId="5187" xr:uid="{AC739406-1CD8-4FAC-AA87-309DFAFF1265}"/>
    <cellStyle name="Normal 9 6 2 3 4" xfId="3552" xr:uid="{A02AFC91-006D-42F6-A251-88722125BA9F}"/>
    <cellStyle name="Normal 9 6 2 3 4 2" xfId="5188" xr:uid="{A4D00C2D-2339-475B-B0CE-7467A3A72077}"/>
    <cellStyle name="Normal 9 6 2 3 5" xfId="3553" xr:uid="{928B9090-1A11-4EFD-9848-5D5E761DD465}"/>
    <cellStyle name="Normal 9 6 2 3 5 2" xfId="5189" xr:uid="{27FD051A-A5E6-4546-BFF7-B2FD5673154E}"/>
    <cellStyle name="Normal 9 6 2 3 6" xfId="5182" xr:uid="{480C9D52-FB49-498D-AB28-A2FC7DEDEBBA}"/>
    <cellStyle name="Normal 9 6 2 4" xfId="3554" xr:uid="{05F3E0A1-39EC-4062-8ABD-4802320B045A}"/>
    <cellStyle name="Normal 9 6 2 4 2" xfId="3555" xr:uid="{A8245BF9-CD87-441A-A83D-02E605EDC224}"/>
    <cellStyle name="Normal 9 6 2 4 2 2" xfId="5191" xr:uid="{2F60C447-705B-44DA-A6C6-CF25F47EFC57}"/>
    <cellStyle name="Normal 9 6 2 4 3" xfId="3556" xr:uid="{9EF11716-2403-4C03-B842-5C7B3EDFCA54}"/>
    <cellStyle name="Normal 9 6 2 4 3 2" xfId="5192" xr:uid="{04C821B2-E5C7-4ADE-AB24-6D1A3EE78E48}"/>
    <cellStyle name="Normal 9 6 2 4 4" xfId="3557" xr:uid="{71D2A90D-C01F-42E4-9929-1C3DA4837CCC}"/>
    <cellStyle name="Normal 9 6 2 4 4 2" xfId="5193" xr:uid="{3030E262-A2F8-4961-B61A-284A0465715B}"/>
    <cellStyle name="Normal 9 6 2 4 5" xfId="5190" xr:uid="{769632F6-93D7-4D24-9B75-83107D805657}"/>
    <cellStyle name="Normal 9 6 2 5" xfId="3558" xr:uid="{A9588763-322E-4F29-900F-727E312DE691}"/>
    <cellStyle name="Normal 9 6 2 5 2" xfId="3559" xr:uid="{57A8C8B0-C185-457E-B7FC-C8393D4CC64A}"/>
    <cellStyle name="Normal 9 6 2 5 2 2" xfId="5195" xr:uid="{FA482A41-0C00-4E76-A15D-59D15575BED3}"/>
    <cellStyle name="Normal 9 6 2 5 3" xfId="3560" xr:uid="{E4D4B75F-035B-4A2F-8F78-A3E8DAB32361}"/>
    <cellStyle name="Normal 9 6 2 5 3 2" xfId="5196" xr:uid="{69A92AFC-743D-49F9-89D9-45604F1FF436}"/>
    <cellStyle name="Normal 9 6 2 5 4" xfId="3561" xr:uid="{56AFC374-AFAF-4D30-8D89-7518D996A6AB}"/>
    <cellStyle name="Normal 9 6 2 5 4 2" xfId="5197" xr:uid="{19319A62-062F-47AD-9DF4-C29F489A14B3}"/>
    <cellStyle name="Normal 9 6 2 5 5" xfId="5194" xr:uid="{80CB7E8B-860D-4AD3-8194-500699F0D061}"/>
    <cellStyle name="Normal 9 6 2 6" xfId="3562" xr:uid="{017649D3-DE5D-40E6-863F-BDEF9C76ACBC}"/>
    <cellStyle name="Normal 9 6 2 6 2" xfId="5198" xr:uid="{C4508275-7A82-4726-BFD7-EB80E244BCB4}"/>
    <cellStyle name="Normal 9 6 2 7" xfId="3563" xr:uid="{BF96F1F7-1374-454E-88BA-8D53DF27FE43}"/>
    <cellStyle name="Normal 9 6 2 7 2" xfId="5199" xr:uid="{60D5AA87-9C0B-4C6F-B8AE-74EAFB18DBE0}"/>
    <cellStyle name="Normal 9 6 2 8" xfId="3564" xr:uid="{5C9FB52F-9FB0-4538-9FD5-D9662C1E6170}"/>
    <cellStyle name="Normal 9 6 2 8 2" xfId="5200" xr:uid="{8233C39E-56AD-4D42-9EFB-3AA10CE55995}"/>
    <cellStyle name="Normal 9 6 2 9" xfId="5169" xr:uid="{E66E5F15-4983-4E37-B561-E19BC5927BA1}"/>
    <cellStyle name="Normal 9 6 3" xfId="3565" xr:uid="{32E0F24F-D3D6-4571-927D-77043EE2533E}"/>
    <cellStyle name="Normal 9 6 3 2" xfId="3566" xr:uid="{C0015EE9-25FC-41D3-954F-E47679D8525F}"/>
    <cellStyle name="Normal 9 6 3 2 2" xfId="3567" xr:uid="{CB3C0CA0-5FE4-4EA9-8211-A29F94FB5C92}"/>
    <cellStyle name="Normal 9 6 3 2 2 2" xfId="5203" xr:uid="{D44A9F2F-B59B-4ACE-80D3-FFFBFF2BF5B2}"/>
    <cellStyle name="Normal 9 6 3 2 3" xfId="3568" xr:uid="{C92851FF-1CEF-4228-87B1-2E307B5878EF}"/>
    <cellStyle name="Normal 9 6 3 2 3 2" xfId="5204" xr:uid="{AEE55349-AD78-4A5F-9CD5-45367E768379}"/>
    <cellStyle name="Normal 9 6 3 2 4" xfId="3569" xr:uid="{F2BA56BB-087B-46E1-9044-F386F06596DF}"/>
    <cellStyle name="Normal 9 6 3 2 4 2" xfId="5205" xr:uid="{F3A01267-0B77-4046-A749-2DD99D084606}"/>
    <cellStyle name="Normal 9 6 3 2 5" xfId="5202" xr:uid="{6DFFEEC6-4CEF-4626-9B96-80F7C6B4D5A0}"/>
    <cellStyle name="Normal 9 6 3 3" xfId="3570" xr:uid="{3FBAE88A-5043-4B35-89CD-8E4C4FD23F99}"/>
    <cellStyle name="Normal 9 6 3 3 2" xfId="3571" xr:uid="{305BF15B-0CF3-4FCB-84B4-2E40B4B54763}"/>
    <cellStyle name="Normal 9 6 3 3 2 2" xfId="5207" xr:uid="{2207B694-E57B-4876-92D3-8702064510FE}"/>
    <cellStyle name="Normal 9 6 3 3 3" xfId="3572" xr:uid="{AC88B39A-20EE-42EA-834E-1C6595E45588}"/>
    <cellStyle name="Normal 9 6 3 3 3 2" xfId="5208" xr:uid="{AF54065B-40D3-4281-AB52-1AB602C6A818}"/>
    <cellStyle name="Normal 9 6 3 3 4" xfId="3573" xr:uid="{74F043B6-281F-4970-916A-0FEBD28DEFF5}"/>
    <cellStyle name="Normal 9 6 3 3 4 2" xfId="5209" xr:uid="{04CF0522-A5EF-4185-8816-5FD2AF749ADB}"/>
    <cellStyle name="Normal 9 6 3 3 5" xfId="5206" xr:uid="{CCFA703E-0466-42CD-98F4-804EB0AC15AD}"/>
    <cellStyle name="Normal 9 6 3 4" xfId="3574" xr:uid="{AA54DDFF-F26C-42D2-AFD3-A0E374A191D1}"/>
    <cellStyle name="Normal 9 6 3 4 2" xfId="5210" xr:uid="{909F88B6-9B59-48E6-B5B7-C29A07955887}"/>
    <cellStyle name="Normal 9 6 3 5" xfId="3575" xr:uid="{2DDACA88-F108-47BF-B8D5-BE7F805C631E}"/>
    <cellStyle name="Normal 9 6 3 5 2" xfId="5211" xr:uid="{CE7D831C-574D-40F7-AA17-591B0FB18083}"/>
    <cellStyle name="Normal 9 6 3 6" xfId="3576" xr:uid="{E9788757-97BB-49B6-BAFF-5CBE3BDB085E}"/>
    <cellStyle name="Normal 9 6 3 6 2" xfId="5212" xr:uid="{6B0F0B44-97BC-48FA-97AC-AEB4C11768ED}"/>
    <cellStyle name="Normal 9 6 3 7" xfId="5201" xr:uid="{676E30F9-5218-4096-9C6A-01EE22623C3B}"/>
    <cellStyle name="Normal 9 6 4" xfId="3577" xr:uid="{8F4C0445-92A8-487D-873D-E70C02CA3791}"/>
    <cellStyle name="Normal 9 6 4 2" xfId="3578" xr:uid="{4670F30D-0CC3-4FF9-AF3C-822D0D00A834}"/>
    <cellStyle name="Normal 9 6 4 2 2" xfId="3579" xr:uid="{317BE679-0235-401B-9936-8610A5F209C5}"/>
    <cellStyle name="Normal 9 6 4 2 2 2" xfId="5215" xr:uid="{92A438F4-0B3F-467A-885A-08335B4367F2}"/>
    <cellStyle name="Normal 9 6 4 2 3" xfId="3580" xr:uid="{68F91FAF-E1CF-4428-9C76-AC2C708CC18E}"/>
    <cellStyle name="Normal 9 6 4 2 3 2" xfId="5216" xr:uid="{CB7C86CD-3F6D-4124-91C1-B97E24D0231B}"/>
    <cellStyle name="Normal 9 6 4 2 4" xfId="3581" xr:uid="{F355C1DA-39D8-488F-A5AF-1C4DB809B45B}"/>
    <cellStyle name="Normal 9 6 4 2 4 2" xfId="5217" xr:uid="{B2ACD803-2AD1-438D-8AE5-5A7E186604BF}"/>
    <cellStyle name="Normal 9 6 4 2 5" xfId="5214" xr:uid="{FF3FD214-A035-4451-9098-0E32F2F7E61F}"/>
    <cellStyle name="Normal 9 6 4 3" xfId="3582" xr:uid="{E3D8D33C-2515-4135-A89F-A6F7036396C0}"/>
    <cellStyle name="Normal 9 6 4 3 2" xfId="5218" xr:uid="{AC4BB362-78AD-47AA-B975-ACAE478FA4D8}"/>
    <cellStyle name="Normal 9 6 4 4" xfId="3583" xr:uid="{00701AC8-D003-4C0B-9371-AEB2DC138BE4}"/>
    <cellStyle name="Normal 9 6 4 4 2" xfId="5219" xr:uid="{2B5F15F1-8D6F-4406-8932-A361EEDFB151}"/>
    <cellStyle name="Normal 9 6 4 5" xfId="3584" xr:uid="{CD84036D-6D89-477C-8796-76882323338E}"/>
    <cellStyle name="Normal 9 6 4 5 2" xfId="5220" xr:uid="{50D9ACAB-A10A-4970-A662-FCA8D9731E21}"/>
    <cellStyle name="Normal 9 6 4 6" xfId="5213" xr:uid="{2AB00B1A-E6E7-49E1-8DAF-926E71A4526F}"/>
    <cellStyle name="Normal 9 6 5" xfId="3585" xr:uid="{113C36BD-1083-4EBD-AB30-BEE2C04C72A0}"/>
    <cellStyle name="Normal 9 6 5 2" xfId="3586" xr:uid="{71A3252C-0440-4415-9936-5800583434F6}"/>
    <cellStyle name="Normal 9 6 5 2 2" xfId="5222" xr:uid="{1F788EF5-1D30-410B-A446-4D353010DC93}"/>
    <cellStyle name="Normal 9 6 5 3" xfId="3587" xr:uid="{71EAD3DE-17D1-4F72-8F62-49E25FC3E9DF}"/>
    <cellStyle name="Normal 9 6 5 3 2" xfId="5223" xr:uid="{6390A68B-E34F-4034-9EDC-232E6B093046}"/>
    <cellStyle name="Normal 9 6 5 4" xfId="3588" xr:uid="{EC8D430B-13D3-4E18-847D-74AE0C17DB47}"/>
    <cellStyle name="Normal 9 6 5 4 2" xfId="5224" xr:uid="{D392DC29-6BD5-4B29-A294-A169EB602526}"/>
    <cellStyle name="Normal 9 6 5 5" xfId="5221" xr:uid="{E6F131FA-90AB-450E-930F-1079D09595BE}"/>
    <cellStyle name="Normal 9 6 6" xfId="3589" xr:uid="{8F70D328-C520-4F4D-A60F-AA79E7D20C69}"/>
    <cellStyle name="Normal 9 6 6 2" xfId="3590" xr:uid="{96696026-4188-473D-B240-2C8C4A7E4B4B}"/>
    <cellStyle name="Normal 9 6 6 2 2" xfId="5226" xr:uid="{B73EEDF1-533A-4148-876D-532CB681FA75}"/>
    <cellStyle name="Normal 9 6 6 3" xfId="3591" xr:uid="{852F2230-554A-41F5-A46C-FEC626EB99EC}"/>
    <cellStyle name="Normal 9 6 6 3 2" xfId="5227" xr:uid="{EB865336-426D-4ABB-BD9D-7F1AF7CD3B11}"/>
    <cellStyle name="Normal 9 6 6 4" xfId="3592" xr:uid="{37674C80-A9A9-4819-8590-96B1A80C87E9}"/>
    <cellStyle name="Normal 9 6 6 4 2" xfId="5228" xr:uid="{8E66348A-C31E-4F62-A880-F5BAAFFA3FFA}"/>
    <cellStyle name="Normal 9 6 6 5" xfId="5225" xr:uid="{1A375102-5004-4EF3-B668-BA0C2B3661F0}"/>
    <cellStyle name="Normal 9 6 7" xfId="3593" xr:uid="{F4CE79C8-0CD4-4210-AF5B-6B8A8CD507EE}"/>
    <cellStyle name="Normal 9 6 7 2" xfId="5229" xr:uid="{5A528427-9E17-4C5B-A670-D95E45580FFF}"/>
    <cellStyle name="Normal 9 6 8" xfId="3594" xr:uid="{755BFAD9-C4A5-44FA-9266-1D21523A844C}"/>
    <cellStyle name="Normal 9 6 8 2" xfId="5230" xr:uid="{9ECDCAD9-F434-42F9-BCFD-45410634ACAE}"/>
    <cellStyle name="Normal 9 6 9" xfId="3595" xr:uid="{C8075195-F1A4-4313-AF4D-FFAA5194F947}"/>
    <cellStyle name="Normal 9 6 9 2" xfId="5231" xr:uid="{5440586D-DA05-4452-96E3-19097788BB40}"/>
    <cellStyle name="Normal 9 7" xfId="3596" xr:uid="{C4187443-5BE8-4F92-9E25-F60FAAD67692}"/>
    <cellStyle name="Normal 9 7 2" xfId="3597" xr:uid="{E0A5E580-FF32-4F83-A50F-D988597721E1}"/>
    <cellStyle name="Normal 9 7 2 2" xfId="3598" xr:uid="{B372A0C9-0A82-44C5-9FE2-41BFE767DC99}"/>
    <cellStyle name="Normal 9 7 2 2 2" xfId="3599" xr:uid="{6D6FC429-EB4A-4C20-8E94-70001FADD7CD}"/>
    <cellStyle name="Normal 9 7 2 2 2 2" xfId="4274" xr:uid="{BB822AD1-1D11-48EF-9343-887FAC91993E}"/>
    <cellStyle name="Normal 9 7 2 2 2 2 2" xfId="5236" xr:uid="{9A96324A-10FE-4B4A-AF6B-A91BFDCF7767}"/>
    <cellStyle name="Normal 9 7 2 2 2 3" xfId="5235" xr:uid="{496E201D-8CB9-48C3-90BF-5DC41C3FCD2C}"/>
    <cellStyle name="Normal 9 7 2 2 3" xfId="3600" xr:uid="{61655662-E425-44C9-93F4-42DDE7A3B852}"/>
    <cellStyle name="Normal 9 7 2 2 3 2" xfId="5237" xr:uid="{26C9E279-46AF-4913-ABA3-51A11CC3E4AA}"/>
    <cellStyle name="Normal 9 7 2 2 4" xfId="3601" xr:uid="{FA616AD0-744F-4978-9044-866CE3A56431}"/>
    <cellStyle name="Normal 9 7 2 2 4 2" xfId="5238" xr:uid="{334A119A-0FC9-4EC4-8BFD-2C68B28BBEBD}"/>
    <cellStyle name="Normal 9 7 2 2 5" xfId="5234" xr:uid="{699AD077-7077-4337-B74F-D4CAF885E309}"/>
    <cellStyle name="Normal 9 7 2 3" xfId="3602" xr:uid="{E2B59453-96D1-4142-BDC6-04A104FE9B2D}"/>
    <cellStyle name="Normal 9 7 2 3 2" xfId="3603" xr:uid="{1ADCD41A-F829-4C01-B2E8-1699D0B2C122}"/>
    <cellStyle name="Normal 9 7 2 3 2 2" xfId="5240" xr:uid="{A321E387-7631-488D-BF4E-F7AE7DE8A0DF}"/>
    <cellStyle name="Normal 9 7 2 3 3" xfId="3604" xr:uid="{721BB615-FAFB-4FBF-B689-817565F77C9A}"/>
    <cellStyle name="Normal 9 7 2 3 3 2" xfId="5241" xr:uid="{194BC731-9F32-47BD-B79A-E5FA7E9F49A6}"/>
    <cellStyle name="Normal 9 7 2 3 4" xfId="3605" xr:uid="{E4978655-8456-4B43-8335-053F0EF20702}"/>
    <cellStyle name="Normal 9 7 2 3 4 2" xfId="5242" xr:uid="{5BAADEF8-F626-4BA2-A4A2-AB407DF02684}"/>
    <cellStyle name="Normal 9 7 2 3 5" xfId="5239" xr:uid="{C98B85EB-0872-4D38-87D5-062CEF70A00B}"/>
    <cellStyle name="Normal 9 7 2 4" xfId="3606" xr:uid="{1F0CA016-E28A-4F32-A50F-B7D7C2FC1BC3}"/>
    <cellStyle name="Normal 9 7 2 4 2" xfId="5243" xr:uid="{88D39916-E639-4C70-A7DC-74E65484BD0F}"/>
    <cellStyle name="Normal 9 7 2 5" xfId="3607" xr:uid="{106A2640-27A1-48B9-997A-336081B76E83}"/>
    <cellStyle name="Normal 9 7 2 5 2" xfId="5244" xr:uid="{9590FB9E-1A3F-4F51-B4B1-590FEB96F137}"/>
    <cellStyle name="Normal 9 7 2 6" xfId="3608" xr:uid="{1C62BDE6-D414-41D7-9B82-F0D970B47B2C}"/>
    <cellStyle name="Normal 9 7 2 6 2" xfId="5245" xr:uid="{01FEA8B0-4663-4EFE-8822-32DA0B5B3FED}"/>
    <cellStyle name="Normal 9 7 2 7" xfId="5233" xr:uid="{F9C9722D-651D-4E64-B934-E7B9A15D883F}"/>
    <cellStyle name="Normal 9 7 3" xfId="3609" xr:uid="{17D571F0-1BB8-4EA0-8B89-4F08013D2788}"/>
    <cellStyle name="Normal 9 7 3 2" xfId="3610" xr:uid="{0C99307D-1450-49AB-A3B4-2ED15F2B6A05}"/>
    <cellStyle name="Normal 9 7 3 2 2" xfId="3611" xr:uid="{E804B4B3-D076-4F26-AE38-24EAD48DE47E}"/>
    <cellStyle name="Normal 9 7 3 2 2 2" xfId="5248" xr:uid="{76903BD1-7272-42E7-A478-630E6DC040BC}"/>
    <cellStyle name="Normal 9 7 3 2 3" xfId="3612" xr:uid="{86185450-0CCB-4083-A63A-5BD98E5F6649}"/>
    <cellStyle name="Normal 9 7 3 2 3 2" xfId="5249" xr:uid="{9154BFBB-1469-4308-8E6B-F922991CD593}"/>
    <cellStyle name="Normal 9 7 3 2 4" xfId="3613" xr:uid="{DEBDAE9B-A05C-4022-9D98-A4107CF885C9}"/>
    <cellStyle name="Normal 9 7 3 2 4 2" xfId="5250" xr:uid="{713DF02F-6DFB-46A1-AB87-D55501587753}"/>
    <cellStyle name="Normal 9 7 3 2 5" xfId="5247" xr:uid="{9CE2472C-EC73-4EF2-8F46-48898DFBBF9F}"/>
    <cellStyle name="Normal 9 7 3 3" xfId="3614" xr:uid="{1DBF8437-C069-4671-8F0E-B604A2E53472}"/>
    <cellStyle name="Normal 9 7 3 3 2" xfId="5251" xr:uid="{06726333-616B-45D1-95AA-593F7C3E04EE}"/>
    <cellStyle name="Normal 9 7 3 4" xfId="3615" xr:uid="{6E8219BD-CEEE-4219-8A90-1CDDEB870FF9}"/>
    <cellStyle name="Normal 9 7 3 4 2" xfId="5252" xr:uid="{02888D1A-3AA4-4EF7-811B-7E40B599F9DA}"/>
    <cellStyle name="Normal 9 7 3 5" xfId="3616" xr:uid="{FE91029E-2FE1-427E-8B0A-4AEE3653F794}"/>
    <cellStyle name="Normal 9 7 3 5 2" xfId="5253" xr:uid="{337AADDC-0A1F-4CAA-9B7D-A2429C880FED}"/>
    <cellStyle name="Normal 9 7 3 6" xfId="5246" xr:uid="{412B6512-A929-4346-A7E3-0EA7585F8915}"/>
    <cellStyle name="Normal 9 7 4" xfId="3617" xr:uid="{31994744-5AB8-40D5-925E-B1F606F12B7E}"/>
    <cellStyle name="Normal 9 7 4 2" xfId="3618" xr:uid="{56BDAD80-21F2-4695-BA8B-F62EE6F55925}"/>
    <cellStyle name="Normal 9 7 4 2 2" xfId="5255" xr:uid="{CD13C16A-EC45-41D2-A855-2C376E3F5081}"/>
    <cellStyle name="Normal 9 7 4 3" xfId="3619" xr:uid="{D7E9AAFE-E2FD-48CE-8F9B-1D900EF38F0B}"/>
    <cellStyle name="Normal 9 7 4 3 2" xfId="5256" xr:uid="{7C22A177-6595-4F2E-8508-7F2CF4E7154F}"/>
    <cellStyle name="Normal 9 7 4 4" xfId="3620" xr:uid="{5CFAE02A-FDF7-45FA-837D-BD46619DC988}"/>
    <cellStyle name="Normal 9 7 4 4 2" xfId="5257" xr:uid="{4D31E9E7-61DB-4ED7-9293-0AB3360E733D}"/>
    <cellStyle name="Normal 9 7 4 5" xfId="5254" xr:uid="{D44DCBC1-7EC6-4A39-B615-252E313D35B3}"/>
    <cellStyle name="Normal 9 7 5" xfId="3621" xr:uid="{78317044-1A25-4EEE-9B76-3F467C1A7943}"/>
    <cellStyle name="Normal 9 7 5 2" xfId="3622" xr:uid="{A5C58015-316F-40C6-882E-64929922C382}"/>
    <cellStyle name="Normal 9 7 5 2 2" xfId="5259" xr:uid="{B2B5240E-300D-41D7-B6B3-558E10A14A4D}"/>
    <cellStyle name="Normal 9 7 5 3" xfId="3623" xr:uid="{6CB5D8E1-1708-4DE4-83FD-E25B3523A70A}"/>
    <cellStyle name="Normal 9 7 5 3 2" xfId="5260" xr:uid="{5027F04C-E631-4491-9356-B0E8E42C852D}"/>
    <cellStyle name="Normal 9 7 5 4" xfId="3624" xr:uid="{258FD326-AB36-4E23-9043-10A630547B38}"/>
    <cellStyle name="Normal 9 7 5 4 2" xfId="5261" xr:uid="{43529157-FECC-4D79-9BA8-270A79447F62}"/>
    <cellStyle name="Normal 9 7 5 5" xfId="5258" xr:uid="{B8111026-9347-4767-9F71-2B170D624A0E}"/>
    <cellStyle name="Normal 9 7 6" xfId="3625" xr:uid="{A498EBA0-4849-4159-AE89-480E2FBF6427}"/>
    <cellStyle name="Normal 9 7 6 2" xfId="5262" xr:uid="{BB5FF726-6034-4B93-827A-6D4C97FF32EC}"/>
    <cellStyle name="Normal 9 7 7" xfId="3626" xr:uid="{38C5F7EA-7B64-47CE-8CDE-6D1C0A50311C}"/>
    <cellStyle name="Normal 9 7 7 2" xfId="5263" xr:uid="{A5117C97-6781-4813-AA07-A4BBCCAE543B}"/>
    <cellStyle name="Normal 9 7 8" xfId="3627" xr:uid="{817B8C03-1837-45CF-A428-C4C82E50D413}"/>
    <cellStyle name="Normal 9 7 8 2" xfId="5264" xr:uid="{4166D7EE-2F5E-434A-AB14-452DBF471034}"/>
    <cellStyle name="Normal 9 7 9" xfId="5232" xr:uid="{F3106EC9-387E-477A-8576-7F53F5717E66}"/>
    <cellStyle name="Normal 9 8" xfId="3628" xr:uid="{AEE358F3-F9CE-44F7-8AEF-20730414C946}"/>
    <cellStyle name="Normal 9 8 2" xfId="3629" xr:uid="{7574CF5C-86DE-431B-A0A0-58B9B5626888}"/>
    <cellStyle name="Normal 9 8 2 2" xfId="3630" xr:uid="{192E87E1-126B-437D-9853-14E056E5E4BA}"/>
    <cellStyle name="Normal 9 8 2 2 2" xfId="3631" xr:uid="{F83FA7E1-7B97-4634-A84C-97602971A3EA}"/>
    <cellStyle name="Normal 9 8 2 2 2 2" xfId="5268" xr:uid="{146F7CB0-71A3-4E36-AA51-645111A91824}"/>
    <cellStyle name="Normal 9 8 2 2 3" xfId="3632" xr:uid="{CC60005A-B931-45F1-8965-336158254397}"/>
    <cellStyle name="Normal 9 8 2 2 3 2" xfId="5269" xr:uid="{C54E014F-2593-421F-9A2B-2A5799A33A33}"/>
    <cellStyle name="Normal 9 8 2 2 4" xfId="3633" xr:uid="{9A395FA6-1B6D-49A2-989C-1498D94D080A}"/>
    <cellStyle name="Normal 9 8 2 2 4 2" xfId="5270" xr:uid="{B03177C3-395D-467D-B197-543A32A7E2AA}"/>
    <cellStyle name="Normal 9 8 2 2 5" xfId="5267" xr:uid="{44EDAC3C-84F8-43AC-AE86-AF156F6BA913}"/>
    <cellStyle name="Normal 9 8 2 3" xfId="3634" xr:uid="{E13F8DBB-B23D-46ED-B5E7-EBB0B333250D}"/>
    <cellStyle name="Normal 9 8 2 3 2" xfId="5271" xr:uid="{13A9FB16-FB70-41A2-80B3-02A219090545}"/>
    <cellStyle name="Normal 9 8 2 4" xfId="3635" xr:uid="{C2EFD85F-F8E2-4B89-91EB-AD4A59B35078}"/>
    <cellStyle name="Normal 9 8 2 4 2" xfId="5272" xr:uid="{0A40DB97-F370-41AB-A5FD-EA3BE7CCCE8D}"/>
    <cellStyle name="Normal 9 8 2 5" xfId="3636" xr:uid="{38C9A926-EECA-4BC0-85E2-DAFC64090A8C}"/>
    <cellStyle name="Normal 9 8 2 5 2" xfId="5273" xr:uid="{BB203329-D45B-43E7-A018-AB5E89A547F3}"/>
    <cellStyle name="Normal 9 8 2 6" xfId="5266" xr:uid="{3CCFA292-62AF-4E42-A535-75567AA688AE}"/>
    <cellStyle name="Normal 9 8 3" xfId="3637" xr:uid="{463B1BE3-231B-4C93-B2E9-31C48DE43784}"/>
    <cellStyle name="Normal 9 8 3 2" xfId="3638" xr:uid="{3FB2B3B3-E2A2-4F6B-AB12-27FCDB7D09A1}"/>
    <cellStyle name="Normal 9 8 3 2 2" xfId="5275" xr:uid="{DD47EFFD-254D-4ECD-A470-634D237C2384}"/>
    <cellStyle name="Normal 9 8 3 3" xfId="3639" xr:uid="{D87AD5A3-AD2D-4811-AF07-96F7B153C789}"/>
    <cellStyle name="Normal 9 8 3 3 2" xfId="5276" xr:uid="{8101FDEB-9382-4FC0-BC46-5DA4CC4DD8D0}"/>
    <cellStyle name="Normal 9 8 3 4" xfId="3640" xr:uid="{4CE07860-094B-4B36-8045-7CD963581A19}"/>
    <cellStyle name="Normal 9 8 3 4 2" xfId="5277" xr:uid="{20EB6C7D-41AD-47A7-A3B0-262EB4DA7BC6}"/>
    <cellStyle name="Normal 9 8 3 5" xfId="5274" xr:uid="{F65DCF99-83BC-4F2C-A7FF-5732F8B609D2}"/>
    <cellStyle name="Normal 9 8 4" xfId="3641" xr:uid="{2AA11857-90FB-4BB1-B4E4-56CC6C8A94D9}"/>
    <cellStyle name="Normal 9 8 4 2" xfId="3642" xr:uid="{10EEE2C5-00FE-4013-8824-084B1B6BF1E0}"/>
    <cellStyle name="Normal 9 8 4 2 2" xfId="5279" xr:uid="{7DE6DE41-7725-45CC-BE90-5EACC7E46671}"/>
    <cellStyle name="Normal 9 8 4 3" xfId="3643" xr:uid="{148EE8A6-70F6-4C9E-B9BF-25E53771E3EE}"/>
    <cellStyle name="Normal 9 8 4 3 2" xfId="5280" xr:uid="{D35C682B-CD04-44A7-A251-C314EEC63390}"/>
    <cellStyle name="Normal 9 8 4 4" xfId="3644" xr:uid="{1C978398-251D-4B1B-A26B-BDBB062B4AB1}"/>
    <cellStyle name="Normal 9 8 4 4 2" xfId="5281" xr:uid="{640BDC0B-1BA0-4A73-ACB2-6B0CEB023A64}"/>
    <cellStyle name="Normal 9 8 4 5" xfId="5278" xr:uid="{50EB470B-7EB6-4C24-B91B-EBF12D661207}"/>
    <cellStyle name="Normal 9 8 5" xfId="3645" xr:uid="{EC1B4D6B-E680-47F7-877A-447D436BC9B5}"/>
    <cellStyle name="Normal 9 8 5 2" xfId="5282" xr:uid="{7F0355F3-BFDF-421F-84B1-E915B4DDE43C}"/>
    <cellStyle name="Normal 9 8 6" xfId="3646" xr:uid="{6ABDCE4F-05B7-4AC3-8A8F-17D49D95CDC5}"/>
    <cellStyle name="Normal 9 8 6 2" xfId="5283" xr:uid="{00D51075-9F1C-4286-AEC1-8BE17B162B15}"/>
    <cellStyle name="Normal 9 8 7" xfId="3647" xr:uid="{DAFDCBB6-FE76-4C98-9D20-AA094ADB7D3D}"/>
    <cellStyle name="Normal 9 8 7 2" xfId="5284" xr:uid="{A3F47618-15E8-4AE0-9F4F-BA9917E5B109}"/>
    <cellStyle name="Normal 9 8 8" xfId="5265" xr:uid="{ADF833B6-A8B9-4106-9781-4A954AE833ED}"/>
    <cellStyle name="Normal 9 9" xfId="3648" xr:uid="{8CB87338-2F60-47AB-8866-8BB38A65677B}"/>
    <cellStyle name="Normal 9 9 2" xfId="3649" xr:uid="{F0024D22-233A-4681-9964-F097BBB5ED31}"/>
    <cellStyle name="Normal 9 9 2 2" xfId="3650" xr:uid="{0622211F-05E5-448E-912C-10FB04055DC0}"/>
    <cellStyle name="Normal 9 9 2 2 2" xfId="5287" xr:uid="{E045ADD8-C7E9-48F1-B6E6-28C5FA3C0239}"/>
    <cellStyle name="Normal 9 9 2 3" xfId="3651" xr:uid="{CE97A085-8FBD-49BD-BC8C-638C249DE897}"/>
    <cellStyle name="Normal 9 9 2 3 2" xfId="5288" xr:uid="{385EFD20-5659-467F-BA19-4A11CEC1613B}"/>
    <cellStyle name="Normal 9 9 2 4" xfId="3652" xr:uid="{6B991CAB-E3C5-457B-B917-3280530EAD88}"/>
    <cellStyle name="Normal 9 9 2 4 2" xfId="5289" xr:uid="{7C2ACA05-1CC2-4FE5-BA0F-0A1AAC967587}"/>
    <cellStyle name="Normal 9 9 2 5" xfId="5286" xr:uid="{EE4EDB1B-8C67-4FA2-98E0-42B131F3EF25}"/>
    <cellStyle name="Normal 9 9 3" xfId="3653" xr:uid="{FEF3ABA8-5C4B-4D3B-9075-CB5CCB7A3A75}"/>
    <cellStyle name="Normal 9 9 3 2" xfId="3654" xr:uid="{0B146E3C-029A-4754-8E0B-EC8252D8A9C3}"/>
    <cellStyle name="Normal 9 9 3 2 2" xfId="5291" xr:uid="{7D1ED5E6-A034-45E4-96B9-3F035FE8C80C}"/>
    <cellStyle name="Normal 9 9 3 3" xfId="3655" xr:uid="{594C9C8C-DC40-4C9F-AFCC-DE4C0DD1D159}"/>
    <cellStyle name="Normal 9 9 3 3 2" xfId="5292" xr:uid="{C7337645-1D42-4FB7-A44F-1815D3E41DA2}"/>
    <cellStyle name="Normal 9 9 3 4" xfId="3656" xr:uid="{F792B84C-1ACC-406A-A06A-CB8B07FAF5E3}"/>
    <cellStyle name="Normal 9 9 3 4 2" xfId="5293" xr:uid="{A30D3662-AB1F-41EA-8A6C-37016FEA218C}"/>
    <cellStyle name="Normal 9 9 3 5" xfId="5290" xr:uid="{7E9D11D7-CC9E-443D-883F-A296F05E3187}"/>
    <cellStyle name="Normal 9 9 4" xfId="3657" xr:uid="{DE49AECD-BA30-4875-91A8-D9BC22F68503}"/>
    <cellStyle name="Normal 9 9 4 2" xfId="5294" xr:uid="{C1C0AF23-E86C-433B-8386-01FB2E3C4D40}"/>
    <cellStyle name="Normal 9 9 5" xfId="3658" xr:uid="{ABF52012-9263-4E65-B1A2-4BC64DD97483}"/>
    <cellStyle name="Normal 9 9 5 2" xfId="5295" xr:uid="{3830BC90-8DE6-4B67-99FF-3B22799B00B6}"/>
    <cellStyle name="Normal 9 9 6" xfId="3659" xr:uid="{8A15AE45-1567-4050-BF62-86BED70975B4}"/>
    <cellStyle name="Normal 9 9 6 2" xfId="5296" xr:uid="{2FA5BEBD-C56F-42D9-BACB-248C34D4BAC4}"/>
    <cellStyle name="Normal 9 9 7" xfId="5285" xr:uid="{739C489C-AF7D-43B9-9276-A3E43F13A8DF}"/>
    <cellStyle name="Percent 2" xfId="92" xr:uid="{5447C81F-6A5A-467A-AFED-707B52722497}"/>
    <cellStyle name="Percent 2 2" xfId="5297" xr:uid="{23532CB7-E614-4442-904D-782215E0D260}"/>
    <cellStyle name="Гиперссылка 2" xfId="4" xr:uid="{49BAA0F8-B3D3-41B5-87DD-435502328B29}"/>
    <cellStyle name="Гиперссылка 2 2" xfId="5298" xr:uid="{F0D597D0-88A2-40F6-BE30-4266779282FE}"/>
    <cellStyle name="Обычный 2" xfId="1" xr:uid="{A3CD5D5E-4502-4158-8112-08CDD679ACF5}"/>
    <cellStyle name="Обычный 2 2" xfId="5" xr:uid="{D19F253E-EE9B-4476-9D91-2EE3A6D7A3DC}"/>
    <cellStyle name="Обычный 2 2 2" xfId="5300" xr:uid="{FD717AA0-3193-4CE9-B82D-EB656E2D5EA0}"/>
    <cellStyle name="Обычный 2 3" xfId="5299" xr:uid="{9FC02244-D48D-4721-B37D-38D93ECCBCB8}"/>
    <cellStyle name="常规_Sheet1_1" xfId="4382" xr:uid="{63563B04-9EF3-4CD1-9761-67B35F9DE468}"/>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8\Downloads\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Q22" sqref="Q22"/>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0" t="s">
        <v>2</v>
      </c>
      <c r="C8" s="94"/>
      <c r="D8" s="94"/>
      <c r="E8" s="94"/>
      <c r="F8" s="94"/>
      <c r="G8" s="95"/>
    </row>
    <row r="9" spans="2:7" ht="14.25">
      <c r="B9" s="150"/>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12"/>
  <sheetViews>
    <sheetView tabSelected="1" zoomScale="90" zoomScaleNormal="90" workbookViewId="0">
      <selection activeCell="G4" sqref="G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55">
        <v>50390</v>
      </c>
      <c r="K10" s="127"/>
    </row>
    <row r="11" spans="1:11">
      <c r="A11" s="126"/>
      <c r="B11" s="126" t="s">
        <v>717</v>
      </c>
      <c r="C11" s="132"/>
      <c r="D11" s="132"/>
      <c r="E11" s="132"/>
      <c r="F11" s="127"/>
      <c r="G11" s="128"/>
      <c r="H11" s="128" t="s">
        <v>717</v>
      </c>
      <c r="I11" s="132"/>
      <c r="J11" s="156"/>
      <c r="K11" s="127"/>
    </row>
    <row r="12" spans="1:11">
      <c r="A12" s="126"/>
      <c r="B12" s="126" t="s">
        <v>718</v>
      </c>
      <c r="C12" s="132"/>
      <c r="D12" s="132"/>
      <c r="E12" s="132"/>
      <c r="F12" s="127"/>
      <c r="G12" s="128"/>
      <c r="H12" s="128" t="s">
        <v>720</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t="s">
        <v>157</v>
      </c>
      <c r="C14" s="132"/>
      <c r="D14" s="132"/>
      <c r="E14" s="132"/>
      <c r="F14" s="127"/>
      <c r="G14" s="128"/>
      <c r="H14" s="128" t="s">
        <v>157</v>
      </c>
      <c r="I14" s="132"/>
      <c r="J14" s="157">
        <v>45099</v>
      </c>
      <c r="K14" s="127"/>
    </row>
    <row r="15" spans="1:11" ht="15" customHeight="1">
      <c r="A15" s="126"/>
      <c r="B15" s="6" t="s">
        <v>11</v>
      </c>
      <c r="C15" s="7"/>
      <c r="D15" s="7"/>
      <c r="E15" s="7"/>
      <c r="F15" s="8"/>
      <c r="G15" s="128"/>
      <c r="H15" s="9" t="s">
        <v>11</v>
      </c>
      <c r="I15" s="132"/>
      <c r="J15" s="158"/>
      <c r="K15" s="127"/>
    </row>
    <row r="16" spans="1:11" ht="15" customHeight="1">
      <c r="A16" s="126"/>
      <c r="B16" s="132"/>
      <c r="C16" s="132"/>
      <c r="D16" s="132"/>
      <c r="E16" s="132"/>
      <c r="F16" s="132"/>
      <c r="G16" s="132"/>
      <c r="H16" s="132"/>
      <c r="I16" s="135" t="s">
        <v>147</v>
      </c>
      <c r="J16" s="141">
        <v>39048</v>
      </c>
      <c r="K16" s="127"/>
    </row>
    <row r="17" spans="1:11">
      <c r="A17" s="126"/>
      <c r="B17" s="132" t="s">
        <v>721</v>
      </c>
      <c r="C17" s="132"/>
      <c r="D17" s="132"/>
      <c r="E17" s="132"/>
      <c r="F17" s="132"/>
      <c r="G17" s="132"/>
      <c r="H17" s="132"/>
      <c r="I17" s="135" t="s">
        <v>148</v>
      </c>
      <c r="J17" s="141" t="s">
        <v>849</v>
      </c>
      <c r="K17" s="127"/>
    </row>
    <row r="18" spans="1:11" ht="18">
      <c r="A18" s="126"/>
      <c r="B18" s="132" t="s">
        <v>722</v>
      </c>
      <c r="C18" s="132"/>
      <c r="D18" s="132"/>
      <c r="E18" s="132"/>
      <c r="F18" s="132"/>
      <c r="G18" s="132"/>
      <c r="H18" s="132"/>
      <c r="I18" s="134"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9" t="s">
        <v>207</v>
      </c>
      <c r="G20" s="160"/>
      <c r="H20" s="112" t="s">
        <v>174</v>
      </c>
      <c r="I20" s="112" t="s">
        <v>208</v>
      </c>
      <c r="J20" s="112" t="s">
        <v>26</v>
      </c>
      <c r="K20" s="127"/>
    </row>
    <row r="21" spans="1:11">
      <c r="A21" s="126"/>
      <c r="B21" s="117"/>
      <c r="C21" s="117"/>
      <c r="D21" s="118"/>
      <c r="E21" s="118"/>
      <c r="F21" s="161"/>
      <c r="G21" s="162"/>
      <c r="H21" s="117" t="s">
        <v>146</v>
      </c>
      <c r="I21" s="117"/>
      <c r="J21" s="117"/>
      <c r="K21" s="127"/>
    </row>
    <row r="22" spans="1:11">
      <c r="A22" s="126"/>
      <c r="B22" s="119">
        <v>2</v>
      </c>
      <c r="C22" s="10" t="s">
        <v>723</v>
      </c>
      <c r="D22" s="130" t="s">
        <v>812</v>
      </c>
      <c r="E22" s="130" t="s">
        <v>724</v>
      </c>
      <c r="F22" s="151" t="s">
        <v>115</v>
      </c>
      <c r="G22" s="152"/>
      <c r="H22" s="11" t="s">
        <v>725</v>
      </c>
      <c r="I22" s="14">
        <v>24.04</v>
      </c>
      <c r="J22" s="121">
        <f t="shared" ref="J22:J53" si="0">I22*B22</f>
        <v>48.08</v>
      </c>
      <c r="K22" s="127"/>
    </row>
    <row r="23" spans="1:11">
      <c r="A23" s="126"/>
      <c r="B23" s="119">
        <v>18</v>
      </c>
      <c r="C23" s="10" t="s">
        <v>723</v>
      </c>
      <c r="D23" s="130" t="s">
        <v>813</v>
      </c>
      <c r="E23" s="130" t="s">
        <v>726</v>
      </c>
      <c r="F23" s="151" t="s">
        <v>279</v>
      </c>
      <c r="G23" s="152"/>
      <c r="H23" s="11" t="s">
        <v>725</v>
      </c>
      <c r="I23" s="14">
        <v>25.43</v>
      </c>
      <c r="J23" s="121">
        <f t="shared" si="0"/>
        <v>457.74</v>
      </c>
      <c r="K23" s="127"/>
    </row>
    <row r="24" spans="1:11">
      <c r="A24" s="126"/>
      <c r="B24" s="119">
        <v>2</v>
      </c>
      <c r="C24" s="10" t="s">
        <v>723</v>
      </c>
      <c r="D24" s="130" t="s">
        <v>813</v>
      </c>
      <c r="E24" s="130" t="s">
        <v>726</v>
      </c>
      <c r="F24" s="151" t="s">
        <v>115</v>
      </c>
      <c r="G24" s="152"/>
      <c r="H24" s="11" t="s">
        <v>725</v>
      </c>
      <c r="I24" s="14">
        <v>25.43</v>
      </c>
      <c r="J24" s="121">
        <f t="shared" si="0"/>
        <v>50.86</v>
      </c>
      <c r="K24" s="127"/>
    </row>
    <row r="25" spans="1:11">
      <c r="A25" s="126"/>
      <c r="B25" s="119">
        <v>30</v>
      </c>
      <c r="C25" s="10" t="s">
        <v>723</v>
      </c>
      <c r="D25" s="130" t="s">
        <v>814</v>
      </c>
      <c r="E25" s="130" t="s">
        <v>727</v>
      </c>
      <c r="F25" s="151" t="s">
        <v>279</v>
      </c>
      <c r="G25" s="152"/>
      <c r="H25" s="11" t="s">
        <v>725</v>
      </c>
      <c r="I25" s="14">
        <v>26.83</v>
      </c>
      <c r="J25" s="121">
        <f t="shared" si="0"/>
        <v>804.9</v>
      </c>
      <c r="K25" s="127"/>
    </row>
    <row r="26" spans="1:11">
      <c r="A26" s="126"/>
      <c r="B26" s="119">
        <v>16</v>
      </c>
      <c r="C26" s="10" t="s">
        <v>723</v>
      </c>
      <c r="D26" s="130" t="s">
        <v>815</v>
      </c>
      <c r="E26" s="130" t="s">
        <v>728</v>
      </c>
      <c r="F26" s="151" t="s">
        <v>279</v>
      </c>
      <c r="G26" s="152"/>
      <c r="H26" s="11" t="s">
        <v>725</v>
      </c>
      <c r="I26" s="14">
        <v>28.57</v>
      </c>
      <c r="J26" s="121">
        <f t="shared" si="0"/>
        <v>457.12</v>
      </c>
      <c r="K26" s="127"/>
    </row>
    <row r="27" spans="1:11">
      <c r="A27" s="126"/>
      <c r="B27" s="119">
        <v>4</v>
      </c>
      <c r="C27" s="10" t="s">
        <v>723</v>
      </c>
      <c r="D27" s="130" t="s">
        <v>815</v>
      </c>
      <c r="E27" s="130" t="s">
        <v>728</v>
      </c>
      <c r="F27" s="151" t="s">
        <v>589</v>
      </c>
      <c r="G27" s="152"/>
      <c r="H27" s="11" t="s">
        <v>725</v>
      </c>
      <c r="I27" s="14">
        <v>28.57</v>
      </c>
      <c r="J27" s="121">
        <f t="shared" si="0"/>
        <v>114.28</v>
      </c>
      <c r="K27" s="127"/>
    </row>
    <row r="28" spans="1:11">
      <c r="A28" s="126"/>
      <c r="B28" s="119">
        <v>2</v>
      </c>
      <c r="C28" s="10" t="s">
        <v>729</v>
      </c>
      <c r="D28" s="130" t="s">
        <v>816</v>
      </c>
      <c r="E28" s="130" t="s">
        <v>730</v>
      </c>
      <c r="F28" s="151" t="s">
        <v>279</v>
      </c>
      <c r="G28" s="152"/>
      <c r="H28" s="11" t="s">
        <v>731</v>
      </c>
      <c r="I28" s="14">
        <v>11.5</v>
      </c>
      <c r="J28" s="121">
        <f t="shared" si="0"/>
        <v>23</v>
      </c>
      <c r="K28" s="127"/>
    </row>
    <row r="29" spans="1:11">
      <c r="A29" s="126"/>
      <c r="B29" s="119">
        <v>2</v>
      </c>
      <c r="C29" s="10" t="s">
        <v>729</v>
      </c>
      <c r="D29" s="130" t="s">
        <v>816</v>
      </c>
      <c r="E29" s="130" t="s">
        <v>730</v>
      </c>
      <c r="F29" s="151" t="s">
        <v>732</v>
      </c>
      <c r="G29" s="152"/>
      <c r="H29" s="11" t="s">
        <v>731</v>
      </c>
      <c r="I29" s="14">
        <v>11.5</v>
      </c>
      <c r="J29" s="121">
        <f t="shared" si="0"/>
        <v>23</v>
      </c>
      <c r="K29" s="127"/>
    </row>
    <row r="30" spans="1:11" ht="24">
      <c r="A30" s="126"/>
      <c r="B30" s="119">
        <v>15</v>
      </c>
      <c r="C30" s="10" t="s">
        <v>733</v>
      </c>
      <c r="D30" s="130" t="s">
        <v>733</v>
      </c>
      <c r="E30" s="130" t="s">
        <v>734</v>
      </c>
      <c r="F30" s="151" t="s">
        <v>28</v>
      </c>
      <c r="G30" s="152"/>
      <c r="H30" s="11" t="s">
        <v>735</v>
      </c>
      <c r="I30" s="14">
        <v>6.62</v>
      </c>
      <c r="J30" s="121">
        <f t="shared" si="0"/>
        <v>99.3</v>
      </c>
      <c r="K30" s="127"/>
    </row>
    <row r="31" spans="1:11" ht="24">
      <c r="A31" s="126"/>
      <c r="B31" s="119">
        <v>3</v>
      </c>
      <c r="C31" s="10" t="s">
        <v>733</v>
      </c>
      <c r="D31" s="130" t="s">
        <v>733</v>
      </c>
      <c r="E31" s="130" t="s">
        <v>734</v>
      </c>
      <c r="F31" s="151" t="s">
        <v>30</v>
      </c>
      <c r="G31" s="152"/>
      <c r="H31" s="11" t="s">
        <v>735</v>
      </c>
      <c r="I31" s="14">
        <v>6.62</v>
      </c>
      <c r="J31" s="121">
        <f t="shared" si="0"/>
        <v>19.86</v>
      </c>
      <c r="K31" s="127"/>
    </row>
    <row r="32" spans="1:11">
      <c r="A32" s="126"/>
      <c r="B32" s="119">
        <v>2</v>
      </c>
      <c r="C32" s="10" t="s">
        <v>35</v>
      </c>
      <c r="D32" s="130" t="s">
        <v>817</v>
      </c>
      <c r="E32" s="130" t="s">
        <v>42</v>
      </c>
      <c r="F32" s="151"/>
      <c r="G32" s="152"/>
      <c r="H32" s="11" t="s">
        <v>736</v>
      </c>
      <c r="I32" s="14">
        <v>8.7100000000000009</v>
      </c>
      <c r="J32" s="121">
        <f t="shared" si="0"/>
        <v>17.420000000000002</v>
      </c>
      <c r="K32" s="127"/>
    </row>
    <row r="33" spans="1:11" ht="24">
      <c r="A33" s="126"/>
      <c r="B33" s="119">
        <v>1</v>
      </c>
      <c r="C33" s="10" t="s">
        <v>737</v>
      </c>
      <c r="D33" s="130" t="s">
        <v>737</v>
      </c>
      <c r="E33" s="130" t="s">
        <v>42</v>
      </c>
      <c r="F33" s="151" t="s">
        <v>279</v>
      </c>
      <c r="G33" s="152"/>
      <c r="H33" s="11" t="s">
        <v>738</v>
      </c>
      <c r="I33" s="14">
        <v>25.78</v>
      </c>
      <c r="J33" s="121">
        <f t="shared" si="0"/>
        <v>25.78</v>
      </c>
      <c r="K33" s="127"/>
    </row>
    <row r="34" spans="1:11" ht="24">
      <c r="A34" s="126"/>
      <c r="B34" s="119">
        <v>1</v>
      </c>
      <c r="C34" s="10" t="s">
        <v>739</v>
      </c>
      <c r="D34" s="130" t="s">
        <v>739</v>
      </c>
      <c r="E34" s="130" t="s">
        <v>42</v>
      </c>
      <c r="F34" s="151"/>
      <c r="G34" s="152"/>
      <c r="H34" s="11" t="s">
        <v>740</v>
      </c>
      <c r="I34" s="14">
        <v>25.78</v>
      </c>
      <c r="J34" s="121">
        <f t="shared" si="0"/>
        <v>25.78</v>
      </c>
      <c r="K34" s="127"/>
    </row>
    <row r="35" spans="1:11" ht="24">
      <c r="A35" s="126"/>
      <c r="B35" s="119">
        <v>9</v>
      </c>
      <c r="C35" s="10" t="s">
        <v>741</v>
      </c>
      <c r="D35" s="130" t="s">
        <v>741</v>
      </c>
      <c r="E35" s="130" t="s">
        <v>28</v>
      </c>
      <c r="F35" s="151"/>
      <c r="G35" s="152"/>
      <c r="H35" s="11" t="s">
        <v>742</v>
      </c>
      <c r="I35" s="14">
        <v>6.62</v>
      </c>
      <c r="J35" s="121">
        <f t="shared" si="0"/>
        <v>59.58</v>
      </c>
      <c r="K35" s="127"/>
    </row>
    <row r="36" spans="1:11" ht="24">
      <c r="A36" s="126"/>
      <c r="B36" s="119">
        <v>3</v>
      </c>
      <c r="C36" s="10" t="s">
        <v>741</v>
      </c>
      <c r="D36" s="130" t="s">
        <v>741</v>
      </c>
      <c r="E36" s="130" t="s">
        <v>30</v>
      </c>
      <c r="F36" s="151"/>
      <c r="G36" s="152"/>
      <c r="H36" s="11" t="s">
        <v>742</v>
      </c>
      <c r="I36" s="14">
        <v>6.62</v>
      </c>
      <c r="J36" s="121">
        <f t="shared" si="0"/>
        <v>19.86</v>
      </c>
      <c r="K36" s="127"/>
    </row>
    <row r="37" spans="1:11" ht="24">
      <c r="A37" s="126"/>
      <c r="B37" s="119">
        <v>10</v>
      </c>
      <c r="C37" s="10" t="s">
        <v>741</v>
      </c>
      <c r="D37" s="130" t="s">
        <v>741</v>
      </c>
      <c r="E37" s="130" t="s">
        <v>32</v>
      </c>
      <c r="F37" s="151"/>
      <c r="G37" s="152"/>
      <c r="H37" s="11" t="s">
        <v>742</v>
      </c>
      <c r="I37" s="14">
        <v>6.62</v>
      </c>
      <c r="J37" s="121">
        <f t="shared" si="0"/>
        <v>66.2</v>
      </c>
      <c r="K37" s="127"/>
    </row>
    <row r="38" spans="1:11" ht="24">
      <c r="A38" s="126"/>
      <c r="B38" s="119">
        <v>5</v>
      </c>
      <c r="C38" s="10" t="s">
        <v>743</v>
      </c>
      <c r="D38" s="130" t="s">
        <v>743</v>
      </c>
      <c r="E38" s="130" t="s">
        <v>28</v>
      </c>
      <c r="F38" s="151" t="s">
        <v>679</v>
      </c>
      <c r="G38" s="152"/>
      <c r="H38" s="11" t="s">
        <v>744</v>
      </c>
      <c r="I38" s="14">
        <v>20.56</v>
      </c>
      <c r="J38" s="121">
        <f t="shared" si="0"/>
        <v>102.8</v>
      </c>
      <c r="K38" s="127"/>
    </row>
    <row r="39" spans="1:11" ht="24">
      <c r="A39" s="126"/>
      <c r="B39" s="119">
        <v>6</v>
      </c>
      <c r="C39" s="10" t="s">
        <v>745</v>
      </c>
      <c r="D39" s="130" t="s">
        <v>745</v>
      </c>
      <c r="E39" s="130" t="s">
        <v>734</v>
      </c>
      <c r="F39" s="151" t="s">
        <v>30</v>
      </c>
      <c r="G39" s="152"/>
      <c r="H39" s="11" t="s">
        <v>746</v>
      </c>
      <c r="I39" s="14">
        <v>6.62</v>
      </c>
      <c r="J39" s="121">
        <f t="shared" si="0"/>
        <v>39.72</v>
      </c>
      <c r="K39" s="127"/>
    </row>
    <row r="40" spans="1:11" ht="24">
      <c r="A40" s="126"/>
      <c r="B40" s="119">
        <v>36</v>
      </c>
      <c r="C40" s="10" t="s">
        <v>747</v>
      </c>
      <c r="D40" s="130" t="s">
        <v>747</v>
      </c>
      <c r="E40" s="130" t="s">
        <v>28</v>
      </c>
      <c r="F40" s="151"/>
      <c r="G40" s="152"/>
      <c r="H40" s="11" t="s">
        <v>748</v>
      </c>
      <c r="I40" s="14">
        <v>5.57</v>
      </c>
      <c r="J40" s="121">
        <f t="shared" si="0"/>
        <v>200.52</v>
      </c>
      <c r="K40" s="127"/>
    </row>
    <row r="41" spans="1:11" ht="24">
      <c r="A41" s="126"/>
      <c r="B41" s="119">
        <v>3</v>
      </c>
      <c r="C41" s="10" t="s">
        <v>747</v>
      </c>
      <c r="D41" s="130" t="s">
        <v>747</v>
      </c>
      <c r="E41" s="130" t="s">
        <v>30</v>
      </c>
      <c r="F41" s="151"/>
      <c r="G41" s="152"/>
      <c r="H41" s="11" t="s">
        <v>748</v>
      </c>
      <c r="I41" s="14">
        <v>5.57</v>
      </c>
      <c r="J41" s="121">
        <f t="shared" si="0"/>
        <v>16.71</v>
      </c>
      <c r="K41" s="127"/>
    </row>
    <row r="42" spans="1:11" ht="24">
      <c r="A42" s="126"/>
      <c r="B42" s="119">
        <v>3</v>
      </c>
      <c r="C42" s="10" t="s">
        <v>747</v>
      </c>
      <c r="D42" s="130" t="s">
        <v>747</v>
      </c>
      <c r="E42" s="130" t="s">
        <v>31</v>
      </c>
      <c r="F42" s="151"/>
      <c r="G42" s="152"/>
      <c r="H42" s="11" t="s">
        <v>748</v>
      </c>
      <c r="I42" s="14">
        <v>5.57</v>
      </c>
      <c r="J42" s="121">
        <f t="shared" si="0"/>
        <v>16.71</v>
      </c>
      <c r="K42" s="127"/>
    </row>
    <row r="43" spans="1:11" ht="24">
      <c r="A43" s="126"/>
      <c r="B43" s="119">
        <v>3</v>
      </c>
      <c r="C43" s="10" t="s">
        <v>749</v>
      </c>
      <c r="D43" s="130" t="s">
        <v>749</v>
      </c>
      <c r="E43" s="130" t="s">
        <v>31</v>
      </c>
      <c r="F43" s="151" t="s">
        <v>279</v>
      </c>
      <c r="G43" s="152"/>
      <c r="H43" s="11" t="s">
        <v>750</v>
      </c>
      <c r="I43" s="14">
        <v>20.56</v>
      </c>
      <c r="J43" s="121">
        <f t="shared" si="0"/>
        <v>61.679999999999993</v>
      </c>
      <c r="K43" s="127"/>
    </row>
    <row r="44" spans="1:11" ht="24">
      <c r="A44" s="126"/>
      <c r="B44" s="119">
        <v>3</v>
      </c>
      <c r="C44" s="10" t="s">
        <v>749</v>
      </c>
      <c r="D44" s="130" t="s">
        <v>749</v>
      </c>
      <c r="E44" s="130" t="s">
        <v>31</v>
      </c>
      <c r="F44" s="151" t="s">
        <v>679</v>
      </c>
      <c r="G44" s="152"/>
      <c r="H44" s="11" t="s">
        <v>750</v>
      </c>
      <c r="I44" s="14">
        <v>20.56</v>
      </c>
      <c r="J44" s="121">
        <f t="shared" si="0"/>
        <v>61.679999999999993</v>
      </c>
      <c r="K44" s="127"/>
    </row>
    <row r="45" spans="1:11" ht="24">
      <c r="A45" s="126"/>
      <c r="B45" s="119">
        <v>3</v>
      </c>
      <c r="C45" s="10" t="s">
        <v>749</v>
      </c>
      <c r="D45" s="130" t="s">
        <v>749</v>
      </c>
      <c r="E45" s="130" t="s">
        <v>31</v>
      </c>
      <c r="F45" s="151" t="s">
        <v>278</v>
      </c>
      <c r="G45" s="152"/>
      <c r="H45" s="11" t="s">
        <v>750</v>
      </c>
      <c r="I45" s="14">
        <v>20.56</v>
      </c>
      <c r="J45" s="121">
        <f t="shared" si="0"/>
        <v>61.679999999999993</v>
      </c>
      <c r="K45" s="127"/>
    </row>
    <row r="46" spans="1:11" ht="24">
      <c r="A46" s="126"/>
      <c r="B46" s="119">
        <v>3</v>
      </c>
      <c r="C46" s="10" t="s">
        <v>749</v>
      </c>
      <c r="D46" s="130" t="s">
        <v>749</v>
      </c>
      <c r="E46" s="130" t="s">
        <v>31</v>
      </c>
      <c r="F46" s="151" t="s">
        <v>751</v>
      </c>
      <c r="G46" s="152"/>
      <c r="H46" s="11" t="s">
        <v>750</v>
      </c>
      <c r="I46" s="14">
        <v>20.56</v>
      </c>
      <c r="J46" s="121">
        <f t="shared" si="0"/>
        <v>61.679999999999993</v>
      </c>
      <c r="K46" s="127"/>
    </row>
    <row r="47" spans="1:11" ht="24">
      <c r="A47" s="126"/>
      <c r="B47" s="119">
        <v>4</v>
      </c>
      <c r="C47" s="10" t="s">
        <v>618</v>
      </c>
      <c r="D47" s="130" t="s">
        <v>618</v>
      </c>
      <c r="E47" s="130" t="s">
        <v>31</v>
      </c>
      <c r="F47" s="151" t="s">
        <v>752</v>
      </c>
      <c r="G47" s="152"/>
      <c r="H47" s="11" t="s">
        <v>621</v>
      </c>
      <c r="I47" s="14">
        <v>4.88</v>
      </c>
      <c r="J47" s="121">
        <f t="shared" si="0"/>
        <v>19.52</v>
      </c>
      <c r="K47" s="127"/>
    </row>
    <row r="48" spans="1:11" ht="24">
      <c r="A48" s="126"/>
      <c r="B48" s="119">
        <v>6</v>
      </c>
      <c r="C48" s="10" t="s">
        <v>753</v>
      </c>
      <c r="D48" s="130" t="s">
        <v>753</v>
      </c>
      <c r="E48" s="130" t="s">
        <v>30</v>
      </c>
      <c r="F48" s="151"/>
      <c r="G48" s="152"/>
      <c r="H48" s="11" t="s">
        <v>754</v>
      </c>
      <c r="I48" s="14">
        <v>13.59</v>
      </c>
      <c r="J48" s="121">
        <f t="shared" si="0"/>
        <v>81.539999999999992</v>
      </c>
      <c r="K48" s="127"/>
    </row>
    <row r="49" spans="1:11" ht="24">
      <c r="A49" s="126"/>
      <c r="B49" s="119">
        <v>6</v>
      </c>
      <c r="C49" s="10" t="s">
        <v>755</v>
      </c>
      <c r="D49" s="130" t="s">
        <v>755</v>
      </c>
      <c r="E49" s="130" t="s">
        <v>31</v>
      </c>
      <c r="F49" s="151"/>
      <c r="G49" s="152"/>
      <c r="H49" s="11" t="s">
        <v>756</v>
      </c>
      <c r="I49" s="14">
        <v>10.1</v>
      </c>
      <c r="J49" s="121">
        <f t="shared" si="0"/>
        <v>60.599999999999994</v>
      </c>
      <c r="K49" s="127"/>
    </row>
    <row r="50" spans="1:11" ht="24">
      <c r="A50" s="126"/>
      <c r="B50" s="119">
        <v>6</v>
      </c>
      <c r="C50" s="10" t="s">
        <v>755</v>
      </c>
      <c r="D50" s="130" t="s">
        <v>755</v>
      </c>
      <c r="E50" s="130" t="s">
        <v>32</v>
      </c>
      <c r="F50" s="151"/>
      <c r="G50" s="152"/>
      <c r="H50" s="11" t="s">
        <v>756</v>
      </c>
      <c r="I50" s="14">
        <v>10.1</v>
      </c>
      <c r="J50" s="121">
        <f t="shared" si="0"/>
        <v>60.599999999999994</v>
      </c>
      <c r="K50" s="127"/>
    </row>
    <row r="51" spans="1:11" ht="24">
      <c r="A51" s="126"/>
      <c r="B51" s="119">
        <v>4</v>
      </c>
      <c r="C51" s="10" t="s">
        <v>757</v>
      </c>
      <c r="D51" s="130" t="s">
        <v>818</v>
      </c>
      <c r="E51" s="130" t="s">
        <v>727</v>
      </c>
      <c r="F51" s="151"/>
      <c r="G51" s="152"/>
      <c r="H51" s="11" t="s">
        <v>844</v>
      </c>
      <c r="I51" s="14">
        <v>25.43</v>
      </c>
      <c r="J51" s="121">
        <f t="shared" si="0"/>
        <v>101.72</v>
      </c>
      <c r="K51" s="127"/>
    </row>
    <row r="52" spans="1:11" ht="24">
      <c r="A52" s="126"/>
      <c r="B52" s="119">
        <v>6</v>
      </c>
      <c r="C52" s="10" t="s">
        <v>758</v>
      </c>
      <c r="D52" s="130" t="s">
        <v>819</v>
      </c>
      <c r="E52" s="130" t="s">
        <v>730</v>
      </c>
      <c r="F52" s="151" t="s">
        <v>279</v>
      </c>
      <c r="G52" s="152"/>
      <c r="H52" s="11" t="s">
        <v>845</v>
      </c>
      <c r="I52" s="14">
        <v>34.49</v>
      </c>
      <c r="J52" s="121">
        <f t="shared" si="0"/>
        <v>206.94</v>
      </c>
      <c r="K52" s="127"/>
    </row>
    <row r="53" spans="1:11" ht="24">
      <c r="A53" s="126"/>
      <c r="B53" s="119">
        <v>14</v>
      </c>
      <c r="C53" s="10" t="s">
        <v>758</v>
      </c>
      <c r="D53" s="130" t="s">
        <v>820</v>
      </c>
      <c r="E53" s="130" t="s">
        <v>724</v>
      </c>
      <c r="F53" s="151" t="s">
        <v>279</v>
      </c>
      <c r="G53" s="152"/>
      <c r="H53" s="11" t="s">
        <v>845</v>
      </c>
      <c r="I53" s="14">
        <v>36.229999999999997</v>
      </c>
      <c r="J53" s="121">
        <f t="shared" si="0"/>
        <v>507.21999999999997</v>
      </c>
      <c r="K53" s="127"/>
    </row>
    <row r="54" spans="1:11" ht="24">
      <c r="A54" s="126"/>
      <c r="B54" s="119">
        <v>2</v>
      </c>
      <c r="C54" s="10" t="s">
        <v>758</v>
      </c>
      <c r="D54" s="130" t="s">
        <v>821</v>
      </c>
      <c r="E54" s="130" t="s">
        <v>728</v>
      </c>
      <c r="F54" s="151" t="s">
        <v>277</v>
      </c>
      <c r="G54" s="152"/>
      <c r="H54" s="11" t="s">
        <v>845</v>
      </c>
      <c r="I54" s="14">
        <v>51.91</v>
      </c>
      <c r="J54" s="121">
        <f t="shared" ref="J54:J85" si="1">I54*B54</f>
        <v>103.82</v>
      </c>
      <c r="K54" s="127"/>
    </row>
    <row r="55" spans="1:11" ht="24">
      <c r="A55" s="126"/>
      <c r="B55" s="119">
        <v>8</v>
      </c>
      <c r="C55" s="10" t="s">
        <v>759</v>
      </c>
      <c r="D55" s="130" t="s">
        <v>759</v>
      </c>
      <c r="E55" s="130" t="s">
        <v>30</v>
      </c>
      <c r="F55" s="151"/>
      <c r="G55" s="152"/>
      <c r="H55" s="11" t="s">
        <v>846</v>
      </c>
      <c r="I55" s="14">
        <v>4.88</v>
      </c>
      <c r="J55" s="121">
        <f t="shared" si="1"/>
        <v>39.04</v>
      </c>
      <c r="K55" s="127"/>
    </row>
    <row r="56" spans="1:11" ht="24">
      <c r="A56" s="126"/>
      <c r="B56" s="119">
        <v>12</v>
      </c>
      <c r="C56" s="10" t="s">
        <v>759</v>
      </c>
      <c r="D56" s="130" t="s">
        <v>759</v>
      </c>
      <c r="E56" s="130" t="s">
        <v>31</v>
      </c>
      <c r="F56" s="151"/>
      <c r="G56" s="152"/>
      <c r="H56" s="11" t="s">
        <v>846</v>
      </c>
      <c r="I56" s="14">
        <v>4.88</v>
      </c>
      <c r="J56" s="121">
        <f t="shared" si="1"/>
        <v>58.56</v>
      </c>
      <c r="K56" s="127"/>
    </row>
    <row r="57" spans="1:11">
      <c r="A57" s="126"/>
      <c r="B57" s="119">
        <v>8</v>
      </c>
      <c r="C57" s="10" t="s">
        <v>760</v>
      </c>
      <c r="D57" s="130" t="s">
        <v>760</v>
      </c>
      <c r="E57" s="130" t="s">
        <v>30</v>
      </c>
      <c r="F57" s="151" t="s">
        <v>115</v>
      </c>
      <c r="G57" s="152"/>
      <c r="H57" s="11" t="s">
        <v>761</v>
      </c>
      <c r="I57" s="14">
        <v>8.36</v>
      </c>
      <c r="J57" s="121">
        <f t="shared" si="1"/>
        <v>66.88</v>
      </c>
      <c r="K57" s="127"/>
    </row>
    <row r="58" spans="1:11">
      <c r="A58" s="126"/>
      <c r="B58" s="119">
        <v>4</v>
      </c>
      <c r="C58" s="10" t="s">
        <v>762</v>
      </c>
      <c r="D58" s="130" t="s">
        <v>822</v>
      </c>
      <c r="E58" s="130" t="s">
        <v>724</v>
      </c>
      <c r="F58" s="151"/>
      <c r="G58" s="152"/>
      <c r="H58" s="11" t="s">
        <v>763</v>
      </c>
      <c r="I58" s="14">
        <v>55.4</v>
      </c>
      <c r="J58" s="121">
        <f t="shared" si="1"/>
        <v>221.6</v>
      </c>
      <c r="K58" s="127"/>
    </row>
    <row r="59" spans="1:11">
      <c r="A59" s="126"/>
      <c r="B59" s="119">
        <v>2</v>
      </c>
      <c r="C59" s="10" t="s">
        <v>764</v>
      </c>
      <c r="D59" s="130" t="s">
        <v>823</v>
      </c>
      <c r="E59" s="130" t="s">
        <v>730</v>
      </c>
      <c r="F59" s="151" t="s">
        <v>279</v>
      </c>
      <c r="G59" s="152"/>
      <c r="H59" s="11" t="s">
        <v>765</v>
      </c>
      <c r="I59" s="14">
        <v>13.24</v>
      </c>
      <c r="J59" s="121">
        <f t="shared" si="1"/>
        <v>26.48</v>
      </c>
      <c r="K59" s="127"/>
    </row>
    <row r="60" spans="1:11">
      <c r="A60" s="126"/>
      <c r="B60" s="119">
        <v>6</v>
      </c>
      <c r="C60" s="10" t="s">
        <v>764</v>
      </c>
      <c r="D60" s="130" t="s">
        <v>824</v>
      </c>
      <c r="E60" s="130" t="s">
        <v>726</v>
      </c>
      <c r="F60" s="151" t="s">
        <v>279</v>
      </c>
      <c r="G60" s="152"/>
      <c r="H60" s="11" t="s">
        <v>765</v>
      </c>
      <c r="I60" s="14">
        <v>16.72</v>
      </c>
      <c r="J60" s="121">
        <f t="shared" si="1"/>
        <v>100.32</v>
      </c>
      <c r="K60" s="127"/>
    </row>
    <row r="61" spans="1:11" ht="24">
      <c r="A61" s="126"/>
      <c r="B61" s="119">
        <v>4</v>
      </c>
      <c r="C61" s="10" t="s">
        <v>766</v>
      </c>
      <c r="D61" s="130" t="s">
        <v>825</v>
      </c>
      <c r="E61" s="130" t="s">
        <v>726</v>
      </c>
      <c r="F61" s="151"/>
      <c r="G61" s="152"/>
      <c r="H61" s="11" t="s">
        <v>767</v>
      </c>
      <c r="I61" s="14">
        <v>71.069999999999993</v>
      </c>
      <c r="J61" s="121">
        <f t="shared" si="1"/>
        <v>284.27999999999997</v>
      </c>
      <c r="K61" s="127"/>
    </row>
    <row r="62" spans="1:11">
      <c r="A62" s="126"/>
      <c r="B62" s="119">
        <v>2</v>
      </c>
      <c r="C62" s="10" t="s">
        <v>768</v>
      </c>
      <c r="D62" s="130" t="s">
        <v>826</v>
      </c>
      <c r="E62" s="130" t="s">
        <v>730</v>
      </c>
      <c r="F62" s="151"/>
      <c r="G62" s="152"/>
      <c r="H62" s="11" t="s">
        <v>769</v>
      </c>
      <c r="I62" s="14">
        <v>57.14</v>
      </c>
      <c r="J62" s="121">
        <f t="shared" si="1"/>
        <v>114.28</v>
      </c>
      <c r="K62" s="127"/>
    </row>
    <row r="63" spans="1:11">
      <c r="A63" s="126"/>
      <c r="B63" s="119">
        <v>2</v>
      </c>
      <c r="C63" s="10" t="s">
        <v>768</v>
      </c>
      <c r="D63" s="130" t="s">
        <v>827</v>
      </c>
      <c r="E63" s="130" t="s">
        <v>726</v>
      </c>
      <c r="F63" s="151"/>
      <c r="G63" s="152"/>
      <c r="H63" s="11" t="s">
        <v>769</v>
      </c>
      <c r="I63" s="14">
        <v>72.819999999999993</v>
      </c>
      <c r="J63" s="121">
        <f t="shared" si="1"/>
        <v>145.63999999999999</v>
      </c>
      <c r="K63" s="127"/>
    </row>
    <row r="64" spans="1:11">
      <c r="A64" s="126"/>
      <c r="B64" s="119">
        <v>2</v>
      </c>
      <c r="C64" s="10" t="s">
        <v>770</v>
      </c>
      <c r="D64" s="130" t="s">
        <v>828</v>
      </c>
      <c r="E64" s="130" t="s">
        <v>707</v>
      </c>
      <c r="F64" s="151"/>
      <c r="G64" s="152"/>
      <c r="H64" s="11" t="s">
        <v>771</v>
      </c>
      <c r="I64" s="14">
        <v>22.3</v>
      </c>
      <c r="J64" s="121">
        <f t="shared" si="1"/>
        <v>44.6</v>
      </c>
      <c r="K64" s="127"/>
    </row>
    <row r="65" spans="1:11">
      <c r="A65" s="126"/>
      <c r="B65" s="119">
        <v>2</v>
      </c>
      <c r="C65" s="10" t="s">
        <v>772</v>
      </c>
      <c r="D65" s="130" t="s">
        <v>829</v>
      </c>
      <c r="E65" s="130" t="s">
        <v>730</v>
      </c>
      <c r="F65" s="151"/>
      <c r="G65" s="152"/>
      <c r="H65" s="11" t="s">
        <v>773</v>
      </c>
      <c r="I65" s="14">
        <v>58.88</v>
      </c>
      <c r="J65" s="121">
        <f t="shared" si="1"/>
        <v>117.76</v>
      </c>
      <c r="K65" s="127"/>
    </row>
    <row r="66" spans="1:11">
      <c r="A66" s="126"/>
      <c r="B66" s="119">
        <v>2</v>
      </c>
      <c r="C66" s="10" t="s">
        <v>774</v>
      </c>
      <c r="D66" s="130" t="s">
        <v>830</v>
      </c>
      <c r="E66" s="130" t="s">
        <v>707</v>
      </c>
      <c r="F66" s="151" t="s">
        <v>279</v>
      </c>
      <c r="G66" s="152"/>
      <c r="H66" s="11" t="s">
        <v>775</v>
      </c>
      <c r="I66" s="14">
        <v>27.52</v>
      </c>
      <c r="J66" s="121">
        <f t="shared" si="1"/>
        <v>55.04</v>
      </c>
      <c r="K66" s="127"/>
    </row>
    <row r="67" spans="1:11">
      <c r="A67" s="126"/>
      <c r="B67" s="119">
        <v>2</v>
      </c>
      <c r="C67" s="10" t="s">
        <v>774</v>
      </c>
      <c r="D67" s="130" t="s">
        <v>830</v>
      </c>
      <c r="E67" s="130" t="s">
        <v>707</v>
      </c>
      <c r="F67" s="151" t="s">
        <v>679</v>
      </c>
      <c r="G67" s="152"/>
      <c r="H67" s="11" t="s">
        <v>775</v>
      </c>
      <c r="I67" s="14">
        <v>27.52</v>
      </c>
      <c r="J67" s="121">
        <f t="shared" si="1"/>
        <v>55.04</v>
      </c>
      <c r="K67" s="127"/>
    </row>
    <row r="68" spans="1:11">
      <c r="A68" s="126"/>
      <c r="B68" s="119">
        <v>2</v>
      </c>
      <c r="C68" s="10" t="s">
        <v>774</v>
      </c>
      <c r="D68" s="130" t="s">
        <v>830</v>
      </c>
      <c r="E68" s="130" t="s">
        <v>707</v>
      </c>
      <c r="F68" s="151" t="s">
        <v>277</v>
      </c>
      <c r="G68" s="152"/>
      <c r="H68" s="11" t="s">
        <v>775</v>
      </c>
      <c r="I68" s="14">
        <v>27.52</v>
      </c>
      <c r="J68" s="121">
        <f t="shared" si="1"/>
        <v>55.04</v>
      </c>
      <c r="K68" s="127"/>
    </row>
    <row r="69" spans="1:11" ht="36">
      <c r="A69" s="126"/>
      <c r="B69" s="119">
        <v>1</v>
      </c>
      <c r="C69" s="10" t="s">
        <v>776</v>
      </c>
      <c r="D69" s="130" t="s">
        <v>831</v>
      </c>
      <c r="E69" s="130" t="s">
        <v>777</v>
      </c>
      <c r="F69" s="151" t="s">
        <v>220</v>
      </c>
      <c r="G69" s="152"/>
      <c r="H69" s="11" t="s">
        <v>778</v>
      </c>
      <c r="I69" s="14">
        <v>27.52</v>
      </c>
      <c r="J69" s="121">
        <f t="shared" si="1"/>
        <v>27.52</v>
      </c>
      <c r="K69" s="127"/>
    </row>
    <row r="70" spans="1:11" ht="36">
      <c r="A70" s="126"/>
      <c r="B70" s="119">
        <v>9</v>
      </c>
      <c r="C70" s="10" t="s">
        <v>776</v>
      </c>
      <c r="D70" s="130" t="s">
        <v>832</v>
      </c>
      <c r="E70" s="130" t="s">
        <v>236</v>
      </c>
      <c r="F70" s="151" t="s">
        <v>112</v>
      </c>
      <c r="G70" s="152"/>
      <c r="H70" s="11" t="s">
        <v>778</v>
      </c>
      <c r="I70" s="14">
        <v>29.27</v>
      </c>
      <c r="J70" s="121">
        <f t="shared" si="1"/>
        <v>263.43</v>
      </c>
      <c r="K70" s="127"/>
    </row>
    <row r="71" spans="1:11" ht="36">
      <c r="A71" s="126"/>
      <c r="B71" s="119">
        <v>6</v>
      </c>
      <c r="C71" s="10" t="s">
        <v>776</v>
      </c>
      <c r="D71" s="130" t="s">
        <v>832</v>
      </c>
      <c r="E71" s="130" t="s">
        <v>236</v>
      </c>
      <c r="F71" s="151" t="s">
        <v>216</v>
      </c>
      <c r="G71" s="152"/>
      <c r="H71" s="11" t="s">
        <v>778</v>
      </c>
      <c r="I71" s="14">
        <v>29.27</v>
      </c>
      <c r="J71" s="121">
        <f t="shared" si="1"/>
        <v>175.62</v>
      </c>
      <c r="K71" s="127"/>
    </row>
    <row r="72" spans="1:11" ht="36">
      <c r="A72" s="126"/>
      <c r="B72" s="119">
        <v>1</v>
      </c>
      <c r="C72" s="10" t="s">
        <v>776</v>
      </c>
      <c r="D72" s="130" t="s">
        <v>832</v>
      </c>
      <c r="E72" s="130" t="s">
        <v>237</v>
      </c>
      <c r="F72" s="151" t="s">
        <v>112</v>
      </c>
      <c r="G72" s="152"/>
      <c r="H72" s="11" t="s">
        <v>778</v>
      </c>
      <c r="I72" s="14">
        <v>29.27</v>
      </c>
      <c r="J72" s="121">
        <f t="shared" si="1"/>
        <v>29.27</v>
      </c>
      <c r="K72" s="127"/>
    </row>
    <row r="73" spans="1:11" ht="36">
      <c r="A73" s="126"/>
      <c r="B73" s="119">
        <v>1</v>
      </c>
      <c r="C73" s="10" t="s">
        <v>776</v>
      </c>
      <c r="D73" s="130" t="s">
        <v>832</v>
      </c>
      <c r="E73" s="130" t="s">
        <v>237</v>
      </c>
      <c r="F73" s="151" t="s">
        <v>220</v>
      </c>
      <c r="G73" s="152"/>
      <c r="H73" s="11" t="s">
        <v>778</v>
      </c>
      <c r="I73" s="14">
        <v>29.27</v>
      </c>
      <c r="J73" s="121">
        <f t="shared" si="1"/>
        <v>29.27</v>
      </c>
      <c r="K73" s="127"/>
    </row>
    <row r="74" spans="1:11" ht="36">
      <c r="A74" s="126"/>
      <c r="B74" s="119">
        <v>1</v>
      </c>
      <c r="C74" s="10" t="s">
        <v>776</v>
      </c>
      <c r="D74" s="130" t="s">
        <v>832</v>
      </c>
      <c r="E74" s="130" t="s">
        <v>237</v>
      </c>
      <c r="F74" s="151" t="s">
        <v>274</v>
      </c>
      <c r="G74" s="152"/>
      <c r="H74" s="11" t="s">
        <v>778</v>
      </c>
      <c r="I74" s="14">
        <v>29.27</v>
      </c>
      <c r="J74" s="121">
        <f t="shared" si="1"/>
        <v>29.27</v>
      </c>
      <c r="K74" s="127"/>
    </row>
    <row r="75" spans="1:11" ht="36">
      <c r="A75" s="126"/>
      <c r="B75" s="119">
        <v>1</v>
      </c>
      <c r="C75" s="10" t="s">
        <v>776</v>
      </c>
      <c r="D75" s="130" t="s">
        <v>833</v>
      </c>
      <c r="E75" s="130" t="s">
        <v>240</v>
      </c>
      <c r="F75" s="151" t="s">
        <v>220</v>
      </c>
      <c r="G75" s="152"/>
      <c r="H75" s="11" t="s">
        <v>778</v>
      </c>
      <c r="I75" s="14">
        <v>31.01</v>
      </c>
      <c r="J75" s="121">
        <f t="shared" si="1"/>
        <v>31.01</v>
      </c>
      <c r="K75" s="127"/>
    </row>
    <row r="76" spans="1:11" ht="36">
      <c r="A76" s="126"/>
      <c r="B76" s="119">
        <v>3</v>
      </c>
      <c r="C76" s="10" t="s">
        <v>776</v>
      </c>
      <c r="D76" s="130" t="s">
        <v>833</v>
      </c>
      <c r="E76" s="130" t="s">
        <v>241</v>
      </c>
      <c r="F76" s="151" t="s">
        <v>274</v>
      </c>
      <c r="G76" s="152"/>
      <c r="H76" s="11" t="s">
        <v>778</v>
      </c>
      <c r="I76" s="14">
        <v>31.01</v>
      </c>
      <c r="J76" s="121">
        <f t="shared" si="1"/>
        <v>93.03</v>
      </c>
      <c r="K76" s="127"/>
    </row>
    <row r="77" spans="1:11" ht="36">
      <c r="A77" s="126"/>
      <c r="B77" s="119">
        <v>3</v>
      </c>
      <c r="C77" s="10" t="s">
        <v>776</v>
      </c>
      <c r="D77" s="130" t="s">
        <v>833</v>
      </c>
      <c r="E77" s="130" t="s">
        <v>241</v>
      </c>
      <c r="F77" s="151" t="s">
        <v>316</v>
      </c>
      <c r="G77" s="152"/>
      <c r="H77" s="11" t="s">
        <v>778</v>
      </c>
      <c r="I77" s="14">
        <v>31.01</v>
      </c>
      <c r="J77" s="121">
        <f t="shared" si="1"/>
        <v>93.03</v>
      </c>
      <c r="K77" s="127"/>
    </row>
    <row r="78" spans="1:11" ht="24">
      <c r="A78" s="126"/>
      <c r="B78" s="119">
        <v>3</v>
      </c>
      <c r="C78" s="10" t="s">
        <v>779</v>
      </c>
      <c r="D78" s="130" t="s">
        <v>779</v>
      </c>
      <c r="E78" s="130" t="s">
        <v>28</v>
      </c>
      <c r="F78" s="151" t="s">
        <v>780</v>
      </c>
      <c r="G78" s="152"/>
      <c r="H78" s="11" t="s">
        <v>781</v>
      </c>
      <c r="I78" s="14">
        <v>20.56</v>
      </c>
      <c r="J78" s="121">
        <f t="shared" si="1"/>
        <v>61.679999999999993</v>
      </c>
      <c r="K78" s="127"/>
    </row>
    <row r="79" spans="1:11" ht="24">
      <c r="A79" s="126"/>
      <c r="B79" s="119">
        <v>3</v>
      </c>
      <c r="C79" s="10" t="s">
        <v>779</v>
      </c>
      <c r="D79" s="130" t="s">
        <v>779</v>
      </c>
      <c r="E79" s="130" t="s">
        <v>28</v>
      </c>
      <c r="F79" s="151" t="s">
        <v>751</v>
      </c>
      <c r="G79" s="152"/>
      <c r="H79" s="11" t="s">
        <v>781</v>
      </c>
      <c r="I79" s="14">
        <v>20.56</v>
      </c>
      <c r="J79" s="121">
        <f t="shared" si="1"/>
        <v>61.679999999999993</v>
      </c>
      <c r="K79" s="127"/>
    </row>
    <row r="80" spans="1:11" ht="24">
      <c r="A80" s="126"/>
      <c r="B80" s="119">
        <v>6</v>
      </c>
      <c r="C80" s="10" t="s">
        <v>779</v>
      </c>
      <c r="D80" s="130" t="s">
        <v>779</v>
      </c>
      <c r="E80" s="130" t="s">
        <v>30</v>
      </c>
      <c r="F80" s="151" t="s">
        <v>780</v>
      </c>
      <c r="G80" s="152"/>
      <c r="H80" s="11" t="s">
        <v>781</v>
      </c>
      <c r="I80" s="14">
        <v>20.56</v>
      </c>
      <c r="J80" s="121">
        <f t="shared" si="1"/>
        <v>123.35999999999999</v>
      </c>
      <c r="K80" s="127"/>
    </row>
    <row r="81" spans="1:11" ht="24">
      <c r="A81" s="126"/>
      <c r="B81" s="119">
        <v>3</v>
      </c>
      <c r="C81" s="10" t="s">
        <v>779</v>
      </c>
      <c r="D81" s="130" t="s">
        <v>779</v>
      </c>
      <c r="E81" s="130" t="s">
        <v>30</v>
      </c>
      <c r="F81" s="151" t="s">
        <v>751</v>
      </c>
      <c r="G81" s="152"/>
      <c r="H81" s="11" t="s">
        <v>781</v>
      </c>
      <c r="I81" s="14">
        <v>20.56</v>
      </c>
      <c r="J81" s="121">
        <f t="shared" si="1"/>
        <v>61.679999999999993</v>
      </c>
      <c r="K81" s="127"/>
    </row>
    <row r="82" spans="1:11" ht="24">
      <c r="A82" s="126"/>
      <c r="B82" s="119">
        <v>3</v>
      </c>
      <c r="C82" s="10" t="s">
        <v>779</v>
      </c>
      <c r="D82" s="130" t="s">
        <v>779</v>
      </c>
      <c r="E82" s="130" t="s">
        <v>31</v>
      </c>
      <c r="F82" s="151" t="s">
        <v>780</v>
      </c>
      <c r="G82" s="152"/>
      <c r="H82" s="11" t="s">
        <v>781</v>
      </c>
      <c r="I82" s="14">
        <v>20.56</v>
      </c>
      <c r="J82" s="121">
        <f t="shared" si="1"/>
        <v>61.679999999999993</v>
      </c>
      <c r="K82" s="127"/>
    </row>
    <row r="83" spans="1:11">
      <c r="A83" s="126"/>
      <c r="B83" s="119">
        <v>5</v>
      </c>
      <c r="C83" s="10" t="s">
        <v>782</v>
      </c>
      <c r="D83" s="130" t="s">
        <v>782</v>
      </c>
      <c r="E83" s="130" t="s">
        <v>28</v>
      </c>
      <c r="F83" s="151" t="s">
        <v>279</v>
      </c>
      <c r="G83" s="152"/>
      <c r="H83" s="11" t="s">
        <v>783</v>
      </c>
      <c r="I83" s="14">
        <v>20.56</v>
      </c>
      <c r="J83" s="121">
        <f t="shared" si="1"/>
        <v>102.8</v>
      </c>
      <c r="K83" s="127"/>
    </row>
    <row r="84" spans="1:11" ht="36">
      <c r="A84" s="126"/>
      <c r="B84" s="119">
        <v>3</v>
      </c>
      <c r="C84" s="10" t="s">
        <v>784</v>
      </c>
      <c r="D84" s="130" t="s">
        <v>784</v>
      </c>
      <c r="E84" s="130" t="s">
        <v>31</v>
      </c>
      <c r="F84" s="151" t="s">
        <v>112</v>
      </c>
      <c r="G84" s="152"/>
      <c r="H84" s="11" t="s">
        <v>847</v>
      </c>
      <c r="I84" s="14">
        <v>56.09</v>
      </c>
      <c r="J84" s="121">
        <f t="shared" si="1"/>
        <v>168.27</v>
      </c>
      <c r="K84" s="127"/>
    </row>
    <row r="85" spans="1:11" ht="24">
      <c r="A85" s="126"/>
      <c r="B85" s="119">
        <v>1</v>
      </c>
      <c r="C85" s="10" t="s">
        <v>785</v>
      </c>
      <c r="D85" s="130" t="s">
        <v>785</v>
      </c>
      <c r="E85" s="130" t="s">
        <v>31</v>
      </c>
      <c r="F85" s="151"/>
      <c r="G85" s="152"/>
      <c r="H85" s="11" t="s">
        <v>786</v>
      </c>
      <c r="I85" s="14">
        <v>32.4</v>
      </c>
      <c r="J85" s="121">
        <f t="shared" si="1"/>
        <v>32.4</v>
      </c>
      <c r="K85" s="127"/>
    </row>
    <row r="86" spans="1:11">
      <c r="A86" s="126"/>
      <c r="B86" s="119">
        <v>4</v>
      </c>
      <c r="C86" s="10" t="s">
        <v>787</v>
      </c>
      <c r="D86" s="130" t="s">
        <v>834</v>
      </c>
      <c r="E86" s="130" t="s">
        <v>788</v>
      </c>
      <c r="F86" s="151"/>
      <c r="G86" s="152"/>
      <c r="H86" s="11" t="s">
        <v>789</v>
      </c>
      <c r="I86" s="14">
        <v>32.75</v>
      </c>
      <c r="J86" s="121">
        <f t="shared" ref="J86:J100" si="2">I86*B86</f>
        <v>131</v>
      </c>
      <c r="K86" s="127"/>
    </row>
    <row r="87" spans="1:11">
      <c r="A87" s="126"/>
      <c r="B87" s="119">
        <v>2</v>
      </c>
      <c r="C87" s="10" t="s">
        <v>790</v>
      </c>
      <c r="D87" s="130" t="s">
        <v>835</v>
      </c>
      <c r="E87" s="130" t="s">
        <v>728</v>
      </c>
      <c r="F87" s="151"/>
      <c r="G87" s="152"/>
      <c r="H87" s="11" t="s">
        <v>791</v>
      </c>
      <c r="I87" s="14">
        <v>44.94</v>
      </c>
      <c r="J87" s="121">
        <f t="shared" si="2"/>
        <v>89.88</v>
      </c>
      <c r="K87" s="127"/>
    </row>
    <row r="88" spans="1:11" ht="24">
      <c r="A88" s="126"/>
      <c r="B88" s="119">
        <v>6</v>
      </c>
      <c r="C88" s="10" t="s">
        <v>792</v>
      </c>
      <c r="D88" s="130" t="s">
        <v>836</v>
      </c>
      <c r="E88" s="130" t="s">
        <v>727</v>
      </c>
      <c r="F88" s="151" t="s">
        <v>793</v>
      </c>
      <c r="G88" s="152"/>
      <c r="H88" s="11" t="s">
        <v>794</v>
      </c>
      <c r="I88" s="14">
        <v>116.37</v>
      </c>
      <c r="J88" s="121">
        <f t="shared" si="2"/>
        <v>698.22</v>
      </c>
      <c r="K88" s="127"/>
    </row>
    <row r="89" spans="1:11" ht="24">
      <c r="A89" s="126"/>
      <c r="B89" s="119">
        <v>2</v>
      </c>
      <c r="C89" s="10" t="s">
        <v>792</v>
      </c>
      <c r="D89" s="130" t="s">
        <v>837</v>
      </c>
      <c r="E89" s="130" t="s">
        <v>728</v>
      </c>
      <c r="F89" s="151" t="s">
        <v>793</v>
      </c>
      <c r="G89" s="152"/>
      <c r="H89" s="11" t="s">
        <v>794</v>
      </c>
      <c r="I89" s="14">
        <v>126.82</v>
      </c>
      <c r="J89" s="121">
        <f t="shared" si="2"/>
        <v>253.64</v>
      </c>
      <c r="K89" s="127"/>
    </row>
    <row r="90" spans="1:11">
      <c r="A90" s="126"/>
      <c r="B90" s="119">
        <v>2</v>
      </c>
      <c r="C90" s="10" t="s">
        <v>795</v>
      </c>
      <c r="D90" s="130" t="s">
        <v>838</v>
      </c>
      <c r="E90" s="130" t="s">
        <v>724</v>
      </c>
      <c r="F90" s="151" t="s">
        <v>641</v>
      </c>
      <c r="G90" s="152"/>
      <c r="H90" s="11" t="s">
        <v>796</v>
      </c>
      <c r="I90" s="14">
        <v>17.07</v>
      </c>
      <c r="J90" s="121">
        <f t="shared" si="2"/>
        <v>34.14</v>
      </c>
      <c r="K90" s="127"/>
    </row>
    <row r="91" spans="1:11">
      <c r="A91" s="126"/>
      <c r="B91" s="119">
        <v>2</v>
      </c>
      <c r="C91" s="10" t="s">
        <v>795</v>
      </c>
      <c r="D91" s="130" t="s">
        <v>838</v>
      </c>
      <c r="E91" s="130" t="s">
        <v>724</v>
      </c>
      <c r="F91" s="151" t="s">
        <v>644</v>
      </c>
      <c r="G91" s="152"/>
      <c r="H91" s="11" t="s">
        <v>796</v>
      </c>
      <c r="I91" s="14">
        <v>17.07</v>
      </c>
      <c r="J91" s="121">
        <f t="shared" si="2"/>
        <v>34.14</v>
      </c>
      <c r="K91" s="127"/>
    </row>
    <row r="92" spans="1:11">
      <c r="A92" s="126"/>
      <c r="B92" s="119">
        <v>6</v>
      </c>
      <c r="C92" s="10" t="s">
        <v>797</v>
      </c>
      <c r="D92" s="130" t="s">
        <v>839</v>
      </c>
      <c r="E92" s="130" t="s">
        <v>727</v>
      </c>
      <c r="F92" s="151" t="s">
        <v>798</v>
      </c>
      <c r="G92" s="152"/>
      <c r="H92" s="11" t="s">
        <v>799</v>
      </c>
      <c r="I92" s="14">
        <v>18.12</v>
      </c>
      <c r="J92" s="121">
        <f t="shared" si="2"/>
        <v>108.72</v>
      </c>
      <c r="K92" s="127"/>
    </row>
    <row r="93" spans="1:11" ht="24">
      <c r="A93" s="126"/>
      <c r="B93" s="119">
        <v>6</v>
      </c>
      <c r="C93" s="10" t="s">
        <v>800</v>
      </c>
      <c r="D93" s="130" t="s">
        <v>840</v>
      </c>
      <c r="E93" s="130" t="s">
        <v>726</v>
      </c>
      <c r="F93" s="151"/>
      <c r="G93" s="152"/>
      <c r="H93" s="11" t="s">
        <v>801</v>
      </c>
      <c r="I93" s="14">
        <v>18.47</v>
      </c>
      <c r="J93" s="121">
        <f t="shared" si="2"/>
        <v>110.82</v>
      </c>
      <c r="K93" s="127"/>
    </row>
    <row r="94" spans="1:11" ht="24">
      <c r="A94" s="126"/>
      <c r="B94" s="119">
        <v>2</v>
      </c>
      <c r="C94" s="10" t="s">
        <v>800</v>
      </c>
      <c r="D94" s="130" t="s">
        <v>841</v>
      </c>
      <c r="E94" s="130" t="s">
        <v>727</v>
      </c>
      <c r="F94" s="151"/>
      <c r="G94" s="152"/>
      <c r="H94" s="11" t="s">
        <v>801</v>
      </c>
      <c r="I94" s="14">
        <v>20.9</v>
      </c>
      <c r="J94" s="121">
        <f t="shared" si="2"/>
        <v>41.8</v>
      </c>
      <c r="K94" s="127"/>
    </row>
    <row r="95" spans="1:11">
      <c r="A95" s="126"/>
      <c r="B95" s="119">
        <v>2</v>
      </c>
      <c r="C95" s="10" t="s">
        <v>802</v>
      </c>
      <c r="D95" s="130" t="s">
        <v>842</v>
      </c>
      <c r="E95" s="130" t="s">
        <v>752</v>
      </c>
      <c r="F95" s="151" t="s">
        <v>279</v>
      </c>
      <c r="G95" s="152"/>
      <c r="H95" s="11" t="s">
        <v>803</v>
      </c>
      <c r="I95" s="14">
        <v>11.85</v>
      </c>
      <c r="J95" s="121">
        <f t="shared" si="2"/>
        <v>23.7</v>
      </c>
      <c r="K95" s="127"/>
    </row>
    <row r="96" spans="1:11">
      <c r="A96" s="126"/>
      <c r="B96" s="119">
        <v>2</v>
      </c>
      <c r="C96" s="10" t="s">
        <v>804</v>
      </c>
      <c r="D96" s="130" t="s">
        <v>804</v>
      </c>
      <c r="E96" s="130" t="s">
        <v>30</v>
      </c>
      <c r="F96" s="151"/>
      <c r="G96" s="152"/>
      <c r="H96" s="11" t="s">
        <v>805</v>
      </c>
      <c r="I96" s="14">
        <v>29.27</v>
      </c>
      <c r="J96" s="121">
        <f t="shared" si="2"/>
        <v>58.54</v>
      </c>
      <c r="K96" s="127"/>
    </row>
    <row r="97" spans="1:11">
      <c r="A97" s="126"/>
      <c r="B97" s="119">
        <v>4</v>
      </c>
      <c r="C97" s="10" t="s">
        <v>806</v>
      </c>
      <c r="D97" s="130" t="s">
        <v>806</v>
      </c>
      <c r="E97" s="130" t="s">
        <v>28</v>
      </c>
      <c r="F97" s="151" t="s">
        <v>751</v>
      </c>
      <c r="G97" s="152"/>
      <c r="H97" s="11" t="s">
        <v>807</v>
      </c>
      <c r="I97" s="14">
        <v>51.21</v>
      </c>
      <c r="J97" s="121">
        <f t="shared" si="2"/>
        <v>204.84</v>
      </c>
      <c r="K97" s="127"/>
    </row>
    <row r="98" spans="1:11" ht="24">
      <c r="A98" s="126"/>
      <c r="B98" s="119">
        <v>1</v>
      </c>
      <c r="C98" s="10" t="s">
        <v>808</v>
      </c>
      <c r="D98" s="130" t="s">
        <v>808</v>
      </c>
      <c r="E98" s="130" t="s">
        <v>31</v>
      </c>
      <c r="F98" s="151" t="s">
        <v>115</v>
      </c>
      <c r="G98" s="152"/>
      <c r="H98" s="11" t="s">
        <v>809</v>
      </c>
      <c r="I98" s="14">
        <v>27.18</v>
      </c>
      <c r="J98" s="121">
        <f t="shared" si="2"/>
        <v>27.18</v>
      </c>
      <c r="K98" s="127"/>
    </row>
    <row r="99" spans="1:11" ht="24">
      <c r="A99" s="126"/>
      <c r="B99" s="119">
        <v>1</v>
      </c>
      <c r="C99" s="10" t="s">
        <v>810</v>
      </c>
      <c r="D99" s="130" t="s">
        <v>810</v>
      </c>
      <c r="E99" s="130" t="s">
        <v>220</v>
      </c>
      <c r="F99" s="151"/>
      <c r="G99" s="152"/>
      <c r="H99" s="11" t="s">
        <v>811</v>
      </c>
      <c r="I99" s="14">
        <v>128.91</v>
      </c>
      <c r="J99" s="121">
        <f t="shared" si="2"/>
        <v>128.91</v>
      </c>
      <c r="K99" s="127"/>
    </row>
    <row r="100" spans="1:11" ht="24">
      <c r="A100" s="126"/>
      <c r="B100" s="120">
        <v>1</v>
      </c>
      <c r="C100" s="12" t="s">
        <v>810</v>
      </c>
      <c r="D100" s="131" t="s">
        <v>810</v>
      </c>
      <c r="E100" s="131" t="s">
        <v>276</v>
      </c>
      <c r="F100" s="153"/>
      <c r="G100" s="154"/>
      <c r="H100" s="13" t="s">
        <v>811</v>
      </c>
      <c r="I100" s="15">
        <v>128.91</v>
      </c>
      <c r="J100" s="122">
        <f t="shared" si="2"/>
        <v>128.91</v>
      </c>
      <c r="K100" s="127"/>
    </row>
    <row r="101" spans="1:11" ht="13.5" thickBot="1">
      <c r="A101" s="126"/>
      <c r="B101" s="138"/>
      <c r="C101" s="138"/>
      <c r="D101" s="138"/>
      <c r="E101" s="138"/>
      <c r="F101" s="138"/>
      <c r="G101" s="138"/>
      <c r="H101" s="138"/>
      <c r="I101" s="139" t="s">
        <v>261</v>
      </c>
      <c r="J101" s="140">
        <f>SUM(J22:J100)</f>
        <v>8981.9000000000051</v>
      </c>
      <c r="K101" s="127"/>
    </row>
    <row r="102" spans="1:11">
      <c r="A102" s="126"/>
      <c r="B102" s="138"/>
      <c r="C102" s="143" t="s">
        <v>852</v>
      </c>
      <c r="D102" s="142"/>
      <c r="E102" s="142"/>
      <c r="F102" s="149"/>
      <c r="G102" s="146"/>
      <c r="H102" s="138"/>
      <c r="I102" s="139" t="s">
        <v>850</v>
      </c>
      <c r="J102" s="140">
        <f>J101*-0.4</f>
        <v>-3592.760000000002</v>
      </c>
      <c r="K102" s="127"/>
    </row>
    <row r="103" spans="1:11" ht="13.5" outlineLevel="1" thickBot="1">
      <c r="A103" s="126"/>
      <c r="B103" s="138"/>
      <c r="C103" s="144" t="s">
        <v>853</v>
      </c>
      <c r="D103" s="145">
        <v>44671</v>
      </c>
      <c r="E103" s="145">
        <f>J14+90</f>
        <v>45189</v>
      </c>
      <c r="F103" s="147"/>
      <c r="G103" s="148"/>
      <c r="H103" s="138"/>
      <c r="I103" s="139" t="s">
        <v>851</v>
      </c>
      <c r="J103" s="140">
        <v>0</v>
      </c>
      <c r="K103" s="127"/>
    </row>
    <row r="104" spans="1:11">
      <c r="A104" s="126"/>
      <c r="B104" s="138"/>
      <c r="C104" s="138"/>
      <c r="D104" s="138"/>
      <c r="E104" s="138"/>
      <c r="F104" s="138"/>
      <c r="G104" s="138"/>
      <c r="H104" s="138"/>
      <c r="I104" s="139" t="s">
        <v>263</v>
      </c>
      <c r="J104" s="140">
        <f>SUM(J101:J103)</f>
        <v>5389.1400000000031</v>
      </c>
      <c r="K104" s="127"/>
    </row>
    <row r="105" spans="1:11" ht="18" customHeight="1">
      <c r="A105" s="6"/>
      <c r="B105" s="7"/>
      <c r="C105" s="7"/>
      <c r="D105" s="7"/>
      <c r="E105" s="7"/>
      <c r="F105" s="7"/>
      <c r="G105" s="7"/>
      <c r="H105" s="7" t="s">
        <v>854</v>
      </c>
      <c r="I105" s="7"/>
      <c r="J105" s="7"/>
      <c r="K105" s="8"/>
    </row>
    <row r="107" spans="1:11">
      <c r="H107" s="1" t="s">
        <v>848</v>
      </c>
      <c r="I107" s="103">
        <f>'Tax Invoice'!E14</f>
        <v>1</v>
      </c>
    </row>
    <row r="108" spans="1:11">
      <c r="H108" s="1" t="s">
        <v>711</v>
      </c>
      <c r="I108" s="103">
        <v>36.28</v>
      </c>
    </row>
    <row r="109" spans="1:11">
      <c r="H109" s="1" t="s">
        <v>714</v>
      </c>
      <c r="I109" s="103">
        <f>I111/I108</f>
        <v>247.57166482910708</v>
      </c>
    </row>
    <row r="110" spans="1:11">
      <c r="H110" s="1" t="s">
        <v>715</v>
      </c>
      <c r="I110" s="103">
        <f>I112/I108</f>
        <v>148.54299889746426</v>
      </c>
    </row>
    <row r="111" spans="1:11">
      <c r="H111" s="1" t="s">
        <v>712</v>
      </c>
      <c r="I111" s="103">
        <f>J101*I107</f>
        <v>8981.9000000000051</v>
      </c>
    </row>
    <row r="112" spans="1:11">
      <c r="H112" s="1" t="s">
        <v>713</v>
      </c>
      <c r="I112" s="103">
        <f>J104*I107</f>
        <v>5389.1400000000031</v>
      </c>
    </row>
  </sheetData>
  <mergeCells count="83">
    <mergeCell ref="F43:G43"/>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9:G99"/>
    <mergeCell ref="F100:G100"/>
    <mergeCell ref="F94:G94"/>
    <mergeCell ref="F95:G95"/>
    <mergeCell ref="F96:G96"/>
    <mergeCell ref="F97:G97"/>
    <mergeCell ref="F98:G9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387</v>
      </c>
      <c r="O1" t="s">
        <v>149</v>
      </c>
      <c r="T1" t="s">
        <v>261</v>
      </c>
      <c r="U1">
        <v>8981.9000000000051</v>
      </c>
    </row>
    <row r="2" spans="1:21" ht="15.75">
      <c r="A2" s="126"/>
      <c r="B2" s="136" t="s">
        <v>139</v>
      </c>
      <c r="C2" s="132"/>
      <c r="D2" s="132"/>
      <c r="E2" s="132"/>
      <c r="F2" s="132"/>
      <c r="G2" s="132"/>
      <c r="H2" s="132"/>
      <c r="I2" s="137" t="s">
        <v>145</v>
      </c>
      <c r="J2" s="127"/>
      <c r="T2" t="s">
        <v>190</v>
      </c>
      <c r="U2">
        <v>696.8</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9678.7000000000044</v>
      </c>
    </row>
    <row r="5" spans="1:21">
      <c r="A5" s="126"/>
      <c r="B5" s="133" t="s">
        <v>142</v>
      </c>
      <c r="C5" s="132"/>
      <c r="D5" s="132"/>
      <c r="E5" s="132"/>
      <c r="F5" s="132"/>
      <c r="G5" s="132"/>
      <c r="H5" s="132"/>
      <c r="I5" s="132"/>
      <c r="J5" s="127"/>
      <c r="S5" t="s">
        <v>843</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55"/>
      <c r="J10" s="127"/>
    </row>
    <row r="11" spans="1:21">
      <c r="A11" s="126"/>
      <c r="B11" s="126" t="s">
        <v>717</v>
      </c>
      <c r="C11" s="132"/>
      <c r="D11" s="132"/>
      <c r="E11" s="127"/>
      <c r="F11" s="128"/>
      <c r="G11" s="128" t="s">
        <v>717</v>
      </c>
      <c r="H11" s="132"/>
      <c r="I11" s="156"/>
      <c r="J11" s="127"/>
    </row>
    <row r="12" spans="1:21">
      <c r="A12" s="126"/>
      <c r="B12" s="126" t="s">
        <v>718</v>
      </c>
      <c r="C12" s="132"/>
      <c r="D12" s="132"/>
      <c r="E12" s="127"/>
      <c r="F12" s="128"/>
      <c r="G12" s="128" t="s">
        <v>720</v>
      </c>
      <c r="H12" s="132"/>
      <c r="I12" s="132"/>
      <c r="J12" s="127"/>
    </row>
    <row r="13" spans="1:21">
      <c r="A13" s="126"/>
      <c r="B13" s="126" t="s">
        <v>719</v>
      </c>
      <c r="C13" s="132"/>
      <c r="D13" s="132"/>
      <c r="E13" s="127"/>
      <c r="F13" s="128"/>
      <c r="G13" s="128" t="s">
        <v>719</v>
      </c>
      <c r="H13" s="132"/>
      <c r="I13" s="111" t="s">
        <v>16</v>
      </c>
      <c r="J13" s="127"/>
    </row>
    <row r="14" spans="1:21">
      <c r="A14" s="126"/>
      <c r="B14" s="126" t="s">
        <v>157</v>
      </c>
      <c r="C14" s="132"/>
      <c r="D14" s="132"/>
      <c r="E14" s="127"/>
      <c r="F14" s="128"/>
      <c r="G14" s="128" t="s">
        <v>157</v>
      </c>
      <c r="H14" s="132"/>
      <c r="I14" s="157">
        <v>45098</v>
      </c>
      <c r="J14" s="127"/>
    </row>
    <row r="15" spans="1:21">
      <c r="A15" s="126"/>
      <c r="B15" s="6" t="s">
        <v>11</v>
      </c>
      <c r="C15" s="7"/>
      <c r="D15" s="7"/>
      <c r="E15" s="8"/>
      <c r="F15" s="128"/>
      <c r="G15" s="9" t="s">
        <v>11</v>
      </c>
      <c r="H15" s="132"/>
      <c r="I15" s="158"/>
      <c r="J15" s="127"/>
    </row>
    <row r="16" spans="1:21">
      <c r="A16" s="126"/>
      <c r="B16" s="132"/>
      <c r="C16" s="132"/>
      <c r="D16" s="132"/>
      <c r="E16" s="132"/>
      <c r="F16" s="132"/>
      <c r="G16" s="132"/>
      <c r="H16" s="135" t="s">
        <v>147</v>
      </c>
      <c r="I16" s="141">
        <v>39048</v>
      </c>
      <c r="J16" s="127"/>
    </row>
    <row r="17" spans="1:16">
      <c r="A17" s="126"/>
      <c r="B17" s="132" t="s">
        <v>721</v>
      </c>
      <c r="C17" s="132"/>
      <c r="D17" s="132"/>
      <c r="E17" s="132"/>
      <c r="F17" s="132"/>
      <c r="G17" s="132"/>
      <c r="H17" s="135" t="s">
        <v>148</v>
      </c>
      <c r="I17" s="141"/>
      <c r="J17" s="127"/>
    </row>
    <row r="18" spans="1:16" ht="18">
      <c r="A18" s="126"/>
      <c r="B18" s="132" t="s">
        <v>722</v>
      </c>
      <c r="C18" s="132"/>
      <c r="D18" s="132"/>
      <c r="E18" s="132"/>
      <c r="F18" s="132"/>
      <c r="G18" s="132"/>
      <c r="H18" s="134" t="s">
        <v>264</v>
      </c>
      <c r="I18" s="116" t="s">
        <v>282</v>
      </c>
      <c r="J18" s="127"/>
    </row>
    <row r="19" spans="1:16">
      <c r="A19" s="126"/>
      <c r="B19" s="132"/>
      <c r="C19" s="132"/>
      <c r="D19" s="132"/>
      <c r="E19" s="132"/>
      <c r="F19" s="132"/>
      <c r="G19" s="132"/>
      <c r="H19" s="132"/>
      <c r="I19" s="132"/>
      <c r="J19" s="127"/>
      <c r="P19">
        <v>45098</v>
      </c>
    </row>
    <row r="20" spans="1:16">
      <c r="A20" s="126"/>
      <c r="B20" s="112" t="s">
        <v>204</v>
      </c>
      <c r="C20" s="112" t="s">
        <v>205</v>
      </c>
      <c r="D20" s="129" t="s">
        <v>206</v>
      </c>
      <c r="E20" s="159" t="s">
        <v>207</v>
      </c>
      <c r="F20" s="160"/>
      <c r="G20" s="112" t="s">
        <v>174</v>
      </c>
      <c r="H20" s="112" t="s">
        <v>208</v>
      </c>
      <c r="I20" s="112" t="s">
        <v>26</v>
      </c>
      <c r="J20" s="127"/>
    </row>
    <row r="21" spans="1:16">
      <c r="A21" s="126"/>
      <c r="B21" s="117"/>
      <c r="C21" s="117"/>
      <c r="D21" s="118"/>
      <c r="E21" s="161"/>
      <c r="F21" s="162"/>
      <c r="G21" s="117" t="s">
        <v>146</v>
      </c>
      <c r="H21" s="117"/>
      <c r="I21" s="117"/>
      <c r="J21" s="127"/>
    </row>
    <row r="22" spans="1:16" ht="72">
      <c r="A22" s="126"/>
      <c r="B22" s="119">
        <v>2</v>
      </c>
      <c r="C22" s="10" t="s">
        <v>723</v>
      </c>
      <c r="D22" s="130" t="s">
        <v>724</v>
      </c>
      <c r="E22" s="151" t="s">
        <v>115</v>
      </c>
      <c r="F22" s="152"/>
      <c r="G22" s="11" t="s">
        <v>725</v>
      </c>
      <c r="H22" s="14">
        <v>24.04</v>
      </c>
      <c r="I22" s="121">
        <f t="shared" ref="I22:I53" si="0">H22*B22</f>
        <v>48.08</v>
      </c>
      <c r="J22" s="127"/>
    </row>
    <row r="23" spans="1:16" ht="72">
      <c r="A23" s="126"/>
      <c r="B23" s="119">
        <v>18</v>
      </c>
      <c r="C23" s="10" t="s">
        <v>723</v>
      </c>
      <c r="D23" s="130" t="s">
        <v>726</v>
      </c>
      <c r="E23" s="151" t="s">
        <v>279</v>
      </c>
      <c r="F23" s="152"/>
      <c r="G23" s="11" t="s">
        <v>725</v>
      </c>
      <c r="H23" s="14">
        <v>25.43</v>
      </c>
      <c r="I23" s="121">
        <f t="shared" si="0"/>
        <v>457.74</v>
      </c>
      <c r="J23" s="127"/>
    </row>
    <row r="24" spans="1:16" ht="72">
      <c r="A24" s="126"/>
      <c r="B24" s="119">
        <v>2</v>
      </c>
      <c r="C24" s="10" t="s">
        <v>723</v>
      </c>
      <c r="D24" s="130" t="s">
        <v>726</v>
      </c>
      <c r="E24" s="151" t="s">
        <v>115</v>
      </c>
      <c r="F24" s="152"/>
      <c r="G24" s="11" t="s">
        <v>725</v>
      </c>
      <c r="H24" s="14">
        <v>25.43</v>
      </c>
      <c r="I24" s="121">
        <f t="shared" si="0"/>
        <v>50.86</v>
      </c>
      <c r="J24" s="127"/>
    </row>
    <row r="25" spans="1:16" ht="72">
      <c r="A25" s="126"/>
      <c r="B25" s="119">
        <v>30</v>
      </c>
      <c r="C25" s="10" t="s">
        <v>723</v>
      </c>
      <c r="D25" s="130" t="s">
        <v>727</v>
      </c>
      <c r="E25" s="151" t="s">
        <v>279</v>
      </c>
      <c r="F25" s="152"/>
      <c r="G25" s="11" t="s">
        <v>725</v>
      </c>
      <c r="H25" s="14">
        <v>26.83</v>
      </c>
      <c r="I25" s="121">
        <f t="shared" si="0"/>
        <v>804.9</v>
      </c>
      <c r="J25" s="127"/>
    </row>
    <row r="26" spans="1:16" ht="72">
      <c r="A26" s="126"/>
      <c r="B26" s="119">
        <v>16</v>
      </c>
      <c r="C26" s="10" t="s">
        <v>723</v>
      </c>
      <c r="D26" s="130" t="s">
        <v>728</v>
      </c>
      <c r="E26" s="151" t="s">
        <v>279</v>
      </c>
      <c r="F26" s="152"/>
      <c r="G26" s="11" t="s">
        <v>725</v>
      </c>
      <c r="H26" s="14">
        <v>28.57</v>
      </c>
      <c r="I26" s="121">
        <f t="shared" si="0"/>
        <v>457.12</v>
      </c>
      <c r="J26" s="127"/>
    </row>
    <row r="27" spans="1:16" ht="72">
      <c r="A27" s="126"/>
      <c r="B27" s="119">
        <v>4</v>
      </c>
      <c r="C27" s="10" t="s">
        <v>723</v>
      </c>
      <c r="D27" s="130" t="s">
        <v>728</v>
      </c>
      <c r="E27" s="151" t="s">
        <v>589</v>
      </c>
      <c r="F27" s="152"/>
      <c r="G27" s="11" t="s">
        <v>725</v>
      </c>
      <c r="H27" s="14">
        <v>28.57</v>
      </c>
      <c r="I27" s="121">
        <f t="shared" si="0"/>
        <v>114.28</v>
      </c>
      <c r="J27" s="127"/>
    </row>
    <row r="28" spans="1:16" ht="84">
      <c r="A28" s="126"/>
      <c r="B28" s="119">
        <v>2</v>
      </c>
      <c r="C28" s="10" t="s">
        <v>729</v>
      </c>
      <c r="D28" s="130" t="s">
        <v>730</v>
      </c>
      <c r="E28" s="151" t="s">
        <v>279</v>
      </c>
      <c r="F28" s="152"/>
      <c r="G28" s="11" t="s">
        <v>731</v>
      </c>
      <c r="H28" s="14">
        <v>11.5</v>
      </c>
      <c r="I28" s="121">
        <f t="shared" si="0"/>
        <v>23</v>
      </c>
      <c r="J28" s="127"/>
    </row>
    <row r="29" spans="1:16" ht="84">
      <c r="A29" s="126"/>
      <c r="B29" s="119">
        <v>2</v>
      </c>
      <c r="C29" s="10" t="s">
        <v>729</v>
      </c>
      <c r="D29" s="130" t="s">
        <v>730</v>
      </c>
      <c r="E29" s="151" t="s">
        <v>732</v>
      </c>
      <c r="F29" s="152"/>
      <c r="G29" s="11" t="s">
        <v>731</v>
      </c>
      <c r="H29" s="14">
        <v>11.5</v>
      </c>
      <c r="I29" s="121">
        <f t="shared" si="0"/>
        <v>23</v>
      </c>
      <c r="J29" s="127"/>
    </row>
    <row r="30" spans="1:16" ht="132">
      <c r="A30" s="126"/>
      <c r="B30" s="119">
        <v>15</v>
      </c>
      <c r="C30" s="10" t="s">
        <v>733</v>
      </c>
      <c r="D30" s="130" t="s">
        <v>734</v>
      </c>
      <c r="E30" s="151" t="s">
        <v>28</v>
      </c>
      <c r="F30" s="152"/>
      <c r="G30" s="11" t="s">
        <v>735</v>
      </c>
      <c r="H30" s="14">
        <v>6.62</v>
      </c>
      <c r="I30" s="121">
        <f t="shared" si="0"/>
        <v>99.3</v>
      </c>
      <c r="J30" s="127"/>
    </row>
    <row r="31" spans="1:16" ht="132">
      <c r="A31" s="126"/>
      <c r="B31" s="119">
        <v>3</v>
      </c>
      <c r="C31" s="10" t="s">
        <v>733</v>
      </c>
      <c r="D31" s="130" t="s">
        <v>734</v>
      </c>
      <c r="E31" s="151" t="s">
        <v>30</v>
      </c>
      <c r="F31" s="152"/>
      <c r="G31" s="11" t="s">
        <v>735</v>
      </c>
      <c r="H31" s="14">
        <v>6.62</v>
      </c>
      <c r="I31" s="121">
        <f t="shared" si="0"/>
        <v>19.86</v>
      </c>
      <c r="J31" s="127"/>
    </row>
    <row r="32" spans="1:16" ht="108">
      <c r="A32" s="126"/>
      <c r="B32" s="119">
        <v>2</v>
      </c>
      <c r="C32" s="10" t="s">
        <v>35</v>
      </c>
      <c r="D32" s="130" t="s">
        <v>42</v>
      </c>
      <c r="E32" s="151"/>
      <c r="F32" s="152"/>
      <c r="G32" s="11" t="s">
        <v>736</v>
      </c>
      <c r="H32" s="14">
        <v>8.7100000000000009</v>
      </c>
      <c r="I32" s="121">
        <f t="shared" si="0"/>
        <v>17.420000000000002</v>
      </c>
      <c r="J32" s="127"/>
    </row>
    <row r="33" spans="1:10" ht="144">
      <c r="A33" s="126"/>
      <c r="B33" s="119">
        <v>1</v>
      </c>
      <c r="C33" s="10" t="s">
        <v>737</v>
      </c>
      <c r="D33" s="130" t="s">
        <v>42</v>
      </c>
      <c r="E33" s="151" t="s">
        <v>279</v>
      </c>
      <c r="F33" s="152"/>
      <c r="G33" s="11" t="s">
        <v>738</v>
      </c>
      <c r="H33" s="14">
        <v>25.78</v>
      </c>
      <c r="I33" s="121">
        <f t="shared" si="0"/>
        <v>25.78</v>
      </c>
      <c r="J33" s="127"/>
    </row>
    <row r="34" spans="1:10" ht="144">
      <c r="A34" s="126"/>
      <c r="B34" s="119">
        <v>1</v>
      </c>
      <c r="C34" s="10" t="s">
        <v>739</v>
      </c>
      <c r="D34" s="130" t="s">
        <v>42</v>
      </c>
      <c r="E34" s="151"/>
      <c r="F34" s="152"/>
      <c r="G34" s="11" t="s">
        <v>740</v>
      </c>
      <c r="H34" s="14">
        <v>25.78</v>
      </c>
      <c r="I34" s="121">
        <f t="shared" si="0"/>
        <v>25.78</v>
      </c>
      <c r="J34" s="127"/>
    </row>
    <row r="35" spans="1:10" ht="96">
      <c r="A35" s="126"/>
      <c r="B35" s="119">
        <v>9</v>
      </c>
      <c r="C35" s="10" t="s">
        <v>741</v>
      </c>
      <c r="D35" s="130" t="s">
        <v>28</v>
      </c>
      <c r="E35" s="151"/>
      <c r="F35" s="152"/>
      <c r="G35" s="11" t="s">
        <v>742</v>
      </c>
      <c r="H35" s="14">
        <v>6.62</v>
      </c>
      <c r="I35" s="121">
        <f t="shared" si="0"/>
        <v>59.58</v>
      </c>
      <c r="J35" s="127"/>
    </row>
    <row r="36" spans="1:10" ht="96">
      <c r="A36" s="126"/>
      <c r="B36" s="119">
        <v>3</v>
      </c>
      <c r="C36" s="10" t="s">
        <v>741</v>
      </c>
      <c r="D36" s="130" t="s">
        <v>30</v>
      </c>
      <c r="E36" s="151"/>
      <c r="F36" s="152"/>
      <c r="G36" s="11" t="s">
        <v>742</v>
      </c>
      <c r="H36" s="14">
        <v>6.62</v>
      </c>
      <c r="I36" s="121">
        <f t="shared" si="0"/>
        <v>19.86</v>
      </c>
      <c r="J36" s="127"/>
    </row>
    <row r="37" spans="1:10" ht="96">
      <c r="A37" s="126"/>
      <c r="B37" s="119">
        <v>10</v>
      </c>
      <c r="C37" s="10" t="s">
        <v>741</v>
      </c>
      <c r="D37" s="130" t="s">
        <v>32</v>
      </c>
      <c r="E37" s="151"/>
      <c r="F37" s="152"/>
      <c r="G37" s="11" t="s">
        <v>742</v>
      </c>
      <c r="H37" s="14">
        <v>6.62</v>
      </c>
      <c r="I37" s="121">
        <f t="shared" si="0"/>
        <v>66.2</v>
      </c>
      <c r="J37" s="127"/>
    </row>
    <row r="38" spans="1:10" ht="108">
      <c r="A38" s="126"/>
      <c r="B38" s="119">
        <v>5</v>
      </c>
      <c r="C38" s="10" t="s">
        <v>743</v>
      </c>
      <c r="D38" s="130" t="s">
        <v>28</v>
      </c>
      <c r="E38" s="151" t="s">
        <v>679</v>
      </c>
      <c r="F38" s="152"/>
      <c r="G38" s="11" t="s">
        <v>744</v>
      </c>
      <c r="H38" s="14">
        <v>20.56</v>
      </c>
      <c r="I38" s="121">
        <f t="shared" si="0"/>
        <v>102.8</v>
      </c>
      <c r="J38" s="127"/>
    </row>
    <row r="39" spans="1:10" ht="132">
      <c r="A39" s="126"/>
      <c r="B39" s="119">
        <v>6</v>
      </c>
      <c r="C39" s="10" t="s">
        <v>745</v>
      </c>
      <c r="D39" s="130" t="s">
        <v>734</v>
      </c>
      <c r="E39" s="151" t="s">
        <v>30</v>
      </c>
      <c r="F39" s="152"/>
      <c r="G39" s="11" t="s">
        <v>746</v>
      </c>
      <c r="H39" s="14">
        <v>6.62</v>
      </c>
      <c r="I39" s="121">
        <f t="shared" si="0"/>
        <v>39.72</v>
      </c>
      <c r="J39" s="127"/>
    </row>
    <row r="40" spans="1:10" ht="108">
      <c r="A40" s="126"/>
      <c r="B40" s="119">
        <v>36</v>
      </c>
      <c r="C40" s="10" t="s">
        <v>747</v>
      </c>
      <c r="D40" s="130" t="s">
        <v>28</v>
      </c>
      <c r="E40" s="151"/>
      <c r="F40" s="152"/>
      <c r="G40" s="11" t="s">
        <v>748</v>
      </c>
      <c r="H40" s="14">
        <v>5.57</v>
      </c>
      <c r="I40" s="121">
        <f t="shared" si="0"/>
        <v>200.52</v>
      </c>
      <c r="J40" s="127"/>
    </row>
    <row r="41" spans="1:10" ht="108">
      <c r="A41" s="126"/>
      <c r="B41" s="119">
        <v>3</v>
      </c>
      <c r="C41" s="10" t="s">
        <v>747</v>
      </c>
      <c r="D41" s="130" t="s">
        <v>30</v>
      </c>
      <c r="E41" s="151"/>
      <c r="F41" s="152"/>
      <c r="G41" s="11" t="s">
        <v>748</v>
      </c>
      <c r="H41" s="14">
        <v>5.57</v>
      </c>
      <c r="I41" s="121">
        <f t="shared" si="0"/>
        <v>16.71</v>
      </c>
      <c r="J41" s="127"/>
    </row>
    <row r="42" spans="1:10" ht="108">
      <c r="A42" s="126"/>
      <c r="B42" s="119">
        <v>3</v>
      </c>
      <c r="C42" s="10" t="s">
        <v>747</v>
      </c>
      <c r="D42" s="130" t="s">
        <v>31</v>
      </c>
      <c r="E42" s="151"/>
      <c r="F42" s="152"/>
      <c r="G42" s="11" t="s">
        <v>748</v>
      </c>
      <c r="H42" s="14">
        <v>5.57</v>
      </c>
      <c r="I42" s="121">
        <f t="shared" si="0"/>
        <v>16.71</v>
      </c>
      <c r="J42" s="127"/>
    </row>
    <row r="43" spans="1:10" ht="132">
      <c r="A43" s="126"/>
      <c r="B43" s="119">
        <v>3</v>
      </c>
      <c r="C43" s="10" t="s">
        <v>749</v>
      </c>
      <c r="D43" s="130" t="s">
        <v>31</v>
      </c>
      <c r="E43" s="151" t="s">
        <v>279</v>
      </c>
      <c r="F43" s="152"/>
      <c r="G43" s="11" t="s">
        <v>750</v>
      </c>
      <c r="H43" s="14">
        <v>20.56</v>
      </c>
      <c r="I43" s="121">
        <f t="shared" si="0"/>
        <v>61.679999999999993</v>
      </c>
      <c r="J43" s="127"/>
    </row>
    <row r="44" spans="1:10" ht="132">
      <c r="A44" s="126"/>
      <c r="B44" s="119">
        <v>3</v>
      </c>
      <c r="C44" s="10" t="s">
        <v>749</v>
      </c>
      <c r="D44" s="130" t="s">
        <v>31</v>
      </c>
      <c r="E44" s="151" t="s">
        <v>679</v>
      </c>
      <c r="F44" s="152"/>
      <c r="G44" s="11" t="s">
        <v>750</v>
      </c>
      <c r="H44" s="14">
        <v>20.56</v>
      </c>
      <c r="I44" s="121">
        <f t="shared" si="0"/>
        <v>61.679999999999993</v>
      </c>
      <c r="J44" s="127"/>
    </row>
    <row r="45" spans="1:10" ht="132">
      <c r="A45" s="126"/>
      <c r="B45" s="119">
        <v>3</v>
      </c>
      <c r="C45" s="10" t="s">
        <v>749</v>
      </c>
      <c r="D45" s="130" t="s">
        <v>31</v>
      </c>
      <c r="E45" s="151" t="s">
        <v>278</v>
      </c>
      <c r="F45" s="152"/>
      <c r="G45" s="11" t="s">
        <v>750</v>
      </c>
      <c r="H45" s="14">
        <v>20.56</v>
      </c>
      <c r="I45" s="121">
        <f t="shared" si="0"/>
        <v>61.679999999999993</v>
      </c>
      <c r="J45" s="127"/>
    </row>
    <row r="46" spans="1:10" ht="132">
      <c r="A46" s="126"/>
      <c r="B46" s="119">
        <v>3</v>
      </c>
      <c r="C46" s="10" t="s">
        <v>749</v>
      </c>
      <c r="D46" s="130" t="s">
        <v>31</v>
      </c>
      <c r="E46" s="151" t="s">
        <v>751</v>
      </c>
      <c r="F46" s="152"/>
      <c r="G46" s="11" t="s">
        <v>750</v>
      </c>
      <c r="H46" s="14">
        <v>20.56</v>
      </c>
      <c r="I46" s="121">
        <f t="shared" si="0"/>
        <v>61.679999999999993</v>
      </c>
      <c r="J46" s="127"/>
    </row>
    <row r="47" spans="1:10" ht="132">
      <c r="A47" s="126"/>
      <c r="B47" s="119">
        <v>4</v>
      </c>
      <c r="C47" s="10" t="s">
        <v>618</v>
      </c>
      <c r="D47" s="130" t="s">
        <v>31</v>
      </c>
      <c r="E47" s="151" t="s">
        <v>752</v>
      </c>
      <c r="F47" s="152"/>
      <c r="G47" s="11" t="s">
        <v>621</v>
      </c>
      <c r="H47" s="14">
        <v>4.88</v>
      </c>
      <c r="I47" s="121">
        <f t="shared" si="0"/>
        <v>19.52</v>
      </c>
      <c r="J47" s="127"/>
    </row>
    <row r="48" spans="1:10" ht="108">
      <c r="A48" s="126"/>
      <c r="B48" s="119">
        <v>6</v>
      </c>
      <c r="C48" s="10" t="s">
        <v>753</v>
      </c>
      <c r="D48" s="130" t="s">
        <v>30</v>
      </c>
      <c r="E48" s="151"/>
      <c r="F48" s="152"/>
      <c r="G48" s="11" t="s">
        <v>754</v>
      </c>
      <c r="H48" s="14">
        <v>13.59</v>
      </c>
      <c r="I48" s="121">
        <f t="shared" si="0"/>
        <v>81.539999999999992</v>
      </c>
      <c r="J48" s="127"/>
    </row>
    <row r="49" spans="1:10" ht="108">
      <c r="A49" s="126"/>
      <c r="B49" s="119">
        <v>6</v>
      </c>
      <c r="C49" s="10" t="s">
        <v>755</v>
      </c>
      <c r="D49" s="130" t="s">
        <v>31</v>
      </c>
      <c r="E49" s="151"/>
      <c r="F49" s="152"/>
      <c r="G49" s="11" t="s">
        <v>756</v>
      </c>
      <c r="H49" s="14">
        <v>10.1</v>
      </c>
      <c r="I49" s="121">
        <f t="shared" si="0"/>
        <v>60.599999999999994</v>
      </c>
      <c r="J49" s="127"/>
    </row>
    <row r="50" spans="1:10" ht="108">
      <c r="A50" s="126"/>
      <c r="B50" s="119">
        <v>6</v>
      </c>
      <c r="C50" s="10" t="s">
        <v>755</v>
      </c>
      <c r="D50" s="130" t="s">
        <v>32</v>
      </c>
      <c r="E50" s="151"/>
      <c r="F50" s="152"/>
      <c r="G50" s="11" t="s">
        <v>756</v>
      </c>
      <c r="H50" s="14">
        <v>10.1</v>
      </c>
      <c r="I50" s="121">
        <f t="shared" si="0"/>
        <v>60.599999999999994</v>
      </c>
      <c r="J50" s="127"/>
    </row>
    <row r="51" spans="1:10" ht="144">
      <c r="A51" s="126"/>
      <c r="B51" s="119">
        <v>4</v>
      </c>
      <c r="C51" s="10" t="s">
        <v>757</v>
      </c>
      <c r="D51" s="130" t="s">
        <v>727</v>
      </c>
      <c r="E51" s="151"/>
      <c r="F51" s="152"/>
      <c r="G51" s="11" t="s">
        <v>844</v>
      </c>
      <c r="H51" s="14">
        <v>25.43</v>
      </c>
      <c r="I51" s="121">
        <f t="shared" si="0"/>
        <v>101.72</v>
      </c>
      <c r="J51" s="127"/>
    </row>
    <row r="52" spans="1:10" ht="144">
      <c r="A52" s="126"/>
      <c r="B52" s="119">
        <v>6</v>
      </c>
      <c r="C52" s="10" t="s">
        <v>758</v>
      </c>
      <c r="D52" s="130" t="s">
        <v>730</v>
      </c>
      <c r="E52" s="151" t="s">
        <v>279</v>
      </c>
      <c r="F52" s="152"/>
      <c r="G52" s="11" t="s">
        <v>845</v>
      </c>
      <c r="H52" s="14">
        <v>34.49</v>
      </c>
      <c r="I52" s="121">
        <f t="shared" si="0"/>
        <v>206.94</v>
      </c>
      <c r="J52" s="127"/>
    </row>
    <row r="53" spans="1:10" ht="144">
      <c r="A53" s="126"/>
      <c r="B53" s="119">
        <v>14</v>
      </c>
      <c r="C53" s="10" t="s">
        <v>758</v>
      </c>
      <c r="D53" s="130" t="s">
        <v>724</v>
      </c>
      <c r="E53" s="151" t="s">
        <v>279</v>
      </c>
      <c r="F53" s="152"/>
      <c r="G53" s="11" t="s">
        <v>845</v>
      </c>
      <c r="H53" s="14">
        <v>36.229999999999997</v>
      </c>
      <c r="I53" s="121">
        <f t="shared" si="0"/>
        <v>507.21999999999997</v>
      </c>
      <c r="J53" s="127"/>
    </row>
    <row r="54" spans="1:10" ht="144">
      <c r="A54" s="126"/>
      <c r="B54" s="119">
        <v>2</v>
      </c>
      <c r="C54" s="10" t="s">
        <v>758</v>
      </c>
      <c r="D54" s="130" t="s">
        <v>728</v>
      </c>
      <c r="E54" s="151" t="s">
        <v>277</v>
      </c>
      <c r="F54" s="152"/>
      <c r="G54" s="11" t="s">
        <v>845</v>
      </c>
      <c r="H54" s="14">
        <v>51.91</v>
      </c>
      <c r="I54" s="121">
        <f t="shared" ref="I54:I85" si="1">H54*B54</f>
        <v>103.82</v>
      </c>
      <c r="J54" s="127"/>
    </row>
    <row r="55" spans="1:10" ht="120">
      <c r="A55" s="126"/>
      <c r="B55" s="119">
        <v>8</v>
      </c>
      <c r="C55" s="10" t="s">
        <v>759</v>
      </c>
      <c r="D55" s="130" t="s">
        <v>30</v>
      </c>
      <c r="E55" s="151"/>
      <c r="F55" s="152"/>
      <c r="G55" s="11" t="s">
        <v>846</v>
      </c>
      <c r="H55" s="14">
        <v>4.88</v>
      </c>
      <c r="I55" s="121">
        <f t="shared" si="1"/>
        <v>39.04</v>
      </c>
      <c r="J55" s="127"/>
    </row>
    <row r="56" spans="1:10" ht="120">
      <c r="A56" s="126"/>
      <c r="B56" s="119">
        <v>12</v>
      </c>
      <c r="C56" s="10" t="s">
        <v>759</v>
      </c>
      <c r="D56" s="130" t="s">
        <v>31</v>
      </c>
      <c r="E56" s="151"/>
      <c r="F56" s="152"/>
      <c r="G56" s="11" t="s">
        <v>846</v>
      </c>
      <c r="H56" s="14">
        <v>4.88</v>
      </c>
      <c r="I56" s="121">
        <f t="shared" si="1"/>
        <v>58.56</v>
      </c>
      <c r="J56" s="127"/>
    </row>
    <row r="57" spans="1:10" ht="96">
      <c r="A57" s="126"/>
      <c r="B57" s="119">
        <v>8</v>
      </c>
      <c r="C57" s="10" t="s">
        <v>760</v>
      </c>
      <c r="D57" s="130" t="s">
        <v>30</v>
      </c>
      <c r="E57" s="151" t="s">
        <v>115</v>
      </c>
      <c r="F57" s="152"/>
      <c r="G57" s="11" t="s">
        <v>761</v>
      </c>
      <c r="H57" s="14">
        <v>8.36</v>
      </c>
      <c r="I57" s="121">
        <f t="shared" si="1"/>
        <v>66.88</v>
      </c>
      <c r="J57" s="127"/>
    </row>
    <row r="58" spans="1:10" ht="84">
      <c r="A58" s="126"/>
      <c r="B58" s="119">
        <v>4</v>
      </c>
      <c r="C58" s="10" t="s">
        <v>762</v>
      </c>
      <c r="D58" s="130" t="s">
        <v>724</v>
      </c>
      <c r="E58" s="151"/>
      <c r="F58" s="152"/>
      <c r="G58" s="11" t="s">
        <v>763</v>
      </c>
      <c r="H58" s="14">
        <v>55.4</v>
      </c>
      <c r="I58" s="121">
        <f t="shared" si="1"/>
        <v>221.6</v>
      </c>
      <c r="J58" s="127"/>
    </row>
    <row r="59" spans="1:10" ht="60">
      <c r="A59" s="126"/>
      <c r="B59" s="119">
        <v>2</v>
      </c>
      <c r="C59" s="10" t="s">
        <v>764</v>
      </c>
      <c r="D59" s="130" t="s">
        <v>730</v>
      </c>
      <c r="E59" s="151" t="s">
        <v>279</v>
      </c>
      <c r="F59" s="152"/>
      <c r="G59" s="11" t="s">
        <v>765</v>
      </c>
      <c r="H59" s="14">
        <v>13.24</v>
      </c>
      <c r="I59" s="121">
        <f t="shared" si="1"/>
        <v>26.48</v>
      </c>
      <c r="J59" s="127"/>
    </row>
    <row r="60" spans="1:10" ht="60">
      <c r="A60" s="126"/>
      <c r="B60" s="119">
        <v>6</v>
      </c>
      <c r="C60" s="10" t="s">
        <v>764</v>
      </c>
      <c r="D60" s="130" t="s">
        <v>726</v>
      </c>
      <c r="E60" s="151" t="s">
        <v>279</v>
      </c>
      <c r="F60" s="152"/>
      <c r="G60" s="11" t="s">
        <v>765</v>
      </c>
      <c r="H60" s="14">
        <v>16.72</v>
      </c>
      <c r="I60" s="121">
        <f t="shared" si="1"/>
        <v>100.32</v>
      </c>
      <c r="J60" s="127"/>
    </row>
    <row r="61" spans="1:10" ht="120">
      <c r="A61" s="126"/>
      <c r="B61" s="119">
        <v>4</v>
      </c>
      <c r="C61" s="10" t="s">
        <v>766</v>
      </c>
      <c r="D61" s="130" t="s">
        <v>726</v>
      </c>
      <c r="E61" s="151"/>
      <c r="F61" s="152"/>
      <c r="G61" s="11" t="s">
        <v>767</v>
      </c>
      <c r="H61" s="14">
        <v>71.069999999999993</v>
      </c>
      <c r="I61" s="121">
        <f t="shared" si="1"/>
        <v>284.27999999999997</v>
      </c>
      <c r="J61" s="127"/>
    </row>
    <row r="62" spans="1:10" ht="48">
      <c r="A62" s="126"/>
      <c r="B62" s="119">
        <v>2</v>
      </c>
      <c r="C62" s="10" t="s">
        <v>768</v>
      </c>
      <c r="D62" s="130" t="s">
        <v>730</v>
      </c>
      <c r="E62" s="151"/>
      <c r="F62" s="152"/>
      <c r="G62" s="11" t="s">
        <v>769</v>
      </c>
      <c r="H62" s="14">
        <v>57.14</v>
      </c>
      <c r="I62" s="121">
        <f t="shared" si="1"/>
        <v>114.28</v>
      </c>
      <c r="J62" s="127"/>
    </row>
    <row r="63" spans="1:10" ht="48">
      <c r="A63" s="126"/>
      <c r="B63" s="119">
        <v>2</v>
      </c>
      <c r="C63" s="10" t="s">
        <v>768</v>
      </c>
      <c r="D63" s="130" t="s">
        <v>726</v>
      </c>
      <c r="E63" s="151"/>
      <c r="F63" s="152"/>
      <c r="G63" s="11" t="s">
        <v>769</v>
      </c>
      <c r="H63" s="14">
        <v>72.819999999999993</v>
      </c>
      <c r="I63" s="121">
        <f t="shared" si="1"/>
        <v>145.63999999999999</v>
      </c>
      <c r="J63" s="127"/>
    </row>
    <row r="64" spans="1:10" ht="84">
      <c r="A64" s="126"/>
      <c r="B64" s="119">
        <v>2</v>
      </c>
      <c r="C64" s="10" t="s">
        <v>770</v>
      </c>
      <c r="D64" s="130" t="s">
        <v>707</v>
      </c>
      <c r="E64" s="151"/>
      <c r="F64" s="152"/>
      <c r="G64" s="11" t="s">
        <v>771</v>
      </c>
      <c r="H64" s="14">
        <v>22.3</v>
      </c>
      <c r="I64" s="121">
        <f t="shared" si="1"/>
        <v>44.6</v>
      </c>
      <c r="J64" s="127"/>
    </row>
    <row r="65" spans="1:10" ht="48">
      <c r="A65" s="126"/>
      <c r="B65" s="119">
        <v>2</v>
      </c>
      <c r="C65" s="10" t="s">
        <v>772</v>
      </c>
      <c r="D65" s="130" t="s">
        <v>730</v>
      </c>
      <c r="E65" s="151"/>
      <c r="F65" s="152"/>
      <c r="G65" s="11" t="s">
        <v>773</v>
      </c>
      <c r="H65" s="14">
        <v>58.88</v>
      </c>
      <c r="I65" s="121">
        <f t="shared" si="1"/>
        <v>117.76</v>
      </c>
      <c r="J65" s="127"/>
    </row>
    <row r="66" spans="1:10" ht="72">
      <c r="A66" s="126"/>
      <c r="B66" s="119">
        <v>2</v>
      </c>
      <c r="C66" s="10" t="s">
        <v>774</v>
      </c>
      <c r="D66" s="130" t="s">
        <v>707</v>
      </c>
      <c r="E66" s="151" t="s">
        <v>279</v>
      </c>
      <c r="F66" s="152"/>
      <c r="G66" s="11" t="s">
        <v>775</v>
      </c>
      <c r="H66" s="14">
        <v>27.52</v>
      </c>
      <c r="I66" s="121">
        <f t="shared" si="1"/>
        <v>55.04</v>
      </c>
      <c r="J66" s="127"/>
    </row>
    <row r="67" spans="1:10" ht="72">
      <c r="A67" s="126"/>
      <c r="B67" s="119">
        <v>2</v>
      </c>
      <c r="C67" s="10" t="s">
        <v>774</v>
      </c>
      <c r="D67" s="130" t="s">
        <v>707</v>
      </c>
      <c r="E67" s="151" t="s">
        <v>679</v>
      </c>
      <c r="F67" s="152"/>
      <c r="G67" s="11" t="s">
        <v>775</v>
      </c>
      <c r="H67" s="14">
        <v>27.52</v>
      </c>
      <c r="I67" s="121">
        <f t="shared" si="1"/>
        <v>55.04</v>
      </c>
      <c r="J67" s="127"/>
    </row>
    <row r="68" spans="1:10" ht="72">
      <c r="A68" s="126"/>
      <c r="B68" s="119">
        <v>2</v>
      </c>
      <c r="C68" s="10" t="s">
        <v>774</v>
      </c>
      <c r="D68" s="130" t="s">
        <v>707</v>
      </c>
      <c r="E68" s="151" t="s">
        <v>277</v>
      </c>
      <c r="F68" s="152"/>
      <c r="G68" s="11" t="s">
        <v>775</v>
      </c>
      <c r="H68" s="14">
        <v>27.52</v>
      </c>
      <c r="I68" s="121">
        <f t="shared" si="1"/>
        <v>55.04</v>
      </c>
      <c r="J68" s="127"/>
    </row>
    <row r="69" spans="1:10" ht="192">
      <c r="A69" s="126"/>
      <c r="B69" s="119">
        <v>1</v>
      </c>
      <c r="C69" s="10" t="s">
        <v>776</v>
      </c>
      <c r="D69" s="130" t="s">
        <v>777</v>
      </c>
      <c r="E69" s="151" t="s">
        <v>220</v>
      </c>
      <c r="F69" s="152"/>
      <c r="G69" s="11" t="s">
        <v>778</v>
      </c>
      <c r="H69" s="14">
        <v>27.52</v>
      </c>
      <c r="I69" s="121">
        <f t="shared" si="1"/>
        <v>27.52</v>
      </c>
      <c r="J69" s="127"/>
    </row>
    <row r="70" spans="1:10" ht="192">
      <c r="A70" s="126"/>
      <c r="B70" s="119">
        <v>9</v>
      </c>
      <c r="C70" s="10" t="s">
        <v>776</v>
      </c>
      <c r="D70" s="130" t="s">
        <v>236</v>
      </c>
      <c r="E70" s="151" t="s">
        <v>112</v>
      </c>
      <c r="F70" s="152"/>
      <c r="G70" s="11" t="s">
        <v>778</v>
      </c>
      <c r="H70" s="14">
        <v>29.27</v>
      </c>
      <c r="I70" s="121">
        <f t="shared" si="1"/>
        <v>263.43</v>
      </c>
      <c r="J70" s="127"/>
    </row>
    <row r="71" spans="1:10" ht="192">
      <c r="A71" s="126"/>
      <c r="B71" s="119">
        <v>6</v>
      </c>
      <c r="C71" s="10" t="s">
        <v>776</v>
      </c>
      <c r="D71" s="130" t="s">
        <v>236</v>
      </c>
      <c r="E71" s="151" t="s">
        <v>216</v>
      </c>
      <c r="F71" s="152"/>
      <c r="G71" s="11" t="s">
        <v>778</v>
      </c>
      <c r="H71" s="14">
        <v>29.27</v>
      </c>
      <c r="I71" s="121">
        <f t="shared" si="1"/>
        <v>175.62</v>
      </c>
      <c r="J71" s="127"/>
    </row>
    <row r="72" spans="1:10" ht="192">
      <c r="A72" s="126"/>
      <c r="B72" s="119">
        <v>1</v>
      </c>
      <c r="C72" s="10" t="s">
        <v>776</v>
      </c>
      <c r="D72" s="130" t="s">
        <v>237</v>
      </c>
      <c r="E72" s="151" t="s">
        <v>112</v>
      </c>
      <c r="F72" s="152"/>
      <c r="G72" s="11" t="s">
        <v>778</v>
      </c>
      <c r="H72" s="14">
        <v>29.27</v>
      </c>
      <c r="I72" s="121">
        <f t="shared" si="1"/>
        <v>29.27</v>
      </c>
      <c r="J72" s="127"/>
    </row>
    <row r="73" spans="1:10" ht="192">
      <c r="A73" s="126"/>
      <c r="B73" s="119">
        <v>1</v>
      </c>
      <c r="C73" s="10" t="s">
        <v>776</v>
      </c>
      <c r="D73" s="130" t="s">
        <v>237</v>
      </c>
      <c r="E73" s="151" t="s">
        <v>220</v>
      </c>
      <c r="F73" s="152"/>
      <c r="G73" s="11" t="s">
        <v>778</v>
      </c>
      <c r="H73" s="14">
        <v>29.27</v>
      </c>
      <c r="I73" s="121">
        <f t="shared" si="1"/>
        <v>29.27</v>
      </c>
      <c r="J73" s="127"/>
    </row>
    <row r="74" spans="1:10" ht="192">
      <c r="A74" s="126"/>
      <c r="B74" s="119">
        <v>1</v>
      </c>
      <c r="C74" s="10" t="s">
        <v>776</v>
      </c>
      <c r="D74" s="130" t="s">
        <v>237</v>
      </c>
      <c r="E74" s="151" t="s">
        <v>274</v>
      </c>
      <c r="F74" s="152"/>
      <c r="G74" s="11" t="s">
        <v>778</v>
      </c>
      <c r="H74" s="14">
        <v>29.27</v>
      </c>
      <c r="I74" s="121">
        <f t="shared" si="1"/>
        <v>29.27</v>
      </c>
      <c r="J74" s="127"/>
    </row>
    <row r="75" spans="1:10" ht="192">
      <c r="A75" s="126"/>
      <c r="B75" s="119">
        <v>1</v>
      </c>
      <c r="C75" s="10" t="s">
        <v>776</v>
      </c>
      <c r="D75" s="130" t="s">
        <v>240</v>
      </c>
      <c r="E75" s="151" t="s">
        <v>220</v>
      </c>
      <c r="F75" s="152"/>
      <c r="G75" s="11" t="s">
        <v>778</v>
      </c>
      <c r="H75" s="14">
        <v>31.01</v>
      </c>
      <c r="I75" s="121">
        <f t="shared" si="1"/>
        <v>31.01</v>
      </c>
      <c r="J75" s="127"/>
    </row>
    <row r="76" spans="1:10" ht="192">
      <c r="A76" s="126"/>
      <c r="B76" s="119">
        <v>3</v>
      </c>
      <c r="C76" s="10" t="s">
        <v>776</v>
      </c>
      <c r="D76" s="130" t="s">
        <v>241</v>
      </c>
      <c r="E76" s="151" t="s">
        <v>274</v>
      </c>
      <c r="F76" s="152"/>
      <c r="G76" s="11" t="s">
        <v>778</v>
      </c>
      <c r="H76" s="14">
        <v>31.01</v>
      </c>
      <c r="I76" s="121">
        <f t="shared" si="1"/>
        <v>93.03</v>
      </c>
      <c r="J76" s="127"/>
    </row>
    <row r="77" spans="1:10" ht="192">
      <c r="A77" s="126"/>
      <c r="B77" s="119">
        <v>3</v>
      </c>
      <c r="C77" s="10" t="s">
        <v>776</v>
      </c>
      <c r="D77" s="130" t="s">
        <v>241</v>
      </c>
      <c r="E77" s="151" t="s">
        <v>316</v>
      </c>
      <c r="F77" s="152"/>
      <c r="G77" s="11" t="s">
        <v>778</v>
      </c>
      <c r="H77" s="14">
        <v>31.01</v>
      </c>
      <c r="I77" s="121">
        <f t="shared" si="1"/>
        <v>93.03</v>
      </c>
      <c r="J77" s="127"/>
    </row>
    <row r="78" spans="1:10" ht="120">
      <c r="A78" s="126"/>
      <c r="B78" s="119">
        <v>3</v>
      </c>
      <c r="C78" s="10" t="s">
        <v>779</v>
      </c>
      <c r="D78" s="130" t="s">
        <v>28</v>
      </c>
      <c r="E78" s="151" t="s">
        <v>780</v>
      </c>
      <c r="F78" s="152"/>
      <c r="G78" s="11" t="s">
        <v>781</v>
      </c>
      <c r="H78" s="14">
        <v>20.56</v>
      </c>
      <c r="I78" s="121">
        <f t="shared" si="1"/>
        <v>61.679999999999993</v>
      </c>
      <c r="J78" s="127"/>
    </row>
    <row r="79" spans="1:10" ht="120">
      <c r="A79" s="126"/>
      <c r="B79" s="119">
        <v>3</v>
      </c>
      <c r="C79" s="10" t="s">
        <v>779</v>
      </c>
      <c r="D79" s="130" t="s">
        <v>28</v>
      </c>
      <c r="E79" s="151" t="s">
        <v>751</v>
      </c>
      <c r="F79" s="152"/>
      <c r="G79" s="11" t="s">
        <v>781</v>
      </c>
      <c r="H79" s="14">
        <v>20.56</v>
      </c>
      <c r="I79" s="121">
        <f t="shared" si="1"/>
        <v>61.679999999999993</v>
      </c>
      <c r="J79" s="127"/>
    </row>
    <row r="80" spans="1:10" ht="120">
      <c r="A80" s="126"/>
      <c r="B80" s="119">
        <v>6</v>
      </c>
      <c r="C80" s="10" t="s">
        <v>779</v>
      </c>
      <c r="D80" s="130" t="s">
        <v>30</v>
      </c>
      <c r="E80" s="151" t="s">
        <v>780</v>
      </c>
      <c r="F80" s="152"/>
      <c r="G80" s="11" t="s">
        <v>781</v>
      </c>
      <c r="H80" s="14">
        <v>20.56</v>
      </c>
      <c r="I80" s="121">
        <f t="shared" si="1"/>
        <v>123.35999999999999</v>
      </c>
      <c r="J80" s="127"/>
    </row>
    <row r="81" spans="1:10" ht="120">
      <c r="A81" s="126"/>
      <c r="B81" s="119">
        <v>3</v>
      </c>
      <c r="C81" s="10" t="s">
        <v>779</v>
      </c>
      <c r="D81" s="130" t="s">
        <v>30</v>
      </c>
      <c r="E81" s="151" t="s">
        <v>751</v>
      </c>
      <c r="F81" s="152"/>
      <c r="G81" s="11" t="s">
        <v>781</v>
      </c>
      <c r="H81" s="14">
        <v>20.56</v>
      </c>
      <c r="I81" s="121">
        <f t="shared" si="1"/>
        <v>61.679999999999993</v>
      </c>
      <c r="J81" s="127"/>
    </row>
    <row r="82" spans="1:10" ht="120">
      <c r="A82" s="126"/>
      <c r="B82" s="119">
        <v>3</v>
      </c>
      <c r="C82" s="10" t="s">
        <v>779</v>
      </c>
      <c r="D82" s="130" t="s">
        <v>31</v>
      </c>
      <c r="E82" s="151" t="s">
        <v>780</v>
      </c>
      <c r="F82" s="152"/>
      <c r="G82" s="11" t="s">
        <v>781</v>
      </c>
      <c r="H82" s="14">
        <v>20.56</v>
      </c>
      <c r="I82" s="121">
        <f t="shared" si="1"/>
        <v>61.679999999999993</v>
      </c>
      <c r="J82" s="127"/>
    </row>
    <row r="83" spans="1:10" ht="96">
      <c r="A83" s="126"/>
      <c r="B83" s="119">
        <v>5</v>
      </c>
      <c r="C83" s="10" t="s">
        <v>782</v>
      </c>
      <c r="D83" s="130" t="s">
        <v>28</v>
      </c>
      <c r="E83" s="151" t="s">
        <v>279</v>
      </c>
      <c r="F83" s="152"/>
      <c r="G83" s="11" t="s">
        <v>783</v>
      </c>
      <c r="H83" s="14">
        <v>20.56</v>
      </c>
      <c r="I83" s="121">
        <f t="shared" si="1"/>
        <v>102.8</v>
      </c>
      <c r="J83" s="127"/>
    </row>
    <row r="84" spans="1:10" ht="216">
      <c r="A84" s="126"/>
      <c r="B84" s="119">
        <v>3</v>
      </c>
      <c r="C84" s="10" t="s">
        <v>784</v>
      </c>
      <c r="D84" s="130" t="s">
        <v>31</v>
      </c>
      <c r="E84" s="151" t="s">
        <v>112</v>
      </c>
      <c r="F84" s="152"/>
      <c r="G84" s="11" t="s">
        <v>847</v>
      </c>
      <c r="H84" s="14">
        <v>56.09</v>
      </c>
      <c r="I84" s="121">
        <f t="shared" si="1"/>
        <v>168.27</v>
      </c>
      <c r="J84" s="127"/>
    </row>
    <row r="85" spans="1:10" ht="168">
      <c r="A85" s="126"/>
      <c r="B85" s="119">
        <v>1</v>
      </c>
      <c r="C85" s="10" t="s">
        <v>785</v>
      </c>
      <c r="D85" s="130" t="s">
        <v>31</v>
      </c>
      <c r="E85" s="151"/>
      <c r="F85" s="152"/>
      <c r="G85" s="11" t="s">
        <v>786</v>
      </c>
      <c r="H85" s="14">
        <v>32.4</v>
      </c>
      <c r="I85" s="121">
        <f t="shared" si="1"/>
        <v>32.4</v>
      </c>
      <c r="J85" s="127"/>
    </row>
    <row r="86" spans="1:10" ht="96">
      <c r="A86" s="126"/>
      <c r="B86" s="119">
        <v>4</v>
      </c>
      <c r="C86" s="10" t="s">
        <v>787</v>
      </c>
      <c r="D86" s="130" t="s">
        <v>788</v>
      </c>
      <c r="E86" s="151"/>
      <c r="F86" s="152"/>
      <c r="G86" s="11" t="s">
        <v>789</v>
      </c>
      <c r="H86" s="14">
        <v>32.75</v>
      </c>
      <c r="I86" s="121">
        <f t="shared" ref="I86:I100" si="2">H86*B86</f>
        <v>131</v>
      </c>
      <c r="J86" s="127"/>
    </row>
    <row r="87" spans="1:10" ht="36">
      <c r="A87" s="126"/>
      <c r="B87" s="119">
        <v>2</v>
      </c>
      <c r="C87" s="10" t="s">
        <v>790</v>
      </c>
      <c r="D87" s="130" t="s">
        <v>728</v>
      </c>
      <c r="E87" s="151"/>
      <c r="F87" s="152"/>
      <c r="G87" s="11" t="s">
        <v>791</v>
      </c>
      <c r="H87" s="14">
        <v>44.94</v>
      </c>
      <c r="I87" s="121">
        <f t="shared" si="2"/>
        <v>89.88</v>
      </c>
      <c r="J87" s="127"/>
    </row>
    <row r="88" spans="1:10" ht="108">
      <c r="A88" s="126"/>
      <c r="B88" s="119">
        <v>6</v>
      </c>
      <c r="C88" s="10" t="s">
        <v>792</v>
      </c>
      <c r="D88" s="130" t="s">
        <v>727</v>
      </c>
      <c r="E88" s="151" t="s">
        <v>793</v>
      </c>
      <c r="F88" s="152"/>
      <c r="G88" s="11" t="s">
        <v>794</v>
      </c>
      <c r="H88" s="14">
        <v>116.37</v>
      </c>
      <c r="I88" s="121">
        <f t="shared" si="2"/>
        <v>698.22</v>
      </c>
      <c r="J88" s="127"/>
    </row>
    <row r="89" spans="1:10" ht="108">
      <c r="A89" s="126"/>
      <c r="B89" s="119">
        <v>2</v>
      </c>
      <c r="C89" s="10" t="s">
        <v>792</v>
      </c>
      <c r="D89" s="130" t="s">
        <v>728</v>
      </c>
      <c r="E89" s="151" t="s">
        <v>793</v>
      </c>
      <c r="F89" s="152"/>
      <c r="G89" s="11" t="s">
        <v>794</v>
      </c>
      <c r="H89" s="14">
        <v>126.82</v>
      </c>
      <c r="I89" s="121">
        <f t="shared" si="2"/>
        <v>253.64</v>
      </c>
      <c r="J89" s="127"/>
    </row>
    <row r="90" spans="1:10" ht="60">
      <c r="A90" s="126"/>
      <c r="B90" s="119">
        <v>2</v>
      </c>
      <c r="C90" s="10" t="s">
        <v>795</v>
      </c>
      <c r="D90" s="130" t="s">
        <v>724</v>
      </c>
      <c r="E90" s="151" t="s">
        <v>641</v>
      </c>
      <c r="F90" s="152"/>
      <c r="G90" s="11" t="s">
        <v>796</v>
      </c>
      <c r="H90" s="14">
        <v>17.07</v>
      </c>
      <c r="I90" s="121">
        <f t="shared" si="2"/>
        <v>34.14</v>
      </c>
      <c r="J90" s="127"/>
    </row>
    <row r="91" spans="1:10" ht="60">
      <c r="A91" s="126"/>
      <c r="B91" s="119">
        <v>2</v>
      </c>
      <c r="C91" s="10" t="s">
        <v>795</v>
      </c>
      <c r="D91" s="130" t="s">
        <v>724</v>
      </c>
      <c r="E91" s="151" t="s">
        <v>644</v>
      </c>
      <c r="F91" s="152"/>
      <c r="G91" s="11" t="s">
        <v>796</v>
      </c>
      <c r="H91" s="14">
        <v>17.07</v>
      </c>
      <c r="I91" s="121">
        <f t="shared" si="2"/>
        <v>34.14</v>
      </c>
      <c r="J91" s="127"/>
    </row>
    <row r="92" spans="1:10" ht="72">
      <c r="A92" s="126"/>
      <c r="B92" s="119">
        <v>6</v>
      </c>
      <c r="C92" s="10" t="s">
        <v>797</v>
      </c>
      <c r="D92" s="130" t="s">
        <v>727</v>
      </c>
      <c r="E92" s="151" t="s">
        <v>798</v>
      </c>
      <c r="F92" s="152"/>
      <c r="G92" s="11" t="s">
        <v>799</v>
      </c>
      <c r="H92" s="14">
        <v>18.12</v>
      </c>
      <c r="I92" s="121">
        <f t="shared" si="2"/>
        <v>108.72</v>
      </c>
      <c r="J92" s="127"/>
    </row>
    <row r="93" spans="1:10" ht="120">
      <c r="A93" s="126"/>
      <c r="B93" s="119">
        <v>6</v>
      </c>
      <c r="C93" s="10" t="s">
        <v>800</v>
      </c>
      <c r="D93" s="130" t="s">
        <v>726</v>
      </c>
      <c r="E93" s="151"/>
      <c r="F93" s="152"/>
      <c r="G93" s="11" t="s">
        <v>801</v>
      </c>
      <c r="H93" s="14">
        <v>18.47</v>
      </c>
      <c r="I93" s="121">
        <f t="shared" si="2"/>
        <v>110.82</v>
      </c>
      <c r="J93" s="127"/>
    </row>
    <row r="94" spans="1:10" ht="120">
      <c r="A94" s="126"/>
      <c r="B94" s="119">
        <v>2</v>
      </c>
      <c r="C94" s="10" t="s">
        <v>800</v>
      </c>
      <c r="D94" s="130" t="s">
        <v>727</v>
      </c>
      <c r="E94" s="151"/>
      <c r="F94" s="152"/>
      <c r="G94" s="11" t="s">
        <v>801</v>
      </c>
      <c r="H94" s="14">
        <v>20.9</v>
      </c>
      <c r="I94" s="121">
        <f t="shared" si="2"/>
        <v>41.8</v>
      </c>
      <c r="J94" s="127"/>
    </row>
    <row r="95" spans="1:10" ht="60">
      <c r="A95" s="126"/>
      <c r="B95" s="119">
        <v>2</v>
      </c>
      <c r="C95" s="10" t="s">
        <v>802</v>
      </c>
      <c r="D95" s="130" t="s">
        <v>752</v>
      </c>
      <c r="E95" s="151" t="s">
        <v>279</v>
      </c>
      <c r="F95" s="152"/>
      <c r="G95" s="11" t="s">
        <v>803</v>
      </c>
      <c r="H95" s="14">
        <v>11.85</v>
      </c>
      <c r="I95" s="121">
        <f t="shared" si="2"/>
        <v>23.7</v>
      </c>
      <c r="J95" s="127"/>
    </row>
    <row r="96" spans="1:10" ht="84">
      <c r="A96" s="126"/>
      <c r="B96" s="119">
        <v>2</v>
      </c>
      <c r="C96" s="10" t="s">
        <v>804</v>
      </c>
      <c r="D96" s="130" t="s">
        <v>30</v>
      </c>
      <c r="E96" s="151"/>
      <c r="F96" s="152"/>
      <c r="G96" s="11" t="s">
        <v>805</v>
      </c>
      <c r="H96" s="14">
        <v>29.27</v>
      </c>
      <c r="I96" s="121">
        <f t="shared" si="2"/>
        <v>58.54</v>
      </c>
      <c r="J96" s="127"/>
    </row>
    <row r="97" spans="1:10" ht="96">
      <c r="A97" s="126"/>
      <c r="B97" s="119">
        <v>4</v>
      </c>
      <c r="C97" s="10" t="s">
        <v>806</v>
      </c>
      <c r="D97" s="130" t="s">
        <v>28</v>
      </c>
      <c r="E97" s="151" t="s">
        <v>751</v>
      </c>
      <c r="F97" s="152"/>
      <c r="G97" s="11" t="s">
        <v>807</v>
      </c>
      <c r="H97" s="14">
        <v>51.21</v>
      </c>
      <c r="I97" s="121">
        <f t="shared" si="2"/>
        <v>204.84</v>
      </c>
      <c r="J97" s="127"/>
    </row>
    <row r="98" spans="1:10" ht="108">
      <c r="A98" s="126"/>
      <c r="B98" s="119">
        <v>1</v>
      </c>
      <c r="C98" s="10" t="s">
        <v>808</v>
      </c>
      <c r="D98" s="130" t="s">
        <v>31</v>
      </c>
      <c r="E98" s="151" t="s">
        <v>115</v>
      </c>
      <c r="F98" s="152"/>
      <c r="G98" s="11" t="s">
        <v>809</v>
      </c>
      <c r="H98" s="14">
        <v>27.18</v>
      </c>
      <c r="I98" s="121">
        <f t="shared" si="2"/>
        <v>27.18</v>
      </c>
      <c r="J98" s="127"/>
    </row>
    <row r="99" spans="1:10" ht="156">
      <c r="A99" s="126"/>
      <c r="B99" s="119">
        <v>1</v>
      </c>
      <c r="C99" s="10" t="s">
        <v>810</v>
      </c>
      <c r="D99" s="130" t="s">
        <v>220</v>
      </c>
      <c r="E99" s="151"/>
      <c r="F99" s="152"/>
      <c r="G99" s="11" t="s">
        <v>811</v>
      </c>
      <c r="H99" s="14">
        <v>128.91</v>
      </c>
      <c r="I99" s="121">
        <f t="shared" si="2"/>
        <v>128.91</v>
      </c>
      <c r="J99" s="127"/>
    </row>
    <row r="100" spans="1:10" ht="156">
      <c r="A100" s="126"/>
      <c r="B100" s="120">
        <v>1</v>
      </c>
      <c r="C100" s="12" t="s">
        <v>810</v>
      </c>
      <c r="D100" s="131" t="s">
        <v>276</v>
      </c>
      <c r="E100" s="153"/>
      <c r="F100" s="154"/>
      <c r="G100" s="13" t="s">
        <v>811</v>
      </c>
      <c r="H100" s="15">
        <v>128.91</v>
      </c>
      <c r="I100" s="122">
        <f t="shared" si="2"/>
        <v>128.91</v>
      </c>
      <c r="J100" s="127"/>
    </row>
  </sheetData>
  <mergeCells count="83">
    <mergeCell ref="E39:F39"/>
    <mergeCell ref="E40:F40"/>
    <mergeCell ref="E41:F41"/>
    <mergeCell ref="E42:F42"/>
    <mergeCell ref="E43:F43"/>
    <mergeCell ref="E34:F34"/>
    <mergeCell ref="E35:F35"/>
    <mergeCell ref="E36:F36"/>
    <mergeCell ref="E37:F37"/>
    <mergeCell ref="E38:F38"/>
    <mergeCell ref="E33:F33"/>
    <mergeCell ref="E24:F24"/>
    <mergeCell ref="E23:F23"/>
    <mergeCell ref="E30:F30"/>
    <mergeCell ref="E31:F31"/>
    <mergeCell ref="E32:F32"/>
    <mergeCell ref="E25:F25"/>
    <mergeCell ref="E26:F26"/>
    <mergeCell ref="E27:F27"/>
    <mergeCell ref="E28:F28"/>
    <mergeCell ref="E29:F29"/>
    <mergeCell ref="I10:I11"/>
    <mergeCell ref="I14:I15"/>
    <mergeCell ref="E20:F20"/>
    <mergeCell ref="E21:F21"/>
    <mergeCell ref="E22:F22"/>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9:F99"/>
    <mergeCell ref="E100:F100"/>
    <mergeCell ref="E94:F94"/>
    <mergeCell ref="E95:F95"/>
    <mergeCell ref="E96:F96"/>
    <mergeCell ref="E97:F97"/>
    <mergeCell ref="E98:F9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2"/>
  <sheetViews>
    <sheetView zoomScale="90" zoomScaleNormal="90" workbookViewId="0">
      <selection activeCell="D22" sqref="D22:D100"/>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8981.9000000000051</v>
      </c>
      <c r="O2" t="s">
        <v>188</v>
      </c>
    </row>
    <row r="3" spans="1:15" ht="12.75" customHeight="1">
      <c r="A3" s="126"/>
      <c r="B3" s="133" t="s">
        <v>140</v>
      </c>
      <c r="C3" s="132"/>
      <c r="D3" s="132"/>
      <c r="E3" s="132"/>
      <c r="F3" s="132"/>
      <c r="G3" s="132"/>
      <c r="H3" s="132"/>
      <c r="I3" s="132"/>
      <c r="J3" s="132"/>
      <c r="K3" s="132"/>
      <c r="L3" s="127"/>
      <c r="N3">
        <v>8981.9000000000051</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55">
        <f>IF(Invoice!J10&lt;&gt;"",Invoice!J10,"")</f>
        <v>50390</v>
      </c>
      <c r="L10" s="127"/>
    </row>
    <row r="11" spans="1:15" ht="12.75" customHeight="1">
      <c r="A11" s="126"/>
      <c r="B11" s="126" t="s">
        <v>717</v>
      </c>
      <c r="C11" s="132"/>
      <c r="D11" s="132"/>
      <c r="E11" s="132"/>
      <c r="F11" s="127"/>
      <c r="G11" s="128"/>
      <c r="H11" s="128" t="s">
        <v>717</v>
      </c>
      <c r="I11" s="132"/>
      <c r="J11" s="132"/>
      <c r="K11" s="156"/>
      <c r="L11" s="127"/>
    </row>
    <row r="12" spans="1:15" ht="12.75" customHeight="1">
      <c r="A12" s="126"/>
      <c r="B12" s="126" t="s">
        <v>718</v>
      </c>
      <c r="C12" s="132"/>
      <c r="D12" s="132"/>
      <c r="E12" s="132"/>
      <c r="F12" s="127"/>
      <c r="G12" s="128"/>
      <c r="H12" s="128" t="s">
        <v>720</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157</v>
      </c>
      <c r="C14" s="132"/>
      <c r="D14" s="132"/>
      <c r="E14" s="132"/>
      <c r="F14" s="127"/>
      <c r="G14" s="128"/>
      <c r="H14" s="128" t="s">
        <v>157</v>
      </c>
      <c r="I14" s="132"/>
      <c r="J14" s="132"/>
      <c r="K14" s="157">
        <f>Invoice!J14</f>
        <v>45099</v>
      </c>
      <c r="L14" s="127"/>
    </row>
    <row r="15" spans="1:15" ht="15" customHeight="1">
      <c r="A15" s="126"/>
      <c r="B15" s="6" t="s">
        <v>11</v>
      </c>
      <c r="C15" s="7"/>
      <c r="D15" s="7"/>
      <c r="E15" s="7"/>
      <c r="F15" s="8"/>
      <c r="G15" s="128"/>
      <c r="H15" s="9" t="s">
        <v>11</v>
      </c>
      <c r="I15" s="132"/>
      <c r="J15" s="132"/>
      <c r="K15" s="158"/>
      <c r="L15" s="127"/>
    </row>
    <row r="16" spans="1:15" ht="15" customHeight="1">
      <c r="A16" s="126"/>
      <c r="B16" s="132"/>
      <c r="C16" s="132"/>
      <c r="D16" s="132"/>
      <c r="E16" s="132"/>
      <c r="F16" s="132"/>
      <c r="G16" s="132"/>
      <c r="H16" s="132"/>
      <c r="I16" s="135" t="s">
        <v>147</v>
      </c>
      <c r="J16" s="135" t="s">
        <v>147</v>
      </c>
      <c r="K16" s="141">
        <v>39048</v>
      </c>
      <c r="L16" s="127"/>
    </row>
    <row r="17" spans="1:12" ht="12.75" customHeight="1">
      <c r="A17" s="126"/>
      <c r="B17" s="132" t="s">
        <v>721</v>
      </c>
      <c r="C17" s="132"/>
      <c r="D17" s="132"/>
      <c r="E17" s="132"/>
      <c r="F17" s="132"/>
      <c r="G17" s="132"/>
      <c r="H17" s="132"/>
      <c r="I17" s="135" t="s">
        <v>148</v>
      </c>
      <c r="J17" s="135" t="s">
        <v>148</v>
      </c>
      <c r="K17" s="141" t="str">
        <f>IF(Invoice!J17&lt;&gt;"",Invoice!J17,"")</f>
        <v>Sunny</v>
      </c>
      <c r="L17" s="127"/>
    </row>
    <row r="18" spans="1:12" ht="18" customHeight="1">
      <c r="A18" s="126"/>
      <c r="B18" s="132" t="s">
        <v>722</v>
      </c>
      <c r="C18" s="132"/>
      <c r="D18" s="132"/>
      <c r="E18" s="132"/>
      <c r="F18" s="132"/>
      <c r="G18" s="132"/>
      <c r="H18" s="132"/>
      <c r="I18" s="134" t="s">
        <v>264</v>
      </c>
      <c r="J18" s="134"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9" t="s">
        <v>207</v>
      </c>
      <c r="G20" s="160"/>
      <c r="H20" s="112" t="s">
        <v>174</v>
      </c>
      <c r="I20" s="112" t="s">
        <v>208</v>
      </c>
      <c r="J20" s="112" t="s">
        <v>208</v>
      </c>
      <c r="K20" s="112" t="s">
        <v>26</v>
      </c>
      <c r="L20" s="127"/>
    </row>
    <row r="21" spans="1:12" ht="12.75" customHeight="1">
      <c r="A21" s="126"/>
      <c r="B21" s="117"/>
      <c r="C21" s="117"/>
      <c r="D21" s="117"/>
      <c r="E21" s="118"/>
      <c r="F21" s="161"/>
      <c r="G21" s="162"/>
      <c r="H21" s="117" t="s">
        <v>146</v>
      </c>
      <c r="I21" s="117"/>
      <c r="J21" s="117"/>
      <c r="K21" s="117"/>
      <c r="L21" s="127"/>
    </row>
    <row r="22" spans="1:12" ht="12.75" customHeight="1">
      <c r="A22" s="126"/>
      <c r="B22" s="119">
        <f>'Tax Invoice'!D18</f>
        <v>2</v>
      </c>
      <c r="C22" s="10" t="s">
        <v>723</v>
      </c>
      <c r="D22" s="10" t="s">
        <v>812</v>
      </c>
      <c r="E22" s="130" t="s">
        <v>724</v>
      </c>
      <c r="F22" s="151" t="s">
        <v>115</v>
      </c>
      <c r="G22" s="152"/>
      <c r="H22" s="11" t="s">
        <v>725</v>
      </c>
      <c r="I22" s="14">
        <f t="shared" ref="I22:I53" si="0">J22*$N$1</f>
        <v>24.04</v>
      </c>
      <c r="J22" s="14">
        <v>24.04</v>
      </c>
      <c r="K22" s="121">
        <f t="shared" ref="K22:K53" si="1">I22*B22</f>
        <v>48.08</v>
      </c>
      <c r="L22" s="127"/>
    </row>
    <row r="23" spans="1:12" ht="12.75" customHeight="1">
      <c r="A23" s="126"/>
      <c r="B23" s="119">
        <f>'Tax Invoice'!D19</f>
        <v>18</v>
      </c>
      <c r="C23" s="10" t="s">
        <v>723</v>
      </c>
      <c r="D23" s="10" t="s">
        <v>813</v>
      </c>
      <c r="E23" s="130" t="s">
        <v>726</v>
      </c>
      <c r="F23" s="151" t="s">
        <v>279</v>
      </c>
      <c r="G23" s="152"/>
      <c r="H23" s="11" t="s">
        <v>725</v>
      </c>
      <c r="I23" s="14">
        <f t="shared" si="0"/>
        <v>25.43</v>
      </c>
      <c r="J23" s="14">
        <v>25.43</v>
      </c>
      <c r="K23" s="121">
        <f t="shared" si="1"/>
        <v>457.74</v>
      </c>
      <c r="L23" s="127"/>
    </row>
    <row r="24" spans="1:12" ht="12.75" customHeight="1">
      <c r="A24" s="126"/>
      <c r="B24" s="119">
        <f>'Tax Invoice'!D20</f>
        <v>2</v>
      </c>
      <c r="C24" s="10" t="s">
        <v>723</v>
      </c>
      <c r="D24" s="10" t="s">
        <v>813</v>
      </c>
      <c r="E24" s="130" t="s">
        <v>726</v>
      </c>
      <c r="F24" s="151" t="s">
        <v>115</v>
      </c>
      <c r="G24" s="152"/>
      <c r="H24" s="11" t="s">
        <v>725</v>
      </c>
      <c r="I24" s="14">
        <f t="shared" si="0"/>
        <v>25.43</v>
      </c>
      <c r="J24" s="14">
        <v>25.43</v>
      </c>
      <c r="K24" s="121">
        <f t="shared" si="1"/>
        <v>50.86</v>
      </c>
      <c r="L24" s="127"/>
    </row>
    <row r="25" spans="1:12" ht="12.75" customHeight="1">
      <c r="A25" s="126"/>
      <c r="B25" s="119">
        <f>'Tax Invoice'!D21</f>
        <v>30</v>
      </c>
      <c r="C25" s="10" t="s">
        <v>723</v>
      </c>
      <c r="D25" s="10" t="s">
        <v>814</v>
      </c>
      <c r="E25" s="130" t="s">
        <v>727</v>
      </c>
      <c r="F25" s="151" t="s">
        <v>279</v>
      </c>
      <c r="G25" s="152"/>
      <c r="H25" s="11" t="s">
        <v>725</v>
      </c>
      <c r="I25" s="14">
        <f t="shared" si="0"/>
        <v>26.83</v>
      </c>
      <c r="J25" s="14">
        <v>26.83</v>
      </c>
      <c r="K25" s="121">
        <f t="shared" si="1"/>
        <v>804.9</v>
      </c>
      <c r="L25" s="127"/>
    </row>
    <row r="26" spans="1:12" ht="12.75" customHeight="1">
      <c r="A26" s="126"/>
      <c r="B26" s="119">
        <f>'Tax Invoice'!D22</f>
        <v>16</v>
      </c>
      <c r="C26" s="10" t="s">
        <v>723</v>
      </c>
      <c r="D26" s="10" t="s">
        <v>815</v>
      </c>
      <c r="E26" s="130" t="s">
        <v>728</v>
      </c>
      <c r="F26" s="151" t="s">
        <v>279</v>
      </c>
      <c r="G26" s="152"/>
      <c r="H26" s="11" t="s">
        <v>725</v>
      </c>
      <c r="I26" s="14">
        <f t="shared" si="0"/>
        <v>28.57</v>
      </c>
      <c r="J26" s="14">
        <v>28.57</v>
      </c>
      <c r="K26" s="121">
        <f t="shared" si="1"/>
        <v>457.12</v>
      </c>
      <c r="L26" s="127"/>
    </row>
    <row r="27" spans="1:12" ht="12.75" customHeight="1">
      <c r="A27" s="126"/>
      <c r="B27" s="119">
        <f>'Tax Invoice'!D23</f>
        <v>4</v>
      </c>
      <c r="C27" s="10" t="s">
        <v>723</v>
      </c>
      <c r="D27" s="10" t="s">
        <v>815</v>
      </c>
      <c r="E27" s="130" t="s">
        <v>728</v>
      </c>
      <c r="F27" s="151" t="s">
        <v>589</v>
      </c>
      <c r="G27" s="152"/>
      <c r="H27" s="11" t="s">
        <v>725</v>
      </c>
      <c r="I27" s="14">
        <f t="shared" si="0"/>
        <v>28.57</v>
      </c>
      <c r="J27" s="14">
        <v>28.57</v>
      </c>
      <c r="K27" s="121">
        <f t="shared" si="1"/>
        <v>114.28</v>
      </c>
      <c r="L27" s="127"/>
    </row>
    <row r="28" spans="1:12" ht="12.75" customHeight="1">
      <c r="A28" s="126"/>
      <c r="B28" s="119">
        <f>'Tax Invoice'!D24</f>
        <v>2</v>
      </c>
      <c r="C28" s="10" t="s">
        <v>729</v>
      </c>
      <c r="D28" s="10" t="s">
        <v>816</v>
      </c>
      <c r="E28" s="130" t="s">
        <v>730</v>
      </c>
      <c r="F28" s="151" t="s">
        <v>279</v>
      </c>
      <c r="G28" s="152"/>
      <c r="H28" s="11" t="s">
        <v>731</v>
      </c>
      <c r="I28" s="14">
        <f t="shared" si="0"/>
        <v>11.5</v>
      </c>
      <c r="J28" s="14">
        <v>11.5</v>
      </c>
      <c r="K28" s="121">
        <f t="shared" si="1"/>
        <v>23</v>
      </c>
      <c r="L28" s="127"/>
    </row>
    <row r="29" spans="1:12" ht="12.75" customHeight="1">
      <c r="A29" s="126"/>
      <c r="B29" s="119">
        <f>'Tax Invoice'!D25</f>
        <v>2</v>
      </c>
      <c r="C29" s="10" t="s">
        <v>729</v>
      </c>
      <c r="D29" s="10" t="s">
        <v>816</v>
      </c>
      <c r="E29" s="130" t="s">
        <v>730</v>
      </c>
      <c r="F29" s="151" t="s">
        <v>732</v>
      </c>
      <c r="G29" s="152"/>
      <c r="H29" s="11" t="s">
        <v>731</v>
      </c>
      <c r="I29" s="14">
        <f t="shared" si="0"/>
        <v>11.5</v>
      </c>
      <c r="J29" s="14">
        <v>11.5</v>
      </c>
      <c r="K29" s="121">
        <f t="shared" si="1"/>
        <v>23</v>
      </c>
      <c r="L29" s="127"/>
    </row>
    <row r="30" spans="1:12" ht="24" customHeight="1">
      <c r="A30" s="126"/>
      <c r="B30" s="119">
        <f>'Tax Invoice'!D26</f>
        <v>15</v>
      </c>
      <c r="C30" s="10" t="s">
        <v>733</v>
      </c>
      <c r="D30" s="10" t="s">
        <v>733</v>
      </c>
      <c r="E30" s="130" t="s">
        <v>734</v>
      </c>
      <c r="F30" s="151" t="s">
        <v>28</v>
      </c>
      <c r="G30" s="152"/>
      <c r="H30" s="11" t="s">
        <v>735</v>
      </c>
      <c r="I30" s="14">
        <f t="shared" si="0"/>
        <v>6.62</v>
      </c>
      <c r="J30" s="14">
        <v>6.62</v>
      </c>
      <c r="K30" s="121">
        <f t="shared" si="1"/>
        <v>99.3</v>
      </c>
      <c r="L30" s="127"/>
    </row>
    <row r="31" spans="1:12" ht="24" customHeight="1">
      <c r="A31" s="126"/>
      <c r="B31" s="119">
        <f>'Tax Invoice'!D27</f>
        <v>3</v>
      </c>
      <c r="C31" s="10" t="s">
        <v>733</v>
      </c>
      <c r="D31" s="10" t="s">
        <v>733</v>
      </c>
      <c r="E31" s="130" t="s">
        <v>734</v>
      </c>
      <c r="F31" s="151" t="s">
        <v>30</v>
      </c>
      <c r="G31" s="152"/>
      <c r="H31" s="11" t="s">
        <v>735</v>
      </c>
      <c r="I31" s="14">
        <f t="shared" si="0"/>
        <v>6.62</v>
      </c>
      <c r="J31" s="14">
        <v>6.62</v>
      </c>
      <c r="K31" s="121">
        <f t="shared" si="1"/>
        <v>19.86</v>
      </c>
      <c r="L31" s="127"/>
    </row>
    <row r="32" spans="1:12" ht="12.75" customHeight="1">
      <c r="A32" s="126"/>
      <c r="B32" s="119">
        <f>'Tax Invoice'!D28</f>
        <v>2</v>
      </c>
      <c r="C32" s="10" t="s">
        <v>35</v>
      </c>
      <c r="D32" s="10" t="s">
        <v>817</v>
      </c>
      <c r="E32" s="130" t="s">
        <v>42</v>
      </c>
      <c r="F32" s="151"/>
      <c r="G32" s="152"/>
      <c r="H32" s="11" t="s">
        <v>736</v>
      </c>
      <c r="I32" s="14">
        <f t="shared" si="0"/>
        <v>8.7100000000000009</v>
      </c>
      <c r="J32" s="14">
        <v>8.7100000000000009</v>
      </c>
      <c r="K32" s="121">
        <f t="shared" si="1"/>
        <v>17.420000000000002</v>
      </c>
      <c r="L32" s="127"/>
    </row>
    <row r="33" spans="1:12" ht="24" customHeight="1">
      <c r="A33" s="126"/>
      <c r="B33" s="119">
        <f>'Tax Invoice'!D29</f>
        <v>1</v>
      </c>
      <c r="C33" s="10" t="s">
        <v>737</v>
      </c>
      <c r="D33" s="10" t="s">
        <v>737</v>
      </c>
      <c r="E33" s="130" t="s">
        <v>42</v>
      </c>
      <c r="F33" s="151" t="s">
        <v>279</v>
      </c>
      <c r="G33" s="152"/>
      <c r="H33" s="11" t="s">
        <v>738</v>
      </c>
      <c r="I33" s="14">
        <f t="shared" si="0"/>
        <v>25.78</v>
      </c>
      <c r="J33" s="14">
        <v>25.78</v>
      </c>
      <c r="K33" s="121">
        <f t="shared" si="1"/>
        <v>25.78</v>
      </c>
      <c r="L33" s="127"/>
    </row>
    <row r="34" spans="1:12" ht="24" customHeight="1">
      <c r="A34" s="126"/>
      <c r="B34" s="119">
        <f>'Tax Invoice'!D30</f>
        <v>1</v>
      </c>
      <c r="C34" s="10" t="s">
        <v>739</v>
      </c>
      <c r="D34" s="10" t="s">
        <v>739</v>
      </c>
      <c r="E34" s="130" t="s">
        <v>42</v>
      </c>
      <c r="F34" s="151"/>
      <c r="G34" s="152"/>
      <c r="H34" s="11" t="s">
        <v>740</v>
      </c>
      <c r="I34" s="14">
        <f t="shared" si="0"/>
        <v>25.78</v>
      </c>
      <c r="J34" s="14">
        <v>25.78</v>
      </c>
      <c r="K34" s="121">
        <f t="shared" si="1"/>
        <v>25.78</v>
      </c>
      <c r="L34" s="127"/>
    </row>
    <row r="35" spans="1:12" ht="24" customHeight="1">
      <c r="A35" s="126"/>
      <c r="B35" s="119">
        <f>'Tax Invoice'!D31</f>
        <v>9</v>
      </c>
      <c r="C35" s="10" t="s">
        <v>741</v>
      </c>
      <c r="D35" s="10" t="s">
        <v>741</v>
      </c>
      <c r="E35" s="130" t="s">
        <v>28</v>
      </c>
      <c r="F35" s="151"/>
      <c r="G35" s="152"/>
      <c r="H35" s="11" t="s">
        <v>742</v>
      </c>
      <c r="I35" s="14">
        <f t="shared" si="0"/>
        <v>6.62</v>
      </c>
      <c r="J35" s="14">
        <v>6.62</v>
      </c>
      <c r="K35" s="121">
        <f t="shared" si="1"/>
        <v>59.58</v>
      </c>
      <c r="L35" s="127"/>
    </row>
    <row r="36" spans="1:12" ht="24" customHeight="1">
      <c r="A36" s="126"/>
      <c r="B36" s="119">
        <f>'Tax Invoice'!D32</f>
        <v>3</v>
      </c>
      <c r="C36" s="10" t="s">
        <v>741</v>
      </c>
      <c r="D36" s="10" t="s">
        <v>741</v>
      </c>
      <c r="E36" s="130" t="s">
        <v>30</v>
      </c>
      <c r="F36" s="151"/>
      <c r="G36" s="152"/>
      <c r="H36" s="11" t="s">
        <v>742</v>
      </c>
      <c r="I36" s="14">
        <f t="shared" si="0"/>
        <v>6.62</v>
      </c>
      <c r="J36" s="14">
        <v>6.62</v>
      </c>
      <c r="K36" s="121">
        <f t="shared" si="1"/>
        <v>19.86</v>
      </c>
      <c r="L36" s="127"/>
    </row>
    <row r="37" spans="1:12" ht="24" customHeight="1">
      <c r="A37" s="126"/>
      <c r="B37" s="119">
        <f>'Tax Invoice'!D33</f>
        <v>10</v>
      </c>
      <c r="C37" s="10" t="s">
        <v>741</v>
      </c>
      <c r="D37" s="10" t="s">
        <v>741</v>
      </c>
      <c r="E37" s="130" t="s">
        <v>32</v>
      </c>
      <c r="F37" s="151"/>
      <c r="G37" s="152"/>
      <c r="H37" s="11" t="s">
        <v>742</v>
      </c>
      <c r="I37" s="14">
        <f t="shared" si="0"/>
        <v>6.62</v>
      </c>
      <c r="J37" s="14">
        <v>6.62</v>
      </c>
      <c r="K37" s="121">
        <f t="shared" si="1"/>
        <v>66.2</v>
      </c>
      <c r="L37" s="127"/>
    </row>
    <row r="38" spans="1:12" ht="24" customHeight="1">
      <c r="A38" s="126"/>
      <c r="B38" s="119">
        <f>'Tax Invoice'!D34</f>
        <v>5</v>
      </c>
      <c r="C38" s="10" t="s">
        <v>743</v>
      </c>
      <c r="D38" s="10" t="s">
        <v>743</v>
      </c>
      <c r="E38" s="130" t="s">
        <v>28</v>
      </c>
      <c r="F38" s="151" t="s">
        <v>679</v>
      </c>
      <c r="G38" s="152"/>
      <c r="H38" s="11" t="s">
        <v>744</v>
      </c>
      <c r="I38" s="14">
        <f t="shared" si="0"/>
        <v>20.56</v>
      </c>
      <c r="J38" s="14">
        <v>20.56</v>
      </c>
      <c r="K38" s="121">
        <f t="shared" si="1"/>
        <v>102.8</v>
      </c>
      <c r="L38" s="127"/>
    </row>
    <row r="39" spans="1:12" ht="24" customHeight="1">
      <c r="A39" s="126"/>
      <c r="B39" s="119">
        <f>'Tax Invoice'!D35</f>
        <v>6</v>
      </c>
      <c r="C39" s="10" t="s">
        <v>745</v>
      </c>
      <c r="D39" s="10" t="s">
        <v>745</v>
      </c>
      <c r="E39" s="130" t="s">
        <v>734</v>
      </c>
      <c r="F39" s="151" t="s">
        <v>30</v>
      </c>
      <c r="G39" s="152"/>
      <c r="H39" s="11" t="s">
        <v>746</v>
      </c>
      <c r="I39" s="14">
        <f t="shared" si="0"/>
        <v>6.62</v>
      </c>
      <c r="J39" s="14">
        <v>6.62</v>
      </c>
      <c r="K39" s="121">
        <f t="shared" si="1"/>
        <v>39.72</v>
      </c>
      <c r="L39" s="127"/>
    </row>
    <row r="40" spans="1:12" ht="24" customHeight="1">
      <c r="A40" s="126"/>
      <c r="B40" s="119">
        <f>'Tax Invoice'!D36</f>
        <v>36</v>
      </c>
      <c r="C40" s="10" t="s">
        <v>747</v>
      </c>
      <c r="D40" s="10" t="s">
        <v>747</v>
      </c>
      <c r="E40" s="130" t="s">
        <v>28</v>
      </c>
      <c r="F40" s="151"/>
      <c r="G40" s="152"/>
      <c r="H40" s="11" t="s">
        <v>748</v>
      </c>
      <c r="I40" s="14">
        <f t="shared" si="0"/>
        <v>5.57</v>
      </c>
      <c r="J40" s="14">
        <v>5.57</v>
      </c>
      <c r="K40" s="121">
        <f t="shared" si="1"/>
        <v>200.52</v>
      </c>
      <c r="L40" s="127"/>
    </row>
    <row r="41" spans="1:12" ht="24" customHeight="1">
      <c r="A41" s="126"/>
      <c r="B41" s="119">
        <f>'Tax Invoice'!D37</f>
        <v>3</v>
      </c>
      <c r="C41" s="10" t="s">
        <v>747</v>
      </c>
      <c r="D41" s="10" t="s">
        <v>747</v>
      </c>
      <c r="E41" s="130" t="s">
        <v>30</v>
      </c>
      <c r="F41" s="151"/>
      <c r="G41" s="152"/>
      <c r="H41" s="11" t="s">
        <v>748</v>
      </c>
      <c r="I41" s="14">
        <f t="shared" si="0"/>
        <v>5.57</v>
      </c>
      <c r="J41" s="14">
        <v>5.57</v>
      </c>
      <c r="K41" s="121">
        <f t="shared" si="1"/>
        <v>16.71</v>
      </c>
      <c r="L41" s="127"/>
    </row>
    <row r="42" spans="1:12" ht="24" customHeight="1">
      <c r="A42" s="126"/>
      <c r="B42" s="119">
        <f>'Tax Invoice'!D38</f>
        <v>3</v>
      </c>
      <c r="C42" s="10" t="s">
        <v>747</v>
      </c>
      <c r="D42" s="10" t="s">
        <v>747</v>
      </c>
      <c r="E42" s="130" t="s">
        <v>31</v>
      </c>
      <c r="F42" s="151"/>
      <c r="G42" s="152"/>
      <c r="H42" s="11" t="s">
        <v>748</v>
      </c>
      <c r="I42" s="14">
        <f t="shared" si="0"/>
        <v>5.57</v>
      </c>
      <c r="J42" s="14">
        <v>5.57</v>
      </c>
      <c r="K42" s="121">
        <f t="shared" si="1"/>
        <v>16.71</v>
      </c>
      <c r="L42" s="127"/>
    </row>
    <row r="43" spans="1:12" ht="24" customHeight="1">
      <c r="A43" s="126"/>
      <c r="B43" s="119">
        <f>'Tax Invoice'!D39</f>
        <v>3</v>
      </c>
      <c r="C43" s="10" t="s">
        <v>749</v>
      </c>
      <c r="D43" s="10" t="s">
        <v>749</v>
      </c>
      <c r="E43" s="130" t="s">
        <v>31</v>
      </c>
      <c r="F43" s="151" t="s">
        <v>279</v>
      </c>
      <c r="G43" s="152"/>
      <c r="H43" s="11" t="s">
        <v>750</v>
      </c>
      <c r="I43" s="14">
        <f t="shared" si="0"/>
        <v>20.56</v>
      </c>
      <c r="J43" s="14">
        <v>20.56</v>
      </c>
      <c r="K43" s="121">
        <f t="shared" si="1"/>
        <v>61.679999999999993</v>
      </c>
      <c r="L43" s="127"/>
    </row>
    <row r="44" spans="1:12" ht="24" customHeight="1">
      <c r="A44" s="126"/>
      <c r="B44" s="119">
        <f>'Tax Invoice'!D40</f>
        <v>3</v>
      </c>
      <c r="C44" s="10" t="s">
        <v>749</v>
      </c>
      <c r="D44" s="10" t="s">
        <v>749</v>
      </c>
      <c r="E44" s="130" t="s">
        <v>31</v>
      </c>
      <c r="F44" s="151" t="s">
        <v>679</v>
      </c>
      <c r="G44" s="152"/>
      <c r="H44" s="11" t="s">
        <v>750</v>
      </c>
      <c r="I44" s="14">
        <f t="shared" si="0"/>
        <v>20.56</v>
      </c>
      <c r="J44" s="14">
        <v>20.56</v>
      </c>
      <c r="K44" s="121">
        <f t="shared" si="1"/>
        <v>61.679999999999993</v>
      </c>
      <c r="L44" s="127"/>
    </row>
    <row r="45" spans="1:12" ht="24" customHeight="1">
      <c r="A45" s="126"/>
      <c r="B45" s="119">
        <f>'Tax Invoice'!D41</f>
        <v>3</v>
      </c>
      <c r="C45" s="10" t="s">
        <v>749</v>
      </c>
      <c r="D45" s="10" t="s">
        <v>749</v>
      </c>
      <c r="E45" s="130" t="s">
        <v>31</v>
      </c>
      <c r="F45" s="151" t="s">
        <v>278</v>
      </c>
      <c r="G45" s="152"/>
      <c r="H45" s="11" t="s">
        <v>750</v>
      </c>
      <c r="I45" s="14">
        <f t="shared" si="0"/>
        <v>20.56</v>
      </c>
      <c r="J45" s="14">
        <v>20.56</v>
      </c>
      <c r="K45" s="121">
        <f t="shared" si="1"/>
        <v>61.679999999999993</v>
      </c>
      <c r="L45" s="127"/>
    </row>
    <row r="46" spans="1:12" ht="24" customHeight="1">
      <c r="A46" s="126"/>
      <c r="B46" s="119">
        <f>'Tax Invoice'!D42</f>
        <v>3</v>
      </c>
      <c r="C46" s="10" t="s">
        <v>749</v>
      </c>
      <c r="D46" s="10" t="s">
        <v>749</v>
      </c>
      <c r="E46" s="130" t="s">
        <v>31</v>
      </c>
      <c r="F46" s="151" t="s">
        <v>751</v>
      </c>
      <c r="G46" s="152"/>
      <c r="H46" s="11" t="s">
        <v>750</v>
      </c>
      <c r="I46" s="14">
        <f t="shared" si="0"/>
        <v>20.56</v>
      </c>
      <c r="J46" s="14">
        <v>20.56</v>
      </c>
      <c r="K46" s="121">
        <f t="shared" si="1"/>
        <v>61.679999999999993</v>
      </c>
      <c r="L46" s="127"/>
    </row>
    <row r="47" spans="1:12" ht="24" customHeight="1">
      <c r="A47" s="126"/>
      <c r="B47" s="119">
        <f>'Tax Invoice'!D43</f>
        <v>4</v>
      </c>
      <c r="C47" s="10" t="s">
        <v>618</v>
      </c>
      <c r="D47" s="10" t="s">
        <v>618</v>
      </c>
      <c r="E47" s="130" t="s">
        <v>31</v>
      </c>
      <c r="F47" s="151" t="s">
        <v>752</v>
      </c>
      <c r="G47" s="152"/>
      <c r="H47" s="11" t="s">
        <v>621</v>
      </c>
      <c r="I47" s="14">
        <f t="shared" si="0"/>
        <v>4.88</v>
      </c>
      <c r="J47" s="14">
        <v>4.88</v>
      </c>
      <c r="K47" s="121">
        <f t="shared" si="1"/>
        <v>19.52</v>
      </c>
      <c r="L47" s="127"/>
    </row>
    <row r="48" spans="1:12" ht="24" customHeight="1">
      <c r="A48" s="126"/>
      <c r="B48" s="119">
        <f>'Tax Invoice'!D44</f>
        <v>6</v>
      </c>
      <c r="C48" s="10" t="s">
        <v>753</v>
      </c>
      <c r="D48" s="10" t="s">
        <v>753</v>
      </c>
      <c r="E48" s="130" t="s">
        <v>30</v>
      </c>
      <c r="F48" s="151"/>
      <c r="G48" s="152"/>
      <c r="H48" s="11" t="s">
        <v>754</v>
      </c>
      <c r="I48" s="14">
        <f t="shared" si="0"/>
        <v>13.59</v>
      </c>
      <c r="J48" s="14">
        <v>13.59</v>
      </c>
      <c r="K48" s="121">
        <f t="shared" si="1"/>
        <v>81.539999999999992</v>
      </c>
      <c r="L48" s="127"/>
    </row>
    <row r="49" spans="1:12" ht="24" customHeight="1">
      <c r="A49" s="126"/>
      <c r="B49" s="119">
        <f>'Tax Invoice'!D45</f>
        <v>6</v>
      </c>
      <c r="C49" s="10" t="s">
        <v>755</v>
      </c>
      <c r="D49" s="10" t="s">
        <v>755</v>
      </c>
      <c r="E49" s="130" t="s">
        <v>31</v>
      </c>
      <c r="F49" s="151"/>
      <c r="G49" s="152"/>
      <c r="H49" s="11" t="s">
        <v>756</v>
      </c>
      <c r="I49" s="14">
        <f t="shared" si="0"/>
        <v>10.1</v>
      </c>
      <c r="J49" s="14">
        <v>10.1</v>
      </c>
      <c r="K49" s="121">
        <f t="shared" si="1"/>
        <v>60.599999999999994</v>
      </c>
      <c r="L49" s="127"/>
    </row>
    <row r="50" spans="1:12" ht="24" customHeight="1">
      <c r="A50" s="126"/>
      <c r="B50" s="119">
        <f>'Tax Invoice'!D46</f>
        <v>6</v>
      </c>
      <c r="C50" s="10" t="s">
        <v>755</v>
      </c>
      <c r="D50" s="10" t="s">
        <v>755</v>
      </c>
      <c r="E50" s="130" t="s">
        <v>32</v>
      </c>
      <c r="F50" s="151"/>
      <c r="G50" s="152"/>
      <c r="H50" s="11" t="s">
        <v>756</v>
      </c>
      <c r="I50" s="14">
        <f t="shared" si="0"/>
        <v>10.1</v>
      </c>
      <c r="J50" s="14">
        <v>10.1</v>
      </c>
      <c r="K50" s="121">
        <f t="shared" si="1"/>
        <v>60.599999999999994</v>
      </c>
      <c r="L50" s="127"/>
    </row>
    <row r="51" spans="1:12" ht="24" customHeight="1">
      <c r="A51" s="126"/>
      <c r="B51" s="119">
        <f>'Tax Invoice'!D47</f>
        <v>4</v>
      </c>
      <c r="C51" s="10" t="s">
        <v>757</v>
      </c>
      <c r="D51" s="10" t="s">
        <v>818</v>
      </c>
      <c r="E51" s="130" t="s">
        <v>727</v>
      </c>
      <c r="F51" s="151"/>
      <c r="G51" s="152"/>
      <c r="H51" s="11" t="s">
        <v>844</v>
      </c>
      <c r="I51" s="14">
        <f t="shared" si="0"/>
        <v>25.43</v>
      </c>
      <c r="J51" s="14">
        <v>25.43</v>
      </c>
      <c r="K51" s="121">
        <f t="shared" si="1"/>
        <v>101.72</v>
      </c>
      <c r="L51" s="127"/>
    </row>
    <row r="52" spans="1:12" ht="24" customHeight="1">
      <c r="A52" s="126"/>
      <c r="B52" s="119">
        <f>'Tax Invoice'!D48</f>
        <v>6</v>
      </c>
      <c r="C52" s="10" t="s">
        <v>758</v>
      </c>
      <c r="D52" s="10" t="s">
        <v>819</v>
      </c>
      <c r="E52" s="130" t="s">
        <v>730</v>
      </c>
      <c r="F52" s="151" t="s">
        <v>279</v>
      </c>
      <c r="G52" s="152"/>
      <c r="H52" s="11" t="s">
        <v>845</v>
      </c>
      <c r="I52" s="14">
        <f t="shared" si="0"/>
        <v>34.49</v>
      </c>
      <c r="J52" s="14">
        <v>34.49</v>
      </c>
      <c r="K52" s="121">
        <f t="shared" si="1"/>
        <v>206.94</v>
      </c>
      <c r="L52" s="127"/>
    </row>
    <row r="53" spans="1:12" ht="24" customHeight="1">
      <c r="A53" s="126"/>
      <c r="B53" s="119">
        <f>'Tax Invoice'!D49</f>
        <v>14</v>
      </c>
      <c r="C53" s="10" t="s">
        <v>758</v>
      </c>
      <c r="D53" s="10" t="s">
        <v>820</v>
      </c>
      <c r="E53" s="130" t="s">
        <v>724</v>
      </c>
      <c r="F53" s="151" t="s">
        <v>279</v>
      </c>
      <c r="G53" s="152"/>
      <c r="H53" s="11" t="s">
        <v>845</v>
      </c>
      <c r="I53" s="14">
        <f t="shared" si="0"/>
        <v>36.229999999999997</v>
      </c>
      <c r="J53" s="14">
        <v>36.229999999999997</v>
      </c>
      <c r="K53" s="121">
        <f t="shared" si="1"/>
        <v>507.21999999999997</v>
      </c>
      <c r="L53" s="127"/>
    </row>
    <row r="54" spans="1:12" ht="24" customHeight="1">
      <c r="A54" s="126"/>
      <c r="B54" s="119">
        <f>'Tax Invoice'!D50</f>
        <v>2</v>
      </c>
      <c r="C54" s="10" t="s">
        <v>758</v>
      </c>
      <c r="D54" s="10" t="s">
        <v>821</v>
      </c>
      <c r="E54" s="130" t="s">
        <v>728</v>
      </c>
      <c r="F54" s="151" t="s">
        <v>277</v>
      </c>
      <c r="G54" s="152"/>
      <c r="H54" s="11" t="s">
        <v>845</v>
      </c>
      <c r="I54" s="14">
        <f t="shared" ref="I54:I85" si="2">J54*$N$1</f>
        <v>51.91</v>
      </c>
      <c r="J54" s="14">
        <v>51.91</v>
      </c>
      <c r="K54" s="121">
        <f t="shared" ref="K54:K85" si="3">I54*B54</f>
        <v>103.82</v>
      </c>
      <c r="L54" s="127"/>
    </row>
    <row r="55" spans="1:12" ht="24" customHeight="1">
      <c r="A55" s="126"/>
      <c r="B55" s="119">
        <f>'Tax Invoice'!D51</f>
        <v>8</v>
      </c>
      <c r="C55" s="10" t="s">
        <v>759</v>
      </c>
      <c r="D55" s="10" t="s">
        <v>759</v>
      </c>
      <c r="E55" s="130" t="s">
        <v>30</v>
      </c>
      <c r="F55" s="151"/>
      <c r="G55" s="152"/>
      <c r="H55" s="11" t="s">
        <v>846</v>
      </c>
      <c r="I55" s="14">
        <f t="shared" si="2"/>
        <v>4.88</v>
      </c>
      <c r="J55" s="14">
        <v>4.88</v>
      </c>
      <c r="K55" s="121">
        <f t="shared" si="3"/>
        <v>39.04</v>
      </c>
      <c r="L55" s="127"/>
    </row>
    <row r="56" spans="1:12" ht="24" customHeight="1">
      <c r="A56" s="126"/>
      <c r="B56" s="119">
        <f>'Tax Invoice'!D52</f>
        <v>12</v>
      </c>
      <c r="C56" s="10" t="s">
        <v>759</v>
      </c>
      <c r="D56" s="10" t="s">
        <v>759</v>
      </c>
      <c r="E56" s="130" t="s">
        <v>31</v>
      </c>
      <c r="F56" s="151"/>
      <c r="G56" s="152"/>
      <c r="H56" s="11" t="s">
        <v>846</v>
      </c>
      <c r="I56" s="14">
        <f t="shared" si="2"/>
        <v>4.88</v>
      </c>
      <c r="J56" s="14">
        <v>4.88</v>
      </c>
      <c r="K56" s="121">
        <f t="shared" si="3"/>
        <v>58.56</v>
      </c>
      <c r="L56" s="127"/>
    </row>
    <row r="57" spans="1:12" ht="12.75" customHeight="1">
      <c r="A57" s="126"/>
      <c r="B57" s="119">
        <f>'Tax Invoice'!D53</f>
        <v>8</v>
      </c>
      <c r="C57" s="10" t="s">
        <v>760</v>
      </c>
      <c r="D57" s="10" t="s">
        <v>760</v>
      </c>
      <c r="E57" s="130" t="s">
        <v>30</v>
      </c>
      <c r="F57" s="151" t="s">
        <v>115</v>
      </c>
      <c r="G57" s="152"/>
      <c r="H57" s="11" t="s">
        <v>761</v>
      </c>
      <c r="I57" s="14">
        <f t="shared" si="2"/>
        <v>8.36</v>
      </c>
      <c r="J57" s="14">
        <v>8.36</v>
      </c>
      <c r="K57" s="121">
        <f t="shared" si="3"/>
        <v>66.88</v>
      </c>
      <c r="L57" s="127"/>
    </row>
    <row r="58" spans="1:12" ht="12.75" customHeight="1">
      <c r="A58" s="126"/>
      <c r="B58" s="119">
        <f>'Tax Invoice'!D54</f>
        <v>4</v>
      </c>
      <c r="C58" s="10" t="s">
        <v>762</v>
      </c>
      <c r="D58" s="10" t="s">
        <v>822</v>
      </c>
      <c r="E58" s="130" t="s">
        <v>724</v>
      </c>
      <c r="F58" s="151"/>
      <c r="G58" s="152"/>
      <c r="H58" s="11" t="s">
        <v>763</v>
      </c>
      <c r="I58" s="14">
        <f t="shared" si="2"/>
        <v>55.4</v>
      </c>
      <c r="J58" s="14">
        <v>55.4</v>
      </c>
      <c r="K58" s="121">
        <f t="shared" si="3"/>
        <v>221.6</v>
      </c>
      <c r="L58" s="127"/>
    </row>
    <row r="59" spans="1:12" ht="12.75" customHeight="1">
      <c r="A59" s="126"/>
      <c r="B59" s="119">
        <f>'Tax Invoice'!D55</f>
        <v>2</v>
      </c>
      <c r="C59" s="10" t="s">
        <v>764</v>
      </c>
      <c r="D59" s="10" t="s">
        <v>823</v>
      </c>
      <c r="E59" s="130" t="s">
        <v>730</v>
      </c>
      <c r="F59" s="151" t="s">
        <v>279</v>
      </c>
      <c r="G59" s="152"/>
      <c r="H59" s="11" t="s">
        <v>765</v>
      </c>
      <c r="I59" s="14">
        <f t="shared" si="2"/>
        <v>13.24</v>
      </c>
      <c r="J59" s="14">
        <v>13.24</v>
      </c>
      <c r="K59" s="121">
        <f t="shared" si="3"/>
        <v>26.48</v>
      </c>
      <c r="L59" s="127"/>
    </row>
    <row r="60" spans="1:12" ht="12.75" customHeight="1">
      <c r="A60" s="126"/>
      <c r="B60" s="119">
        <f>'Tax Invoice'!D56</f>
        <v>6</v>
      </c>
      <c r="C60" s="10" t="s">
        <v>764</v>
      </c>
      <c r="D60" s="10" t="s">
        <v>824</v>
      </c>
      <c r="E60" s="130" t="s">
        <v>726</v>
      </c>
      <c r="F60" s="151" t="s">
        <v>279</v>
      </c>
      <c r="G60" s="152"/>
      <c r="H60" s="11" t="s">
        <v>765</v>
      </c>
      <c r="I60" s="14">
        <f t="shared" si="2"/>
        <v>16.72</v>
      </c>
      <c r="J60" s="14">
        <v>16.72</v>
      </c>
      <c r="K60" s="121">
        <f t="shared" si="3"/>
        <v>100.32</v>
      </c>
      <c r="L60" s="127"/>
    </row>
    <row r="61" spans="1:12" ht="24" customHeight="1">
      <c r="A61" s="126"/>
      <c r="B61" s="119">
        <f>'Tax Invoice'!D57</f>
        <v>4</v>
      </c>
      <c r="C61" s="10" t="s">
        <v>766</v>
      </c>
      <c r="D61" s="10" t="s">
        <v>825</v>
      </c>
      <c r="E61" s="130" t="s">
        <v>726</v>
      </c>
      <c r="F61" s="151"/>
      <c r="G61" s="152"/>
      <c r="H61" s="11" t="s">
        <v>767</v>
      </c>
      <c r="I61" s="14">
        <f t="shared" si="2"/>
        <v>71.069999999999993</v>
      </c>
      <c r="J61" s="14">
        <v>71.069999999999993</v>
      </c>
      <c r="K61" s="121">
        <f t="shared" si="3"/>
        <v>284.27999999999997</v>
      </c>
      <c r="L61" s="127"/>
    </row>
    <row r="62" spans="1:12" ht="12.75" customHeight="1">
      <c r="A62" s="126"/>
      <c r="B62" s="119">
        <f>'Tax Invoice'!D58</f>
        <v>2</v>
      </c>
      <c r="C62" s="10" t="s">
        <v>768</v>
      </c>
      <c r="D62" s="10" t="s">
        <v>826</v>
      </c>
      <c r="E62" s="130" t="s">
        <v>730</v>
      </c>
      <c r="F62" s="151"/>
      <c r="G62" s="152"/>
      <c r="H62" s="11" t="s">
        <v>769</v>
      </c>
      <c r="I62" s="14">
        <f t="shared" si="2"/>
        <v>57.14</v>
      </c>
      <c r="J62" s="14">
        <v>57.14</v>
      </c>
      <c r="K62" s="121">
        <f t="shared" si="3"/>
        <v>114.28</v>
      </c>
      <c r="L62" s="127"/>
    </row>
    <row r="63" spans="1:12" ht="12.75" customHeight="1">
      <c r="A63" s="126"/>
      <c r="B63" s="119">
        <f>'Tax Invoice'!D59</f>
        <v>2</v>
      </c>
      <c r="C63" s="10" t="s">
        <v>768</v>
      </c>
      <c r="D63" s="10" t="s">
        <v>827</v>
      </c>
      <c r="E63" s="130" t="s">
        <v>726</v>
      </c>
      <c r="F63" s="151"/>
      <c r="G63" s="152"/>
      <c r="H63" s="11" t="s">
        <v>769</v>
      </c>
      <c r="I63" s="14">
        <f t="shared" si="2"/>
        <v>72.819999999999993</v>
      </c>
      <c r="J63" s="14">
        <v>72.819999999999993</v>
      </c>
      <c r="K63" s="121">
        <f t="shared" si="3"/>
        <v>145.63999999999999</v>
      </c>
      <c r="L63" s="127"/>
    </row>
    <row r="64" spans="1:12" ht="12.75" customHeight="1">
      <c r="A64" s="126"/>
      <c r="B64" s="119">
        <f>'Tax Invoice'!D60</f>
        <v>2</v>
      </c>
      <c r="C64" s="10" t="s">
        <v>770</v>
      </c>
      <c r="D64" s="10" t="s">
        <v>828</v>
      </c>
      <c r="E64" s="130" t="s">
        <v>707</v>
      </c>
      <c r="F64" s="151"/>
      <c r="G64" s="152"/>
      <c r="H64" s="11" t="s">
        <v>771</v>
      </c>
      <c r="I64" s="14">
        <f t="shared" si="2"/>
        <v>22.3</v>
      </c>
      <c r="J64" s="14">
        <v>22.3</v>
      </c>
      <c r="K64" s="121">
        <f t="shared" si="3"/>
        <v>44.6</v>
      </c>
      <c r="L64" s="127"/>
    </row>
    <row r="65" spans="1:12" ht="12.75" customHeight="1">
      <c r="A65" s="126"/>
      <c r="B65" s="119">
        <f>'Tax Invoice'!D61</f>
        <v>2</v>
      </c>
      <c r="C65" s="10" t="s">
        <v>772</v>
      </c>
      <c r="D65" s="10" t="s">
        <v>829</v>
      </c>
      <c r="E65" s="130" t="s">
        <v>730</v>
      </c>
      <c r="F65" s="151"/>
      <c r="G65" s="152"/>
      <c r="H65" s="11" t="s">
        <v>773</v>
      </c>
      <c r="I65" s="14">
        <f t="shared" si="2"/>
        <v>58.88</v>
      </c>
      <c r="J65" s="14">
        <v>58.88</v>
      </c>
      <c r="K65" s="121">
        <f t="shared" si="3"/>
        <v>117.76</v>
      </c>
      <c r="L65" s="127"/>
    </row>
    <row r="66" spans="1:12" ht="12.75" customHeight="1">
      <c r="A66" s="126"/>
      <c r="B66" s="119">
        <f>'Tax Invoice'!D62</f>
        <v>2</v>
      </c>
      <c r="C66" s="10" t="s">
        <v>774</v>
      </c>
      <c r="D66" s="10" t="s">
        <v>830</v>
      </c>
      <c r="E66" s="130" t="s">
        <v>707</v>
      </c>
      <c r="F66" s="151" t="s">
        <v>279</v>
      </c>
      <c r="G66" s="152"/>
      <c r="H66" s="11" t="s">
        <v>775</v>
      </c>
      <c r="I66" s="14">
        <f t="shared" si="2"/>
        <v>27.52</v>
      </c>
      <c r="J66" s="14">
        <v>27.52</v>
      </c>
      <c r="K66" s="121">
        <f t="shared" si="3"/>
        <v>55.04</v>
      </c>
      <c r="L66" s="127"/>
    </row>
    <row r="67" spans="1:12" ht="12.75" customHeight="1">
      <c r="A67" s="126"/>
      <c r="B67" s="119">
        <f>'Tax Invoice'!D63</f>
        <v>2</v>
      </c>
      <c r="C67" s="10" t="s">
        <v>774</v>
      </c>
      <c r="D67" s="10" t="s">
        <v>830</v>
      </c>
      <c r="E67" s="130" t="s">
        <v>707</v>
      </c>
      <c r="F67" s="151" t="s">
        <v>679</v>
      </c>
      <c r="G67" s="152"/>
      <c r="H67" s="11" t="s">
        <v>775</v>
      </c>
      <c r="I67" s="14">
        <f t="shared" si="2"/>
        <v>27.52</v>
      </c>
      <c r="J67" s="14">
        <v>27.52</v>
      </c>
      <c r="K67" s="121">
        <f t="shared" si="3"/>
        <v>55.04</v>
      </c>
      <c r="L67" s="127"/>
    </row>
    <row r="68" spans="1:12" ht="12.75" customHeight="1">
      <c r="A68" s="126"/>
      <c r="B68" s="119">
        <f>'Tax Invoice'!D64</f>
        <v>2</v>
      </c>
      <c r="C68" s="10" t="s">
        <v>774</v>
      </c>
      <c r="D68" s="10" t="s">
        <v>830</v>
      </c>
      <c r="E68" s="130" t="s">
        <v>707</v>
      </c>
      <c r="F68" s="151" t="s">
        <v>277</v>
      </c>
      <c r="G68" s="152"/>
      <c r="H68" s="11" t="s">
        <v>775</v>
      </c>
      <c r="I68" s="14">
        <f t="shared" si="2"/>
        <v>27.52</v>
      </c>
      <c r="J68" s="14">
        <v>27.52</v>
      </c>
      <c r="K68" s="121">
        <f t="shared" si="3"/>
        <v>55.04</v>
      </c>
      <c r="L68" s="127"/>
    </row>
    <row r="69" spans="1:12" ht="36" customHeight="1">
      <c r="A69" s="126"/>
      <c r="B69" s="119">
        <f>'Tax Invoice'!D65</f>
        <v>1</v>
      </c>
      <c r="C69" s="10" t="s">
        <v>776</v>
      </c>
      <c r="D69" s="10" t="s">
        <v>831</v>
      </c>
      <c r="E69" s="130" t="s">
        <v>777</v>
      </c>
      <c r="F69" s="151" t="s">
        <v>220</v>
      </c>
      <c r="G69" s="152"/>
      <c r="H69" s="11" t="s">
        <v>778</v>
      </c>
      <c r="I69" s="14">
        <f t="shared" si="2"/>
        <v>27.52</v>
      </c>
      <c r="J69" s="14">
        <v>27.52</v>
      </c>
      <c r="K69" s="121">
        <f t="shared" si="3"/>
        <v>27.52</v>
      </c>
      <c r="L69" s="127"/>
    </row>
    <row r="70" spans="1:12" ht="36" customHeight="1">
      <c r="A70" s="126"/>
      <c r="B70" s="119">
        <f>'Tax Invoice'!D66</f>
        <v>9</v>
      </c>
      <c r="C70" s="10" t="s">
        <v>776</v>
      </c>
      <c r="D70" s="10" t="s">
        <v>832</v>
      </c>
      <c r="E70" s="130" t="s">
        <v>236</v>
      </c>
      <c r="F70" s="151" t="s">
        <v>112</v>
      </c>
      <c r="G70" s="152"/>
      <c r="H70" s="11" t="s">
        <v>778</v>
      </c>
      <c r="I70" s="14">
        <f t="shared" si="2"/>
        <v>29.27</v>
      </c>
      <c r="J70" s="14">
        <v>29.27</v>
      </c>
      <c r="K70" s="121">
        <f t="shared" si="3"/>
        <v>263.43</v>
      </c>
      <c r="L70" s="127"/>
    </row>
    <row r="71" spans="1:12" ht="36" customHeight="1">
      <c r="A71" s="126"/>
      <c r="B71" s="119">
        <f>'Tax Invoice'!D67</f>
        <v>6</v>
      </c>
      <c r="C71" s="10" t="s">
        <v>776</v>
      </c>
      <c r="D71" s="10" t="s">
        <v>832</v>
      </c>
      <c r="E71" s="130" t="s">
        <v>236</v>
      </c>
      <c r="F71" s="151" t="s">
        <v>216</v>
      </c>
      <c r="G71" s="152"/>
      <c r="H71" s="11" t="s">
        <v>778</v>
      </c>
      <c r="I71" s="14">
        <f t="shared" si="2"/>
        <v>29.27</v>
      </c>
      <c r="J71" s="14">
        <v>29.27</v>
      </c>
      <c r="K71" s="121">
        <f t="shared" si="3"/>
        <v>175.62</v>
      </c>
      <c r="L71" s="127"/>
    </row>
    <row r="72" spans="1:12" ht="36" customHeight="1">
      <c r="A72" s="126"/>
      <c r="B72" s="119">
        <f>'Tax Invoice'!D68</f>
        <v>1</v>
      </c>
      <c r="C72" s="10" t="s">
        <v>776</v>
      </c>
      <c r="D72" s="10" t="s">
        <v>832</v>
      </c>
      <c r="E72" s="130" t="s">
        <v>237</v>
      </c>
      <c r="F72" s="151" t="s">
        <v>112</v>
      </c>
      <c r="G72" s="152"/>
      <c r="H72" s="11" t="s">
        <v>778</v>
      </c>
      <c r="I72" s="14">
        <f t="shared" si="2"/>
        <v>29.27</v>
      </c>
      <c r="J72" s="14">
        <v>29.27</v>
      </c>
      <c r="K72" s="121">
        <f t="shared" si="3"/>
        <v>29.27</v>
      </c>
      <c r="L72" s="127"/>
    </row>
    <row r="73" spans="1:12" ht="36" customHeight="1">
      <c r="A73" s="126"/>
      <c r="B73" s="119">
        <f>'Tax Invoice'!D69</f>
        <v>1</v>
      </c>
      <c r="C73" s="10" t="s">
        <v>776</v>
      </c>
      <c r="D73" s="10" t="s">
        <v>832</v>
      </c>
      <c r="E73" s="130" t="s">
        <v>237</v>
      </c>
      <c r="F73" s="151" t="s">
        <v>220</v>
      </c>
      <c r="G73" s="152"/>
      <c r="H73" s="11" t="s">
        <v>778</v>
      </c>
      <c r="I73" s="14">
        <f t="shared" si="2"/>
        <v>29.27</v>
      </c>
      <c r="J73" s="14">
        <v>29.27</v>
      </c>
      <c r="K73" s="121">
        <f t="shared" si="3"/>
        <v>29.27</v>
      </c>
      <c r="L73" s="127"/>
    </row>
    <row r="74" spans="1:12" ht="36" customHeight="1">
      <c r="A74" s="126"/>
      <c r="B74" s="119">
        <f>'Tax Invoice'!D70</f>
        <v>1</v>
      </c>
      <c r="C74" s="10" t="s">
        <v>776</v>
      </c>
      <c r="D74" s="10" t="s">
        <v>832</v>
      </c>
      <c r="E74" s="130" t="s">
        <v>237</v>
      </c>
      <c r="F74" s="151" t="s">
        <v>274</v>
      </c>
      <c r="G74" s="152"/>
      <c r="H74" s="11" t="s">
        <v>778</v>
      </c>
      <c r="I74" s="14">
        <f t="shared" si="2"/>
        <v>29.27</v>
      </c>
      <c r="J74" s="14">
        <v>29.27</v>
      </c>
      <c r="K74" s="121">
        <f t="shared" si="3"/>
        <v>29.27</v>
      </c>
      <c r="L74" s="127"/>
    </row>
    <row r="75" spans="1:12" ht="36" customHeight="1">
      <c r="A75" s="126"/>
      <c r="B75" s="119">
        <f>'Tax Invoice'!D71</f>
        <v>1</v>
      </c>
      <c r="C75" s="10" t="s">
        <v>776</v>
      </c>
      <c r="D75" s="10" t="s">
        <v>833</v>
      </c>
      <c r="E75" s="130" t="s">
        <v>240</v>
      </c>
      <c r="F75" s="151" t="s">
        <v>220</v>
      </c>
      <c r="G75" s="152"/>
      <c r="H75" s="11" t="s">
        <v>778</v>
      </c>
      <c r="I75" s="14">
        <f t="shared" si="2"/>
        <v>31.01</v>
      </c>
      <c r="J75" s="14">
        <v>31.01</v>
      </c>
      <c r="K75" s="121">
        <f t="shared" si="3"/>
        <v>31.01</v>
      </c>
      <c r="L75" s="127"/>
    </row>
    <row r="76" spans="1:12" ht="36" customHeight="1">
      <c r="A76" s="126"/>
      <c r="B76" s="119">
        <f>'Tax Invoice'!D72</f>
        <v>3</v>
      </c>
      <c r="C76" s="10" t="s">
        <v>776</v>
      </c>
      <c r="D76" s="10" t="s">
        <v>833</v>
      </c>
      <c r="E76" s="130" t="s">
        <v>241</v>
      </c>
      <c r="F76" s="151" t="s">
        <v>274</v>
      </c>
      <c r="G76" s="152"/>
      <c r="H76" s="11" t="s">
        <v>778</v>
      </c>
      <c r="I76" s="14">
        <f t="shared" si="2"/>
        <v>31.01</v>
      </c>
      <c r="J76" s="14">
        <v>31.01</v>
      </c>
      <c r="K76" s="121">
        <f t="shared" si="3"/>
        <v>93.03</v>
      </c>
      <c r="L76" s="127"/>
    </row>
    <row r="77" spans="1:12" ht="36" customHeight="1">
      <c r="A77" s="126"/>
      <c r="B77" s="119">
        <f>'Tax Invoice'!D73</f>
        <v>3</v>
      </c>
      <c r="C77" s="10" t="s">
        <v>776</v>
      </c>
      <c r="D77" s="10" t="s">
        <v>833</v>
      </c>
      <c r="E77" s="130" t="s">
        <v>241</v>
      </c>
      <c r="F77" s="151" t="s">
        <v>316</v>
      </c>
      <c r="G77" s="152"/>
      <c r="H77" s="11" t="s">
        <v>778</v>
      </c>
      <c r="I77" s="14">
        <f t="shared" si="2"/>
        <v>31.01</v>
      </c>
      <c r="J77" s="14">
        <v>31.01</v>
      </c>
      <c r="K77" s="121">
        <f t="shared" si="3"/>
        <v>93.03</v>
      </c>
      <c r="L77" s="127"/>
    </row>
    <row r="78" spans="1:12" ht="24" customHeight="1">
      <c r="A78" s="126"/>
      <c r="B78" s="119">
        <f>'Tax Invoice'!D74</f>
        <v>3</v>
      </c>
      <c r="C78" s="10" t="s">
        <v>779</v>
      </c>
      <c r="D78" s="10" t="s">
        <v>779</v>
      </c>
      <c r="E78" s="130" t="s">
        <v>28</v>
      </c>
      <c r="F78" s="151" t="s">
        <v>780</v>
      </c>
      <c r="G78" s="152"/>
      <c r="H78" s="11" t="s">
        <v>781</v>
      </c>
      <c r="I78" s="14">
        <f t="shared" si="2"/>
        <v>20.56</v>
      </c>
      <c r="J78" s="14">
        <v>20.56</v>
      </c>
      <c r="K78" s="121">
        <f t="shared" si="3"/>
        <v>61.679999999999993</v>
      </c>
      <c r="L78" s="127"/>
    </row>
    <row r="79" spans="1:12" ht="24" customHeight="1">
      <c r="A79" s="126"/>
      <c r="B79" s="119">
        <f>'Tax Invoice'!D75</f>
        <v>3</v>
      </c>
      <c r="C79" s="10" t="s">
        <v>779</v>
      </c>
      <c r="D79" s="10" t="s">
        <v>779</v>
      </c>
      <c r="E79" s="130" t="s">
        <v>28</v>
      </c>
      <c r="F79" s="151" t="s">
        <v>751</v>
      </c>
      <c r="G79" s="152"/>
      <c r="H79" s="11" t="s">
        <v>781</v>
      </c>
      <c r="I79" s="14">
        <f t="shared" si="2"/>
        <v>20.56</v>
      </c>
      <c r="J79" s="14">
        <v>20.56</v>
      </c>
      <c r="K79" s="121">
        <f t="shared" si="3"/>
        <v>61.679999999999993</v>
      </c>
      <c r="L79" s="127"/>
    </row>
    <row r="80" spans="1:12" ht="24" customHeight="1">
      <c r="A80" s="126"/>
      <c r="B80" s="119">
        <f>'Tax Invoice'!D76</f>
        <v>6</v>
      </c>
      <c r="C80" s="10" t="s">
        <v>779</v>
      </c>
      <c r="D80" s="10" t="s">
        <v>779</v>
      </c>
      <c r="E80" s="130" t="s">
        <v>30</v>
      </c>
      <c r="F80" s="151" t="s">
        <v>780</v>
      </c>
      <c r="G80" s="152"/>
      <c r="H80" s="11" t="s">
        <v>781</v>
      </c>
      <c r="I80" s="14">
        <f t="shared" si="2"/>
        <v>20.56</v>
      </c>
      <c r="J80" s="14">
        <v>20.56</v>
      </c>
      <c r="K80" s="121">
        <f t="shared" si="3"/>
        <v>123.35999999999999</v>
      </c>
      <c r="L80" s="127"/>
    </row>
    <row r="81" spans="1:12" ht="24" customHeight="1">
      <c r="A81" s="126"/>
      <c r="B81" s="119">
        <f>'Tax Invoice'!D77</f>
        <v>3</v>
      </c>
      <c r="C81" s="10" t="s">
        <v>779</v>
      </c>
      <c r="D81" s="10" t="s">
        <v>779</v>
      </c>
      <c r="E81" s="130" t="s">
        <v>30</v>
      </c>
      <c r="F81" s="151" t="s">
        <v>751</v>
      </c>
      <c r="G81" s="152"/>
      <c r="H81" s="11" t="s">
        <v>781</v>
      </c>
      <c r="I81" s="14">
        <f t="shared" si="2"/>
        <v>20.56</v>
      </c>
      <c r="J81" s="14">
        <v>20.56</v>
      </c>
      <c r="K81" s="121">
        <f t="shared" si="3"/>
        <v>61.679999999999993</v>
      </c>
      <c r="L81" s="127"/>
    </row>
    <row r="82" spans="1:12" ht="24" customHeight="1">
      <c r="A82" s="126"/>
      <c r="B82" s="119">
        <f>'Tax Invoice'!D78</f>
        <v>3</v>
      </c>
      <c r="C82" s="10" t="s">
        <v>779</v>
      </c>
      <c r="D82" s="10" t="s">
        <v>779</v>
      </c>
      <c r="E82" s="130" t="s">
        <v>31</v>
      </c>
      <c r="F82" s="151" t="s">
        <v>780</v>
      </c>
      <c r="G82" s="152"/>
      <c r="H82" s="11" t="s">
        <v>781</v>
      </c>
      <c r="I82" s="14">
        <f t="shared" si="2"/>
        <v>20.56</v>
      </c>
      <c r="J82" s="14">
        <v>20.56</v>
      </c>
      <c r="K82" s="121">
        <f t="shared" si="3"/>
        <v>61.679999999999993</v>
      </c>
      <c r="L82" s="127"/>
    </row>
    <row r="83" spans="1:12" ht="12.75" customHeight="1">
      <c r="A83" s="126"/>
      <c r="B83" s="119">
        <f>'Tax Invoice'!D79</f>
        <v>5</v>
      </c>
      <c r="C83" s="10" t="s">
        <v>782</v>
      </c>
      <c r="D83" s="10" t="s">
        <v>782</v>
      </c>
      <c r="E83" s="130" t="s">
        <v>28</v>
      </c>
      <c r="F83" s="151" t="s">
        <v>279</v>
      </c>
      <c r="G83" s="152"/>
      <c r="H83" s="11" t="s">
        <v>783</v>
      </c>
      <c r="I83" s="14">
        <f t="shared" si="2"/>
        <v>20.56</v>
      </c>
      <c r="J83" s="14">
        <v>20.56</v>
      </c>
      <c r="K83" s="121">
        <f t="shared" si="3"/>
        <v>102.8</v>
      </c>
      <c r="L83" s="127"/>
    </row>
    <row r="84" spans="1:12" ht="36" customHeight="1">
      <c r="A84" s="126"/>
      <c r="B84" s="119">
        <f>'Tax Invoice'!D80</f>
        <v>3</v>
      </c>
      <c r="C84" s="10" t="s">
        <v>784</v>
      </c>
      <c r="D84" s="10" t="s">
        <v>784</v>
      </c>
      <c r="E84" s="130" t="s">
        <v>31</v>
      </c>
      <c r="F84" s="151" t="s">
        <v>112</v>
      </c>
      <c r="G84" s="152"/>
      <c r="H84" s="11" t="s">
        <v>847</v>
      </c>
      <c r="I84" s="14">
        <f t="shared" si="2"/>
        <v>56.09</v>
      </c>
      <c r="J84" s="14">
        <v>56.09</v>
      </c>
      <c r="K84" s="121">
        <f t="shared" si="3"/>
        <v>168.27</v>
      </c>
      <c r="L84" s="127"/>
    </row>
    <row r="85" spans="1:12" ht="24" customHeight="1">
      <c r="A85" s="126"/>
      <c r="B85" s="119">
        <f>'Tax Invoice'!D81</f>
        <v>1</v>
      </c>
      <c r="C85" s="10" t="s">
        <v>785</v>
      </c>
      <c r="D85" s="10" t="s">
        <v>785</v>
      </c>
      <c r="E85" s="130" t="s">
        <v>31</v>
      </c>
      <c r="F85" s="151"/>
      <c r="G85" s="152"/>
      <c r="H85" s="11" t="s">
        <v>786</v>
      </c>
      <c r="I85" s="14">
        <f t="shared" si="2"/>
        <v>32.4</v>
      </c>
      <c r="J85" s="14">
        <v>32.4</v>
      </c>
      <c r="K85" s="121">
        <f t="shared" si="3"/>
        <v>32.4</v>
      </c>
      <c r="L85" s="127"/>
    </row>
    <row r="86" spans="1:12" ht="12.75" customHeight="1">
      <c r="A86" s="126"/>
      <c r="B86" s="119">
        <f>'Tax Invoice'!D82</f>
        <v>4</v>
      </c>
      <c r="C86" s="10" t="s">
        <v>787</v>
      </c>
      <c r="D86" s="10" t="s">
        <v>834</v>
      </c>
      <c r="E86" s="130" t="s">
        <v>788</v>
      </c>
      <c r="F86" s="151"/>
      <c r="G86" s="152"/>
      <c r="H86" s="11" t="s">
        <v>789</v>
      </c>
      <c r="I86" s="14">
        <f t="shared" ref="I86:I100" si="4">J86*$N$1</f>
        <v>32.75</v>
      </c>
      <c r="J86" s="14">
        <v>32.75</v>
      </c>
      <c r="K86" s="121">
        <f t="shared" ref="K86:K100" si="5">I86*B86</f>
        <v>131</v>
      </c>
      <c r="L86" s="127"/>
    </row>
    <row r="87" spans="1:12" ht="12.75" customHeight="1">
      <c r="A87" s="126"/>
      <c r="B87" s="119">
        <f>'Tax Invoice'!D83</f>
        <v>2</v>
      </c>
      <c r="C87" s="10" t="s">
        <v>790</v>
      </c>
      <c r="D87" s="10" t="s">
        <v>835</v>
      </c>
      <c r="E87" s="130" t="s">
        <v>728</v>
      </c>
      <c r="F87" s="151"/>
      <c r="G87" s="152"/>
      <c r="H87" s="11" t="s">
        <v>791</v>
      </c>
      <c r="I87" s="14">
        <f t="shared" si="4"/>
        <v>44.94</v>
      </c>
      <c r="J87" s="14">
        <v>44.94</v>
      </c>
      <c r="K87" s="121">
        <f t="shared" si="5"/>
        <v>89.88</v>
      </c>
      <c r="L87" s="127"/>
    </row>
    <row r="88" spans="1:12" ht="24" customHeight="1">
      <c r="A88" s="126"/>
      <c r="B88" s="119">
        <f>'Tax Invoice'!D84</f>
        <v>6</v>
      </c>
      <c r="C88" s="10" t="s">
        <v>792</v>
      </c>
      <c r="D88" s="10" t="s">
        <v>836</v>
      </c>
      <c r="E88" s="130" t="s">
        <v>727</v>
      </c>
      <c r="F88" s="151" t="s">
        <v>793</v>
      </c>
      <c r="G88" s="152"/>
      <c r="H88" s="11" t="s">
        <v>794</v>
      </c>
      <c r="I88" s="14">
        <f t="shared" si="4"/>
        <v>116.37</v>
      </c>
      <c r="J88" s="14">
        <v>116.37</v>
      </c>
      <c r="K88" s="121">
        <f t="shared" si="5"/>
        <v>698.22</v>
      </c>
      <c r="L88" s="127"/>
    </row>
    <row r="89" spans="1:12" ht="24" customHeight="1">
      <c r="A89" s="126"/>
      <c r="B89" s="119">
        <f>'Tax Invoice'!D85</f>
        <v>2</v>
      </c>
      <c r="C89" s="10" t="s">
        <v>792</v>
      </c>
      <c r="D89" s="10" t="s">
        <v>837</v>
      </c>
      <c r="E89" s="130" t="s">
        <v>728</v>
      </c>
      <c r="F89" s="151" t="s">
        <v>793</v>
      </c>
      <c r="G89" s="152"/>
      <c r="H89" s="11" t="s">
        <v>794</v>
      </c>
      <c r="I89" s="14">
        <f t="shared" si="4"/>
        <v>126.82</v>
      </c>
      <c r="J89" s="14">
        <v>126.82</v>
      </c>
      <c r="K89" s="121">
        <f t="shared" si="5"/>
        <v>253.64</v>
      </c>
      <c r="L89" s="127"/>
    </row>
    <row r="90" spans="1:12" ht="12.75" customHeight="1">
      <c r="A90" s="126"/>
      <c r="B90" s="119">
        <f>'Tax Invoice'!D86</f>
        <v>2</v>
      </c>
      <c r="C90" s="10" t="s">
        <v>795</v>
      </c>
      <c r="D90" s="10" t="s">
        <v>838</v>
      </c>
      <c r="E90" s="130" t="s">
        <v>724</v>
      </c>
      <c r="F90" s="151" t="s">
        <v>641</v>
      </c>
      <c r="G90" s="152"/>
      <c r="H90" s="11" t="s">
        <v>796</v>
      </c>
      <c r="I90" s="14">
        <f t="shared" si="4"/>
        <v>17.07</v>
      </c>
      <c r="J90" s="14">
        <v>17.07</v>
      </c>
      <c r="K90" s="121">
        <f t="shared" si="5"/>
        <v>34.14</v>
      </c>
      <c r="L90" s="127"/>
    </row>
    <row r="91" spans="1:12" ht="12.75" customHeight="1">
      <c r="A91" s="126"/>
      <c r="B91" s="119">
        <f>'Tax Invoice'!D87</f>
        <v>2</v>
      </c>
      <c r="C91" s="10" t="s">
        <v>795</v>
      </c>
      <c r="D91" s="10" t="s">
        <v>838</v>
      </c>
      <c r="E91" s="130" t="s">
        <v>724</v>
      </c>
      <c r="F91" s="151" t="s">
        <v>644</v>
      </c>
      <c r="G91" s="152"/>
      <c r="H91" s="11" t="s">
        <v>796</v>
      </c>
      <c r="I91" s="14">
        <f t="shared" si="4"/>
        <v>17.07</v>
      </c>
      <c r="J91" s="14">
        <v>17.07</v>
      </c>
      <c r="K91" s="121">
        <f t="shared" si="5"/>
        <v>34.14</v>
      </c>
      <c r="L91" s="127"/>
    </row>
    <row r="92" spans="1:12" ht="12.75" customHeight="1">
      <c r="A92" s="126"/>
      <c r="B92" s="119">
        <f>'Tax Invoice'!D88</f>
        <v>6</v>
      </c>
      <c r="C92" s="10" t="s">
        <v>797</v>
      </c>
      <c r="D92" s="10" t="s">
        <v>839</v>
      </c>
      <c r="E92" s="130" t="s">
        <v>727</v>
      </c>
      <c r="F92" s="151" t="s">
        <v>798</v>
      </c>
      <c r="G92" s="152"/>
      <c r="H92" s="11" t="s">
        <v>799</v>
      </c>
      <c r="I92" s="14">
        <f t="shared" si="4"/>
        <v>18.12</v>
      </c>
      <c r="J92" s="14">
        <v>18.12</v>
      </c>
      <c r="K92" s="121">
        <f t="shared" si="5"/>
        <v>108.72</v>
      </c>
      <c r="L92" s="127"/>
    </row>
    <row r="93" spans="1:12" ht="24" customHeight="1">
      <c r="A93" s="126"/>
      <c r="B93" s="119">
        <f>'Tax Invoice'!D89</f>
        <v>6</v>
      </c>
      <c r="C93" s="10" t="s">
        <v>800</v>
      </c>
      <c r="D93" s="10" t="s">
        <v>840</v>
      </c>
      <c r="E93" s="130" t="s">
        <v>726</v>
      </c>
      <c r="F93" s="151"/>
      <c r="G93" s="152"/>
      <c r="H93" s="11" t="s">
        <v>801</v>
      </c>
      <c r="I93" s="14">
        <f t="shared" si="4"/>
        <v>18.47</v>
      </c>
      <c r="J93" s="14">
        <v>18.47</v>
      </c>
      <c r="K93" s="121">
        <f t="shared" si="5"/>
        <v>110.82</v>
      </c>
      <c r="L93" s="127"/>
    </row>
    <row r="94" spans="1:12" ht="24" customHeight="1">
      <c r="A94" s="126"/>
      <c r="B94" s="119">
        <f>'Tax Invoice'!D90</f>
        <v>2</v>
      </c>
      <c r="C94" s="10" t="s">
        <v>800</v>
      </c>
      <c r="D94" s="10" t="s">
        <v>841</v>
      </c>
      <c r="E94" s="130" t="s">
        <v>727</v>
      </c>
      <c r="F94" s="151"/>
      <c r="G94" s="152"/>
      <c r="H94" s="11" t="s">
        <v>801</v>
      </c>
      <c r="I94" s="14">
        <f t="shared" si="4"/>
        <v>20.9</v>
      </c>
      <c r="J94" s="14">
        <v>20.9</v>
      </c>
      <c r="K94" s="121">
        <f t="shared" si="5"/>
        <v>41.8</v>
      </c>
      <c r="L94" s="127"/>
    </row>
    <row r="95" spans="1:12" ht="12.75" customHeight="1">
      <c r="A95" s="126"/>
      <c r="B95" s="119">
        <f>'Tax Invoice'!D91</f>
        <v>2</v>
      </c>
      <c r="C95" s="10" t="s">
        <v>802</v>
      </c>
      <c r="D95" s="10" t="s">
        <v>842</v>
      </c>
      <c r="E95" s="130" t="s">
        <v>752</v>
      </c>
      <c r="F95" s="151" t="s">
        <v>279</v>
      </c>
      <c r="G95" s="152"/>
      <c r="H95" s="11" t="s">
        <v>803</v>
      </c>
      <c r="I95" s="14">
        <f t="shared" si="4"/>
        <v>11.85</v>
      </c>
      <c r="J95" s="14">
        <v>11.85</v>
      </c>
      <c r="K95" s="121">
        <f t="shared" si="5"/>
        <v>23.7</v>
      </c>
      <c r="L95" s="127"/>
    </row>
    <row r="96" spans="1:12" ht="12.75" customHeight="1">
      <c r="A96" s="126"/>
      <c r="B96" s="119">
        <f>'Tax Invoice'!D92</f>
        <v>2</v>
      </c>
      <c r="C96" s="10" t="s">
        <v>804</v>
      </c>
      <c r="D96" s="10" t="s">
        <v>804</v>
      </c>
      <c r="E96" s="130" t="s">
        <v>30</v>
      </c>
      <c r="F96" s="151"/>
      <c r="G96" s="152"/>
      <c r="H96" s="11" t="s">
        <v>805</v>
      </c>
      <c r="I96" s="14">
        <f t="shared" si="4"/>
        <v>29.27</v>
      </c>
      <c r="J96" s="14">
        <v>29.27</v>
      </c>
      <c r="K96" s="121">
        <f t="shared" si="5"/>
        <v>58.54</v>
      </c>
      <c r="L96" s="127"/>
    </row>
    <row r="97" spans="1:12" ht="12.75" customHeight="1">
      <c r="A97" s="126"/>
      <c r="B97" s="119">
        <f>'Tax Invoice'!D93</f>
        <v>4</v>
      </c>
      <c r="C97" s="10" t="s">
        <v>806</v>
      </c>
      <c r="D97" s="10" t="s">
        <v>806</v>
      </c>
      <c r="E97" s="130" t="s">
        <v>28</v>
      </c>
      <c r="F97" s="151" t="s">
        <v>751</v>
      </c>
      <c r="G97" s="152"/>
      <c r="H97" s="11" t="s">
        <v>807</v>
      </c>
      <c r="I97" s="14">
        <f t="shared" si="4"/>
        <v>51.21</v>
      </c>
      <c r="J97" s="14">
        <v>51.21</v>
      </c>
      <c r="K97" s="121">
        <f t="shared" si="5"/>
        <v>204.84</v>
      </c>
      <c r="L97" s="127"/>
    </row>
    <row r="98" spans="1:12" ht="24" customHeight="1">
      <c r="A98" s="126"/>
      <c r="B98" s="119">
        <f>'Tax Invoice'!D94</f>
        <v>1</v>
      </c>
      <c r="C98" s="10" t="s">
        <v>808</v>
      </c>
      <c r="D98" s="10" t="s">
        <v>808</v>
      </c>
      <c r="E98" s="130" t="s">
        <v>31</v>
      </c>
      <c r="F98" s="151" t="s">
        <v>115</v>
      </c>
      <c r="G98" s="152"/>
      <c r="H98" s="11" t="s">
        <v>809</v>
      </c>
      <c r="I98" s="14">
        <f t="shared" si="4"/>
        <v>27.18</v>
      </c>
      <c r="J98" s="14">
        <v>27.18</v>
      </c>
      <c r="K98" s="121">
        <f t="shared" si="5"/>
        <v>27.18</v>
      </c>
      <c r="L98" s="127"/>
    </row>
    <row r="99" spans="1:12" ht="24" customHeight="1">
      <c r="A99" s="126"/>
      <c r="B99" s="119">
        <f>'Tax Invoice'!D95</f>
        <v>1</v>
      </c>
      <c r="C99" s="10" t="s">
        <v>810</v>
      </c>
      <c r="D99" s="10" t="s">
        <v>810</v>
      </c>
      <c r="E99" s="130" t="s">
        <v>220</v>
      </c>
      <c r="F99" s="151"/>
      <c r="G99" s="152"/>
      <c r="H99" s="11" t="s">
        <v>811</v>
      </c>
      <c r="I99" s="14">
        <f t="shared" si="4"/>
        <v>128.91</v>
      </c>
      <c r="J99" s="14">
        <v>128.91</v>
      </c>
      <c r="K99" s="121">
        <f t="shared" si="5"/>
        <v>128.91</v>
      </c>
      <c r="L99" s="127"/>
    </row>
    <row r="100" spans="1:12" ht="24" customHeight="1">
      <c r="A100" s="126"/>
      <c r="B100" s="120">
        <f>'Tax Invoice'!D96</f>
        <v>1</v>
      </c>
      <c r="C100" s="12" t="s">
        <v>810</v>
      </c>
      <c r="D100" s="12" t="s">
        <v>810</v>
      </c>
      <c r="E100" s="131" t="s">
        <v>276</v>
      </c>
      <c r="F100" s="153"/>
      <c r="G100" s="154"/>
      <c r="H100" s="13" t="s">
        <v>811</v>
      </c>
      <c r="I100" s="15">
        <f t="shared" si="4"/>
        <v>128.91</v>
      </c>
      <c r="J100" s="15">
        <v>128.91</v>
      </c>
      <c r="K100" s="122">
        <f t="shared" si="5"/>
        <v>128.91</v>
      </c>
      <c r="L100" s="127"/>
    </row>
    <row r="101" spans="1:12" ht="12.75" customHeight="1">
      <c r="A101" s="126"/>
      <c r="B101" s="138">
        <f>SUM(B22:B100)</f>
        <v>387</v>
      </c>
      <c r="C101" s="138" t="s">
        <v>149</v>
      </c>
      <c r="D101" s="138"/>
      <c r="E101" s="138"/>
      <c r="F101" s="138"/>
      <c r="G101" s="138"/>
      <c r="H101" s="138"/>
      <c r="I101" s="139" t="s">
        <v>261</v>
      </c>
      <c r="J101" s="139" t="s">
        <v>261</v>
      </c>
      <c r="K101" s="140">
        <f>SUM(K22:K100)</f>
        <v>8981.9000000000051</v>
      </c>
      <c r="L101" s="127"/>
    </row>
    <row r="102" spans="1:12" ht="12.75" customHeight="1">
      <c r="A102" s="126"/>
      <c r="B102" s="138"/>
      <c r="C102" s="138"/>
      <c r="D102" s="138"/>
      <c r="E102" s="138"/>
      <c r="F102" s="138"/>
      <c r="G102" s="138"/>
      <c r="H102" s="138"/>
      <c r="I102" s="139" t="s">
        <v>190</v>
      </c>
      <c r="J102" s="139" t="s">
        <v>190</v>
      </c>
      <c r="K102" s="140">
        <f>Invoice!J102</f>
        <v>-3592.760000000002</v>
      </c>
      <c r="L102" s="127"/>
    </row>
    <row r="103" spans="1:12" ht="12.75" customHeight="1" outlineLevel="1">
      <c r="A103" s="126"/>
      <c r="B103" s="138"/>
      <c r="C103" s="138"/>
      <c r="D103" s="138"/>
      <c r="E103" s="138"/>
      <c r="F103" s="138"/>
      <c r="G103" s="138"/>
      <c r="H103" s="138"/>
      <c r="I103" s="139" t="s">
        <v>191</v>
      </c>
      <c r="J103" s="139" t="s">
        <v>191</v>
      </c>
      <c r="K103" s="140">
        <f>Invoice!J103</f>
        <v>0</v>
      </c>
      <c r="L103" s="127"/>
    </row>
    <row r="104" spans="1:12" ht="12.75" customHeight="1">
      <c r="A104" s="126"/>
      <c r="B104" s="138"/>
      <c r="C104" s="138"/>
      <c r="D104" s="138"/>
      <c r="E104" s="138"/>
      <c r="F104" s="138"/>
      <c r="G104" s="138"/>
      <c r="H104" s="138"/>
      <c r="I104" s="139" t="s">
        <v>263</v>
      </c>
      <c r="J104" s="139" t="s">
        <v>263</v>
      </c>
      <c r="K104" s="140">
        <f>SUM(K101:K103)</f>
        <v>5389.1400000000031</v>
      </c>
      <c r="L104" s="127"/>
    </row>
    <row r="105" spans="1:12" ht="12.75" customHeight="1">
      <c r="A105" s="6"/>
      <c r="B105" s="7"/>
      <c r="C105" s="7"/>
      <c r="D105" s="7"/>
      <c r="E105" s="7"/>
      <c r="F105" s="7"/>
      <c r="G105" s="7"/>
      <c r="H105" s="7" t="s">
        <v>843</v>
      </c>
      <c r="I105" s="7"/>
      <c r="J105" s="7"/>
      <c r="K105" s="7"/>
      <c r="L105" s="8"/>
    </row>
    <row r="106" spans="1:12" ht="12.75" customHeight="1"/>
    <row r="107" spans="1:12" ht="12.75" customHeight="1"/>
    <row r="108" spans="1:12" ht="12.75" customHeight="1"/>
    <row r="109" spans="1:12" ht="12.75" customHeight="1"/>
    <row r="110" spans="1:12" ht="12.75" customHeight="1"/>
    <row r="111" spans="1:12" ht="12.75" customHeight="1"/>
    <row r="112" spans="1:12" ht="12.75" customHeight="1"/>
  </sheetData>
  <mergeCells count="83">
    <mergeCell ref="F42:G42"/>
    <mergeCell ref="F43:G43"/>
    <mergeCell ref="F37:G37"/>
    <mergeCell ref="F38:G38"/>
    <mergeCell ref="F39:G39"/>
    <mergeCell ref="F40:G40"/>
    <mergeCell ref="F41:G41"/>
    <mergeCell ref="F35:G35"/>
    <mergeCell ref="F36:G36"/>
    <mergeCell ref="F22:G22"/>
    <mergeCell ref="F33:G33"/>
    <mergeCell ref="F31:G31"/>
    <mergeCell ref="F32:G32"/>
    <mergeCell ref="F26:G26"/>
    <mergeCell ref="F27:G27"/>
    <mergeCell ref="F28:G28"/>
    <mergeCell ref="F29:G29"/>
    <mergeCell ref="F30:G30"/>
    <mergeCell ref="F25:G25"/>
    <mergeCell ref="F24:G24"/>
    <mergeCell ref="F23:G23"/>
    <mergeCell ref="F20:G20"/>
    <mergeCell ref="F21:G21"/>
    <mergeCell ref="K10:K11"/>
    <mergeCell ref="K14:K15"/>
    <mergeCell ref="F34:G34"/>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9:G99"/>
    <mergeCell ref="F100:G100"/>
    <mergeCell ref="F94:G94"/>
    <mergeCell ref="F95:G95"/>
    <mergeCell ref="F96:G96"/>
    <mergeCell ref="F97:G97"/>
    <mergeCell ref="F98:G9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96"/>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8981.9000000000051</v>
      </c>
      <c r="O2" s="21" t="s">
        <v>265</v>
      </c>
    </row>
    <row r="3" spans="1:15" s="21" customFormat="1" ht="15" customHeight="1" thickBot="1">
      <c r="A3" s="22" t="s">
        <v>156</v>
      </c>
      <c r="G3" s="28">
        <f>Invoice!J14</f>
        <v>45099</v>
      </c>
      <c r="H3" s="29"/>
      <c r="N3" s="21">
        <v>8981.9000000000051</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34.659999999999997</v>
      </c>
    </row>
    <row r="12" spans="1:15" s="21" customFormat="1" ht="15.75" thickBot="1">
      <c r="A12" s="41" t="str">
        <f>'Copy paste to Here'!G12</f>
        <v>Bang Rak 152 Chartered Square Building</v>
      </c>
      <c r="B12" s="42"/>
      <c r="C12" s="42"/>
      <c r="D12" s="42"/>
      <c r="E12" s="89"/>
      <c r="F12" s="43" t="str">
        <f>'Copy paste to Here'!B12</f>
        <v>152 Chartered Square Building</v>
      </c>
      <c r="G12" s="44"/>
      <c r="H12" s="45"/>
      <c r="K12" s="105" t="s">
        <v>165</v>
      </c>
      <c r="L12" s="46" t="s">
        <v>138</v>
      </c>
      <c r="M12" s="21">
        <f>VLOOKUP(G3,[1]Sheet1!$A$9:$I$7290,3,FALSE)</f>
        <v>37.909999999999997</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44.04</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23.19</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26.16</v>
      </c>
    </row>
    <row r="16" spans="1:15" s="21" customFormat="1" ht="13.7" customHeight="1" thickBot="1">
      <c r="A16" s="52"/>
      <c r="K16" s="106" t="s">
        <v>172</v>
      </c>
      <c r="L16" s="51" t="s">
        <v>173</v>
      </c>
      <c r="M16" s="21">
        <f>VLOOKUP(G3,[1]Sheet1!$A$9:$I$7290,7,FALSE)</f>
        <v>21.27</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Acrylic flesh tunnel with external screw-fit &amp; Gauge: 6mm  &amp;  Color: Clear</v>
      </c>
      <c r="B18" s="57" t="str">
        <f>'Copy paste to Here'!C22</f>
        <v>ACFP</v>
      </c>
      <c r="C18" s="57" t="s">
        <v>812</v>
      </c>
      <c r="D18" s="58">
        <f>Invoice!B22</f>
        <v>2</v>
      </c>
      <c r="E18" s="59">
        <f>'Shipping Invoice'!J22*$N$1</f>
        <v>24.04</v>
      </c>
      <c r="F18" s="59">
        <f>D18*E18</f>
        <v>48.08</v>
      </c>
      <c r="G18" s="60">
        <f>E18*$E$14</f>
        <v>24.04</v>
      </c>
      <c r="H18" s="61">
        <f>D18*G18</f>
        <v>48.08</v>
      </c>
    </row>
    <row r="19" spans="1:13" s="62" customFormat="1" ht="24">
      <c r="A19" s="124" t="str">
        <f>IF((LEN('Copy paste to Here'!G23))&gt;5,((CONCATENATE('Copy paste to Here'!G23," &amp; ",'Copy paste to Here'!D23,"  &amp;  ",'Copy paste to Here'!E23))),"Empty Cell")</f>
        <v>Acrylic flesh tunnel with external screw-fit &amp; Gauge: 8mm  &amp;  Color: Black</v>
      </c>
      <c r="B19" s="57" t="str">
        <f>'Copy paste to Here'!C23</f>
        <v>ACFP</v>
      </c>
      <c r="C19" s="57" t="s">
        <v>813</v>
      </c>
      <c r="D19" s="58">
        <f>Invoice!B23</f>
        <v>18</v>
      </c>
      <c r="E19" s="59">
        <f>'Shipping Invoice'!J23*$N$1</f>
        <v>25.43</v>
      </c>
      <c r="F19" s="59">
        <f t="shared" ref="F19:F82" si="0">D19*E19</f>
        <v>457.74</v>
      </c>
      <c r="G19" s="60">
        <f t="shared" ref="G19:G82" si="1">E19*$E$14</f>
        <v>25.43</v>
      </c>
      <c r="H19" s="63">
        <f t="shared" ref="H19:H82" si="2">D19*G19</f>
        <v>457.74</v>
      </c>
    </row>
    <row r="20" spans="1:13" s="62" customFormat="1" ht="24">
      <c r="A20" s="56" t="str">
        <f>IF((LEN('Copy paste to Here'!G24))&gt;5,((CONCATENATE('Copy paste to Here'!G24," &amp; ",'Copy paste to Here'!D24,"  &amp;  ",'Copy paste to Here'!E24))),"Empty Cell")</f>
        <v>Acrylic flesh tunnel with external screw-fit &amp; Gauge: 8mm  &amp;  Color: Clear</v>
      </c>
      <c r="B20" s="57" t="str">
        <f>'Copy paste to Here'!C24</f>
        <v>ACFP</v>
      </c>
      <c r="C20" s="57" t="s">
        <v>813</v>
      </c>
      <c r="D20" s="58">
        <f>Invoice!B24</f>
        <v>2</v>
      </c>
      <c r="E20" s="59">
        <f>'Shipping Invoice'!J24*$N$1</f>
        <v>25.43</v>
      </c>
      <c r="F20" s="59">
        <f t="shared" si="0"/>
        <v>50.86</v>
      </c>
      <c r="G20" s="60">
        <f t="shared" si="1"/>
        <v>25.43</v>
      </c>
      <c r="H20" s="63">
        <f t="shared" si="2"/>
        <v>50.86</v>
      </c>
    </row>
    <row r="21" spans="1:13" s="62" customFormat="1" ht="24">
      <c r="A21" s="56" t="str">
        <f>IF((LEN('Copy paste to Here'!G25))&gt;5,((CONCATENATE('Copy paste to Here'!G25," &amp; ",'Copy paste to Here'!D25,"  &amp;  ",'Copy paste to Here'!E25))),"Empty Cell")</f>
        <v>Acrylic flesh tunnel with external screw-fit &amp; Gauge: 10mm  &amp;  Color: Black</v>
      </c>
      <c r="B21" s="57" t="str">
        <f>'Copy paste to Here'!C25</f>
        <v>ACFP</v>
      </c>
      <c r="C21" s="57" t="s">
        <v>814</v>
      </c>
      <c r="D21" s="58">
        <f>Invoice!B25</f>
        <v>30</v>
      </c>
      <c r="E21" s="59">
        <f>'Shipping Invoice'!J25*$N$1</f>
        <v>26.83</v>
      </c>
      <c r="F21" s="59">
        <f t="shared" si="0"/>
        <v>804.9</v>
      </c>
      <c r="G21" s="60">
        <f t="shared" si="1"/>
        <v>26.83</v>
      </c>
      <c r="H21" s="63">
        <f t="shared" si="2"/>
        <v>804.9</v>
      </c>
    </row>
    <row r="22" spans="1:13" s="62" customFormat="1" ht="24">
      <c r="A22" s="56" t="str">
        <f>IF((LEN('Copy paste to Here'!G26))&gt;5,((CONCATENATE('Copy paste to Here'!G26," &amp; ",'Copy paste to Here'!D26,"  &amp;  ",'Copy paste to Here'!E26))),"Empty Cell")</f>
        <v>Acrylic flesh tunnel with external screw-fit &amp; Gauge: 12mm  &amp;  Color: Black</v>
      </c>
      <c r="B22" s="57" t="str">
        <f>'Copy paste to Here'!C26</f>
        <v>ACFP</v>
      </c>
      <c r="C22" s="57" t="s">
        <v>815</v>
      </c>
      <c r="D22" s="58">
        <f>Invoice!B26</f>
        <v>16</v>
      </c>
      <c r="E22" s="59">
        <f>'Shipping Invoice'!J26*$N$1</f>
        <v>28.57</v>
      </c>
      <c r="F22" s="59">
        <f t="shared" si="0"/>
        <v>457.12</v>
      </c>
      <c r="G22" s="60">
        <f t="shared" si="1"/>
        <v>28.57</v>
      </c>
      <c r="H22" s="63">
        <f t="shared" si="2"/>
        <v>457.12</v>
      </c>
    </row>
    <row r="23" spans="1:13" s="62" customFormat="1" ht="24">
      <c r="A23" s="56" t="str">
        <f>IF((LEN('Copy paste to Here'!G27))&gt;5,((CONCATENATE('Copy paste to Here'!G27," &amp; ",'Copy paste to Here'!D27,"  &amp;  ",'Copy paste to Here'!E27))),"Empty Cell")</f>
        <v>Acrylic flesh tunnel with external screw-fit &amp; Gauge: 12mm  &amp;  Color: White</v>
      </c>
      <c r="B23" s="57" t="str">
        <f>'Copy paste to Here'!C27</f>
        <v>ACFP</v>
      </c>
      <c r="C23" s="57" t="s">
        <v>815</v>
      </c>
      <c r="D23" s="58">
        <f>Invoice!B27</f>
        <v>4</v>
      </c>
      <c r="E23" s="59">
        <f>'Shipping Invoice'!J27*$N$1</f>
        <v>28.57</v>
      </c>
      <c r="F23" s="59">
        <f t="shared" si="0"/>
        <v>114.28</v>
      </c>
      <c r="G23" s="60">
        <f t="shared" si="1"/>
        <v>28.57</v>
      </c>
      <c r="H23" s="63">
        <f t="shared" si="2"/>
        <v>114.28</v>
      </c>
    </row>
    <row r="24" spans="1:13" s="62" customFormat="1" ht="24">
      <c r="A24" s="56" t="str">
        <f>IF((LEN('Copy paste to Here'!G28))&gt;5,((CONCATENATE('Copy paste to Here'!G28," &amp; ",'Copy paste to Here'!D28,"  &amp;  ",'Copy paste to Here'!E28))),"Empty Cell")</f>
        <v>Semi transparent acrylic double flared flesh tunnel &amp; Gauge: 5mm  &amp;  Color: Black</v>
      </c>
      <c r="B24" s="57" t="str">
        <f>'Copy paste to Here'!C28</f>
        <v>APRD</v>
      </c>
      <c r="C24" s="57" t="s">
        <v>816</v>
      </c>
      <c r="D24" s="58">
        <f>Invoice!B28</f>
        <v>2</v>
      </c>
      <c r="E24" s="59">
        <f>'Shipping Invoice'!J28*$N$1</f>
        <v>11.5</v>
      </c>
      <c r="F24" s="59">
        <f t="shared" si="0"/>
        <v>23</v>
      </c>
      <c r="G24" s="60">
        <f t="shared" si="1"/>
        <v>11.5</v>
      </c>
      <c r="H24" s="63">
        <f t="shared" si="2"/>
        <v>23</v>
      </c>
    </row>
    <row r="25" spans="1:13" s="62" customFormat="1" ht="24">
      <c r="A25" s="56" t="str">
        <f>IF((LEN('Copy paste to Here'!G29))&gt;5,((CONCATENATE('Copy paste to Here'!G29," &amp; ",'Copy paste to Here'!D29,"  &amp;  ",'Copy paste to Here'!E29))),"Empty Cell")</f>
        <v>Semi transparent acrylic double flared flesh tunnel &amp; Gauge: 5mm  &amp;  Color: Dark blue</v>
      </c>
      <c r="B25" s="57" t="str">
        <f>'Copy paste to Here'!C29</f>
        <v>APRD</v>
      </c>
      <c r="C25" s="57" t="s">
        <v>816</v>
      </c>
      <c r="D25" s="58">
        <f>Invoice!B29</f>
        <v>2</v>
      </c>
      <c r="E25" s="59">
        <f>'Shipping Invoice'!J29*$N$1</f>
        <v>11.5</v>
      </c>
      <c r="F25" s="59">
        <f t="shared" si="0"/>
        <v>23</v>
      </c>
      <c r="G25" s="60">
        <f t="shared" si="1"/>
        <v>11.5</v>
      </c>
      <c r="H25" s="63">
        <f t="shared" si="2"/>
        <v>23</v>
      </c>
    </row>
    <row r="26" spans="1:13" s="62" customFormat="1" ht="24">
      <c r="A26" s="56" t="str">
        <f>IF((LEN('Copy paste to Here'!G30))&gt;5,((CONCATENATE('Copy paste to Here'!G30," &amp; ",'Copy paste to Here'!D30,"  &amp;  ",'Copy paste to Here'!E30))),"Empty Cell")</f>
        <v>PVD plated 316L steel eyebrow barbell, 18g (1mm) with two 3mm balls &amp; Color: High Polish  &amp;  Length: 6mm</v>
      </c>
      <c r="B26" s="57" t="str">
        <f>'Copy paste to Here'!C30</f>
        <v>BB18B3</v>
      </c>
      <c r="C26" s="57" t="s">
        <v>733</v>
      </c>
      <c r="D26" s="58">
        <f>Invoice!B30</f>
        <v>15</v>
      </c>
      <c r="E26" s="59">
        <f>'Shipping Invoice'!J30*$N$1</f>
        <v>6.62</v>
      </c>
      <c r="F26" s="59">
        <f t="shared" si="0"/>
        <v>99.3</v>
      </c>
      <c r="G26" s="60">
        <f t="shared" si="1"/>
        <v>6.62</v>
      </c>
      <c r="H26" s="63">
        <f t="shared" si="2"/>
        <v>99.3</v>
      </c>
    </row>
    <row r="27" spans="1:13" s="62" customFormat="1" ht="24">
      <c r="A27" s="56" t="str">
        <f>IF((LEN('Copy paste to Here'!G31))&gt;5,((CONCATENATE('Copy paste to Here'!G31," &amp; ",'Copy paste to Here'!D31,"  &amp;  ",'Copy paste to Here'!E31))),"Empty Cell")</f>
        <v>PVD plated 316L steel eyebrow barbell, 18g (1mm) with two 3mm balls &amp; Color: High Polish  &amp;  Length: 8mm</v>
      </c>
      <c r="B27" s="57" t="str">
        <f>'Copy paste to Here'!C31</f>
        <v>BB18B3</v>
      </c>
      <c r="C27" s="57" t="s">
        <v>733</v>
      </c>
      <c r="D27" s="58">
        <f>Invoice!B31</f>
        <v>3</v>
      </c>
      <c r="E27" s="59">
        <f>'Shipping Invoice'!J31*$N$1</f>
        <v>6.62</v>
      </c>
      <c r="F27" s="59">
        <f t="shared" si="0"/>
        <v>19.86</v>
      </c>
      <c r="G27" s="60">
        <f t="shared" si="1"/>
        <v>6.62</v>
      </c>
      <c r="H27" s="63">
        <f t="shared" si="2"/>
        <v>19.86</v>
      </c>
    </row>
    <row r="28" spans="1:13" s="62" customFormat="1" ht="25.5">
      <c r="A28" s="56" t="str">
        <f>IF((LEN('Copy paste to Here'!G32))&gt;5,((CONCATENATE('Copy paste to Here'!G32," &amp; ",'Copy paste to Here'!D32,"  &amp;  ",'Copy paste to Here'!E32))),"Empty Cell")</f>
        <v xml:space="preserve">316L steel Industrial barbell, 14g (1.6mm) with two 5mm balls &amp; Length: 38mm  &amp;  </v>
      </c>
      <c r="B28" s="57" t="str">
        <f>'Copy paste to Here'!C32</f>
        <v>BBIND</v>
      </c>
      <c r="C28" s="57" t="s">
        <v>817</v>
      </c>
      <c r="D28" s="58">
        <f>Invoice!B32</f>
        <v>2</v>
      </c>
      <c r="E28" s="59">
        <f>'Shipping Invoice'!J32*$N$1</f>
        <v>8.7100000000000009</v>
      </c>
      <c r="F28" s="59">
        <f t="shared" si="0"/>
        <v>17.420000000000002</v>
      </c>
      <c r="G28" s="60">
        <f t="shared" si="1"/>
        <v>8.7100000000000009</v>
      </c>
      <c r="H28" s="63">
        <f t="shared" si="2"/>
        <v>17.420000000000002</v>
      </c>
    </row>
    <row r="29" spans="1:13" s="62" customFormat="1" ht="24">
      <c r="A29" s="56" t="str">
        <f>IF((LEN('Copy paste to Here'!G33))&gt;5,((CONCATENATE('Copy paste to Here'!G33," &amp; ",'Copy paste to Here'!D33,"  &amp;  ",'Copy paste to Here'!E33))),"Empty Cell")</f>
        <v>Premium PVD plated surgical steel industrial Barbell, 14g (1.6mm) with two 5mm balls &amp; Length: 38mm  &amp;  Color: Black</v>
      </c>
      <c r="B29" s="57" t="str">
        <f>'Copy paste to Here'!C33</f>
        <v>BBITB</v>
      </c>
      <c r="C29" s="57" t="s">
        <v>737</v>
      </c>
      <c r="D29" s="58">
        <f>Invoice!B33</f>
        <v>1</v>
      </c>
      <c r="E29" s="59">
        <f>'Shipping Invoice'!J33*$N$1</f>
        <v>25.78</v>
      </c>
      <c r="F29" s="59">
        <f t="shared" si="0"/>
        <v>25.78</v>
      </c>
      <c r="G29" s="60">
        <f t="shared" si="1"/>
        <v>25.78</v>
      </c>
      <c r="H29" s="63">
        <f t="shared" si="2"/>
        <v>25.78</v>
      </c>
    </row>
    <row r="30" spans="1:13" s="62" customFormat="1" ht="24">
      <c r="A30" s="56" t="str">
        <f>IF((LEN('Copy paste to Here'!G34))&gt;5,((CONCATENATE('Copy paste to Here'!G34," &amp; ",'Copy paste to Here'!D34,"  &amp;  ",'Copy paste to Here'!E34))),"Empty Cell")</f>
        <v xml:space="preserve">Rose gold PVD plated surgical steel industrial Barbell, 14g (1.6mm) with two 5mm balls &amp; Length: 38mm  &amp;  </v>
      </c>
      <c r="B30" s="57" t="str">
        <f>'Copy paste to Here'!C34</f>
        <v>BBITTB</v>
      </c>
      <c r="C30" s="57" t="s">
        <v>739</v>
      </c>
      <c r="D30" s="58">
        <f>Invoice!B34</f>
        <v>1</v>
      </c>
      <c r="E30" s="59">
        <f>'Shipping Invoice'!J34*$N$1</f>
        <v>25.78</v>
      </c>
      <c r="F30" s="59">
        <f t="shared" si="0"/>
        <v>25.78</v>
      </c>
      <c r="G30" s="60">
        <f t="shared" si="1"/>
        <v>25.78</v>
      </c>
      <c r="H30" s="63">
        <f t="shared" si="2"/>
        <v>25.78</v>
      </c>
    </row>
    <row r="31" spans="1:13" s="62" customFormat="1" ht="24">
      <c r="A31" s="56" t="str">
        <f>IF((LEN('Copy paste to Here'!G35))&gt;5,((CONCATENATE('Copy paste to Here'!G35," &amp; ",'Copy paste to Here'!D35,"  &amp;  ",'Copy paste to Here'!E35))),"Empty Cell")</f>
        <v xml:space="preserve">316L Surgical steel ball closure ring, 16g (1.2mm) with a 3mm ball &amp; Length: 6mm  &amp;  </v>
      </c>
      <c r="B31" s="57" t="str">
        <f>'Copy paste to Here'!C35</f>
        <v>BCR16</v>
      </c>
      <c r="C31" s="57" t="s">
        <v>741</v>
      </c>
      <c r="D31" s="58">
        <f>Invoice!B35</f>
        <v>9</v>
      </c>
      <c r="E31" s="59">
        <f>'Shipping Invoice'!J35*$N$1</f>
        <v>6.62</v>
      </c>
      <c r="F31" s="59">
        <f t="shared" si="0"/>
        <v>59.58</v>
      </c>
      <c r="G31" s="60">
        <f t="shared" si="1"/>
        <v>6.62</v>
      </c>
      <c r="H31" s="63">
        <f t="shared" si="2"/>
        <v>59.58</v>
      </c>
    </row>
    <row r="32" spans="1:13" s="62" customFormat="1" ht="24">
      <c r="A32" s="56" t="str">
        <f>IF((LEN('Copy paste to Here'!G36))&gt;5,((CONCATENATE('Copy paste to Here'!G36," &amp; ",'Copy paste to Here'!D36,"  &amp;  ",'Copy paste to Here'!E36))),"Empty Cell")</f>
        <v xml:space="preserve">316L Surgical steel ball closure ring, 16g (1.2mm) with a 3mm ball &amp; Length: 8mm  &amp;  </v>
      </c>
      <c r="B32" s="57" t="str">
        <f>'Copy paste to Here'!C36</f>
        <v>BCR16</v>
      </c>
      <c r="C32" s="57" t="s">
        <v>741</v>
      </c>
      <c r="D32" s="58">
        <f>Invoice!B36</f>
        <v>3</v>
      </c>
      <c r="E32" s="59">
        <f>'Shipping Invoice'!J36*$N$1</f>
        <v>6.62</v>
      </c>
      <c r="F32" s="59">
        <f t="shared" si="0"/>
        <v>19.86</v>
      </c>
      <c r="G32" s="60">
        <f t="shared" si="1"/>
        <v>6.62</v>
      </c>
      <c r="H32" s="63">
        <f t="shared" si="2"/>
        <v>19.86</v>
      </c>
    </row>
    <row r="33" spans="1:8" s="62" customFormat="1" ht="24">
      <c r="A33" s="56" t="str">
        <f>IF((LEN('Copy paste to Here'!G37))&gt;5,((CONCATENATE('Copy paste to Here'!G37," &amp; ",'Copy paste to Here'!D37,"  &amp;  ",'Copy paste to Here'!E37))),"Empty Cell")</f>
        <v xml:space="preserve">316L Surgical steel ball closure ring, 16g (1.2mm) with a 3mm ball &amp; Length: 12mm  &amp;  </v>
      </c>
      <c r="B33" s="57" t="str">
        <f>'Copy paste to Here'!C37</f>
        <v>BCR16</v>
      </c>
      <c r="C33" s="57" t="s">
        <v>741</v>
      </c>
      <c r="D33" s="58">
        <f>Invoice!B37</f>
        <v>10</v>
      </c>
      <c r="E33" s="59">
        <f>'Shipping Invoice'!J37*$N$1</f>
        <v>6.62</v>
      </c>
      <c r="F33" s="59">
        <f t="shared" si="0"/>
        <v>66.2</v>
      </c>
      <c r="G33" s="60">
        <f t="shared" si="1"/>
        <v>6.62</v>
      </c>
      <c r="H33" s="63">
        <f t="shared" si="2"/>
        <v>66.2</v>
      </c>
    </row>
    <row r="34" spans="1:8" s="62" customFormat="1" ht="24">
      <c r="A34" s="56" t="str">
        <f>IF((LEN('Copy paste to Here'!G38))&gt;5,((CONCATENATE('Copy paste to Here'!G38," &amp; ",'Copy paste to Here'!D38,"  &amp;  ",'Copy paste to Here'!E38))),"Empty Cell")</f>
        <v>Black PVD plated surgical steel ball closure ring, 18g (1mm) with 3mm ball &amp; Length: 6mm  &amp;  Color: Blue</v>
      </c>
      <c r="B34" s="57" t="str">
        <f>'Copy paste to Here'!C38</f>
        <v>BCRT18</v>
      </c>
      <c r="C34" s="57" t="s">
        <v>743</v>
      </c>
      <c r="D34" s="58">
        <f>Invoice!B38</f>
        <v>5</v>
      </c>
      <c r="E34" s="59">
        <f>'Shipping Invoice'!J38*$N$1</f>
        <v>20.56</v>
      </c>
      <c r="F34" s="59">
        <f t="shared" si="0"/>
        <v>102.8</v>
      </c>
      <c r="G34" s="60">
        <f t="shared" si="1"/>
        <v>20.56</v>
      </c>
      <c r="H34" s="63">
        <f t="shared" si="2"/>
        <v>102.8</v>
      </c>
    </row>
    <row r="35" spans="1:8" s="62" customFormat="1" ht="24">
      <c r="A35" s="56" t="str">
        <f>IF((LEN('Copy paste to Here'!G39))&gt;5,((CONCATENATE('Copy paste to Here'!G39," &amp; ",'Copy paste to Here'!D39,"  &amp;  ",'Copy paste to Here'!E39))),"Empty Cell")</f>
        <v>PVD plated 316L steel eyebrow banana, 18g (1mm) with two 3mm balls &amp; Color: High Polish  &amp;  Length: 8mm</v>
      </c>
      <c r="B35" s="57" t="str">
        <f>'Copy paste to Here'!C39</f>
        <v>BN18B3</v>
      </c>
      <c r="C35" s="57" t="s">
        <v>745</v>
      </c>
      <c r="D35" s="58">
        <f>Invoice!B39</f>
        <v>6</v>
      </c>
      <c r="E35" s="59">
        <f>'Shipping Invoice'!J39*$N$1</f>
        <v>6.62</v>
      </c>
      <c r="F35" s="59">
        <f t="shared" si="0"/>
        <v>39.72</v>
      </c>
      <c r="G35" s="60">
        <f t="shared" si="1"/>
        <v>6.62</v>
      </c>
      <c r="H35" s="63">
        <f t="shared" si="2"/>
        <v>39.72</v>
      </c>
    </row>
    <row r="36" spans="1:8" s="62" customFormat="1" ht="24">
      <c r="A36" s="56" t="str">
        <f>IF((LEN('Copy paste to Here'!G40))&gt;5,((CONCATENATE('Copy paste to Here'!G40," &amp; ",'Copy paste to Here'!D40,"  &amp;  ",'Copy paste to Here'!E40))),"Empty Cell")</f>
        <v xml:space="preserve">Surgical steel eyebrow banana, 16g (1.2mm) with two 3mm balls &amp; Length: 6mm  &amp;  </v>
      </c>
      <c r="B36" s="57" t="str">
        <f>'Copy paste to Here'!C40</f>
        <v>BNEB</v>
      </c>
      <c r="C36" s="57" t="s">
        <v>747</v>
      </c>
      <c r="D36" s="58">
        <f>Invoice!B40</f>
        <v>36</v>
      </c>
      <c r="E36" s="59">
        <f>'Shipping Invoice'!J40*$N$1</f>
        <v>5.57</v>
      </c>
      <c r="F36" s="59">
        <f t="shared" si="0"/>
        <v>200.52</v>
      </c>
      <c r="G36" s="60">
        <f t="shared" si="1"/>
        <v>5.57</v>
      </c>
      <c r="H36" s="63">
        <f t="shared" si="2"/>
        <v>200.52</v>
      </c>
    </row>
    <row r="37" spans="1:8" s="62" customFormat="1" ht="24">
      <c r="A37" s="56" t="str">
        <f>IF((LEN('Copy paste to Here'!G41))&gt;5,((CONCATENATE('Copy paste to Here'!G41," &amp; ",'Copy paste to Here'!D41,"  &amp;  ",'Copy paste to Here'!E41))),"Empty Cell")</f>
        <v xml:space="preserve">Surgical steel eyebrow banana, 16g (1.2mm) with two 3mm balls &amp; Length: 8mm  &amp;  </v>
      </c>
      <c r="B37" s="57" t="str">
        <f>'Copy paste to Here'!C41</f>
        <v>BNEB</v>
      </c>
      <c r="C37" s="57" t="s">
        <v>747</v>
      </c>
      <c r="D37" s="58">
        <f>Invoice!B41</f>
        <v>3</v>
      </c>
      <c r="E37" s="59">
        <f>'Shipping Invoice'!J41*$N$1</f>
        <v>5.57</v>
      </c>
      <c r="F37" s="59">
        <f t="shared" si="0"/>
        <v>16.71</v>
      </c>
      <c r="G37" s="60">
        <f t="shared" si="1"/>
        <v>5.57</v>
      </c>
      <c r="H37" s="63">
        <f t="shared" si="2"/>
        <v>16.71</v>
      </c>
    </row>
    <row r="38" spans="1:8" s="62" customFormat="1" ht="24">
      <c r="A38" s="56" t="str">
        <f>IF((LEN('Copy paste to Here'!G42))&gt;5,((CONCATENATE('Copy paste to Here'!G42," &amp; ",'Copy paste to Here'!D42,"  &amp;  ",'Copy paste to Here'!E42))),"Empty Cell")</f>
        <v xml:space="preserve">Surgical steel eyebrow banana, 16g (1.2mm) with two 3mm balls &amp; Length: 10mm  &amp;  </v>
      </c>
      <c r="B38" s="57" t="str">
        <f>'Copy paste to Here'!C42</f>
        <v>BNEB</v>
      </c>
      <c r="C38" s="57" t="s">
        <v>747</v>
      </c>
      <c r="D38" s="58">
        <f>Invoice!B42</f>
        <v>3</v>
      </c>
      <c r="E38" s="59">
        <f>'Shipping Invoice'!J42*$N$1</f>
        <v>5.57</v>
      </c>
      <c r="F38" s="59">
        <f t="shared" si="0"/>
        <v>16.71</v>
      </c>
      <c r="G38" s="60">
        <f t="shared" si="1"/>
        <v>5.57</v>
      </c>
      <c r="H38" s="63">
        <f t="shared" si="2"/>
        <v>16.71</v>
      </c>
    </row>
    <row r="39" spans="1:8" s="62" customFormat="1" ht="24">
      <c r="A39" s="56" t="str">
        <f>IF((LEN('Copy paste to Here'!G43))&gt;5,((CONCATENATE('Copy paste to Here'!G43," &amp; ",'Copy paste to Here'!D43,"  &amp;  ",'Copy paste to Here'!E43))),"Empty Cell")</f>
        <v>Premium PVD plated surgical steel eyebrow banana, 16g (1.2mm) with 3mm cones &amp; Length: 10mm  &amp;  Color: Black</v>
      </c>
      <c r="B39" s="57" t="str">
        <f>'Copy paste to Here'!C43</f>
        <v>BNETCN</v>
      </c>
      <c r="C39" s="57" t="s">
        <v>749</v>
      </c>
      <c r="D39" s="58">
        <f>Invoice!B43</f>
        <v>3</v>
      </c>
      <c r="E39" s="59">
        <f>'Shipping Invoice'!J43*$N$1</f>
        <v>20.56</v>
      </c>
      <c r="F39" s="59">
        <f t="shared" si="0"/>
        <v>61.679999999999993</v>
      </c>
      <c r="G39" s="60">
        <f t="shared" si="1"/>
        <v>20.56</v>
      </c>
      <c r="H39" s="63">
        <f t="shared" si="2"/>
        <v>61.679999999999993</v>
      </c>
    </row>
    <row r="40" spans="1:8" s="62" customFormat="1" ht="24">
      <c r="A40" s="56" t="str">
        <f>IF((LEN('Copy paste to Here'!G44))&gt;5,((CONCATENATE('Copy paste to Here'!G44," &amp; ",'Copy paste to Here'!D44,"  &amp;  ",'Copy paste to Here'!E44))),"Empty Cell")</f>
        <v>Premium PVD plated surgical steel eyebrow banana, 16g (1.2mm) with 3mm cones &amp; Length: 10mm  &amp;  Color: Blue</v>
      </c>
      <c r="B40" s="57" t="str">
        <f>'Copy paste to Here'!C44</f>
        <v>BNETCN</v>
      </c>
      <c r="C40" s="57" t="s">
        <v>749</v>
      </c>
      <c r="D40" s="58">
        <f>Invoice!B44</f>
        <v>3</v>
      </c>
      <c r="E40" s="59">
        <f>'Shipping Invoice'!J44*$N$1</f>
        <v>20.56</v>
      </c>
      <c r="F40" s="59">
        <f t="shared" si="0"/>
        <v>61.679999999999993</v>
      </c>
      <c r="G40" s="60">
        <f t="shared" si="1"/>
        <v>20.56</v>
      </c>
      <c r="H40" s="63">
        <f t="shared" si="2"/>
        <v>61.679999999999993</v>
      </c>
    </row>
    <row r="41" spans="1:8" s="62" customFormat="1" ht="24">
      <c r="A41" s="56" t="str">
        <f>IF((LEN('Copy paste to Here'!G45))&gt;5,((CONCATENATE('Copy paste to Here'!G45," &amp; ",'Copy paste to Here'!D45,"  &amp;  ",'Copy paste to Here'!E45))),"Empty Cell")</f>
        <v>Premium PVD plated surgical steel eyebrow banana, 16g (1.2mm) with 3mm cones &amp; Length: 10mm  &amp;  Color: Gold</v>
      </c>
      <c r="B41" s="57" t="str">
        <f>'Copy paste to Here'!C45</f>
        <v>BNETCN</v>
      </c>
      <c r="C41" s="57" t="s">
        <v>749</v>
      </c>
      <c r="D41" s="58">
        <f>Invoice!B45</f>
        <v>3</v>
      </c>
      <c r="E41" s="59">
        <f>'Shipping Invoice'!J45*$N$1</f>
        <v>20.56</v>
      </c>
      <c r="F41" s="59">
        <f t="shared" si="0"/>
        <v>61.679999999999993</v>
      </c>
      <c r="G41" s="60">
        <f t="shared" si="1"/>
        <v>20.56</v>
      </c>
      <c r="H41" s="63">
        <f t="shared" si="2"/>
        <v>61.679999999999993</v>
      </c>
    </row>
    <row r="42" spans="1:8" s="62" customFormat="1" ht="24">
      <c r="A42" s="56" t="str">
        <f>IF((LEN('Copy paste to Here'!G46))&gt;5,((CONCATENATE('Copy paste to Here'!G46," &amp; ",'Copy paste to Here'!D46,"  &amp;  ",'Copy paste to Here'!E46))),"Empty Cell")</f>
        <v>Premium PVD plated surgical steel eyebrow banana, 16g (1.2mm) with 3mm cones &amp; Length: 10mm  &amp;  Color: Purple</v>
      </c>
      <c r="B42" s="57" t="str">
        <f>'Copy paste to Here'!C46</f>
        <v>BNETCN</v>
      </c>
      <c r="C42" s="57" t="s">
        <v>749</v>
      </c>
      <c r="D42" s="58">
        <f>Invoice!B46</f>
        <v>3</v>
      </c>
      <c r="E42" s="59">
        <f>'Shipping Invoice'!J46*$N$1</f>
        <v>20.56</v>
      </c>
      <c r="F42" s="59">
        <f t="shared" si="0"/>
        <v>61.679999999999993</v>
      </c>
      <c r="G42" s="60">
        <f t="shared" si="1"/>
        <v>20.56</v>
      </c>
      <c r="H42" s="63">
        <f t="shared" si="2"/>
        <v>61.679999999999993</v>
      </c>
    </row>
    <row r="43" spans="1:8" s="62" customFormat="1" ht="24">
      <c r="A43" s="56" t="str">
        <f>IF((LEN('Copy paste to Here'!G47))&gt;5,((CONCATENATE('Copy paste to Here'!G47," &amp; ",'Copy paste to Here'!D47,"  &amp;  ",'Copy paste to Here'!E47))),"Empty Cell")</f>
        <v>Bioflexible belly piercing retainer, 16g to 14g (1.6mm to 1.2mm) with rubber O-ring &amp; Length: 10mm  &amp;  Gauge: 1.6mm</v>
      </c>
      <c r="B43" s="57" t="str">
        <f>'Copy paste to Here'!C47</f>
        <v>BNRT</v>
      </c>
      <c r="C43" s="57" t="s">
        <v>618</v>
      </c>
      <c r="D43" s="58">
        <f>Invoice!B47</f>
        <v>4</v>
      </c>
      <c r="E43" s="59">
        <f>'Shipping Invoice'!J47*$N$1</f>
        <v>4.88</v>
      </c>
      <c r="F43" s="59">
        <f t="shared" si="0"/>
        <v>19.52</v>
      </c>
      <c r="G43" s="60">
        <f t="shared" si="1"/>
        <v>4.88</v>
      </c>
      <c r="H43" s="63">
        <f t="shared" si="2"/>
        <v>19.52</v>
      </c>
    </row>
    <row r="44" spans="1:8" s="62" customFormat="1" ht="24">
      <c r="A44" s="56" t="str">
        <f>IF((LEN('Copy paste to Here'!G48))&gt;5,((CONCATENATE('Copy paste to Here'!G48," &amp; ",'Copy paste to Here'!D48,"  &amp;  ",'Copy paste to Here'!E48))),"Empty Cell")</f>
        <v xml:space="preserve">Surgical steel circular barbell, 20g (0.8mm) with two 3mm balls &amp; Length: 8mm  &amp;  </v>
      </c>
      <c r="B44" s="57" t="str">
        <f>'Copy paste to Here'!C48</f>
        <v>CB20B</v>
      </c>
      <c r="C44" s="57" t="s">
        <v>753</v>
      </c>
      <c r="D44" s="58">
        <f>Invoice!B48</f>
        <v>6</v>
      </c>
      <c r="E44" s="59">
        <f>'Shipping Invoice'!J48*$N$1</f>
        <v>13.59</v>
      </c>
      <c r="F44" s="59">
        <f t="shared" si="0"/>
        <v>81.539999999999992</v>
      </c>
      <c r="G44" s="60">
        <f t="shared" si="1"/>
        <v>13.59</v>
      </c>
      <c r="H44" s="63">
        <f t="shared" si="2"/>
        <v>81.539999999999992</v>
      </c>
    </row>
    <row r="45" spans="1:8" s="62" customFormat="1" ht="24">
      <c r="A45" s="56" t="str">
        <f>IF((LEN('Copy paste to Here'!G49))&gt;5,((CONCATENATE('Copy paste to Here'!G49," &amp; ",'Copy paste to Here'!D49,"  &amp;  ",'Copy paste to Here'!E49))),"Empty Cell")</f>
        <v xml:space="preserve">Surgical steel circular barbell, 14g (1.6mm) with two 4mm balls &amp; Length: 10mm  &amp;  </v>
      </c>
      <c r="B45" s="57" t="str">
        <f>'Copy paste to Here'!C49</f>
        <v>CBM</v>
      </c>
      <c r="C45" s="57" t="s">
        <v>755</v>
      </c>
      <c r="D45" s="58">
        <f>Invoice!B49</f>
        <v>6</v>
      </c>
      <c r="E45" s="59">
        <f>'Shipping Invoice'!J49*$N$1</f>
        <v>10.1</v>
      </c>
      <c r="F45" s="59">
        <f t="shared" si="0"/>
        <v>60.599999999999994</v>
      </c>
      <c r="G45" s="60">
        <f t="shared" si="1"/>
        <v>10.1</v>
      </c>
      <c r="H45" s="63">
        <f t="shared" si="2"/>
        <v>60.599999999999994</v>
      </c>
    </row>
    <row r="46" spans="1:8" s="62" customFormat="1" ht="24">
      <c r="A46" s="56" t="str">
        <f>IF((LEN('Copy paste to Here'!G50))&gt;5,((CONCATENATE('Copy paste to Here'!G50," &amp; ",'Copy paste to Here'!D50,"  &amp;  ",'Copy paste to Here'!E50))),"Empty Cell")</f>
        <v xml:space="preserve">Surgical steel circular barbell, 14g (1.6mm) with two 4mm balls &amp; Length: 12mm  &amp;  </v>
      </c>
      <c r="B46" s="57" t="str">
        <f>'Copy paste to Here'!C50</f>
        <v>CBM</v>
      </c>
      <c r="C46" s="57" t="s">
        <v>755</v>
      </c>
      <c r="D46" s="58">
        <f>Invoice!B50</f>
        <v>6</v>
      </c>
      <c r="E46" s="59">
        <f>'Shipping Invoice'!J50*$N$1</f>
        <v>10.1</v>
      </c>
      <c r="F46" s="59">
        <f t="shared" si="0"/>
        <v>60.599999999999994</v>
      </c>
      <c r="G46" s="60">
        <f t="shared" si="1"/>
        <v>10.1</v>
      </c>
      <c r="H46" s="63">
        <f t="shared" si="2"/>
        <v>60.599999999999994</v>
      </c>
    </row>
    <row r="47" spans="1:8" s="62" customFormat="1" ht="24">
      <c r="A47" s="56" t="str">
        <f>IF((LEN('Copy paste to Here'!G51))&gt;5,((CONCATENATE('Copy paste to Here'!G51," &amp; ",'Copy paste to Here'!D51,"  &amp;  ",'Copy paste to Here'!E51))),"Empty Cell")</f>
        <v xml:space="preserve">High polished surgical steel double flared flesh tunnel - size 12g to 2'' (2mm - 52mm) &amp; Gauge: 10mm  &amp;  </v>
      </c>
      <c r="B47" s="57" t="str">
        <f>'Copy paste to Here'!C51</f>
        <v>DPG</v>
      </c>
      <c r="C47" s="57" t="s">
        <v>818</v>
      </c>
      <c r="D47" s="58">
        <f>Invoice!B51</f>
        <v>4</v>
      </c>
      <c r="E47" s="59">
        <f>'Shipping Invoice'!J51*$N$1</f>
        <v>25.43</v>
      </c>
      <c r="F47" s="59">
        <f t="shared" si="0"/>
        <v>101.72</v>
      </c>
      <c r="G47" s="60">
        <f t="shared" si="1"/>
        <v>25.43</v>
      </c>
      <c r="H47" s="63">
        <f t="shared" si="2"/>
        <v>101.72</v>
      </c>
    </row>
    <row r="48" spans="1:8" s="62" customFormat="1" ht="24">
      <c r="A48" s="56" t="str">
        <f>IF((LEN('Copy paste to Here'!G52))&gt;5,((CONCATENATE('Copy paste to Here'!G52," &amp; ",'Copy paste to Here'!D52,"  &amp;  ",'Copy paste to Here'!E52))),"Empty Cell")</f>
        <v>PVD plated surgical steel double flared flesh tunnel - 12g (2mm) to 2'' (52mm) &amp; Gauge: 5mm  &amp;  Color: Black</v>
      </c>
      <c r="B48" s="57" t="str">
        <f>'Copy paste to Here'!C52</f>
        <v>DTPG</v>
      </c>
      <c r="C48" s="57" t="s">
        <v>819</v>
      </c>
      <c r="D48" s="58">
        <f>Invoice!B52</f>
        <v>6</v>
      </c>
      <c r="E48" s="59">
        <f>'Shipping Invoice'!J52*$N$1</f>
        <v>34.49</v>
      </c>
      <c r="F48" s="59">
        <f t="shared" si="0"/>
        <v>206.94</v>
      </c>
      <c r="G48" s="60">
        <f t="shared" si="1"/>
        <v>34.49</v>
      </c>
      <c r="H48" s="63">
        <f t="shared" si="2"/>
        <v>206.94</v>
      </c>
    </row>
    <row r="49" spans="1:8" s="62" customFormat="1" ht="24">
      <c r="A49" s="56" t="str">
        <f>IF((LEN('Copy paste to Here'!G53))&gt;5,((CONCATENATE('Copy paste to Here'!G53," &amp; ",'Copy paste to Here'!D53,"  &amp;  ",'Copy paste to Here'!E53))),"Empty Cell")</f>
        <v>PVD plated surgical steel double flared flesh tunnel - 12g (2mm) to 2'' (52mm) &amp; Gauge: 6mm  &amp;  Color: Black</v>
      </c>
      <c r="B49" s="57" t="str">
        <f>'Copy paste to Here'!C53</f>
        <v>DTPG</v>
      </c>
      <c r="C49" s="57" t="s">
        <v>820</v>
      </c>
      <c r="D49" s="58">
        <f>Invoice!B53</f>
        <v>14</v>
      </c>
      <c r="E49" s="59">
        <f>'Shipping Invoice'!J53*$N$1</f>
        <v>36.229999999999997</v>
      </c>
      <c r="F49" s="59">
        <f t="shared" si="0"/>
        <v>507.21999999999997</v>
      </c>
      <c r="G49" s="60">
        <f t="shared" si="1"/>
        <v>36.229999999999997</v>
      </c>
      <c r="H49" s="63">
        <f t="shared" si="2"/>
        <v>507.21999999999997</v>
      </c>
    </row>
    <row r="50" spans="1:8" s="62" customFormat="1" ht="24">
      <c r="A50" s="56" t="str">
        <f>IF((LEN('Copy paste to Here'!G54))&gt;5,((CONCATENATE('Copy paste to Here'!G54," &amp; ",'Copy paste to Here'!D54,"  &amp;  ",'Copy paste to Here'!E54))),"Empty Cell")</f>
        <v>PVD plated surgical steel double flared flesh tunnel - 12g (2mm) to 2'' (52mm) &amp; Gauge: 12mm  &amp;  Color: Rainbow</v>
      </c>
      <c r="B50" s="57" t="str">
        <f>'Copy paste to Here'!C54</f>
        <v>DTPG</v>
      </c>
      <c r="C50" s="57" t="s">
        <v>821</v>
      </c>
      <c r="D50" s="58">
        <f>Invoice!B54</f>
        <v>2</v>
      </c>
      <c r="E50" s="59">
        <f>'Shipping Invoice'!J54*$N$1</f>
        <v>51.91</v>
      </c>
      <c r="F50" s="59">
        <f t="shared" si="0"/>
        <v>103.82</v>
      </c>
      <c r="G50" s="60">
        <f t="shared" si="1"/>
        <v>51.91</v>
      </c>
      <c r="H50" s="63">
        <f t="shared" si="2"/>
        <v>103.82</v>
      </c>
    </row>
    <row r="51" spans="1:8" s="62" customFormat="1" ht="24">
      <c r="A51" s="56" t="str">
        <f>IF((LEN('Copy paste to Here'!G55))&gt;5,((CONCATENATE('Copy paste to Here'!G55," &amp; ",'Copy paste to Here'!D55,"  &amp;  ",'Copy paste to Here'!E55))),"Empty Cell")</f>
        <v xml:space="preserve">Bio flexible eyebrow retainer, 16g (1.2mm) - length 1/4'' to 1/2'' (6mm to 12mm) &amp; Length: 8mm  &amp;  </v>
      </c>
      <c r="B51" s="57" t="str">
        <f>'Copy paste to Here'!C55</f>
        <v>EBRT</v>
      </c>
      <c r="C51" s="57" t="s">
        <v>759</v>
      </c>
      <c r="D51" s="58">
        <f>Invoice!B55</f>
        <v>8</v>
      </c>
      <c r="E51" s="59">
        <f>'Shipping Invoice'!J55*$N$1</f>
        <v>4.88</v>
      </c>
      <c r="F51" s="59">
        <f t="shared" si="0"/>
        <v>39.04</v>
      </c>
      <c r="G51" s="60">
        <f t="shared" si="1"/>
        <v>4.88</v>
      </c>
      <c r="H51" s="63">
        <f t="shared" si="2"/>
        <v>39.04</v>
      </c>
    </row>
    <row r="52" spans="1:8" s="62" customFormat="1" ht="24">
      <c r="A52" s="56" t="str">
        <f>IF((LEN('Copy paste to Here'!G56))&gt;5,((CONCATENATE('Copy paste to Here'!G56," &amp; ",'Copy paste to Here'!D56,"  &amp;  ",'Copy paste to Here'!E56))),"Empty Cell")</f>
        <v xml:space="preserve">Bio flexible eyebrow retainer, 16g (1.2mm) - length 1/4'' to 1/2'' (6mm to 12mm) &amp; Length: 10mm  &amp;  </v>
      </c>
      <c r="B52" s="57" t="str">
        <f>'Copy paste to Here'!C56</f>
        <v>EBRT</v>
      </c>
      <c r="C52" s="57" t="s">
        <v>759</v>
      </c>
      <c r="D52" s="58">
        <f>Invoice!B56</f>
        <v>12</v>
      </c>
      <c r="E52" s="59">
        <f>'Shipping Invoice'!J56*$N$1</f>
        <v>4.88</v>
      </c>
      <c r="F52" s="59">
        <f t="shared" si="0"/>
        <v>58.56</v>
      </c>
      <c r="G52" s="60">
        <f t="shared" si="1"/>
        <v>4.88</v>
      </c>
      <c r="H52" s="63">
        <f t="shared" si="2"/>
        <v>58.56</v>
      </c>
    </row>
    <row r="53" spans="1:8" s="62" customFormat="1" ht="24">
      <c r="A53" s="56" t="str">
        <f>IF((LEN('Copy paste to Here'!G57))&gt;5,((CONCATENATE('Copy paste to Here'!G57," &amp; ",'Copy paste to Here'!D57,"  &amp;  ",'Copy paste to Here'!E57))),"Empty Cell")</f>
        <v>Bioflex eyebrow banana, 16g (1.2mm) with two 3mm balls &amp; Length: 8mm  &amp;  Color: Clear</v>
      </c>
      <c r="B53" s="57" t="str">
        <f>'Copy paste to Here'!C57</f>
        <v>FBNEVB</v>
      </c>
      <c r="C53" s="57" t="s">
        <v>760</v>
      </c>
      <c r="D53" s="58">
        <f>Invoice!B57</f>
        <v>8</v>
      </c>
      <c r="E53" s="59">
        <f>'Shipping Invoice'!J57*$N$1</f>
        <v>8.36</v>
      </c>
      <c r="F53" s="59">
        <f t="shared" si="0"/>
        <v>66.88</v>
      </c>
      <c r="G53" s="60">
        <f t="shared" si="1"/>
        <v>8.36</v>
      </c>
      <c r="H53" s="63">
        <f t="shared" si="2"/>
        <v>66.88</v>
      </c>
    </row>
    <row r="54" spans="1:8" s="62" customFormat="1" ht="24">
      <c r="A54" s="56" t="str">
        <f>IF((LEN('Copy paste to Here'!G58))&gt;5,((CONCATENATE('Copy paste to Here'!G58," &amp; ",'Copy paste to Here'!D58,"  &amp;  ",'Copy paste to Here'!E58))),"Empty Cell")</f>
        <v xml:space="preserve">Mirror polished surgical steel screw-fit flesh tunnel &amp; Gauge: 6mm  &amp;  </v>
      </c>
      <c r="B54" s="57" t="str">
        <f>'Copy paste to Here'!C58</f>
        <v>FPG</v>
      </c>
      <c r="C54" s="57" t="s">
        <v>822</v>
      </c>
      <c r="D54" s="58">
        <f>Invoice!B58</f>
        <v>4</v>
      </c>
      <c r="E54" s="59">
        <f>'Shipping Invoice'!J58*$N$1</f>
        <v>55.4</v>
      </c>
      <c r="F54" s="59">
        <f t="shared" si="0"/>
        <v>221.6</v>
      </c>
      <c r="G54" s="60">
        <f t="shared" si="1"/>
        <v>55.4</v>
      </c>
      <c r="H54" s="63">
        <f t="shared" si="2"/>
        <v>221.6</v>
      </c>
    </row>
    <row r="55" spans="1:8" s="62" customFormat="1">
      <c r="A55" s="56" t="str">
        <f>IF((LEN('Copy paste to Here'!G59))&gt;5,((CONCATENATE('Copy paste to Here'!G59," &amp; ",'Copy paste to Here'!D59,"  &amp;  ",'Copy paste to Here'!E59))),"Empty Cell")</f>
        <v>Silicone double flared flesh tunnel &amp; Gauge: 5mm  &amp;  Color: Black</v>
      </c>
      <c r="B55" s="57" t="str">
        <f>'Copy paste to Here'!C59</f>
        <v>FPSI</v>
      </c>
      <c r="C55" s="57" t="s">
        <v>823</v>
      </c>
      <c r="D55" s="58">
        <f>Invoice!B59</f>
        <v>2</v>
      </c>
      <c r="E55" s="59">
        <f>'Shipping Invoice'!J59*$N$1</f>
        <v>13.24</v>
      </c>
      <c r="F55" s="59">
        <f t="shared" si="0"/>
        <v>26.48</v>
      </c>
      <c r="G55" s="60">
        <f t="shared" si="1"/>
        <v>13.24</v>
      </c>
      <c r="H55" s="63">
        <f t="shared" si="2"/>
        <v>26.48</v>
      </c>
    </row>
    <row r="56" spans="1:8" s="62" customFormat="1">
      <c r="A56" s="56" t="str">
        <f>IF((LEN('Copy paste to Here'!G60))&gt;5,((CONCATENATE('Copy paste to Here'!G60," &amp; ",'Copy paste to Here'!D60,"  &amp;  ",'Copy paste to Here'!E60))),"Empty Cell")</f>
        <v>Silicone double flared flesh tunnel &amp; Gauge: 8mm  &amp;  Color: Black</v>
      </c>
      <c r="B56" s="57" t="str">
        <f>'Copy paste to Here'!C60</f>
        <v>FPSI</v>
      </c>
      <c r="C56" s="57" t="s">
        <v>824</v>
      </c>
      <c r="D56" s="58">
        <f>Invoice!B60</f>
        <v>6</v>
      </c>
      <c r="E56" s="59">
        <f>'Shipping Invoice'!J60*$N$1</f>
        <v>16.72</v>
      </c>
      <c r="F56" s="59">
        <f t="shared" si="0"/>
        <v>100.32</v>
      </c>
      <c r="G56" s="60">
        <f t="shared" si="1"/>
        <v>16.72</v>
      </c>
      <c r="H56" s="63">
        <f t="shared" si="2"/>
        <v>100.32</v>
      </c>
    </row>
    <row r="57" spans="1:8" s="62" customFormat="1" ht="24">
      <c r="A57" s="56" t="str">
        <f>IF((LEN('Copy paste to Here'!G61))&gt;5,((CONCATENATE('Copy paste to Here'!G61," &amp; ",'Copy paste to Here'!D61,"  &amp;  ",'Copy paste to Here'!E61))),"Empty Cell")</f>
        <v xml:space="preserve">High polished surgical steel screw-fit flesh tunnel in hexagon screw nut design &amp; Gauge: 8mm  &amp;  </v>
      </c>
      <c r="B57" s="57" t="str">
        <f>'Copy paste to Here'!C61</f>
        <v>FQPG</v>
      </c>
      <c r="C57" s="57" t="s">
        <v>825</v>
      </c>
      <c r="D57" s="58">
        <f>Invoice!B61</f>
        <v>4</v>
      </c>
      <c r="E57" s="59">
        <f>'Shipping Invoice'!J61*$N$1</f>
        <v>71.069999999999993</v>
      </c>
      <c r="F57" s="59">
        <f t="shared" si="0"/>
        <v>284.27999999999997</v>
      </c>
      <c r="G57" s="60">
        <f t="shared" si="1"/>
        <v>71.069999999999993</v>
      </c>
      <c r="H57" s="63">
        <f t="shared" si="2"/>
        <v>284.27999999999997</v>
      </c>
    </row>
    <row r="58" spans="1:8" s="62" customFormat="1">
      <c r="A58" s="56" t="str">
        <f>IF((LEN('Copy paste to Here'!G62))&gt;5,((CONCATENATE('Copy paste to Here'!G62," &amp; ",'Copy paste to Here'!D62,"  &amp;  ",'Copy paste to Here'!E62))),"Empty Cell")</f>
        <v xml:space="preserve">Areng wood spiral coil taper &amp; Gauge: 5mm  &amp;  </v>
      </c>
      <c r="B58" s="57" t="str">
        <f>'Copy paste to Here'!C62</f>
        <v>IPAR</v>
      </c>
      <c r="C58" s="57" t="s">
        <v>826</v>
      </c>
      <c r="D58" s="58">
        <f>Invoice!B62</f>
        <v>2</v>
      </c>
      <c r="E58" s="59">
        <f>'Shipping Invoice'!J62*$N$1</f>
        <v>57.14</v>
      </c>
      <c r="F58" s="59">
        <f t="shared" si="0"/>
        <v>114.28</v>
      </c>
      <c r="G58" s="60">
        <f t="shared" si="1"/>
        <v>57.14</v>
      </c>
      <c r="H58" s="63">
        <f t="shared" si="2"/>
        <v>114.28</v>
      </c>
    </row>
    <row r="59" spans="1:8" s="62" customFormat="1">
      <c r="A59" s="56" t="str">
        <f>IF((LEN('Copy paste to Here'!G63))&gt;5,((CONCATENATE('Copy paste to Here'!G63," &amp; ",'Copy paste to Here'!D63,"  &amp;  ",'Copy paste to Here'!E63))),"Empty Cell")</f>
        <v xml:space="preserve">Areng wood spiral coil taper &amp; Gauge: 8mm  &amp;  </v>
      </c>
      <c r="B59" s="57" t="str">
        <f>'Copy paste to Here'!C63</f>
        <v>IPAR</v>
      </c>
      <c r="C59" s="57" t="s">
        <v>827</v>
      </c>
      <c r="D59" s="58">
        <f>Invoice!B63</f>
        <v>2</v>
      </c>
      <c r="E59" s="59">
        <f>'Shipping Invoice'!J63*$N$1</f>
        <v>72.819999999999993</v>
      </c>
      <c r="F59" s="59">
        <f t="shared" si="0"/>
        <v>145.63999999999999</v>
      </c>
      <c r="G59" s="60">
        <f t="shared" si="1"/>
        <v>72.819999999999993</v>
      </c>
      <c r="H59" s="63">
        <f t="shared" si="2"/>
        <v>145.63999999999999</v>
      </c>
    </row>
    <row r="60" spans="1:8" s="62" customFormat="1" ht="24">
      <c r="A60" s="56" t="str">
        <f>IF((LEN('Copy paste to Here'!G64))&gt;5,((CONCATENATE('Copy paste to Here'!G64," &amp; ",'Copy paste to Here'!D64,"  &amp;  ",'Copy paste to Here'!E64))),"Empty Cell")</f>
        <v xml:space="preserve">High polished surgical steel fake plug with rubber O-Rings &amp; Size: 12mm  &amp;  </v>
      </c>
      <c r="B60" s="57" t="str">
        <f>'Copy paste to Here'!C64</f>
        <v>IPR</v>
      </c>
      <c r="C60" s="57" t="s">
        <v>828</v>
      </c>
      <c r="D60" s="58">
        <f>Invoice!B64</f>
        <v>2</v>
      </c>
      <c r="E60" s="59">
        <f>'Shipping Invoice'!J64*$N$1</f>
        <v>22.3</v>
      </c>
      <c r="F60" s="59">
        <f t="shared" si="0"/>
        <v>44.6</v>
      </c>
      <c r="G60" s="60">
        <f t="shared" si="1"/>
        <v>22.3</v>
      </c>
      <c r="H60" s="63">
        <f t="shared" si="2"/>
        <v>44.6</v>
      </c>
    </row>
    <row r="61" spans="1:8" s="62" customFormat="1">
      <c r="A61" s="56" t="str">
        <f>IF((LEN('Copy paste to Here'!G65))&gt;5,((CONCATENATE('Copy paste to Here'!G65," &amp; ",'Copy paste to Here'!D65,"  &amp;  ",'Copy paste to Here'!E65))),"Empty Cell")</f>
        <v xml:space="preserve">Tamarind wood spiral coil taper &amp; Gauge: 5mm  &amp;  </v>
      </c>
      <c r="B61" s="57" t="str">
        <f>'Copy paste to Here'!C65</f>
        <v>IPTM</v>
      </c>
      <c r="C61" s="57" t="s">
        <v>829</v>
      </c>
      <c r="D61" s="58">
        <f>Invoice!B65</f>
        <v>2</v>
      </c>
      <c r="E61" s="59">
        <f>'Shipping Invoice'!J65*$N$1</f>
        <v>58.88</v>
      </c>
      <c r="F61" s="59">
        <f t="shared" si="0"/>
        <v>117.76</v>
      </c>
      <c r="G61" s="60">
        <f t="shared" si="1"/>
        <v>58.88</v>
      </c>
      <c r="H61" s="63">
        <f t="shared" si="2"/>
        <v>117.76</v>
      </c>
    </row>
    <row r="62" spans="1:8" s="62" customFormat="1" ht="24">
      <c r="A62" s="56" t="str">
        <f>IF((LEN('Copy paste to Here'!G66))&gt;5,((CONCATENATE('Copy paste to Here'!G66," &amp; ",'Copy paste to Here'!D66,"  &amp;  ",'Copy paste to Here'!E66))),"Empty Cell")</f>
        <v>Anodized surgical steel fake plug with rubber O-Rings &amp; Size: 12mm  &amp;  Color: Black</v>
      </c>
      <c r="B62" s="57" t="str">
        <f>'Copy paste to Here'!C66</f>
        <v>IPTR</v>
      </c>
      <c r="C62" s="57" t="s">
        <v>830</v>
      </c>
      <c r="D62" s="58">
        <f>Invoice!B66</f>
        <v>2</v>
      </c>
      <c r="E62" s="59">
        <f>'Shipping Invoice'!J66*$N$1</f>
        <v>27.52</v>
      </c>
      <c r="F62" s="59">
        <f t="shared" si="0"/>
        <v>55.04</v>
      </c>
      <c r="G62" s="60">
        <f t="shared" si="1"/>
        <v>27.52</v>
      </c>
      <c r="H62" s="63">
        <f t="shared" si="2"/>
        <v>55.04</v>
      </c>
    </row>
    <row r="63" spans="1:8" s="62" customFormat="1" ht="24">
      <c r="A63" s="56" t="str">
        <f>IF((LEN('Copy paste to Here'!G67))&gt;5,((CONCATENATE('Copy paste to Here'!G67," &amp; ",'Copy paste to Here'!D67,"  &amp;  ",'Copy paste to Here'!E67))),"Empty Cell")</f>
        <v>Anodized surgical steel fake plug with rubber O-Rings &amp; Size: 12mm  &amp;  Color: Blue</v>
      </c>
      <c r="B63" s="57" t="str">
        <f>'Copy paste to Here'!C67</f>
        <v>IPTR</v>
      </c>
      <c r="C63" s="57" t="s">
        <v>830</v>
      </c>
      <c r="D63" s="58">
        <f>Invoice!B67</f>
        <v>2</v>
      </c>
      <c r="E63" s="59">
        <f>'Shipping Invoice'!J67*$N$1</f>
        <v>27.52</v>
      </c>
      <c r="F63" s="59">
        <f t="shared" si="0"/>
        <v>55.04</v>
      </c>
      <c r="G63" s="60">
        <f t="shared" si="1"/>
        <v>27.52</v>
      </c>
      <c r="H63" s="63">
        <f t="shared" si="2"/>
        <v>55.04</v>
      </c>
    </row>
    <row r="64" spans="1:8" s="62" customFormat="1" ht="24">
      <c r="A64" s="56" t="str">
        <f>IF((LEN('Copy paste to Here'!G68))&gt;5,((CONCATENATE('Copy paste to Here'!G68," &amp; ",'Copy paste to Here'!D68,"  &amp;  ",'Copy paste to Here'!E68))),"Empty Cell")</f>
        <v>Anodized surgical steel fake plug with rubber O-Rings &amp; Size: 12mm  &amp;  Color: Rainbow</v>
      </c>
      <c r="B64" s="57" t="str">
        <f>'Copy paste to Here'!C68</f>
        <v>IPTR</v>
      </c>
      <c r="C64" s="57" t="s">
        <v>830</v>
      </c>
      <c r="D64" s="58">
        <f>Invoice!B68</f>
        <v>2</v>
      </c>
      <c r="E64" s="59">
        <f>'Shipping Invoice'!J68*$N$1</f>
        <v>27.52</v>
      </c>
      <c r="F64" s="59">
        <f t="shared" si="0"/>
        <v>55.04</v>
      </c>
      <c r="G64" s="60">
        <f t="shared" si="1"/>
        <v>27.52</v>
      </c>
      <c r="H64" s="63">
        <f t="shared" si="2"/>
        <v>55.04</v>
      </c>
    </row>
    <row r="65" spans="1:8" s="62" customFormat="1" ht="36">
      <c r="A65" s="56" t="str">
        <f>IF((LEN('Copy paste to Here'!G69))&gt;5,((CONCATENATE('Copy paste to Here'!G69," &amp; ",'Copy paste to Here'!D69,"  &amp;  ",'Copy paste to Here'!E69))),"Empty Cell")</f>
        <v>Surgical steel internally threaded labret, 16g (1.2mm) with bezel set jewel flat head sized 1.5mm to 4mm for triple tragus piercings &amp; Length: 8mm with 2mm top part  &amp;  Crystal Color: Aquamarine</v>
      </c>
      <c r="B65" s="57" t="str">
        <f>'Copy paste to Here'!C69</f>
        <v>LBIRC</v>
      </c>
      <c r="C65" s="57" t="s">
        <v>831</v>
      </c>
      <c r="D65" s="58">
        <f>Invoice!B69</f>
        <v>1</v>
      </c>
      <c r="E65" s="59">
        <f>'Shipping Invoice'!J69*$N$1</f>
        <v>27.52</v>
      </c>
      <c r="F65" s="59">
        <f t="shared" si="0"/>
        <v>27.52</v>
      </c>
      <c r="G65" s="60">
        <f t="shared" si="1"/>
        <v>27.52</v>
      </c>
      <c r="H65" s="63">
        <f t="shared" si="2"/>
        <v>27.52</v>
      </c>
    </row>
    <row r="66" spans="1:8" s="62" customFormat="1" ht="36">
      <c r="A66" s="56" t="str">
        <f>IF((LEN('Copy paste to Here'!G70))&gt;5,((CONCATENATE('Copy paste to Here'!G70," &amp; ",'Copy paste to Here'!D70,"  &amp;  ",'Copy paste to Here'!E70))),"Empty Cell")</f>
        <v>Surgical steel internally threaded labret, 16g (1.2mm) with bezel set jewel flat head sized 1.5mm to 4mm for triple tragus piercings &amp; Length: 6mm with 3mm top part  &amp;  Crystal Color: Clear</v>
      </c>
      <c r="B66" s="57" t="str">
        <f>'Copy paste to Here'!C70</f>
        <v>LBIRC</v>
      </c>
      <c r="C66" s="57" t="s">
        <v>832</v>
      </c>
      <c r="D66" s="58">
        <f>Invoice!B70</f>
        <v>9</v>
      </c>
      <c r="E66" s="59">
        <f>'Shipping Invoice'!J70*$N$1</f>
        <v>29.27</v>
      </c>
      <c r="F66" s="59">
        <f t="shared" si="0"/>
        <v>263.43</v>
      </c>
      <c r="G66" s="60">
        <f t="shared" si="1"/>
        <v>29.27</v>
      </c>
      <c r="H66" s="63">
        <f t="shared" si="2"/>
        <v>263.43</v>
      </c>
    </row>
    <row r="67" spans="1:8" s="62" customFormat="1" ht="36">
      <c r="A67" s="56" t="str">
        <f>IF((LEN('Copy paste to Here'!G71))&gt;5,((CONCATENATE('Copy paste to Here'!G71," &amp; ",'Copy paste to Here'!D71,"  &amp;  ",'Copy paste to Here'!E71))),"Empty Cell")</f>
        <v>Surgical steel internally threaded labret, 16g (1.2mm) with bezel set jewel flat head sized 1.5mm to 4mm for triple tragus piercings &amp; Length: 6mm with 3mm top part  &amp;  Crystal Color: AB</v>
      </c>
      <c r="B67" s="57" t="str">
        <f>'Copy paste to Here'!C71</f>
        <v>LBIRC</v>
      </c>
      <c r="C67" s="57" t="s">
        <v>832</v>
      </c>
      <c r="D67" s="58">
        <f>Invoice!B71</f>
        <v>6</v>
      </c>
      <c r="E67" s="59">
        <f>'Shipping Invoice'!J71*$N$1</f>
        <v>29.27</v>
      </c>
      <c r="F67" s="59">
        <f t="shared" si="0"/>
        <v>175.62</v>
      </c>
      <c r="G67" s="60">
        <f t="shared" si="1"/>
        <v>29.27</v>
      </c>
      <c r="H67" s="63">
        <f t="shared" si="2"/>
        <v>175.62</v>
      </c>
    </row>
    <row r="68" spans="1:8" s="62" customFormat="1" ht="36">
      <c r="A68" s="56" t="str">
        <f>IF((LEN('Copy paste to Here'!G72))&gt;5,((CONCATENATE('Copy paste to Here'!G72," &amp; ",'Copy paste to Here'!D72,"  &amp;  ",'Copy paste to Here'!E72))),"Empty Cell")</f>
        <v>Surgical steel internally threaded labret, 16g (1.2mm) with bezel set jewel flat head sized 1.5mm to 4mm for triple tragus piercings &amp; Length: 8mm with 3mm top part  &amp;  Crystal Color: Clear</v>
      </c>
      <c r="B68" s="57" t="str">
        <f>'Copy paste to Here'!C72</f>
        <v>LBIRC</v>
      </c>
      <c r="C68" s="57" t="s">
        <v>832</v>
      </c>
      <c r="D68" s="58">
        <f>Invoice!B72</f>
        <v>1</v>
      </c>
      <c r="E68" s="59">
        <f>'Shipping Invoice'!J72*$N$1</f>
        <v>29.27</v>
      </c>
      <c r="F68" s="59">
        <f t="shared" si="0"/>
        <v>29.27</v>
      </c>
      <c r="G68" s="60">
        <f t="shared" si="1"/>
        <v>29.27</v>
      </c>
      <c r="H68" s="63">
        <f t="shared" si="2"/>
        <v>29.27</v>
      </c>
    </row>
    <row r="69" spans="1:8" s="62" customFormat="1" ht="36">
      <c r="A69" s="56" t="str">
        <f>IF((LEN('Copy paste to Here'!G73))&gt;5,((CONCATENATE('Copy paste to Here'!G73," &amp; ",'Copy paste to Here'!D73,"  &amp;  ",'Copy paste to Here'!E73))),"Empty Cell")</f>
        <v>Surgical steel internally threaded labret, 16g (1.2mm) with bezel set jewel flat head sized 1.5mm to 4mm for triple tragus piercings &amp; Length: 8mm with 3mm top part  &amp;  Crystal Color: Aquamarine</v>
      </c>
      <c r="B69" s="57" t="str">
        <f>'Copy paste to Here'!C73</f>
        <v>LBIRC</v>
      </c>
      <c r="C69" s="57" t="s">
        <v>832</v>
      </c>
      <c r="D69" s="58">
        <f>Invoice!B73</f>
        <v>1</v>
      </c>
      <c r="E69" s="59">
        <f>'Shipping Invoice'!J73*$N$1</f>
        <v>29.27</v>
      </c>
      <c r="F69" s="59">
        <f t="shared" si="0"/>
        <v>29.27</v>
      </c>
      <c r="G69" s="60">
        <f t="shared" si="1"/>
        <v>29.27</v>
      </c>
      <c r="H69" s="63">
        <f t="shared" si="2"/>
        <v>29.27</v>
      </c>
    </row>
    <row r="70" spans="1:8" s="62" customFormat="1" ht="36">
      <c r="A70" s="56" t="str">
        <f>IF((LEN('Copy paste to Here'!G74))&gt;5,((CONCATENATE('Copy paste to Here'!G74," &amp; ",'Copy paste to Here'!D74,"  &amp;  ",'Copy paste to Here'!E74))),"Empty Cell")</f>
        <v>Surgical steel internally threaded labret, 16g (1.2mm) with bezel set jewel flat head sized 1.5mm to 4mm for triple tragus piercings &amp; Length: 8mm with 3mm top part  &amp;  Crystal Color: Jet</v>
      </c>
      <c r="B70" s="57" t="str">
        <f>'Copy paste to Here'!C74</f>
        <v>LBIRC</v>
      </c>
      <c r="C70" s="57" t="s">
        <v>832</v>
      </c>
      <c r="D70" s="58">
        <f>Invoice!B74</f>
        <v>1</v>
      </c>
      <c r="E70" s="59">
        <f>'Shipping Invoice'!J74*$N$1</f>
        <v>29.27</v>
      </c>
      <c r="F70" s="59">
        <f t="shared" si="0"/>
        <v>29.27</v>
      </c>
      <c r="G70" s="60">
        <f t="shared" si="1"/>
        <v>29.27</v>
      </c>
      <c r="H70" s="63">
        <f t="shared" si="2"/>
        <v>29.27</v>
      </c>
    </row>
    <row r="71" spans="1:8" s="62" customFormat="1" ht="36">
      <c r="A71" s="56" t="str">
        <f>IF((LEN('Copy paste to Here'!G75))&gt;5,((CONCATENATE('Copy paste to Here'!G75," &amp; ",'Copy paste to Here'!D75,"  &amp;  ",'Copy paste to Here'!E75))),"Empty Cell")</f>
        <v>Surgical steel internally threaded labret, 16g (1.2mm) with bezel set jewel flat head sized 1.5mm to 4mm for triple tragus piercings &amp; Length: 8mm with 4mm top part  &amp;  Crystal Color: Aquamarine</v>
      </c>
      <c r="B71" s="57" t="str">
        <f>'Copy paste to Here'!C75</f>
        <v>LBIRC</v>
      </c>
      <c r="C71" s="57" t="s">
        <v>833</v>
      </c>
      <c r="D71" s="58">
        <f>Invoice!B75</f>
        <v>1</v>
      </c>
      <c r="E71" s="59">
        <f>'Shipping Invoice'!J75*$N$1</f>
        <v>31.01</v>
      </c>
      <c r="F71" s="59">
        <f t="shared" si="0"/>
        <v>31.01</v>
      </c>
      <c r="G71" s="60">
        <f t="shared" si="1"/>
        <v>31.01</v>
      </c>
      <c r="H71" s="63">
        <f t="shared" si="2"/>
        <v>31.01</v>
      </c>
    </row>
    <row r="72" spans="1:8" s="62" customFormat="1" ht="36">
      <c r="A72" s="56" t="str">
        <f>IF((LEN('Copy paste to Here'!G76))&gt;5,((CONCATENATE('Copy paste to Here'!G76," &amp; ",'Copy paste to Here'!D76,"  &amp;  ",'Copy paste to Here'!E76))),"Empty Cell")</f>
        <v>Surgical steel internally threaded labret, 16g (1.2mm) with bezel set jewel flat head sized 1.5mm to 4mm for triple tragus piercings &amp; Length: 10mm with 4mm top part  &amp;  Crystal Color: Jet</v>
      </c>
      <c r="B72" s="57" t="str">
        <f>'Copy paste to Here'!C76</f>
        <v>LBIRC</v>
      </c>
      <c r="C72" s="57" t="s">
        <v>833</v>
      </c>
      <c r="D72" s="58">
        <f>Invoice!B76</f>
        <v>3</v>
      </c>
      <c r="E72" s="59">
        <f>'Shipping Invoice'!J76*$N$1</f>
        <v>31.01</v>
      </c>
      <c r="F72" s="59">
        <f t="shared" si="0"/>
        <v>93.03</v>
      </c>
      <c r="G72" s="60">
        <f t="shared" si="1"/>
        <v>31.01</v>
      </c>
      <c r="H72" s="63">
        <f t="shared" si="2"/>
        <v>93.03</v>
      </c>
    </row>
    <row r="73" spans="1:8" s="62" customFormat="1" ht="36">
      <c r="A73" s="56" t="str">
        <f>IF((LEN('Copy paste to Here'!G77))&gt;5,((CONCATENATE('Copy paste to Here'!G77," &amp; ",'Copy paste to Here'!D77,"  &amp;  ",'Copy paste to Here'!E77))),"Empty Cell")</f>
        <v>Surgical steel internally threaded labret, 16g (1.2mm) with bezel set jewel flat head sized 1.5mm to 4mm for triple tragus piercings &amp; Length: 10mm with 4mm top part  &amp;  Crystal Color: Fuchsia</v>
      </c>
      <c r="B73" s="57" t="str">
        <f>'Copy paste to Here'!C77</f>
        <v>LBIRC</v>
      </c>
      <c r="C73" s="57" t="s">
        <v>833</v>
      </c>
      <c r="D73" s="58">
        <f>Invoice!B77</f>
        <v>3</v>
      </c>
      <c r="E73" s="59">
        <f>'Shipping Invoice'!J77*$N$1</f>
        <v>31.01</v>
      </c>
      <c r="F73" s="59">
        <f t="shared" si="0"/>
        <v>93.03</v>
      </c>
      <c r="G73" s="60">
        <f t="shared" si="1"/>
        <v>31.01</v>
      </c>
      <c r="H73" s="63">
        <f t="shared" si="2"/>
        <v>93.03</v>
      </c>
    </row>
    <row r="74" spans="1:8" s="62" customFormat="1" ht="24">
      <c r="A74" s="56" t="str">
        <f>IF((LEN('Copy paste to Here'!G78))&gt;5,((CONCATENATE('Copy paste to Here'!G78," &amp; ",'Copy paste to Here'!D78,"  &amp;  ",'Copy paste to Here'!E78))),"Empty Cell")</f>
        <v>Premium PVD plated surgical steel labret, 16g (1.2mm) with a 3mm ball &amp; Length: 6mm  &amp;  Color: Pink</v>
      </c>
      <c r="B74" s="57" t="str">
        <f>'Copy paste to Here'!C78</f>
        <v>LBTB3</v>
      </c>
      <c r="C74" s="57" t="s">
        <v>779</v>
      </c>
      <c r="D74" s="58">
        <f>Invoice!B78</f>
        <v>3</v>
      </c>
      <c r="E74" s="59">
        <f>'Shipping Invoice'!J78*$N$1</f>
        <v>20.56</v>
      </c>
      <c r="F74" s="59">
        <f t="shared" si="0"/>
        <v>61.679999999999993</v>
      </c>
      <c r="G74" s="60">
        <f t="shared" si="1"/>
        <v>20.56</v>
      </c>
      <c r="H74" s="63">
        <f t="shared" si="2"/>
        <v>61.679999999999993</v>
      </c>
    </row>
    <row r="75" spans="1:8" s="62" customFormat="1" ht="24">
      <c r="A75" s="56" t="str">
        <f>IF((LEN('Copy paste to Here'!G79))&gt;5,((CONCATENATE('Copy paste to Here'!G79," &amp; ",'Copy paste to Here'!D79,"  &amp;  ",'Copy paste to Here'!E79))),"Empty Cell")</f>
        <v>Premium PVD plated surgical steel labret, 16g (1.2mm) with a 3mm ball &amp; Length: 6mm  &amp;  Color: Purple</v>
      </c>
      <c r="B75" s="57" t="str">
        <f>'Copy paste to Here'!C79</f>
        <v>LBTB3</v>
      </c>
      <c r="C75" s="57" t="s">
        <v>779</v>
      </c>
      <c r="D75" s="58">
        <f>Invoice!B79</f>
        <v>3</v>
      </c>
      <c r="E75" s="59">
        <f>'Shipping Invoice'!J79*$N$1</f>
        <v>20.56</v>
      </c>
      <c r="F75" s="59">
        <f t="shared" si="0"/>
        <v>61.679999999999993</v>
      </c>
      <c r="G75" s="60">
        <f t="shared" si="1"/>
        <v>20.56</v>
      </c>
      <c r="H75" s="63">
        <f t="shared" si="2"/>
        <v>61.679999999999993</v>
      </c>
    </row>
    <row r="76" spans="1:8" s="62" customFormat="1" ht="24">
      <c r="A76" s="56" t="str">
        <f>IF((LEN('Copy paste to Here'!G80))&gt;5,((CONCATENATE('Copy paste to Here'!G80," &amp; ",'Copy paste to Here'!D80,"  &amp;  ",'Copy paste to Here'!E80))),"Empty Cell")</f>
        <v>Premium PVD plated surgical steel labret, 16g (1.2mm) with a 3mm ball &amp; Length: 8mm  &amp;  Color: Pink</v>
      </c>
      <c r="B76" s="57" t="str">
        <f>'Copy paste to Here'!C80</f>
        <v>LBTB3</v>
      </c>
      <c r="C76" s="57" t="s">
        <v>779</v>
      </c>
      <c r="D76" s="58">
        <f>Invoice!B80</f>
        <v>6</v>
      </c>
      <c r="E76" s="59">
        <f>'Shipping Invoice'!J80*$N$1</f>
        <v>20.56</v>
      </c>
      <c r="F76" s="59">
        <f t="shared" si="0"/>
        <v>123.35999999999999</v>
      </c>
      <c r="G76" s="60">
        <f t="shared" si="1"/>
        <v>20.56</v>
      </c>
      <c r="H76" s="63">
        <f t="shared" si="2"/>
        <v>123.35999999999999</v>
      </c>
    </row>
    <row r="77" spans="1:8" s="62" customFormat="1" ht="24">
      <c r="A77" s="56" t="str">
        <f>IF((LEN('Copy paste to Here'!G81))&gt;5,((CONCATENATE('Copy paste to Here'!G81," &amp; ",'Copy paste to Here'!D81,"  &amp;  ",'Copy paste to Here'!E81))),"Empty Cell")</f>
        <v>Premium PVD plated surgical steel labret, 16g (1.2mm) with a 3mm ball &amp; Length: 8mm  &amp;  Color: Purple</v>
      </c>
      <c r="B77" s="57" t="str">
        <f>'Copy paste to Here'!C81</f>
        <v>LBTB3</v>
      </c>
      <c r="C77" s="57" t="s">
        <v>779</v>
      </c>
      <c r="D77" s="58">
        <f>Invoice!B81</f>
        <v>3</v>
      </c>
      <c r="E77" s="59">
        <f>'Shipping Invoice'!J81*$N$1</f>
        <v>20.56</v>
      </c>
      <c r="F77" s="59">
        <f t="shared" si="0"/>
        <v>61.679999999999993</v>
      </c>
      <c r="G77" s="60">
        <f t="shared" si="1"/>
        <v>20.56</v>
      </c>
      <c r="H77" s="63">
        <f t="shared" si="2"/>
        <v>61.679999999999993</v>
      </c>
    </row>
    <row r="78" spans="1:8" s="62" customFormat="1" ht="24">
      <c r="A78" s="56" t="str">
        <f>IF((LEN('Copy paste to Here'!G82))&gt;5,((CONCATENATE('Copy paste to Here'!G82," &amp; ",'Copy paste to Here'!D82,"  &amp;  ",'Copy paste to Here'!E82))),"Empty Cell")</f>
        <v>Premium PVD plated surgical steel labret, 16g (1.2mm) with a 3mm ball &amp; Length: 10mm  &amp;  Color: Pink</v>
      </c>
      <c r="B78" s="57" t="str">
        <f>'Copy paste to Here'!C82</f>
        <v>LBTB3</v>
      </c>
      <c r="C78" s="57" t="s">
        <v>779</v>
      </c>
      <c r="D78" s="58">
        <f>Invoice!B82</f>
        <v>3</v>
      </c>
      <c r="E78" s="59">
        <f>'Shipping Invoice'!J82*$N$1</f>
        <v>20.56</v>
      </c>
      <c r="F78" s="59">
        <f t="shared" si="0"/>
        <v>61.679999999999993</v>
      </c>
      <c r="G78" s="60">
        <f t="shared" si="1"/>
        <v>20.56</v>
      </c>
      <c r="H78" s="63">
        <f t="shared" si="2"/>
        <v>61.679999999999993</v>
      </c>
    </row>
    <row r="79" spans="1:8" s="62" customFormat="1" ht="24">
      <c r="A79" s="56" t="str">
        <f>IF((LEN('Copy paste to Here'!G83))&gt;5,((CONCATENATE('Copy paste to Here'!G83," &amp; ",'Copy paste to Here'!D83,"  &amp;  ",'Copy paste to Here'!E83))),"Empty Cell")</f>
        <v>Anodized surgical steel labret, 14g (1.6mm) with a 4mm ball &amp; Length: 6mm  &amp;  Color: Black</v>
      </c>
      <c r="B79" s="57" t="str">
        <f>'Copy paste to Here'!C83</f>
        <v>LBTB4</v>
      </c>
      <c r="C79" s="57" t="s">
        <v>782</v>
      </c>
      <c r="D79" s="58">
        <f>Invoice!B83</f>
        <v>5</v>
      </c>
      <c r="E79" s="59">
        <f>'Shipping Invoice'!J83*$N$1</f>
        <v>20.56</v>
      </c>
      <c r="F79" s="59">
        <f t="shared" si="0"/>
        <v>102.8</v>
      </c>
      <c r="G79" s="60">
        <f t="shared" si="1"/>
        <v>20.56</v>
      </c>
      <c r="H79" s="63">
        <f t="shared" si="2"/>
        <v>102.8</v>
      </c>
    </row>
    <row r="80" spans="1:8" s="62" customFormat="1" ht="36">
      <c r="A80" s="56" t="str">
        <f>IF((LEN('Copy paste to Here'!G84))&gt;5,((CONCATENATE('Copy paste to Here'!G84," &amp; ",'Copy paste to Here'!D84,"  &amp;  ",'Copy paste to Here'!E84))),"Empty Cell")</f>
        <v>Surgical steel belly banana, 14g (1.6mm) with an 8mm bezel set jewel ball and a dangling crystal studded star shape - length 3/8'' (10mm) &amp; Length: 10mm  &amp;  Crystal Color: Clear</v>
      </c>
      <c r="B80" s="57" t="str">
        <f>'Copy paste to Here'!C84</f>
        <v>MCDSAR5</v>
      </c>
      <c r="C80" s="57" t="s">
        <v>784</v>
      </c>
      <c r="D80" s="58">
        <f>Invoice!B84</f>
        <v>3</v>
      </c>
      <c r="E80" s="59">
        <f>'Shipping Invoice'!J84*$N$1</f>
        <v>56.09</v>
      </c>
      <c r="F80" s="59">
        <f t="shared" si="0"/>
        <v>168.27</v>
      </c>
      <c r="G80" s="60">
        <f t="shared" si="1"/>
        <v>56.09</v>
      </c>
      <c r="H80" s="63">
        <f t="shared" si="2"/>
        <v>168.27</v>
      </c>
    </row>
    <row r="81" spans="1:8" s="62" customFormat="1" ht="36">
      <c r="A81" s="56" t="str">
        <f>IF((LEN('Copy paste to Here'!G85))&gt;5,((CONCATENATE('Copy paste to Here'!G85," &amp; ",'Copy paste to Here'!D85,"  &amp;  ",'Copy paste to Here'!E85))),"Empty Cell")</f>
        <v xml:space="preserve">Surgical steel belly banana, 14g (1.6mm) with a 8mm and 5mm bezel plain steel ball and a dangling curved feather &amp; Length: 10mm  &amp;  </v>
      </c>
      <c r="B81" s="57" t="str">
        <f>'Copy paste to Here'!C85</f>
        <v>MSD638</v>
      </c>
      <c r="C81" s="57" t="s">
        <v>785</v>
      </c>
      <c r="D81" s="58">
        <f>Invoice!B85</f>
        <v>1</v>
      </c>
      <c r="E81" s="59">
        <f>'Shipping Invoice'!J85*$N$1</f>
        <v>32.4</v>
      </c>
      <c r="F81" s="59">
        <f t="shared" si="0"/>
        <v>32.4</v>
      </c>
      <c r="G81" s="60">
        <f t="shared" si="1"/>
        <v>32.4</v>
      </c>
      <c r="H81" s="63">
        <f t="shared" si="2"/>
        <v>32.4</v>
      </c>
    </row>
    <row r="82" spans="1:8" s="62" customFormat="1" ht="25.5">
      <c r="A82" s="56" t="str">
        <f>IF((LEN('Copy paste to Here'!G86))&gt;5,((CONCATENATE('Copy paste to Here'!G86," &amp; ",'Copy paste to Here'!D86,"  &amp;  ",'Copy paste to Here'!E86))),"Empty Cell")</f>
        <v xml:space="preserve">High polished surgical steel taper with double rubber O-rings &amp; Gauge: 3mm  &amp;  </v>
      </c>
      <c r="B82" s="57" t="str">
        <f>'Copy paste to Here'!C86</f>
        <v>NLSPGX</v>
      </c>
      <c r="C82" s="57" t="s">
        <v>834</v>
      </c>
      <c r="D82" s="58">
        <f>Invoice!B86</f>
        <v>4</v>
      </c>
      <c r="E82" s="59">
        <f>'Shipping Invoice'!J86*$N$1</f>
        <v>32.75</v>
      </c>
      <c r="F82" s="59">
        <f t="shared" si="0"/>
        <v>131</v>
      </c>
      <c r="G82" s="60">
        <f t="shared" si="1"/>
        <v>32.75</v>
      </c>
      <c r="H82" s="63">
        <f t="shared" si="2"/>
        <v>131</v>
      </c>
    </row>
    <row r="83" spans="1:8" s="62" customFormat="1">
      <c r="A83" s="56" t="str">
        <f>IF((LEN('Copy paste to Here'!G87))&gt;5,((CONCATENATE('Copy paste to Here'!G87," &amp; ",'Copy paste to Here'!D87,"  &amp;  ",'Copy paste to Here'!E87))),"Empty Cell")</f>
        <v xml:space="preserve">Double flare Batik wood plug &amp; Gauge: 12mm  &amp;  </v>
      </c>
      <c r="B83" s="57" t="str">
        <f>'Copy paste to Here'!C87</f>
        <v>PBA</v>
      </c>
      <c r="C83" s="57" t="s">
        <v>835</v>
      </c>
      <c r="D83" s="58">
        <f>Invoice!B87</f>
        <v>2</v>
      </c>
      <c r="E83" s="59">
        <f>'Shipping Invoice'!J87*$N$1</f>
        <v>44.94</v>
      </c>
      <c r="F83" s="59">
        <f t="shared" ref="F83:F146" si="3">D83*E83</f>
        <v>89.88</v>
      </c>
      <c r="G83" s="60">
        <f t="shared" ref="G83:G146" si="4">E83*$E$14</f>
        <v>44.94</v>
      </c>
      <c r="H83" s="63">
        <f t="shared" ref="H83:H146" si="5">D83*G83</f>
        <v>89.88</v>
      </c>
    </row>
    <row r="84" spans="1:8" s="62" customFormat="1" ht="24">
      <c r="A84" s="56" t="str">
        <f>IF((LEN('Copy paste to Here'!G88))&gt;5,((CONCATENATE('Copy paste to Here'!G88," &amp; ",'Copy paste to Here'!D88,"  &amp;  ",'Copy paste to Here'!E88))),"Empty Cell")</f>
        <v>Anodized surgical steel screw-fit flesh tunnel with rounded edges &amp; Gauge: 10mm  &amp;  Color: Black anodized</v>
      </c>
      <c r="B84" s="57" t="str">
        <f>'Copy paste to Here'!C88</f>
        <v>RFTPG</v>
      </c>
      <c r="C84" s="57" t="s">
        <v>836</v>
      </c>
      <c r="D84" s="58">
        <f>Invoice!B88</f>
        <v>6</v>
      </c>
      <c r="E84" s="59">
        <f>'Shipping Invoice'!J88*$N$1</f>
        <v>116.37</v>
      </c>
      <c r="F84" s="59">
        <f t="shared" si="3"/>
        <v>698.22</v>
      </c>
      <c r="G84" s="60">
        <f t="shared" si="4"/>
        <v>116.37</v>
      </c>
      <c r="H84" s="63">
        <f t="shared" si="5"/>
        <v>698.22</v>
      </c>
    </row>
    <row r="85" spans="1:8" s="62" customFormat="1" ht="25.5">
      <c r="A85" s="56" t="str">
        <f>IF((LEN('Copy paste to Here'!G89))&gt;5,((CONCATENATE('Copy paste to Here'!G89," &amp; ",'Copy paste to Here'!D89,"  &amp;  ",'Copy paste to Here'!E89))),"Empty Cell")</f>
        <v>Anodized surgical steel screw-fit flesh tunnel with rounded edges &amp; Gauge: 12mm  &amp;  Color: Black anodized</v>
      </c>
      <c r="B85" s="57" t="str">
        <f>'Copy paste to Here'!C89</f>
        <v>RFTPG</v>
      </c>
      <c r="C85" s="57" t="s">
        <v>837</v>
      </c>
      <c r="D85" s="58">
        <f>Invoice!B89</f>
        <v>2</v>
      </c>
      <c r="E85" s="59">
        <f>'Shipping Invoice'!J89*$N$1</f>
        <v>126.82</v>
      </c>
      <c r="F85" s="59">
        <f t="shared" si="3"/>
        <v>253.64</v>
      </c>
      <c r="G85" s="60">
        <f t="shared" si="4"/>
        <v>126.82</v>
      </c>
      <c r="H85" s="63">
        <f t="shared" si="5"/>
        <v>253.64</v>
      </c>
    </row>
    <row r="86" spans="1:8" s="62" customFormat="1" ht="24">
      <c r="A86" s="56" t="str">
        <f>IF((LEN('Copy paste to Here'!G90))&gt;5,((CONCATENATE('Copy paste to Here'!G90," &amp; ",'Copy paste to Here'!D90,"  &amp;  ",'Copy paste to Here'!E90))),"Empty Cell")</f>
        <v>Silicone double flared solid plug retainer &amp; Gauge: 6mm  &amp;  Color: # 1 in picture</v>
      </c>
      <c r="B86" s="57" t="str">
        <f>'Copy paste to Here'!C90</f>
        <v>SIPG</v>
      </c>
      <c r="C86" s="57" t="s">
        <v>838</v>
      </c>
      <c r="D86" s="58">
        <f>Invoice!B90</f>
        <v>2</v>
      </c>
      <c r="E86" s="59">
        <f>'Shipping Invoice'!J90*$N$1</f>
        <v>17.07</v>
      </c>
      <c r="F86" s="59">
        <f t="shared" si="3"/>
        <v>34.14</v>
      </c>
      <c r="G86" s="60">
        <f t="shared" si="4"/>
        <v>17.07</v>
      </c>
      <c r="H86" s="63">
        <f t="shared" si="5"/>
        <v>34.14</v>
      </c>
    </row>
    <row r="87" spans="1:8" s="62" customFormat="1" ht="24">
      <c r="A87" s="56" t="str">
        <f>IF((LEN('Copy paste to Here'!G91))&gt;5,((CONCATENATE('Copy paste to Here'!G91," &amp; ",'Copy paste to Here'!D91,"  &amp;  ",'Copy paste to Here'!E91))),"Empty Cell")</f>
        <v>Silicone double flared solid plug retainer &amp; Gauge: 6mm  &amp;  Color: # 4 in picture</v>
      </c>
      <c r="B87" s="57" t="str">
        <f>'Copy paste to Here'!C91</f>
        <v>SIPG</v>
      </c>
      <c r="C87" s="57" t="s">
        <v>838</v>
      </c>
      <c r="D87" s="58">
        <f>Invoice!B91</f>
        <v>2</v>
      </c>
      <c r="E87" s="59">
        <f>'Shipping Invoice'!J91*$N$1</f>
        <v>17.07</v>
      </c>
      <c r="F87" s="59">
        <f t="shared" si="3"/>
        <v>34.14</v>
      </c>
      <c r="G87" s="60">
        <f t="shared" si="4"/>
        <v>17.07</v>
      </c>
      <c r="H87" s="63">
        <f t="shared" si="5"/>
        <v>34.14</v>
      </c>
    </row>
    <row r="88" spans="1:8" s="62" customFormat="1" ht="24">
      <c r="A88" s="56" t="str">
        <f>IF((LEN('Copy paste to Here'!G92))&gt;5,((CONCATENATE('Copy paste to Here'!G92," &amp; ",'Copy paste to Here'!D92,"  &amp;  ",'Copy paste to Here'!E92))),"Empty Cell")</f>
        <v>Silicone Ultra Thin double flared flesh tunnel &amp; Gauge: 10mm  &amp;  Color: Skin Tone</v>
      </c>
      <c r="B88" s="57" t="str">
        <f>'Copy paste to Here'!C92</f>
        <v>SIUT</v>
      </c>
      <c r="C88" s="57" t="s">
        <v>839</v>
      </c>
      <c r="D88" s="58">
        <f>Invoice!B92</f>
        <v>6</v>
      </c>
      <c r="E88" s="59">
        <f>'Shipping Invoice'!J92*$N$1</f>
        <v>18.12</v>
      </c>
      <c r="F88" s="59">
        <f t="shared" si="3"/>
        <v>108.72</v>
      </c>
      <c r="G88" s="60">
        <f t="shared" si="4"/>
        <v>18.12</v>
      </c>
      <c r="H88" s="63">
        <f t="shared" si="5"/>
        <v>108.72</v>
      </c>
    </row>
    <row r="89" spans="1:8" s="62" customFormat="1" ht="24">
      <c r="A89" s="56" t="str">
        <f>IF((LEN('Copy paste to Here'!G93))&gt;5,((CONCATENATE('Copy paste to Here'!G93," &amp; ",'Copy paste to Here'!D93,"  &amp;  ",'Copy paste to Here'!E93))),"Empty Cell")</f>
        <v xml:space="preserve">High polished surgical steel single flesh tunnel with rubber O-ring &amp; Gauge: 8mm  &amp;  </v>
      </c>
      <c r="B89" s="57" t="str">
        <f>'Copy paste to Here'!C93</f>
        <v>SPG</v>
      </c>
      <c r="C89" s="57" t="s">
        <v>840</v>
      </c>
      <c r="D89" s="58">
        <f>Invoice!B93</f>
        <v>6</v>
      </c>
      <c r="E89" s="59">
        <f>'Shipping Invoice'!J93*$N$1</f>
        <v>18.47</v>
      </c>
      <c r="F89" s="59">
        <f t="shared" si="3"/>
        <v>110.82</v>
      </c>
      <c r="G89" s="60">
        <f t="shared" si="4"/>
        <v>18.47</v>
      </c>
      <c r="H89" s="63">
        <f t="shared" si="5"/>
        <v>110.82</v>
      </c>
    </row>
    <row r="90" spans="1:8" s="62" customFormat="1" ht="24">
      <c r="A90" s="56" t="str">
        <f>IF((LEN('Copy paste to Here'!G94))&gt;5,((CONCATENATE('Copy paste to Here'!G94," &amp; ",'Copy paste to Here'!D94,"  &amp;  ",'Copy paste to Here'!E94))),"Empty Cell")</f>
        <v xml:space="preserve">High polished surgical steel single flesh tunnel with rubber O-ring &amp; Gauge: 10mm  &amp;  </v>
      </c>
      <c r="B90" s="57" t="str">
        <f>'Copy paste to Here'!C94</f>
        <v>SPG</v>
      </c>
      <c r="C90" s="57" t="s">
        <v>841</v>
      </c>
      <c r="D90" s="58">
        <f>Invoice!B94</f>
        <v>2</v>
      </c>
      <c r="E90" s="59">
        <f>'Shipping Invoice'!J94*$N$1</f>
        <v>20.9</v>
      </c>
      <c r="F90" s="59">
        <f t="shared" si="3"/>
        <v>41.8</v>
      </c>
      <c r="G90" s="60">
        <f t="shared" si="4"/>
        <v>20.9</v>
      </c>
      <c r="H90" s="63">
        <f t="shared" si="5"/>
        <v>41.8</v>
      </c>
    </row>
    <row r="91" spans="1:8" s="62" customFormat="1" ht="24">
      <c r="A91" s="56" t="str">
        <f>IF((LEN('Copy paste to Here'!G95))&gt;5,((CONCATENATE('Copy paste to Here'!G95," &amp; ",'Copy paste to Here'!D95,"  &amp;  ",'Copy paste to Here'!E95))),"Empty Cell")</f>
        <v>Acrylic taper with double rubber O-rings &amp; Gauge: 1.6mm  &amp;  Color: Black</v>
      </c>
      <c r="B91" s="57" t="str">
        <f>'Copy paste to Here'!C95</f>
        <v>TPUVK</v>
      </c>
      <c r="C91" s="57" t="s">
        <v>842</v>
      </c>
      <c r="D91" s="58">
        <f>Invoice!B95</f>
        <v>2</v>
      </c>
      <c r="E91" s="59">
        <f>'Shipping Invoice'!J95*$N$1</f>
        <v>11.85</v>
      </c>
      <c r="F91" s="59">
        <f t="shared" si="3"/>
        <v>23.7</v>
      </c>
      <c r="G91" s="60">
        <f t="shared" si="4"/>
        <v>11.85</v>
      </c>
      <c r="H91" s="63">
        <f t="shared" si="5"/>
        <v>23.7</v>
      </c>
    </row>
    <row r="92" spans="1:8" s="62" customFormat="1" ht="24">
      <c r="A92" s="56" t="str">
        <f>IF((LEN('Copy paste to Here'!G96))&gt;5,((CONCATENATE('Copy paste to Here'!G96," &amp; ",'Copy paste to Here'!D96,"  &amp;  ",'Copy paste to Here'!E96))),"Empty Cell")</f>
        <v xml:space="preserve">Titanium G23 ball closure ring, 14g (1.6mm) with a 4mm ball &amp; Length: 8mm  &amp;  </v>
      </c>
      <c r="B92" s="57" t="str">
        <f>'Copy paste to Here'!C96</f>
        <v>UBCR</v>
      </c>
      <c r="C92" s="57" t="s">
        <v>804</v>
      </c>
      <c r="D92" s="58">
        <f>Invoice!B96</f>
        <v>2</v>
      </c>
      <c r="E92" s="59">
        <f>'Shipping Invoice'!J96*$N$1</f>
        <v>29.27</v>
      </c>
      <c r="F92" s="59">
        <f t="shared" si="3"/>
        <v>58.54</v>
      </c>
      <c r="G92" s="60">
        <f t="shared" si="4"/>
        <v>29.27</v>
      </c>
      <c r="H92" s="63">
        <f t="shared" si="5"/>
        <v>58.54</v>
      </c>
    </row>
    <row r="93" spans="1:8" s="62" customFormat="1" ht="24">
      <c r="A93" s="56" t="str">
        <f>IF((LEN('Copy paste to Here'!G97))&gt;5,((CONCATENATE('Copy paste to Here'!G97," &amp; ",'Copy paste to Here'!D97,"  &amp;  ",'Copy paste to Here'!E97))),"Empty Cell")</f>
        <v>Anodized titanium G23 labret, 16g (1.2mm) with a 3mm ball &amp; Length: 6mm  &amp;  Color: Purple</v>
      </c>
      <c r="B93" s="57" t="str">
        <f>'Copy paste to Here'!C97</f>
        <v>UTLBB3</v>
      </c>
      <c r="C93" s="57" t="s">
        <v>806</v>
      </c>
      <c r="D93" s="58">
        <f>Invoice!B97</f>
        <v>4</v>
      </c>
      <c r="E93" s="59">
        <f>'Shipping Invoice'!J97*$N$1</f>
        <v>51.21</v>
      </c>
      <c r="F93" s="59">
        <f t="shared" si="3"/>
        <v>204.84</v>
      </c>
      <c r="G93" s="60">
        <f t="shared" si="4"/>
        <v>51.21</v>
      </c>
      <c r="H93" s="63">
        <f t="shared" si="5"/>
        <v>204.84</v>
      </c>
    </row>
    <row r="94" spans="1:8" s="62" customFormat="1" ht="25.5">
      <c r="A94" s="56" t="str">
        <f>IF((LEN('Copy paste to Here'!G98))&gt;5,((CONCATENATE('Copy paste to Here'!G98," &amp; ",'Copy paste to Here'!D98,"  &amp;  ",'Copy paste to Here'!E98))),"Empty Cell")</f>
        <v>Pack of 10 pcs. of bioflex banana posts with external threading, 16g (1.2mm) &amp; Length: 10mm  &amp;  Color: Clear</v>
      </c>
      <c r="B94" s="57" t="str">
        <f>'Copy paste to Here'!C98</f>
        <v>XABN16G</v>
      </c>
      <c r="C94" s="57" t="s">
        <v>808</v>
      </c>
      <c r="D94" s="58">
        <f>Invoice!B98</f>
        <v>1</v>
      </c>
      <c r="E94" s="59">
        <f>'Shipping Invoice'!J98*$N$1</f>
        <v>27.18</v>
      </c>
      <c r="F94" s="59">
        <f t="shared" si="3"/>
        <v>27.18</v>
      </c>
      <c r="G94" s="60">
        <f t="shared" si="4"/>
        <v>27.18</v>
      </c>
      <c r="H94" s="63">
        <f t="shared" si="5"/>
        <v>27.18</v>
      </c>
    </row>
    <row r="95" spans="1:8" s="62" customFormat="1" ht="36">
      <c r="A95" s="56" t="str">
        <f>IF((LEN('Copy paste to Here'!G99))&gt;5,((CONCATENATE('Copy paste to Here'!G99," &amp; ",'Copy paste to Here'!D99,"  &amp;  ",'Copy paste to Here'!E99))),"Empty Cell")</f>
        <v xml:space="preserve">Pack of 10 pcs. of 3mm surgical steel half jewel balls with bezel set crystal with 1.2mm threading (16g) &amp; Crystal Color: Aquamarine  &amp;  </v>
      </c>
      <c r="B95" s="57" t="str">
        <f>'Copy paste to Here'!C99</f>
        <v>XHJB3</v>
      </c>
      <c r="C95" s="57" t="s">
        <v>810</v>
      </c>
      <c r="D95" s="58">
        <f>Invoice!B99</f>
        <v>1</v>
      </c>
      <c r="E95" s="59">
        <f>'Shipping Invoice'!J99*$N$1</f>
        <v>128.91</v>
      </c>
      <c r="F95" s="59">
        <f t="shared" si="3"/>
        <v>128.91</v>
      </c>
      <c r="G95" s="60">
        <f t="shared" si="4"/>
        <v>128.91</v>
      </c>
      <c r="H95" s="63">
        <f t="shared" si="5"/>
        <v>128.91</v>
      </c>
    </row>
    <row r="96" spans="1:8" s="62" customFormat="1" ht="36">
      <c r="A96" s="56" t="str">
        <f>IF((LEN('Copy paste to Here'!G100))&gt;5,((CONCATENATE('Copy paste to Here'!G100," &amp; ",'Copy paste to Here'!D100,"  &amp;  ",'Copy paste to Here'!E100))),"Empty Cell")</f>
        <v xml:space="preserve">Pack of 10 pcs. of 3mm surgical steel half jewel balls with bezel set crystal with 1.2mm threading (16g) &amp; Crystal Color: Emerald  &amp;  </v>
      </c>
      <c r="B96" s="57" t="str">
        <f>'Copy paste to Here'!C100</f>
        <v>XHJB3</v>
      </c>
      <c r="C96" s="57" t="s">
        <v>810</v>
      </c>
      <c r="D96" s="58">
        <f>Invoice!B100</f>
        <v>1</v>
      </c>
      <c r="E96" s="59">
        <f>'Shipping Invoice'!J100*$N$1</f>
        <v>128.91</v>
      </c>
      <c r="F96" s="59">
        <f t="shared" si="3"/>
        <v>128.91</v>
      </c>
      <c r="G96" s="60">
        <f t="shared" si="4"/>
        <v>128.91</v>
      </c>
      <c r="H96" s="63">
        <f t="shared" si="5"/>
        <v>128.91</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8981.9000000000051</v>
      </c>
      <c r="G1000" s="60"/>
      <c r="H1000" s="61">
        <f t="shared" ref="H1000:H1007" si="49">F1000*$E$14</f>
        <v>8981.9000000000051</v>
      </c>
    </row>
    <row r="1001" spans="1:8" s="62" customFormat="1">
      <c r="A1001" s="56" t="str">
        <f>'[2]Copy paste to Here'!T2</f>
        <v>SHIPPING HANDLING</v>
      </c>
      <c r="B1001" s="75"/>
      <c r="C1001" s="75"/>
      <c r="D1001" s="76"/>
      <c r="E1001" s="67"/>
      <c r="F1001" s="59">
        <f>Invoice!J102</f>
        <v>-3592.760000000002</v>
      </c>
      <c r="G1001" s="60"/>
      <c r="H1001" s="61">
        <f t="shared" si="49"/>
        <v>-3592.760000000002</v>
      </c>
    </row>
    <row r="1002" spans="1:8" s="62" customFormat="1" outlineLevel="1">
      <c r="A1002" s="56" t="str">
        <f>'[2]Copy paste to Here'!T3</f>
        <v>DISCOUNT</v>
      </c>
      <c r="B1002" s="75"/>
      <c r="C1002" s="75"/>
      <c r="D1002" s="76"/>
      <c r="E1002" s="67"/>
      <c r="F1002" s="59">
        <f>Invoice!J103</f>
        <v>0</v>
      </c>
      <c r="G1002" s="60"/>
      <c r="H1002" s="61">
        <f t="shared" si="49"/>
        <v>0</v>
      </c>
    </row>
    <row r="1003" spans="1:8" s="62" customFormat="1">
      <c r="A1003" s="56" t="str">
        <f>'[2]Copy paste to Here'!T4</f>
        <v>Total:</v>
      </c>
      <c r="B1003" s="75"/>
      <c r="C1003" s="75"/>
      <c r="D1003" s="76"/>
      <c r="E1003" s="67"/>
      <c r="F1003" s="59">
        <f>SUM(F1000:F1002)</f>
        <v>5389.1400000000031</v>
      </c>
      <c r="G1003" s="60"/>
      <c r="H1003" s="61">
        <f t="shared" si="49"/>
        <v>5389.1400000000031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8981.9000000000051</v>
      </c>
    </row>
    <row r="1010" spans="1:8" s="21" customFormat="1">
      <c r="A1010" s="22"/>
      <c r="E1010" s="21" t="s">
        <v>182</v>
      </c>
      <c r="H1010" s="84">
        <f>(SUMIF($A$1000:$A$1008,"Total:",$H$1000:$H$1008))</f>
        <v>5389.1400000000031</v>
      </c>
    </row>
    <row r="1011" spans="1:8" s="21" customFormat="1">
      <c r="E1011" s="21" t="s">
        <v>183</v>
      </c>
      <c r="H1011" s="85">
        <f>H1013-H1012</f>
        <v>5036.58</v>
      </c>
    </row>
    <row r="1012" spans="1:8" s="21" customFormat="1">
      <c r="E1012" s="21" t="s">
        <v>184</v>
      </c>
      <c r="H1012" s="85">
        <f>ROUND((H1013*7)/107,2)</f>
        <v>352.56</v>
      </c>
    </row>
    <row r="1013" spans="1:8" s="21" customFormat="1">
      <c r="E1013" s="22" t="s">
        <v>185</v>
      </c>
      <c r="H1013" s="86">
        <f>ROUND((SUMIF($A$1000:$A$1008,"Total:",$H$1000:$H$1008)),2)</f>
        <v>5389.14</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9"/>
  <sheetViews>
    <sheetView workbookViewId="0">
      <selection activeCell="A5" sqref="A5"/>
    </sheetView>
  </sheetViews>
  <sheetFormatPr defaultRowHeight="15"/>
  <sheetData>
    <row r="1" spans="1:1">
      <c r="A1" s="2" t="s">
        <v>812</v>
      </c>
    </row>
    <row r="2" spans="1:1">
      <c r="A2" s="2" t="s">
        <v>813</v>
      </c>
    </row>
    <row r="3" spans="1:1">
      <c r="A3" s="2" t="s">
        <v>813</v>
      </c>
    </row>
    <row r="4" spans="1:1">
      <c r="A4" s="2" t="s">
        <v>814</v>
      </c>
    </row>
    <row r="5" spans="1:1">
      <c r="A5" s="2" t="s">
        <v>815</v>
      </c>
    </row>
    <row r="6" spans="1:1">
      <c r="A6" s="2" t="s">
        <v>815</v>
      </c>
    </row>
    <row r="7" spans="1:1">
      <c r="A7" s="2" t="s">
        <v>816</v>
      </c>
    </row>
    <row r="8" spans="1:1">
      <c r="A8" s="2" t="s">
        <v>816</v>
      </c>
    </row>
    <row r="9" spans="1:1">
      <c r="A9" s="2" t="s">
        <v>733</v>
      </c>
    </row>
    <row r="10" spans="1:1">
      <c r="A10" s="2" t="s">
        <v>733</v>
      </c>
    </row>
    <row r="11" spans="1:1">
      <c r="A11" s="2" t="s">
        <v>817</v>
      </c>
    </row>
    <row r="12" spans="1:1">
      <c r="A12" s="2" t="s">
        <v>737</v>
      </c>
    </row>
    <row r="13" spans="1:1">
      <c r="A13" s="2" t="s">
        <v>739</v>
      </c>
    </row>
    <row r="14" spans="1:1">
      <c r="A14" s="2" t="s">
        <v>741</v>
      </c>
    </row>
    <row r="15" spans="1:1">
      <c r="A15" s="2" t="s">
        <v>741</v>
      </c>
    </row>
    <row r="16" spans="1:1">
      <c r="A16" s="2" t="s">
        <v>741</v>
      </c>
    </row>
    <row r="17" spans="1:1">
      <c r="A17" s="2" t="s">
        <v>743</v>
      </c>
    </row>
    <row r="18" spans="1:1">
      <c r="A18" s="2" t="s">
        <v>745</v>
      </c>
    </row>
    <row r="19" spans="1:1">
      <c r="A19" s="2" t="s">
        <v>747</v>
      </c>
    </row>
    <row r="20" spans="1:1">
      <c r="A20" s="2" t="s">
        <v>747</v>
      </c>
    </row>
    <row r="21" spans="1:1">
      <c r="A21" s="2" t="s">
        <v>747</v>
      </c>
    </row>
    <row r="22" spans="1:1">
      <c r="A22" s="2" t="s">
        <v>749</v>
      </c>
    </row>
    <row r="23" spans="1:1">
      <c r="A23" s="2" t="s">
        <v>749</v>
      </c>
    </row>
    <row r="24" spans="1:1">
      <c r="A24" s="2" t="s">
        <v>749</v>
      </c>
    </row>
    <row r="25" spans="1:1">
      <c r="A25" s="2" t="s">
        <v>749</v>
      </c>
    </row>
    <row r="26" spans="1:1">
      <c r="A26" s="2" t="s">
        <v>618</v>
      </c>
    </row>
    <row r="27" spans="1:1">
      <c r="A27" s="2" t="s">
        <v>753</v>
      </c>
    </row>
    <row r="28" spans="1:1">
      <c r="A28" s="2" t="s">
        <v>755</v>
      </c>
    </row>
    <row r="29" spans="1:1">
      <c r="A29" s="2" t="s">
        <v>755</v>
      </c>
    </row>
    <row r="30" spans="1:1">
      <c r="A30" s="2" t="s">
        <v>818</v>
      </c>
    </row>
    <row r="31" spans="1:1">
      <c r="A31" s="2" t="s">
        <v>819</v>
      </c>
    </row>
    <row r="32" spans="1:1">
      <c r="A32" s="2" t="s">
        <v>820</v>
      </c>
    </row>
    <row r="33" spans="1:1">
      <c r="A33" s="2" t="s">
        <v>821</v>
      </c>
    </row>
    <row r="34" spans="1:1">
      <c r="A34" s="2" t="s">
        <v>759</v>
      </c>
    </row>
    <row r="35" spans="1:1">
      <c r="A35" s="2" t="s">
        <v>759</v>
      </c>
    </row>
    <row r="36" spans="1:1">
      <c r="A36" s="2" t="s">
        <v>760</v>
      </c>
    </row>
    <row r="37" spans="1:1">
      <c r="A37" s="2" t="s">
        <v>822</v>
      </c>
    </row>
    <row r="38" spans="1:1">
      <c r="A38" s="2" t="s">
        <v>823</v>
      </c>
    </row>
    <row r="39" spans="1:1">
      <c r="A39" s="2" t="s">
        <v>824</v>
      </c>
    </row>
    <row r="40" spans="1:1">
      <c r="A40" s="2" t="s">
        <v>825</v>
      </c>
    </row>
    <row r="41" spans="1:1">
      <c r="A41" s="2" t="s">
        <v>826</v>
      </c>
    </row>
    <row r="42" spans="1:1">
      <c r="A42" s="2" t="s">
        <v>827</v>
      </c>
    </row>
    <row r="43" spans="1:1">
      <c r="A43" s="2" t="s">
        <v>828</v>
      </c>
    </row>
    <row r="44" spans="1:1">
      <c r="A44" s="2" t="s">
        <v>829</v>
      </c>
    </row>
    <row r="45" spans="1:1">
      <c r="A45" s="2" t="s">
        <v>830</v>
      </c>
    </row>
    <row r="46" spans="1:1">
      <c r="A46" s="2" t="s">
        <v>830</v>
      </c>
    </row>
    <row r="47" spans="1:1">
      <c r="A47" s="2" t="s">
        <v>830</v>
      </c>
    </row>
    <row r="48" spans="1:1">
      <c r="A48" s="2" t="s">
        <v>831</v>
      </c>
    </row>
    <row r="49" spans="1:1">
      <c r="A49" s="2" t="s">
        <v>832</v>
      </c>
    </row>
    <row r="50" spans="1:1">
      <c r="A50" s="2" t="s">
        <v>832</v>
      </c>
    </row>
    <row r="51" spans="1:1">
      <c r="A51" s="2" t="s">
        <v>832</v>
      </c>
    </row>
    <row r="52" spans="1:1">
      <c r="A52" s="2" t="s">
        <v>832</v>
      </c>
    </row>
    <row r="53" spans="1:1">
      <c r="A53" s="2" t="s">
        <v>832</v>
      </c>
    </row>
    <row r="54" spans="1:1">
      <c r="A54" s="2" t="s">
        <v>833</v>
      </c>
    </row>
    <row r="55" spans="1:1">
      <c r="A55" s="2" t="s">
        <v>833</v>
      </c>
    </row>
    <row r="56" spans="1:1">
      <c r="A56" s="2" t="s">
        <v>833</v>
      </c>
    </row>
    <row r="57" spans="1:1">
      <c r="A57" s="2" t="s">
        <v>779</v>
      </c>
    </row>
    <row r="58" spans="1:1">
      <c r="A58" s="2" t="s">
        <v>779</v>
      </c>
    </row>
    <row r="59" spans="1:1">
      <c r="A59" s="2" t="s">
        <v>779</v>
      </c>
    </row>
    <row r="60" spans="1:1">
      <c r="A60" s="2" t="s">
        <v>779</v>
      </c>
    </row>
    <row r="61" spans="1:1">
      <c r="A61" s="2" t="s">
        <v>779</v>
      </c>
    </row>
    <row r="62" spans="1:1">
      <c r="A62" s="2" t="s">
        <v>782</v>
      </c>
    </row>
    <row r="63" spans="1:1">
      <c r="A63" s="2" t="s">
        <v>784</v>
      </c>
    </row>
    <row r="64" spans="1:1">
      <c r="A64" s="2" t="s">
        <v>785</v>
      </c>
    </row>
    <row r="65" spans="1:1">
      <c r="A65" s="2" t="s">
        <v>834</v>
      </c>
    </row>
    <row r="66" spans="1:1">
      <c r="A66" s="2" t="s">
        <v>835</v>
      </c>
    </row>
    <row r="67" spans="1:1">
      <c r="A67" s="2" t="s">
        <v>836</v>
      </c>
    </row>
    <row r="68" spans="1:1">
      <c r="A68" s="2" t="s">
        <v>837</v>
      </c>
    </row>
    <row r="69" spans="1:1">
      <c r="A69" s="2" t="s">
        <v>838</v>
      </c>
    </row>
    <row r="70" spans="1:1">
      <c r="A70" s="2" t="s">
        <v>838</v>
      </c>
    </row>
    <row r="71" spans="1:1">
      <c r="A71" s="2" t="s">
        <v>839</v>
      </c>
    </row>
    <row r="72" spans="1:1">
      <c r="A72" s="2" t="s">
        <v>840</v>
      </c>
    </row>
    <row r="73" spans="1:1">
      <c r="A73" s="2" t="s">
        <v>841</v>
      </c>
    </row>
    <row r="74" spans="1:1">
      <c r="A74" s="2" t="s">
        <v>842</v>
      </c>
    </row>
    <row r="75" spans="1:1">
      <c r="A75" s="2" t="s">
        <v>804</v>
      </c>
    </row>
    <row r="76" spans="1:1">
      <c r="A76" s="2" t="s">
        <v>806</v>
      </c>
    </row>
    <row r="77" spans="1:1">
      <c r="A77" s="2" t="s">
        <v>808</v>
      </c>
    </row>
    <row r="78" spans="1:1">
      <c r="A78" s="2" t="s">
        <v>810</v>
      </c>
    </row>
    <row r="79" spans="1:1">
      <c r="A79" s="2" t="s">
        <v>810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2023-09-29T04:49:38Z</cp:lastPrinted>
  <dcterms:created xsi:type="dcterms:W3CDTF">2009-06-02T18:56:54Z</dcterms:created>
  <dcterms:modified xsi:type="dcterms:W3CDTF">2023-09-29T04:49:41Z</dcterms:modified>
</cp:coreProperties>
</file>