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20D4DBF-B271-4714-9FB6-B00618895FBA}"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Invoice!$A$1:$K$245</definedName>
    <definedName name="_xlnm.Print_Area" localSheetId="3">'Shipping Invoice'!$A$1:$L$237</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34" i="2" l="1"/>
  <c r="K235" i="7"/>
  <c r="K234" i="7"/>
  <c r="K14" i="7"/>
  <c r="K17" i="7"/>
  <c r="K10" i="7"/>
  <c r="I228" i="7"/>
  <c r="I226" i="7"/>
  <c r="I225" i="7"/>
  <c r="I223" i="7"/>
  <c r="I222" i="7"/>
  <c r="I220" i="7"/>
  <c r="I218" i="7"/>
  <c r="I217" i="7"/>
  <c r="B216" i="7"/>
  <c r="I213" i="7"/>
  <c r="I212" i="7"/>
  <c r="I211" i="7"/>
  <c r="I209" i="7"/>
  <c r="I208" i="7"/>
  <c r="I206" i="7"/>
  <c r="I204" i="7"/>
  <c r="I203" i="7"/>
  <c r="I199" i="7"/>
  <c r="I197" i="7"/>
  <c r="I196" i="7"/>
  <c r="I194" i="7"/>
  <c r="I193" i="7"/>
  <c r="I191" i="7"/>
  <c r="I189" i="7"/>
  <c r="I188" i="7"/>
  <c r="I184" i="7"/>
  <c r="I182" i="7"/>
  <c r="I181" i="7"/>
  <c r="I179" i="7"/>
  <c r="I178" i="7"/>
  <c r="I176" i="7"/>
  <c r="I174" i="7"/>
  <c r="I173" i="7"/>
  <c r="I168" i="7"/>
  <c r="I166" i="7"/>
  <c r="I165" i="7"/>
  <c r="I163" i="7"/>
  <c r="I162" i="7"/>
  <c r="I160" i="7"/>
  <c r="I158" i="7"/>
  <c r="I157" i="7"/>
  <c r="I151" i="7"/>
  <c r="I150" i="7"/>
  <c r="I148" i="7"/>
  <c r="I146" i="7"/>
  <c r="I144" i="7"/>
  <c r="I143" i="7"/>
  <c r="I138" i="7"/>
  <c r="I136" i="7"/>
  <c r="I135" i="7"/>
  <c r="I133" i="7"/>
  <c r="I131" i="7"/>
  <c r="I129" i="7"/>
  <c r="I128" i="7"/>
  <c r="I123" i="7"/>
  <c r="I121" i="7"/>
  <c r="I120" i="7"/>
  <c r="I119" i="7"/>
  <c r="I118" i="7"/>
  <c r="I115" i="7"/>
  <c r="I114" i="7"/>
  <c r="I109" i="7"/>
  <c r="I107" i="7"/>
  <c r="I106" i="7"/>
  <c r="I105" i="7"/>
  <c r="I103" i="7"/>
  <c r="I101" i="7"/>
  <c r="I100" i="7"/>
  <c r="I96" i="7"/>
  <c r="I94" i="7"/>
  <c r="I93" i="7"/>
  <c r="I92" i="7"/>
  <c r="I91" i="7"/>
  <c r="I90" i="7"/>
  <c r="I88" i="7"/>
  <c r="I86" i="7"/>
  <c r="I85" i="7"/>
  <c r="I80" i="7"/>
  <c r="I78" i="7"/>
  <c r="I77" i="7"/>
  <c r="I76" i="7"/>
  <c r="I75" i="7"/>
  <c r="I74" i="7"/>
  <c r="I72" i="7"/>
  <c r="I70" i="7"/>
  <c r="I69" i="7"/>
  <c r="I65" i="7"/>
  <c r="I64" i="7"/>
  <c r="I62" i="7"/>
  <c r="I61" i="7"/>
  <c r="I60" i="7"/>
  <c r="I59" i="7"/>
  <c r="I58" i="7"/>
  <c r="I56" i="7"/>
  <c r="I55" i="7"/>
  <c r="I54" i="7"/>
  <c r="I50" i="7"/>
  <c r="I49" i="7"/>
  <c r="I47" i="7"/>
  <c r="I46" i="7"/>
  <c r="I45" i="7"/>
  <c r="I44" i="7"/>
  <c r="I42" i="7"/>
  <c r="I40" i="7"/>
  <c r="I36" i="7"/>
  <c r="I35" i="7"/>
  <c r="I33" i="7"/>
  <c r="I32" i="7"/>
  <c r="I31" i="7"/>
  <c r="I30" i="7"/>
  <c r="I29" i="7"/>
  <c r="I27" i="7"/>
  <c r="I25" i="7"/>
  <c r="I24" i="7"/>
  <c r="N1" i="7"/>
  <c r="I221" i="7" s="1"/>
  <c r="N1" i="6"/>
  <c r="E219" i="6" s="1"/>
  <c r="F1002" i="6"/>
  <c r="F1001" i="6"/>
  <c r="D228" i="6"/>
  <c r="B232" i="7" s="1"/>
  <c r="D227" i="6"/>
  <c r="B231" i="7" s="1"/>
  <c r="D226" i="6"/>
  <c r="B230" i="7" s="1"/>
  <c r="D225" i="6"/>
  <c r="B229" i="7" s="1"/>
  <c r="D224" i="6"/>
  <c r="B228" i="7" s="1"/>
  <c r="K228" i="7" s="1"/>
  <c r="D223" i="6"/>
  <c r="B227" i="7" s="1"/>
  <c r="D222" i="6"/>
  <c r="B226" i="7" s="1"/>
  <c r="K226" i="7" s="1"/>
  <c r="D221" i="6"/>
  <c r="B225" i="7" s="1"/>
  <c r="D220" i="6"/>
  <c r="B224" i="7" s="1"/>
  <c r="D219" i="6"/>
  <c r="B223" i="7" s="1"/>
  <c r="K223" i="7" s="1"/>
  <c r="D218" i="6"/>
  <c r="B222" i="7" s="1"/>
  <c r="D217" i="6"/>
  <c r="B221" i="7" s="1"/>
  <c r="D216" i="6"/>
  <c r="B220" i="7" s="1"/>
  <c r="D215" i="6"/>
  <c r="B219" i="7" s="1"/>
  <c r="D214" i="6"/>
  <c r="B218" i="7" s="1"/>
  <c r="K218" i="7" s="1"/>
  <c r="D213" i="6"/>
  <c r="B217" i="7" s="1"/>
  <c r="D212" i="6"/>
  <c r="D211" i="6"/>
  <c r="B215" i="7" s="1"/>
  <c r="D210" i="6"/>
  <c r="B214" i="7" s="1"/>
  <c r="D209" i="6"/>
  <c r="B213" i="7" s="1"/>
  <c r="K213" i="7" s="1"/>
  <c r="D208" i="6"/>
  <c r="B212" i="7" s="1"/>
  <c r="D207" i="6"/>
  <c r="B211" i="7" s="1"/>
  <c r="D206" i="6"/>
  <c r="B210" i="7" s="1"/>
  <c r="D205" i="6"/>
  <c r="B209" i="7" s="1"/>
  <c r="D204" i="6"/>
  <c r="B208" i="7" s="1"/>
  <c r="K208" i="7" s="1"/>
  <c r="D203" i="6"/>
  <c r="B207" i="7" s="1"/>
  <c r="D202" i="6"/>
  <c r="B206" i="7" s="1"/>
  <c r="D201" i="6"/>
  <c r="B205" i="7" s="1"/>
  <c r="D200" i="6"/>
  <c r="B204" i="7" s="1"/>
  <c r="D199" i="6"/>
  <c r="B203" i="7" s="1"/>
  <c r="D198" i="6"/>
  <c r="B202" i="7" s="1"/>
  <c r="D197" i="6"/>
  <c r="B201" i="7" s="1"/>
  <c r="D196" i="6"/>
  <c r="B200" i="7" s="1"/>
  <c r="D195" i="6"/>
  <c r="B199" i="7" s="1"/>
  <c r="K199" i="7" s="1"/>
  <c r="D194" i="6"/>
  <c r="B198" i="7" s="1"/>
  <c r="D193" i="6"/>
  <c r="B197" i="7" s="1"/>
  <c r="K197" i="7" s="1"/>
  <c r="D192" i="6"/>
  <c r="B196" i="7" s="1"/>
  <c r="D191" i="6"/>
  <c r="B195" i="7" s="1"/>
  <c r="D190" i="6"/>
  <c r="B194" i="7" s="1"/>
  <c r="D189" i="6"/>
  <c r="B193" i="7" s="1"/>
  <c r="D188" i="6"/>
  <c r="B192" i="7" s="1"/>
  <c r="D187" i="6"/>
  <c r="B191" i="7" s="1"/>
  <c r="K191" i="7" s="1"/>
  <c r="D186" i="6"/>
  <c r="B190" i="7" s="1"/>
  <c r="D185" i="6"/>
  <c r="B189" i="7" s="1"/>
  <c r="D184" i="6"/>
  <c r="B188" i="7" s="1"/>
  <c r="D183" i="6"/>
  <c r="B187" i="7" s="1"/>
  <c r="D182" i="6"/>
  <c r="B186" i="7" s="1"/>
  <c r="D181" i="6"/>
  <c r="B185" i="7" s="1"/>
  <c r="D180" i="6"/>
  <c r="B184" i="7" s="1"/>
  <c r="D179" i="6"/>
  <c r="B183" i="7" s="1"/>
  <c r="D178" i="6"/>
  <c r="B182" i="7" s="1"/>
  <c r="D177" i="6"/>
  <c r="B181" i="7" s="1"/>
  <c r="K181" i="7" s="1"/>
  <c r="D176" i="6"/>
  <c r="B180" i="7" s="1"/>
  <c r="D175" i="6"/>
  <c r="B179" i="7" s="1"/>
  <c r="D174" i="6"/>
  <c r="B178" i="7" s="1"/>
  <c r="K178" i="7" s="1"/>
  <c r="D173" i="6"/>
  <c r="B177" i="7" s="1"/>
  <c r="D172" i="6"/>
  <c r="B176" i="7" s="1"/>
  <c r="K176" i="7" s="1"/>
  <c r="D171" i="6"/>
  <c r="B175" i="7" s="1"/>
  <c r="D170" i="6"/>
  <c r="B174" i="7" s="1"/>
  <c r="D169" i="6"/>
  <c r="B173" i="7" s="1"/>
  <c r="D168" i="6"/>
  <c r="B172" i="7" s="1"/>
  <c r="D167" i="6"/>
  <c r="B171" i="7" s="1"/>
  <c r="D166" i="6"/>
  <c r="B170" i="7" s="1"/>
  <c r="D165" i="6"/>
  <c r="B169" i="7" s="1"/>
  <c r="D164" i="6"/>
  <c r="B168" i="7" s="1"/>
  <c r="K168" i="7" s="1"/>
  <c r="D163" i="6"/>
  <c r="B167" i="7" s="1"/>
  <c r="D162" i="6"/>
  <c r="B166" i="7" s="1"/>
  <c r="D161" i="6"/>
  <c r="B165" i="7" s="1"/>
  <c r="K165" i="7" s="1"/>
  <c r="D160" i="6"/>
  <c r="B164" i="7" s="1"/>
  <c r="D159" i="6"/>
  <c r="B163" i="7" s="1"/>
  <c r="D158" i="6"/>
  <c r="B162" i="7" s="1"/>
  <c r="K162" i="7" s="1"/>
  <c r="D157" i="6"/>
  <c r="B161" i="7" s="1"/>
  <c r="D156" i="6"/>
  <c r="B160" i="7" s="1"/>
  <c r="K160" i="7" s="1"/>
  <c r="D155" i="6"/>
  <c r="B159" i="7" s="1"/>
  <c r="D154" i="6"/>
  <c r="B158" i="7" s="1"/>
  <c r="D153" i="6"/>
  <c r="B157" i="7" s="1"/>
  <c r="D152" i="6"/>
  <c r="B156" i="7" s="1"/>
  <c r="D151" i="6"/>
  <c r="B155" i="7" s="1"/>
  <c r="D150" i="6"/>
  <c r="B154" i="7" s="1"/>
  <c r="D149" i="6"/>
  <c r="B153" i="7" s="1"/>
  <c r="D148" i="6"/>
  <c r="B152" i="7" s="1"/>
  <c r="D147" i="6"/>
  <c r="B151" i="7" s="1"/>
  <c r="K151" i="7" s="1"/>
  <c r="D146" i="6"/>
  <c r="B150" i="7" s="1"/>
  <c r="D145" i="6"/>
  <c r="B149" i="7" s="1"/>
  <c r="D144" i="6"/>
  <c r="B148" i="7" s="1"/>
  <c r="K148" i="7" s="1"/>
  <c r="D143" i="6"/>
  <c r="B147" i="7" s="1"/>
  <c r="D142" i="6"/>
  <c r="B146" i="7" s="1"/>
  <c r="K146" i="7" s="1"/>
  <c r="D141" i="6"/>
  <c r="B145" i="7" s="1"/>
  <c r="D140" i="6"/>
  <c r="B144" i="7" s="1"/>
  <c r="K144" i="7" s="1"/>
  <c r="D139" i="6"/>
  <c r="B143" i="7" s="1"/>
  <c r="K143" i="7" s="1"/>
  <c r="D138" i="6"/>
  <c r="B142" i="7" s="1"/>
  <c r="D137" i="6"/>
  <c r="B141" i="7" s="1"/>
  <c r="D136" i="6"/>
  <c r="B140" i="7" s="1"/>
  <c r="D135" i="6"/>
  <c r="B139" i="7" s="1"/>
  <c r="D134" i="6"/>
  <c r="B138" i="7" s="1"/>
  <c r="K138" i="7" s="1"/>
  <c r="D133" i="6"/>
  <c r="B137" i="7" s="1"/>
  <c r="D132" i="6"/>
  <c r="B136" i="7" s="1"/>
  <c r="K136" i="7" s="1"/>
  <c r="D131" i="6"/>
  <c r="B135" i="7" s="1"/>
  <c r="K135" i="7" s="1"/>
  <c r="D130" i="6"/>
  <c r="B134" i="7" s="1"/>
  <c r="D129" i="6"/>
  <c r="B133" i="7" s="1"/>
  <c r="K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K120" i="7" s="1"/>
  <c r="D115" i="6"/>
  <c r="B119" i="7" s="1"/>
  <c r="K119" i="7" s="1"/>
  <c r="D114" i="6"/>
  <c r="B118" i="7" s="1"/>
  <c r="K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K103" i="7" s="1"/>
  <c r="D98" i="6"/>
  <c r="B102" i="7" s="1"/>
  <c r="D97" i="6"/>
  <c r="B101" i="7" s="1"/>
  <c r="K101" i="7" s="1"/>
  <c r="D96" i="6"/>
  <c r="B100" i="7" s="1"/>
  <c r="D95" i="6"/>
  <c r="B99" i="7" s="1"/>
  <c r="D94" i="6"/>
  <c r="B98" i="7" s="1"/>
  <c r="D93" i="6"/>
  <c r="B97" i="7" s="1"/>
  <c r="D92" i="6"/>
  <c r="B96" i="7" s="1"/>
  <c r="D91" i="6"/>
  <c r="B95" i="7" s="1"/>
  <c r="D90" i="6"/>
  <c r="B94" i="7" s="1"/>
  <c r="D89" i="6"/>
  <c r="B93" i="7" s="1"/>
  <c r="D88" i="6"/>
  <c r="B92" i="7" s="1"/>
  <c r="K92" i="7" s="1"/>
  <c r="D87" i="6"/>
  <c r="B91" i="7" s="1"/>
  <c r="D86" i="6"/>
  <c r="B90" i="7" s="1"/>
  <c r="K90" i="7" s="1"/>
  <c r="D85" i="6"/>
  <c r="B89" i="7" s="1"/>
  <c r="D84" i="6"/>
  <c r="B88" i="7" s="1"/>
  <c r="K88" i="7" s="1"/>
  <c r="D83" i="6"/>
  <c r="B87" i="7" s="1"/>
  <c r="D82" i="6"/>
  <c r="B86" i="7" s="1"/>
  <c r="D81" i="6"/>
  <c r="B85" i="7" s="1"/>
  <c r="K85" i="7" s="1"/>
  <c r="D80" i="6"/>
  <c r="B84" i="7" s="1"/>
  <c r="D79" i="6"/>
  <c r="B83" i="7" s="1"/>
  <c r="D78" i="6"/>
  <c r="B82" i="7" s="1"/>
  <c r="D77" i="6"/>
  <c r="B81" i="7" s="1"/>
  <c r="D76" i="6"/>
  <c r="B80" i="7" s="1"/>
  <c r="K80" i="7" s="1"/>
  <c r="D75" i="6"/>
  <c r="B79" i="7" s="1"/>
  <c r="D74" i="6"/>
  <c r="B78" i="7" s="1"/>
  <c r="D73" i="6"/>
  <c r="B77" i="7" s="1"/>
  <c r="D72" i="6"/>
  <c r="B76" i="7" s="1"/>
  <c r="K76" i="7" s="1"/>
  <c r="D71" i="6"/>
  <c r="B75" i="7" s="1"/>
  <c r="D70" i="6"/>
  <c r="B74" i="7" s="1"/>
  <c r="K74" i="7" s="1"/>
  <c r="D69" i="6"/>
  <c r="B73" i="7" s="1"/>
  <c r="D68" i="6"/>
  <c r="B72" i="7" s="1"/>
  <c r="K72" i="7" s="1"/>
  <c r="D67" i="6"/>
  <c r="B71" i="7" s="1"/>
  <c r="D66" i="6"/>
  <c r="B70" i="7" s="1"/>
  <c r="D65" i="6"/>
  <c r="B69" i="7" s="1"/>
  <c r="K69" i="7" s="1"/>
  <c r="D64" i="6"/>
  <c r="B68" i="7" s="1"/>
  <c r="D63" i="6"/>
  <c r="B67" i="7" s="1"/>
  <c r="D62" i="6"/>
  <c r="B66" i="7" s="1"/>
  <c r="D61" i="6"/>
  <c r="B65" i="7" s="1"/>
  <c r="K65" i="7" s="1"/>
  <c r="D60" i="6"/>
  <c r="B64" i="7" s="1"/>
  <c r="K64" i="7" s="1"/>
  <c r="D59" i="6"/>
  <c r="B63" i="7" s="1"/>
  <c r="D58" i="6"/>
  <c r="B62" i="7" s="1"/>
  <c r="D57" i="6"/>
  <c r="B61" i="7" s="1"/>
  <c r="D56" i="6"/>
  <c r="B60" i="7" s="1"/>
  <c r="K60" i="7" s="1"/>
  <c r="D55" i="6"/>
  <c r="B59" i="7" s="1"/>
  <c r="D54" i="6"/>
  <c r="B58" i="7" s="1"/>
  <c r="K58" i="7" s="1"/>
  <c r="D53" i="6"/>
  <c r="B57" i="7" s="1"/>
  <c r="D52" i="6"/>
  <c r="B56" i="7" s="1"/>
  <c r="K56" i="7" s="1"/>
  <c r="D51" i="6"/>
  <c r="B55" i="7" s="1"/>
  <c r="D50" i="6"/>
  <c r="B54" i="7" s="1"/>
  <c r="D49" i="6"/>
  <c r="B53" i="7" s="1"/>
  <c r="D48" i="6"/>
  <c r="B52" i="7" s="1"/>
  <c r="D47" i="6"/>
  <c r="B51" i="7" s="1"/>
  <c r="D46" i="6"/>
  <c r="B50" i="7" s="1"/>
  <c r="K50" i="7" s="1"/>
  <c r="D45" i="6"/>
  <c r="B49" i="7" s="1"/>
  <c r="D44" i="6"/>
  <c r="B48" i="7" s="1"/>
  <c r="D43" i="6"/>
  <c r="B47" i="7" s="1"/>
  <c r="K47" i="7" s="1"/>
  <c r="D42" i="6"/>
  <c r="B46" i="7" s="1"/>
  <c r="D41" i="6"/>
  <c r="B45" i="7" s="1"/>
  <c r="D40" i="6"/>
  <c r="B44" i="7" s="1"/>
  <c r="K44" i="7" s="1"/>
  <c r="D39" i="6"/>
  <c r="B43" i="7" s="1"/>
  <c r="D38" i="6"/>
  <c r="B42" i="7" s="1"/>
  <c r="K42" i="7" s="1"/>
  <c r="D37" i="6"/>
  <c r="B41" i="7" s="1"/>
  <c r="D36" i="6"/>
  <c r="B40" i="7" s="1"/>
  <c r="D35" i="6"/>
  <c r="B39" i="7" s="1"/>
  <c r="D34" i="6"/>
  <c r="B38" i="7" s="1"/>
  <c r="D33" i="6"/>
  <c r="B37" i="7" s="1"/>
  <c r="D32" i="6"/>
  <c r="B36" i="7" s="1"/>
  <c r="K36" i="7" s="1"/>
  <c r="D31" i="6"/>
  <c r="B35" i="7" s="1"/>
  <c r="D30" i="6"/>
  <c r="B34" i="7" s="1"/>
  <c r="D29" i="6"/>
  <c r="B33" i="7" s="1"/>
  <c r="D28" i="6"/>
  <c r="B32" i="7" s="1"/>
  <c r="D27" i="6"/>
  <c r="B31" i="7" s="1"/>
  <c r="K31" i="7" s="1"/>
  <c r="D26" i="6"/>
  <c r="B30" i="7" s="1"/>
  <c r="D25" i="6"/>
  <c r="B29" i="7" s="1"/>
  <c r="D24" i="6"/>
  <c r="B28" i="7" s="1"/>
  <c r="D23" i="6"/>
  <c r="B27" i="7" s="1"/>
  <c r="D22" i="6"/>
  <c r="B26" i="7" s="1"/>
  <c r="D21" i="6"/>
  <c r="B25" i="7" s="1"/>
  <c r="D20" i="6"/>
  <c r="B24" i="7" s="1"/>
  <c r="D19" i="6"/>
  <c r="B23" i="7" s="1"/>
  <c r="D18" i="6"/>
  <c r="B22" i="7" s="1"/>
  <c r="G3" i="6"/>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33" i="2" s="1"/>
  <c r="A1007" i="6"/>
  <c r="A1006" i="6"/>
  <c r="A1005" i="6"/>
  <c r="F1004" i="6"/>
  <c r="A1004" i="6"/>
  <c r="A1003" i="6"/>
  <c r="A1002" i="6"/>
  <c r="A1001" i="6"/>
  <c r="K32" i="7" l="1"/>
  <c r="K52" i="7"/>
  <c r="K100" i="7"/>
  <c r="K196" i="7"/>
  <c r="K229" i="7"/>
  <c r="K54" i="7"/>
  <c r="K70" i="7"/>
  <c r="K86" i="7"/>
  <c r="K150" i="7"/>
  <c r="K166" i="7"/>
  <c r="K182" i="7"/>
  <c r="K230" i="7"/>
  <c r="I134" i="7"/>
  <c r="K134" i="7" s="1"/>
  <c r="I149" i="7"/>
  <c r="I164" i="7"/>
  <c r="K164" i="7" s="1"/>
  <c r="I180" i="7"/>
  <c r="K180" i="7" s="1"/>
  <c r="I195" i="7"/>
  <c r="K195" i="7" s="1"/>
  <c r="I210" i="7"/>
  <c r="K210" i="7" s="1"/>
  <c r="I224" i="7"/>
  <c r="K224" i="7" s="1"/>
  <c r="K24" i="7"/>
  <c r="K25" i="7"/>
  <c r="K105" i="7"/>
  <c r="K121" i="7"/>
  <c r="K153" i="7"/>
  <c r="K169" i="7"/>
  <c r="K185" i="7"/>
  <c r="K201" i="7"/>
  <c r="K217" i="7"/>
  <c r="I34" i="7"/>
  <c r="I48" i="7"/>
  <c r="I63" i="7"/>
  <c r="I79" i="7"/>
  <c r="K79" i="7" s="1"/>
  <c r="I95" i="7"/>
  <c r="I108" i="7"/>
  <c r="I122" i="7"/>
  <c r="I137" i="7"/>
  <c r="K137" i="7" s="1"/>
  <c r="I152" i="7"/>
  <c r="K152" i="7" s="1"/>
  <c r="I167" i="7"/>
  <c r="I183" i="7"/>
  <c r="K183" i="7" s="1"/>
  <c r="I198" i="7"/>
  <c r="K198" i="7" s="1"/>
  <c r="K212" i="7"/>
  <c r="I227" i="7"/>
  <c r="K227" i="7" s="1"/>
  <c r="K149" i="7"/>
  <c r="K231" i="7"/>
  <c r="K75" i="7"/>
  <c r="K91" i="7"/>
  <c r="K155" i="7"/>
  <c r="K203" i="7"/>
  <c r="K219" i="7"/>
  <c r="I81" i="7"/>
  <c r="K81" i="7" s="1"/>
  <c r="K96" i="7"/>
  <c r="I110" i="7"/>
  <c r="K110" i="7" s="1"/>
  <c r="I124" i="7"/>
  <c r="I139" i="7"/>
  <c r="I153" i="7"/>
  <c r="I169" i="7"/>
  <c r="K184" i="7"/>
  <c r="I200" i="7"/>
  <c r="K200" i="7" s="1"/>
  <c r="I214" i="7"/>
  <c r="K214" i="7" s="1"/>
  <c r="I229" i="7"/>
  <c r="K107" i="7"/>
  <c r="K28" i="7"/>
  <c r="K108" i="7"/>
  <c r="K124" i="7"/>
  <c r="K188" i="7"/>
  <c r="K204" i="7"/>
  <c r="K220" i="7"/>
  <c r="I37" i="7"/>
  <c r="I51" i="7"/>
  <c r="I66" i="7"/>
  <c r="I82" i="7"/>
  <c r="I97" i="7"/>
  <c r="K97" i="7" s="1"/>
  <c r="I111" i="7"/>
  <c r="I125" i="7"/>
  <c r="K125" i="7" s="1"/>
  <c r="I140" i="7"/>
  <c r="K140" i="7" s="1"/>
  <c r="I154" i="7"/>
  <c r="K154" i="7" s="1"/>
  <c r="I170" i="7"/>
  <c r="K170" i="7" s="1"/>
  <c r="I185" i="7"/>
  <c r="I215" i="7"/>
  <c r="I230" i="7"/>
  <c r="K37" i="7"/>
  <c r="K215" i="7"/>
  <c r="K122" i="7"/>
  <c r="K202" i="7"/>
  <c r="K59" i="7"/>
  <c r="K139" i="7"/>
  <c r="K29" i="7"/>
  <c r="K45" i="7"/>
  <c r="K61" i="7"/>
  <c r="K77" i="7"/>
  <c r="K93" i="7"/>
  <c r="K109" i="7"/>
  <c r="K141" i="7"/>
  <c r="K157" i="7"/>
  <c r="K173" i="7"/>
  <c r="K189" i="7"/>
  <c r="K221" i="7"/>
  <c r="I22" i="7"/>
  <c r="I38" i="7"/>
  <c r="K38" i="7" s="1"/>
  <c r="I52" i="7"/>
  <c r="I67" i="7"/>
  <c r="I83" i="7"/>
  <c r="K83" i="7" s="1"/>
  <c r="I98" i="7"/>
  <c r="K98" i="7" s="1"/>
  <c r="I112" i="7"/>
  <c r="K112" i="7" s="1"/>
  <c r="I126" i="7"/>
  <c r="K126" i="7" s="1"/>
  <c r="I141" i="7"/>
  <c r="I155" i="7"/>
  <c r="I171" i="7"/>
  <c r="K171" i="7" s="1"/>
  <c r="I186" i="7"/>
  <c r="K186" i="7" s="1"/>
  <c r="I201" i="7"/>
  <c r="I216" i="7"/>
  <c r="I231" i="7"/>
  <c r="K167" i="7"/>
  <c r="K106" i="7"/>
  <c r="K27" i="7"/>
  <c r="K123" i="7"/>
  <c r="K30" i="7"/>
  <c r="K46" i="7"/>
  <c r="K62" i="7"/>
  <c r="K78" i="7"/>
  <c r="K94" i="7"/>
  <c r="K142" i="7"/>
  <c r="K158" i="7"/>
  <c r="K174" i="7"/>
  <c r="K190" i="7"/>
  <c r="K206" i="7"/>
  <c r="K222" i="7"/>
  <c r="I23" i="7"/>
  <c r="K23" i="7" s="1"/>
  <c r="I39" i="7"/>
  <c r="K39" i="7" s="1"/>
  <c r="I53" i="7"/>
  <c r="K53" i="7" s="1"/>
  <c r="I68" i="7"/>
  <c r="K68" i="7" s="1"/>
  <c r="I84" i="7"/>
  <c r="K84" i="7" s="1"/>
  <c r="I99" i="7"/>
  <c r="K99" i="7" s="1"/>
  <c r="I113" i="7"/>
  <c r="K113" i="7" s="1"/>
  <c r="I127" i="7"/>
  <c r="I142" i="7"/>
  <c r="I156" i="7"/>
  <c r="K156" i="7" s="1"/>
  <c r="I172" i="7"/>
  <c r="K172" i="7" s="1"/>
  <c r="I187" i="7"/>
  <c r="K187" i="7" s="1"/>
  <c r="I202" i="7"/>
  <c r="K216" i="7"/>
  <c r="I232" i="7"/>
  <c r="K232" i="7" s="1"/>
  <c r="K111" i="7"/>
  <c r="K40" i="7"/>
  <c r="K95" i="7"/>
  <c r="K175" i="7"/>
  <c r="K128" i="7"/>
  <c r="K33" i="7"/>
  <c r="K49" i="7"/>
  <c r="K129" i="7"/>
  <c r="K193" i="7"/>
  <c r="K209" i="7"/>
  <c r="K225" i="7"/>
  <c r="I26" i="7"/>
  <c r="K26" i="7" s="1"/>
  <c r="I41" i="7"/>
  <c r="K41" i="7" s="1"/>
  <c r="K55" i="7"/>
  <c r="I71" i="7"/>
  <c r="K71" i="7" s="1"/>
  <c r="I87" i="7"/>
  <c r="K87" i="7" s="1"/>
  <c r="I102" i="7"/>
  <c r="K102" i="7" s="1"/>
  <c r="I116" i="7"/>
  <c r="I130" i="7"/>
  <c r="I145" i="7"/>
  <c r="K145" i="7" s="1"/>
  <c r="I159" i="7"/>
  <c r="K159" i="7" s="1"/>
  <c r="I175" i="7"/>
  <c r="I190" i="7"/>
  <c r="I205" i="7"/>
  <c r="K205" i="7" s="1"/>
  <c r="I219" i="7"/>
  <c r="K127" i="7"/>
  <c r="K34" i="7"/>
  <c r="K66" i="7"/>
  <c r="K114" i="7"/>
  <c r="K116" i="7"/>
  <c r="K63" i="7"/>
  <c r="K48" i="7"/>
  <c r="K82" i="7"/>
  <c r="K130" i="7"/>
  <c r="K194" i="7"/>
  <c r="K35" i="7"/>
  <c r="K51" i="7"/>
  <c r="K67" i="7"/>
  <c r="K115" i="7"/>
  <c r="K131" i="7"/>
  <c r="K147" i="7"/>
  <c r="K163" i="7"/>
  <c r="K179" i="7"/>
  <c r="K211" i="7"/>
  <c r="I28" i="7"/>
  <c r="I43" i="7"/>
  <c r="K43" i="7" s="1"/>
  <c r="I57" i="7"/>
  <c r="K57" i="7" s="1"/>
  <c r="I73" i="7"/>
  <c r="K73" i="7" s="1"/>
  <c r="I89" i="7"/>
  <c r="K89" i="7" s="1"/>
  <c r="I104" i="7"/>
  <c r="K104" i="7" s="1"/>
  <c r="I117" i="7"/>
  <c r="K117" i="7" s="1"/>
  <c r="I132" i="7"/>
  <c r="K132" i="7" s="1"/>
  <c r="I147" i="7"/>
  <c r="I161" i="7"/>
  <c r="K161" i="7" s="1"/>
  <c r="I177" i="7"/>
  <c r="K177" i="7" s="1"/>
  <c r="I192" i="7"/>
  <c r="K192" i="7" s="1"/>
  <c r="I207" i="7"/>
  <c r="K207" i="7" s="1"/>
  <c r="E28" i="6"/>
  <c r="E44" i="6"/>
  <c r="E60" i="6"/>
  <c r="E76" i="6"/>
  <c r="E92" i="6"/>
  <c r="E108" i="6"/>
  <c r="E124" i="6"/>
  <c r="E140" i="6"/>
  <c r="E156" i="6"/>
  <c r="E172" i="6"/>
  <c r="E188" i="6"/>
  <c r="E204" i="6"/>
  <c r="E220" i="6"/>
  <c r="E29" i="6"/>
  <c r="E45" i="6"/>
  <c r="E61" i="6"/>
  <c r="E77" i="6"/>
  <c r="E93" i="6"/>
  <c r="E109" i="6"/>
  <c r="E125" i="6"/>
  <c r="E141" i="6"/>
  <c r="E157" i="6"/>
  <c r="E173" i="6"/>
  <c r="E189" i="6"/>
  <c r="E205" i="6"/>
  <c r="E221" i="6"/>
  <c r="E30" i="6"/>
  <c r="E46" i="6"/>
  <c r="E62" i="6"/>
  <c r="E78" i="6"/>
  <c r="E94" i="6"/>
  <c r="E110" i="6"/>
  <c r="E126" i="6"/>
  <c r="E142" i="6"/>
  <c r="E158" i="6"/>
  <c r="E174" i="6"/>
  <c r="E190" i="6"/>
  <c r="E206" i="6"/>
  <c r="E222" i="6"/>
  <c r="E31" i="6"/>
  <c r="E47" i="6"/>
  <c r="E63" i="6"/>
  <c r="E79" i="6"/>
  <c r="E95" i="6"/>
  <c r="E111" i="6"/>
  <c r="E127" i="6"/>
  <c r="E143" i="6"/>
  <c r="E159" i="6"/>
  <c r="E175" i="6"/>
  <c r="E191" i="6"/>
  <c r="E207" i="6"/>
  <c r="E223" i="6"/>
  <c r="E32" i="6"/>
  <c r="E48" i="6"/>
  <c r="E64" i="6"/>
  <c r="E80" i="6"/>
  <c r="E96" i="6"/>
  <c r="E112" i="6"/>
  <c r="E128" i="6"/>
  <c r="E144" i="6"/>
  <c r="E160" i="6"/>
  <c r="E176" i="6"/>
  <c r="E192" i="6"/>
  <c r="E208" i="6"/>
  <c r="E224" i="6"/>
  <c r="E33" i="6"/>
  <c r="E49" i="6"/>
  <c r="E65" i="6"/>
  <c r="E81" i="6"/>
  <c r="E97" i="6"/>
  <c r="E113" i="6"/>
  <c r="E129" i="6"/>
  <c r="E145" i="6"/>
  <c r="E161" i="6"/>
  <c r="E177" i="6"/>
  <c r="E193" i="6"/>
  <c r="E209" i="6"/>
  <c r="E225" i="6"/>
  <c r="E18" i="6"/>
  <c r="E34" i="6"/>
  <c r="E50" i="6"/>
  <c r="E66" i="6"/>
  <c r="E82" i="6"/>
  <c r="E98" i="6"/>
  <c r="E114" i="6"/>
  <c r="E130" i="6"/>
  <c r="E146" i="6"/>
  <c r="E162" i="6"/>
  <c r="E178" i="6"/>
  <c r="E194" i="6"/>
  <c r="E210" i="6"/>
  <c r="E226" i="6"/>
  <c r="E19" i="6"/>
  <c r="E35" i="6"/>
  <c r="E51" i="6"/>
  <c r="E67" i="6"/>
  <c r="E83" i="6"/>
  <c r="E99" i="6"/>
  <c r="E115" i="6"/>
  <c r="E131" i="6"/>
  <c r="E147" i="6"/>
  <c r="E163" i="6"/>
  <c r="E179" i="6"/>
  <c r="E195" i="6"/>
  <c r="E211" i="6"/>
  <c r="E227" i="6"/>
  <c r="E20" i="6"/>
  <c r="E36" i="6"/>
  <c r="E52" i="6"/>
  <c r="E68" i="6"/>
  <c r="E84" i="6"/>
  <c r="E100" i="6"/>
  <c r="E116" i="6"/>
  <c r="E132" i="6"/>
  <c r="E148" i="6"/>
  <c r="E164" i="6"/>
  <c r="E180" i="6"/>
  <c r="E196" i="6"/>
  <c r="E212" i="6"/>
  <c r="E228" i="6"/>
  <c r="E21" i="6"/>
  <c r="E37" i="6"/>
  <c r="E53" i="6"/>
  <c r="E69" i="6"/>
  <c r="E85" i="6"/>
  <c r="E101" i="6"/>
  <c r="E117" i="6"/>
  <c r="E133" i="6"/>
  <c r="E149" i="6"/>
  <c r="E165" i="6"/>
  <c r="E181" i="6"/>
  <c r="E197" i="6"/>
  <c r="E213" i="6"/>
  <c r="E22" i="6"/>
  <c r="E38" i="6"/>
  <c r="E54" i="6"/>
  <c r="E70" i="6"/>
  <c r="E86" i="6"/>
  <c r="E102" i="6"/>
  <c r="E118" i="6"/>
  <c r="E134" i="6"/>
  <c r="E150" i="6"/>
  <c r="E166" i="6"/>
  <c r="E182" i="6"/>
  <c r="E198" i="6"/>
  <c r="E214" i="6"/>
  <c r="E23" i="6"/>
  <c r="E39" i="6"/>
  <c r="E55" i="6"/>
  <c r="E71" i="6"/>
  <c r="E87" i="6"/>
  <c r="E103" i="6"/>
  <c r="E119" i="6"/>
  <c r="E135" i="6"/>
  <c r="E151" i="6"/>
  <c r="E167" i="6"/>
  <c r="E183" i="6"/>
  <c r="E199" i="6"/>
  <c r="E215" i="6"/>
  <c r="E24" i="6"/>
  <c r="E40" i="6"/>
  <c r="E56" i="6"/>
  <c r="E72" i="6"/>
  <c r="E88" i="6"/>
  <c r="E104" i="6"/>
  <c r="E120" i="6"/>
  <c r="E136" i="6"/>
  <c r="E152" i="6"/>
  <c r="E168" i="6"/>
  <c r="E184" i="6"/>
  <c r="E200" i="6"/>
  <c r="E216" i="6"/>
  <c r="E25" i="6"/>
  <c r="E41" i="6"/>
  <c r="E57" i="6"/>
  <c r="E73" i="6"/>
  <c r="E89" i="6"/>
  <c r="E105" i="6"/>
  <c r="E121" i="6"/>
  <c r="E137" i="6"/>
  <c r="E153" i="6"/>
  <c r="E169" i="6"/>
  <c r="E185" i="6"/>
  <c r="E201" i="6"/>
  <c r="E217" i="6"/>
  <c r="E26" i="6"/>
  <c r="E42" i="6"/>
  <c r="E58" i="6"/>
  <c r="E74" i="6"/>
  <c r="E90" i="6"/>
  <c r="E106" i="6"/>
  <c r="E122" i="6"/>
  <c r="E138" i="6"/>
  <c r="E154" i="6"/>
  <c r="E170" i="6"/>
  <c r="E186" i="6"/>
  <c r="E202" i="6"/>
  <c r="E218" i="6"/>
  <c r="E27" i="6"/>
  <c r="E43" i="6"/>
  <c r="E59" i="6"/>
  <c r="E75" i="6"/>
  <c r="E91" i="6"/>
  <c r="E107" i="6"/>
  <c r="E123" i="6"/>
  <c r="E139" i="6"/>
  <c r="E155" i="6"/>
  <c r="E171" i="6"/>
  <c r="E187" i="6"/>
  <c r="E203" i="6"/>
  <c r="K22" i="7"/>
  <c r="B233" i="7"/>
  <c r="J236" i="2"/>
  <c r="M11" i="6"/>
  <c r="K233" i="7" l="1"/>
  <c r="K236"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239" i="2" s="1"/>
  <c r="I243" i="2" l="1"/>
  <c r="I241" i="2" s="1"/>
  <c r="I244" i="2"/>
  <c r="I242"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<sst xmlns="http://schemas.openxmlformats.org/spreadsheetml/2006/main" count="5062" uniqueCount="1022">
  <si>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</si>
  <si>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</si>
  <si>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</si>
  <si>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</si>
  <si>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</si>
  <si>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</si>
  <si>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</si>
  <si>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</si>
  <si>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</si>
  <si>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</si>
  <si>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</si>
  <si>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</si>
  <si>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</si>
  <si>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</si>
  <si>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</si>
  <si>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</si>
  <si>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</si>
  <si>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</si>
  <si>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</si>
  <si>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</si>
  <si>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</si>
  <si>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</si>
  <si>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</si>
  <si>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</si>
  <si>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</si>
  <si>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</si>
  <si>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</si>
  <si>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</si>
  <si>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</si>
  <si>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</si>
  <si>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</si>
  <si>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</si>
  <si>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</si>
  <si>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</si>
  <si>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</si>
  <si>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</si>
  <si>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</si>
  <si>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</si>
  <si>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</si>
  <si>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</si>
  <si>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</si>
  <si>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</si>
  <si>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</si>
  <si>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</si>
  <si>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</si>
  <si>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</si>
  <si>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</si>
  <si>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</si>
  <si>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</si>
  <si>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</si>
  <si>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</si>
  <si>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</si>
  <si>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</si>
  <si>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</si>
  <si>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</si>
  <si>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</si>
  <si>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</si>
  <si>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</si>
  <si>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</si>
  <si>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</si>
  <si>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</si>
  <si>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</si>
  <si>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</si>
  <si>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</si>
  <si>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</si>
  <si>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</si>
  <si>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</si>
  <si>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</si>
  <si>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</si>
  <si>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</si>
  <si>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</si>
  <si>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</si>
  <si>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</si>
  <si>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</si>
  <si>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</si>
  <si>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</si>
  <si>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</si>
  <si>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</si>
  <si>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</si>
  <si>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</si>
  <si>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</si>
  <si>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</si>
  <si>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</si>
  <si>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</si>
  <si>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</si>
  <si>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</si>
  <si>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</si>
  <si>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</si>
  <si>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</si>
  <si>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</si>
  <si>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</si>
  <si>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</si>
  <si>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</si>
  <si>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</si>
  <si>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</si>
  <si>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</si>
  <si>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</si>
  <si>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</si>
  <si>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</si>
  <si>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</si>
  <si>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</si>
  <si>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</si>
  <si>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</si>
  <si>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</si>
  <si>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</si>
  <si>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</si>
  <si>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</si>
  <si>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</si>
  <si>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</si>
  <si>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</si>
  <si>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</si>
  <si>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</si>
  <si>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</si>
  <si>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</si>
  <si>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</si>
  <si>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</si>
  <si>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</si>
  <si>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</si>
  <si>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</si>
  <si>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</si>
  <si>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</si>
  <si>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</si>
  <si>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</si>
  <si>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</si>
  <si>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</si>
  <si>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</si>
  <si>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</si>
  <si>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</si>
  <si>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</si>
  <si>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</si>
  <si>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</si>
  <si>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</si>
  <si>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</si>
  <si>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</si>
  <si>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</si>
  <si>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</si>
  <si>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</si>
  <si>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</si>
  <si>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</si>
  <si>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</si>
  <si>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</si>
  <si>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</si>
  <si>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</si>
  <si>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</si>
  <si>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</si>
  <si>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</si>
  <si>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</si>
  <si>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</si>
  <si>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</si>
  <si>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</si>
  <si>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</si>
  <si>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</si>
  <si>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</si>
  <si>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</si>
  <si>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</si>
  <si>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</si>
  <si>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</si>
  <si>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</si>
  <si>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</si>
  <si>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</si>
  <si>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</si>
  <si>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</si>
  <si>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</si>
  <si>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</si>
  <si>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</si>
  <si>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</si>
  <si>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</si>
  <si>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</si>
  <si>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</si>
  <si>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</si>
  <si>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</si>
  <si>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</si>
  <si>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</si>
  <si>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</si>
  <si>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</si>
  <si>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</si>
  <si>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</si>
  <si>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</si>
  <si>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</si>
  <si>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</si>
  <si>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</si>
  <si>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</si>
  <si>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</si>
  <si>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</si>
  <si>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</si>
  <si>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</si>
  <si>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</si>
  <si>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</si>
  <si>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</si>
  <si>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</si>
  <si>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</si>
  <si>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</si>
  <si>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</si>
  <si>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</si>
  <si>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</si>
  <si>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</si>
  <si>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</si>
  <si>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</si>
  <si>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</si>
  <si>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</si>
  <si>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</si>
  <si>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</si>
  <si>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</si>
  <si>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</si>
  <si>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</si>
  <si>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</si>
  <si>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</si>
  <si>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</si>
  <si>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</si>
  <si>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</si>
  <si>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</si>
  <si>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</si>
  <si>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</si>
  <si>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</si>
  <si>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</si>
  <si>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</si>
  <si>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</si>
  <si>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</si>
  <si>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</si>
  <si>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</si>
  <si>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</si>
  <si>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</si>
  <si>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</si>
  <si>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</si>
  <si>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</si>
  <si>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</si>
  <si>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</si>
  <si>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</si>
  <si>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</si>
  <si>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</si>
  <si>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</si>
  <si>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</si>
  <si>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</si>
  <si>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</si>
  <si>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</si>
  <si>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</si>
  <si>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</si>
  <si>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</si>
  <si>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</si>
  <si>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</si>
  <si>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</si>
  <si>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</si>
  <si>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</si>
  <si>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</si>
  <si>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</si>
  <si>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</si>
  <si>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</si>
  <si>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</si>
  <si>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</si>
  <si>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</si>
  <si>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</si>
  <si>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</si>
  <si>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</si>
  <si>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</si>
  <si>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</si>
  <si>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</si>
  <si>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</si>
  <si>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</si>
  <si>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</si>
  <si>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</si>
  <si>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</si>
  <si>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</si>
  <si>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</si>
  <si>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</si>
  <si>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</si>
  <si>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</si>
  <si>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</si>
  <si>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</si>
  <si>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</si>
  <si>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</si>
  <si>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</si>
  <si>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</si>
  <si>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</si>
  <si>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</si>
  <si>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</si>
  <si>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</si>
  <si>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</si>
  <si>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</si>
  <si>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</si>
  <si>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</si>
  <si>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</si>
  <si>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</si>
  <si>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</si>
  <si>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</si>
  <si>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</si>
  <si>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</si>
  <si>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</si>
  <si>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</si>
  <si>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</si>
  <si>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</si>
  <si>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</si>
  <si>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</si>
  <si>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</si>
  <si>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</si>
  <si>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</si>
  <si>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</si>
  <si>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</si>
  <si>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</si>
  <si>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</si>
  <si>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</si>
  <si>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</si>
  <si>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</si>
  <si>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</si>
  <si>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</si>
  <si>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</si>
  <si>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</si>
  <si>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</si>
  <si>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</si>
  <si>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</si>
  <si>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</si>
  <si>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</si>
  <si>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</si>
  <si>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</si>
  <si>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</si>
  <si>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</si>
  <si>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</si>
  <si>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</si>
  <si>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</si>
  <si>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</si>
  <si>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</si>
  <si>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</si>
  <si>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</si>
  <si>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</si>
  <si>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</si>
  <si>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</si>
  <si>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</si>
  <si>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</si>
  <si>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</si>
  <si>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</si>
  <si>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</si>
  <si>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</si>
  <si>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</si>
  <si>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</si>
  <si>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</si>
  <si>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</si>
  <si>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</si>
  <si>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</si>
  <si>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</si>
  <si>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</si>
  <si>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</si>
  <si>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</si>
  <si>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</si>
  <si>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</si>
  <si>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</si>
  <si>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</si>
  <si>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</si>
  <si>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</si>
  <si>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</si>
  <si>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</si>
  <si>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</si>
  <si>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</si>
  <si>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</si>
  <si>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</si>
  <si>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</si>
  <si>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</si>
  <si>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</si>
  <si>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</si>
  <si>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</si>
  <si>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</si>
  <si>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</si>
  <si>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</si>
  <si>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</si>
  <si>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</si>
  <si>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</si>
  <si>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</si>
  <si>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</si>
  <si>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</si>
  <si>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</si>
  <si>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</si>
  <si>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</si>
  <si>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</si>
  <si>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</si>
  <si>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</si>
  <si>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</si>
  <si>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</si>
  <si>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</si>
  <si>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</si>
  <si>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</si>
  <si>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</si>
  <si>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</si>
  <si>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</si>
  <si>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</si>
  <si>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</si>
  <si>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</si>
  <si>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</si>
  <si>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</si>
  <si>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</si>
  <si>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</si>
  <si>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</si>
  <si>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</si>
  <si>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</si>
  <si>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</si>
  <si>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</si>
  <si>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</si>
  <si>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</si>
  <si>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</si>
  <si>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</si>
  <si>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</si>
  <si>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</si>
  <si>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</si>
  <si>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</si>
  <si>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</si>
  <si>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</si>
  <si>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</si>
  <si>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</si>
  <si>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</si>
  <si>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</si>
  <si>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</si>
  <si>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</si>
  <si>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</si>
  <si>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</si>
  <si>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</si>
  <si>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</si>
  <si>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</si>
  <si>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</si>
  <si>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</si>
  <si>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</si>
  <si>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</si>
  <si>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</si>
  <si>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</si>
  <si>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</si>
  <si>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</si>
  <si>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</si>
  <si>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</si>
  <si>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</si>
  <si>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</si>
  <si>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</si>
  <si>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</si>
  <si>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</si>
  <si>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</si>
  <si>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</si>
  <si>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</si>
  <si>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</si>
  <si>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</si>
  <si>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</si>
  <si>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</si>
  <si>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</si>
  <si>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</si>
  <si>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</si>
  <si>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</si>
  <si>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</si>
  <si>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</si>
  <si>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</si>
  <si>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</si>
  <si>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</si>
  <si>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</si>
  <si>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</si>
  <si>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</si>
  <si>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</si>
  <si>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</si>
  <si>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</si>
  <si>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</si>
  <si>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</si>
  <si>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</si>
  <si>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</si>
  <si>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</si>
  <si>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</si>
  <si>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</si>
  <si>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</si>
  <si>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</si>
  <si>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</si>
  <si>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</si>
  <si>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</si>
  <si>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</si>
  <si>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</si>
  <si>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</si>
  <si>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</si>
  <si>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</si>
  <si>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</si>
  <si>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</si>
  <si>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</si>
  <si>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</si>
  <si>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</si>
  <si>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</si>
  <si>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</si>
  <si>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</si>
  <si>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</si>
  <si>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</si>
  <si>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</si>
  <si>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</si>
  <si>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</si>
  <si>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</si>
  <si>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</si>
  <si>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</si>
  <si>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</si>
  <si>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</si>
  <si>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</si>
  <si>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</si>
  <si>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</si>
  <si>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</si>
  <si>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</si>
  <si>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</si>
  <si>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</si>
  <si>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</si>
  <si>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</si>
  <si>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</si>
  <si>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</si>
  <si>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</si>
  <si>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</si>
  <si>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</si>
  <si>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</si>
  <si>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</si>
  <si>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</si>
  <si>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</si>
  <si>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</si>
  <si>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</si>
  <si>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</si>
  <si>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</si>
  <si>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</si>
  <si>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</si>
  <si>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</si>
  <si>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</si>
  <si>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</si>
  <si>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</si>
  <si>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</si>
  <si>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</si>
  <si>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</si>
  <si>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</si>
  <si>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</si>
  <si>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</si>
  <si>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</si>
  <si>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</si>
  <si>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</si>
  <si>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</si>
  <si>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</si>
  <si>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</si>
  <si>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</si>
  <si>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</si>
  <si>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</si>
  <si>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</si>
  <si>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</si>
  <si>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</si>
  <si>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</si>
  <si>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</si>
  <si>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</si>
  <si>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</si>
  <si>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</si>
  <si>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</si>
  <si>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</si>
  <si>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</si>
  <si>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</si>
  <si>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</si>
  <si>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</si>
  <si>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</si>
  <si>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</si>
  <si>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</si>
  <si>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</si>
  <si>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</si>
  <si>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</si>
  <si>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</si>
  <si>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</si>
  <si>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</si>
  <si>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</si>
  <si>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</si>
  <si>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</si>
  <si>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</si>
  <si>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</si>
  <si>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</si>
  <si>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</si>
  <si>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</si>
  <si>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</si>
  <si>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</si>
  <si>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</si>
  <si>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</si>
  <si>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</si>
  <si>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</si>
  <si>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</si>
  <si>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</si>
  <si>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</si>
  <si>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</si>
  <si>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</si>
  <si>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</si>
  <si>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</si>
  <si>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</si>
  <si>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</si>
  <si>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</si>
  <si>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</si>
  <si>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</si>
  <si>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</si>
  <si>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</si>
  <si>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</si>
  <si>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</si>
  <si>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</si>
  <si>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</si>
  <si>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</si>
  <si>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</si>
  <si>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</si>
  <si>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</si>
  <si>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</si>
  <si>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</si>
  <si>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</si>
  <si>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</si>
  <si>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</si>
  <si>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</si>
  <si>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</si>
  <si>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</si>
  <si>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</si>
  <si>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</si>
  <si>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</si>
  <si>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</si>
  <si>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</si>
  <si>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</si>
  <si>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</si>
  <si>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</si>
  <si>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</si>
  <si>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</si>
  <si>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</si>
  <si>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</si>
  <si>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</si>
  <si>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</si>
  <si>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</si>
  <si>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</si>
  <si>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</si>
  <si>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</si>
  <si>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</si>
  <si>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</si>
  <si>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</si>
  <si>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</si>
  <si>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</si>
  <si>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</si>
  <si>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</si>
  <si>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</si>
  <si>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</si>
  <si>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</si>
  <si>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</si>
  <si>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</si>
  <si>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</si>
  <si>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</si>
  <si>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</si>
  <si>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</si>
  <si>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</si>
  <si>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</si>
  <si>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</si>
  <si>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</si>
  <si>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</si>
  <si>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</si>
  <si>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</si>
  <si>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</si>
  <si>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</si>
  <si>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</si>
  <si>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</si>
  <si>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</si>
  <si>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</si>
  <si>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</si>
  <si>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</si>
  <si>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</si>
  <si>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</si>
  <si>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</si>
  <si>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</si>
  <si>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</si>
  <si>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</si>
  <si>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</si>
  <si>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</si>
  <si>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</si>
  <si>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</si>
  <si>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</si>
  <si>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</si>
  <si>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</si>
  <si>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</si>
  <si>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</si>
  <si>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</si>
  <si>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</si>
  <si>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</si>
  <si>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</si>
  <si>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</si>
  <si>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</si>
  <si>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</si>
  <si>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</si>
  <si>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</si>
  <si>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</si>
  <si>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</si>
  <si>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</si>
  <si>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</si>
  <si>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</si>
  <si>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</si>
  <si>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</si>
  <si>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</si>
  <si>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</si>
  <si>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</si>
  <si>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</si>
  <si>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</si>
  <si>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</si>
  <si>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</si>
  <si>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</si>
  <si>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</si>
  <si>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</si>
  <si>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</si>
  <si>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</si>
  <si>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</si>
  <si>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</si>
  <si>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</si>
  <si>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</si>
  <si>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</si>
  <si>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</si>
  <si>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</si>
  <si>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</si>
  <si>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</si>
  <si>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</si>
  <si>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</si>
  <si>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</si>
  <si>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</si>
  <si>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</si>
  <si>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</si>
  <si>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</si>
  <si>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</si>
  <si>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</si>
  <si>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</si>
  <si>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</si>
  <si>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</si>
  <si>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</si>
  <si>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</si>
  <si>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</si>
  <si>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</si>
  <si>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</si>
  <si>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</si>
  <si>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</si>
  <si>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</si>
  <si>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</si>
  <si>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</si>
  <si>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</si>
  <si>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</si>
  <si>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</si>
  <si>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ACCOF</t>
  </si>
  <si>
    <t>Gauge: 10mm</t>
  </si>
  <si>
    <t>Acrylic spiral coil taper with snake skin pattern design</t>
  </si>
  <si>
    <t>ACCOR</t>
  </si>
  <si>
    <t>Gauge: 6mm</t>
  </si>
  <si>
    <t>Color: Pink</t>
  </si>
  <si>
    <t>Acrylic solid &amp; UV spiral coil taper with two rubber O-rings</t>
  </si>
  <si>
    <t>ACFP</t>
  </si>
  <si>
    <t>Gauge: 2mm</t>
  </si>
  <si>
    <t>Color: Green</t>
  </si>
  <si>
    <t>Acrylic flesh tunnel with external screw-fit</t>
  </si>
  <si>
    <t>Color: Purple</t>
  </si>
  <si>
    <t>Gauge: 2.5mm</t>
  </si>
  <si>
    <t>Gauge: 3mm</t>
  </si>
  <si>
    <t>Gauge: 8mm</t>
  </si>
  <si>
    <t>Gauge: 12mm</t>
  </si>
  <si>
    <t>Gauge: 14mm</t>
  </si>
  <si>
    <t>Color: Red</t>
  </si>
  <si>
    <t>Gauge: 16mm</t>
  </si>
  <si>
    <t>Gauge: 20mm</t>
  </si>
  <si>
    <t>Gauge: 22mm</t>
  </si>
  <si>
    <t>AFEMK</t>
  </si>
  <si>
    <t>Gauge: 25mm</t>
  </si>
  <si>
    <t>Black acrylic screw-fit flesh tunnel with clear crystal studded rim</t>
  </si>
  <si>
    <t>AFEMP</t>
  </si>
  <si>
    <t>Gauge: 5mm</t>
  </si>
  <si>
    <t>Pink acrylic screw-fit flesh tunnel with clear crystal studded rim</t>
  </si>
  <si>
    <t>AFPDDD</t>
  </si>
  <si>
    <t>Black acrylic screw-fit plug with a cute green frog logo</t>
  </si>
  <si>
    <t>AFTP</t>
  </si>
  <si>
    <t>Black acrylic screw-fit flesh tunnel with colored rim</t>
  </si>
  <si>
    <t>AHP</t>
  </si>
  <si>
    <t>Gauge: 4mm</t>
  </si>
  <si>
    <t>Double flared acrylic flesh tunnel with internal screw-fit</t>
  </si>
  <si>
    <t>APRD</t>
  </si>
  <si>
    <t>Semi transparent acrylic double flared flesh tunnel</t>
  </si>
  <si>
    <t>ASPG</t>
  </si>
  <si>
    <t>Solid acrylic double flared plug</t>
  </si>
  <si>
    <t>Gauge: 19mm</t>
  </si>
  <si>
    <t>BSHP</t>
  </si>
  <si>
    <t>Bi color PVD plated &amp; mirror polished surgical steel double flared flesh tunnel with internal screw-fit Enjoy having two different colors in a single plug</t>
  </si>
  <si>
    <t>DPG</t>
  </si>
  <si>
    <t>Gauge: 18mm</t>
  </si>
  <si>
    <t>Gauge: 9mm</t>
  </si>
  <si>
    <t>DPJFR</t>
  </si>
  <si>
    <t>Jackfruit wood single flare flesh tunnel with rubber O-ring</t>
  </si>
  <si>
    <t>DPWB</t>
  </si>
  <si>
    <t>Coconut wood double flared flesh tunnel</t>
  </si>
  <si>
    <t>DTPG</t>
  </si>
  <si>
    <t>FPG</t>
  </si>
  <si>
    <t>Mirror polished surgical steel screw-fit flesh tunnel</t>
  </si>
  <si>
    <t>Gauge: 38mm</t>
  </si>
  <si>
    <t>FPSI</t>
  </si>
  <si>
    <t>Silicone double flared flesh tunnel</t>
  </si>
  <si>
    <t>FQPG</t>
  </si>
  <si>
    <t>High polished surgical steel screw-fit flesh tunnel in hexagon screw nut design</t>
  </si>
  <si>
    <t>FSPG</t>
  </si>
  <si>
    <t>High polished surgical steel double flared solid plug</t>
  </si>
  <si>
    <t>FTAB</t>
  </si>
  <si>
    <t>Black acrylic screw-fit flesh tunnel with rainbow color logo</t>
  </si>
  <si>
    <t>FTPG</t>
  </si>
  <si>
    <t>Gauge: 1.6mm</t>
  </si>
  <si>
    <t>PVD plated surgical steel screw-fit flesh tunnel</t>
  </si>
  <si>
    <t>Gauge: 32mm</t>
  </si>
  <si>
    <t>Gauge: 7mm</t>
  </si>
  <si>
    <t>Size: 5mm</t>
  </si>
  <si>
    <t>IPTM</t>
  </si>
  <si>
    <t>Tamarind wood spiral coil taper</t>
  </si>
  <si>
    <t>IPTR</t>
  </si>
  <si>
    <t>Anodized surgical steel fake plug with rubber O-Rings</t>
  </si>
  <si>
    <t>IPTRD</t>
  </si>
  <si>
    <t>Anodized surgical steel fake plug in black and gold without O-Rings</t>
  </si>
  <si>
    <t>IPVRD</t>
  </si>
  <si>
    <t>Acrylic fake plug without rubber O-rings</t>
  </si>
  <si>
    <t>NLSPGX</t>
  </si>
  <si>
    <t>High polished surgical steel taper with double rubber O-rings</t>
  </si>
  <si>
    <t>PACP</t>
  </si>
  <si>
    <t>Pincher Size: Thickness 2mm &amp; width 11mm</t>
  </si>
  <si>
    <t>Acrylic pincher with double rubber O-Rings - gauge 14g to 00g (1.6mm - 10mm)</t>
  </si>
  <si>
    <t>Pincher Size: Thickness 2.5mm &amp; width 12mm</t>
  </si>
  <si>
    <t>Pincher Size: Thickness 8mm &amp; width 22mm</t>
  </si>
  <si>
    <t>Pincher Size: Thickness 6mm &amp; width 18mm</t>
  </si>
  <si>
    <t>PCP</t>
  </si>
  <si>
    <t>Pincher Size: Thickness 2mm &amp; width 10mm</t>
  </si>
  <si>
    <t>Surgical steel septum pincher with ridged ends and a double O-rings</t>
  </si>
  <si>
    <t>Pincher Size: Thickness 2.5mm &amp; width 10mm</t>
  </si>
  <si>
    <t>Pincher Size: Thickness 3mm &amp; width 10mm</t>
  </si>
  <si>
    <t>PGSHH</t>
  </si>
  <si>
    <t>Black Onyx double flared stone plug</t>
  </si>
  <si>
    <t>PGSJJ</t>
  </si>
  <si>
    <t>Snowflake obsidian double flare stone plug</t>
  </si>
  <si>
    <t>PGSQQ</t>
  </si>
  <si>
    <t>Green Fluorite double flare stone plug</t>
  </si>
  <si>
    <t>PWB</t>
  </si>
  <si>
    <t>Coconut wood double flared solid plug</t>
  </si>
  <si>
    <t>PWKK</t>
  </si>
  <si>
    <t>Double flare areng wood plug</t>
  </si>
  <si>
    <t>PWKY</t>
  </si>
  <si>
    <t>Concave double flare solid crocodile and black ebony wood plug in checkers design</t>
  </si>
  <si>
    <t>PWT</t>
  </si>
  <si>
    <t>Teak wood double flared solid plug</t>
  </si>
  <si>
    <t>PWTR</t>
  </si>
  <si>
    <t>Teak wood solid plug with double rubber O-rings</t>
  </si>
  <si>
    <t>PWY</t>
  </si>
  <si>
    <t>Crocodile wood double flared solid plug</t>
  </si>
  <si>
    <t>SIDP</t>
  </si>
  <si>
    <t>2 tone silicon double flare plug - Enjoy having two different colors in a single plug</t>
  </si>
  <si>
    <t>SIPG</t>
  </si>
  <si>
    <t>Silicone double flared solid plug retainer</t>
  </si>
  <si>
    <t>SIUT</t>
  </si>
  <si>
    <t>Silicone Ultra Thin double flared flesh tunnel</t>
  </si>
  <si>
    <t>Color: Skin Tone</t>
  </si>
  <si>
    <t>SPG</t>
  </si>
  <si>
    <t>High polished surgical steel single flesh tunnel with rubber O-ring</t>
  </si>
  <si>
    <t>Gauge: 42mm</t>
  </si>
  <si>
    <t>STHP</t>
  </si>
  <si>
    <t>PVD plated internally threaded surgical steel double flare flesh tunnel</t>
  </si>
  <si>
    <t>STPG</t>
  </si>
  <si>
    <t>PVD plated surgical steel single flared flesh tunnel with rubber O-ring</t>
  </si>
  <si>
    <t>Gauge: 11mm</t>
  </si>
  <si>
    <t>STSI</t>
  </si>
  <si>
    <t>Silicon Plug with star shaped cut out</t>
  </si>
  <si>
    <t>TPCOR</t>
  </si>
  <si>
    <t>Coconut wood taper with double rubber O-rings</t>
  </si>
  <si>
    <t>TPSAFL</t>
  </si>
  <si>
    <t>Sawo wood taper with a hand carved rose shaped top</t>
  </si>
  <si>
    <t>TPSASK</t>
  </si>
  <si>
    <t>Sawo wood taper with a hand carved skull shaped top</t>
  </si>
  <si>
    <t>TPSP</t>
  </si>
  <si>
    <t>Pincher Size: Thickness 1.6mm &amp; width 10mm</t>
  </si>
  <si>
    <t>PVD plated surgical steel septum pincher with double O-rings thickness</t>
  </si>
  <si>
    <t>TPSV</t>
  </si>
  <si>
    <t>Solid colored acrylic taper with double rubber O-rings</t>
  </si>
  <si>
    <t>TRSI</t>
  </si>
  <si>
    <t>Triangle shaped silicone double flared flesh tunnel</t>
  </si>
  <si>
    <t>UFPG</t>
  </si>
  <si>
    <t>High polished titanium G23 screw-fit flesh tunnel</t>
  </si>
  <si>
    <t>WRA</t>
  </si>
  <si>
    <t>Surgical steel wire spiral taper</t>
  </si>
  <si>
    <t>ACCOF00</t>
  </si>
  <si>
    <t>ACCOR2</t>
  </si>
  <si>
    <t>ACFP12</t>
  </si>
  <si>
    <t>ACFP10</t>
  </si>
  <si>
    <t>ACFP8</t>
  </si>
  <si>
    <t>ACFP2</t>
  </si>
  <si>
    <t>ACFP0</t>
  </si>
  <si>
    <t>ACFP1/2</t>
  </si>
  <si>
    <t>ACFP9/16</t>
  </si>
  <si>
    <t>ACFP5/8</t>
  </si>
  <si>
    <t>ACFP13/16</t>
  </si>
  <si>
    <t>ACFP7/8</t>
  </si>
  <si>
    <t>AFEMK1</t>
  </si>
  <si>
    <t>AFEMP4</t>
  </si>
  <si>
    <t>AFEMP2</t>
  </si>
  <si>
    <t>AFEMP0</t>
  </si>
  <si>
    <t>AFPDDD0</t>
  </si>
  <si>
    <t>AFTP1/2</t>
  </si>
  <si>
    <t>AHP6</t>
  </si>
  <si>
    <t>AHP4</t>
  </si>
  <si>
    <t>APRD00</t>
  </si>
  <si>
    <t>ASPG8</t>
  </si>
  <si>
    <t>ASPG4</t>
  </si>
  <si>
    <t>ASPG2</t>
  </si>
  <si>
    <t>ASPG0</t>
  </si>
  <si>
    <t>ASPG00</t>
  </si>
  <si>
    <t>ASPG3/4</t>
  </si>
  <si>
    <t>ASPG7/8</t>
  </si>
  <si>
    <t>ASPG1</t>
  </si>
  <si>
    <t>BSHP0</t>
  </si>
  <si>
    <t>DPG2</t>
  </si>
  <si>
    <t>DPG0</t>
  </si>
  <si>
    <t>DPG5/8</t>
  </si>
  <si>
    <t>DPG11/16</t>
  </si>
  <si>
    <t>DPG11/32</t>
  </si>
  <si>
    <t>DPJFR0</t>
  </si>
  <si>
    <t>DPWB6</t>
  </si>
  <si>
    <t>DPWB4</t>
  </si>
  <si>
    <t>DPWB1</t>
  </si>
  <si>
    <t>DTPG4</t>
  </si>
  <si>
    <t>DTPG2</t>
  </si>
  <si>
    <t>DTPG00</t>
  </si>
  <si>
    <t>DTPG9/16</t>
  </si>
  <si>
    <t>DTPG5/8</t>
  </si>
  <si>
    <t>FPG1</t>
  </si>
  <si>
    <t>FPG11/2</t>
  </si>
  <si>
    <t>FPSI6</t>
  </si>
  <si>
    <t>FPSI3/4</t>
  </si>
  <si>
    <t>FQPG4</t>
  </si>
  <si>
    <t>FQPG2</t>
  </si>
  <si>
    <t>FSPG6</t>
  </si>
  <si>
    <t>FSPG0</t>
  </si>
  <si>
    <t>FTAB0</t>
  </si>
  <si>
    <t>FTPG14</t>
  </si>
  <si>
    <t>FTPG4</t>
  </si>
  <si>
    <t>FTPG1</t>
  </si>
  <si>
    <t>FTPG11/4</t>
  </si>
  <si>
    <t>FTPG9/32</t>
  </si>
  <si>
    <t>IPRD5</t>
  </si>
  <si>
    <t>IPTM0</t>
  </si>
  <si>
    <t>IPTR6</t>
  </si>
  <si>
    <t>IPTR8</t>
  </si>
  <si>
    <t>IPTR10</t>
  </si>
  <si>
    <t>IPTR12</t>
  </si>
  <si>
    <t>IPTRD6</t>
  </si>
  <si>
    <t>NLSPGX10</t>
  </si>
  <si>
    <t>PACP12</t>
  </si>
  <si>
    <t>PACP10</t>
  </si>
  <si>
    <t>PACP0</t>
  </si>
  <si>
    <t>PACP2</t>
  </si>
  <si>
    <t>PCP12S</t>
  </si>
  <si>
    <t>PCP10S</t>
  </si>
  <si>
    <t>PCP8S</t>
  </si>
  <si>
    <t>PGSHH1/2</t>
  </si>
  <si>
    <t>PGSHH9/16</t>
  </si>
  <si>
    <t>PGSHH11/16</t>
  </si>
  <si>
    <t>PGSJJ00</t>
  </si>
  <si>
    <t>PGSQQ13/16</t>
  </si>
  <si>
    <t>PWB8</t>
  </si>
  <si>
    <t>PWB2</t>
  </si>
  <si>
    <t>PWB1/2</t>
  </si>
  <si>
    <t>PWB9/16</t>
  </si>
  <si>
    <t>PWB13/16</t>
  </si>
  <si>
    <t>PWB7/8</t>
  </si>
  <si>
    <t>PWKK2</t>
  </si>
  <si>
    <t>PWKK00</t>
  </si>
  <si>
    <t>PWKY9/16</t>
  </si>
  <si>
    <t>PWKY5/8</t>
  </si>
  <si>
    <t>PWT8</t>
  </si>
  <si>
    <t>PWT4</t>
  </si>
  <si>
    <t>PWT2</t>
  </si>
  <si>
    <t>PWTR8</t>
  </si>
  <si>
    <t>PWTR5/8</t>
  </si>
  <si>
    <t>PWY4</t>
  </si>
  <si>
    <t>PWY2</t>
  </si>
  <si>
    <t>PWY9/16</t>
  </si>
  <si>
    <t>PWY5/8</t>
  </si>
  <si>
    <t>SIDP6</t>
  </si>
  <si>
    <t>SIPG0</t>
  </si>
  <si>
    <t>SIPG00</t>
  </si>
  <si>
    <t>SIPG1/2</t>
  </si>
  <si>
    <t>SIPG9/16</t>
  </si>
  <si>
    <t>SIPG3/4</t>
  </si>
  <si>
    <t>SIUT8</t>
  </si>
  <si>
    <t>SIUT6</t>
  </si>
  <si>
    <t>SIUT4</t>
  </si>
  <si>
    <t>SIUT2</t>
  </si>
  <si>
    <t>SIUT0</t>
  </si>
  <si>
    <t>SIUT00</t>
  </si>
  <si>
    <t>SIUT1/2</t>
  </si>
  <si>
    <t>SIUT9/16</t>
  </si>
  <si>
    <t>SIUT11/16</t>
  </si>
  <si>
    <t>SIUT3/4</t>
  </si>
  <si>
    <t>SIUT13/16</t>
  </si>
  <si>
    <t>SIUT7/8</t>
  </si>
  <si>
    <t>SIUT1</t>
  </si>
  <si>
    <t>SPG8</t>
  </si>
  <si>
    <t>SPG4</t>
  </si>
  <si>
    <t>SPG13/16</t>
  </si>
  <si>
    <t>SPG7/8</t>
  </si>
  <si>
    <t>SPG15/8</t>
  </si>
  <si>
    <t>SPG9/32</t>
  </si>
  <si>
    <t>STHP0</t>
  </si>
  <si>
    <t>STHP00</t>
  </si>
  <si>
    <t>STHP1/2</t>
  </si>
  <si>
    <t>STPG12</t>
  </si>
  <si>
    <t>STPG4</t>
  </si>
  <si>
    <t>STPG2</t>
  </si>
  <si>
    <t>STPG00</t>
  </si>
  <si>
    <t>STPG9/16</t>
  </si>
  <si>
    <t>STPG11/16</t>
  </si>
  <si>
    <t>STPG3/4</t>
  </si>
  <si>
    <t>STPG13/16</t>
  </si>
  <si>
    <t>STPG11/4</t>
  </si>
  <si>
    <t>STPG11/2</t>
  </si>
  <si>
    <t>STPG9/32</t>
  </si>
  <si>
    <t>STPG7/16</t>
  </si>
  <si>
    <t>STSI5/8</t>
  </si>
  <si>
    <t>STSI11/16</t>
  </si>
  <si>
    <t>STSI13/16</t>
  </si>
  <si>
    <t>STSI1</t>
  </si>
  <si>
    <t>TPCOR1/2</t>
  </si>
  <si>
    <t>TPSAFL0</t>
  </si>
  <si>
    <t>TPSASK4</t>
  </si>
  <si>
    <t>TPSP14S</t>
  </si>
  <si>
    <t>TPSV0</t>
  </si>
  <si>
    <t>TPSV00</t>
  </si>
  <si>
    <t>TPSV1/2</t>
  </si>
  <si>
    <t>TRSI00</t>
  </si>
  <si>
    <t>TRSI1/2</t>
  </si>
  <si>
    <t>TRSI13/16</t>
  </si>
  <si>
    <t>UFPG4</t>
  </si>
  <si>
    <t>WRA10</t>
  </si>
  <si>
    <t>Thirty Five Thousand Ninety Four and 09 cents THB</t>
  </si>
  <si>
    <t>High polished surgical steel double flared flesh tunnel - size 12g to 2'' (2mm - 52mm)</t>
  </si>
  <si>
    <t>PVD plated surgical steel double flared flesh tunnel - 12g (2mm) to 2'' (52mm)</t>
  </si>
  <si>
    <t>Exchange Rate THB-THB</t>
  </si>
  <si>
    <t>Sunny</t>
  </si>
  <si>
    <r>
      <t xml:space="preserve">40% Discount as per </t>
    </r>
    <r>
      <rPr>
        <b/>
        <sz val="10"/>
        <color theme="1"/>
        <rFont val="Arial"/>
        <family val="2"/>
      </rPr>
      <t>Platinum Membership</t>
    </r>
    <r>
      <rPr>
        <sz val="10"/>
        <color theme="1"/>
        <rFont val="Arial"/>
        <family val="2"/>
      </rPr>
      <t>:</t>
    </r>
  </si>
  <si>
    <t>Pick up at the Shop:</t>
  </si>
  <si>
    <t>Twenty One Thousand Seven Hundred Seven and 68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</si>
</sst>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2">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4" fillId="2" borderId="0" xfId="0" applyFont="1" applyFill="1" applyAlignment="1">
      <alignment horizontal="right"/>
    </xf>
    <xf numFmtId="0" fontId="21" fillId="2" borderId="0" xfId="0" applyFont="1" applyFill="1"/>
    <xf numFmtId="0" fontId="22" fillId="2" borderId="0" xfId="0" applyFont="1" applyFill="1"/>
    <xf numFmtId="0" fontId="21" fillId="2" borderId="0" xfId="0" applyFont="1" applyFill="1" applyAlignment="1">
      <alignment horizontal="right"/>
    </xf>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14" xfId="0" applyFont="1" applyFill="1" applyBorder="1" applyAlignment="1">
      <alignment horizontal="center"/>
    </xf>
  </cellXfs>
  <cellStyles count="5342">
    <cellStyle name="Comma 2" xfId="7" xr:uid="{EB531CD0-2938-46BA-ABEB-9E8CAAF06D47}"/>
    <cellStyle name="Comma 2 2" xfId="4430" xr:uid="{62F2227A-E2ED-4A52-A7AC-3135694FE6A3}"/>
    <cellStyle name="Comma 2 2 2" xfId="4755" xr:uid="{63776E88-7C82-4622-8A33-C9D80DF1538F}"/>
    <cellStyle name="Comma 2 2 2 2" xfId="5326" xr:uid="{36E9F53E-22B3-4BA2-8CC6-DE1DF7FBDED9}"/>
    <cellStyle name="Comma 2 2 3" xfId="4591" xr:uid="{49BC8FFD-6314-47F2-83E2-BE57DB369B32}"/>
    <cellStyle name="Comma 3" xfId="4318" xr:uid="{7C83398A-C35B-4631-B11B-8C485733F09F}"/>
    <cellStyle name="Comma 3 2" xfId="4432" xr:uid="{53B08024-CDEA-446F-BAAA-11AEB0198786}"/>
    <cellStyle name="Comma 3 2 2" xfId="4756" xr:uid="{F442022E-B27D-49A9-A01C-688ADAEFBCF3}"/>
    <cellStyle name="Comma 3 2 2 2" xfId="5327" xr:uid="{96937EF8-C6F5-482F-ACF3-22A26D57E7F0}"/>
    <cellStyle name="Comma 3 2 3" xfId="5325" xr:uid="{DB98DE9E-4DF2-434F-BDD8-08ABE9BD515E}"/>
    <cellStyle name="Currency 10" xfId="8" xr:uid="{229BBDEE-5418-42F1-B9D3-C0E4F66C847F}"/>
    <cellStyle name="Currency 10 2" xfId="9" xr:uid="{9BB79C78-77E9-4FB6-8D80-D725CC898997}"/>
    <cellStyle name="Currency 10 2 2" xfId="203" xr:uid="{2BB520CC-934D-49E3-AA10-113BCCD7EA5B}"/>
    <cellStyle name="Currency 10 2 2 2" xfId="4616" xr:uid="{98AAA7FE-59EA-49ED-8418-74884F84CD15}"/>
    <cellStyle name="Currency 10 2 3" xfId="4511" xr:uid="{4FD43E18-2D02-42CC-ACFD-926CEC82E086}"/>
    <cellStyle name="Currency 10 3" xfId="10" xr:uid="{183D38DD-A0B8-4FC3-A17D-237DFE7BD81E}"/>
    <cellStyle name="Currency 10 3 2" xfId="204" xr:uid="{22A1FA83-49D9-4843-A51A-8BF96D963555}"/>
    <cellStyle name="Currency 10 3 2 2" xfId="4617" xr:uid="{7A67C449-EBB7-4D92-86BD-A640906CF34A}"/>
    <cellStyle name="Currency 10 3 3" xfId="4512" xr:uid="{36A2CE3B-35BA-46AB-B603-B3682721FD63}"/>
    <cellStyle name="Currency 10 4" xfId="205" xr:uid="{6878F88D-2EC7-4E64-A793-4310AD62AE0F}"/>
    <cellStyle name="Currency 10 4 2" xfId="4618" xr:uid="{0DD582F9-1A6C-467F-844F-C1E8E84B1012}"/>
    <cellStyle name="Currency 10 5" xfId="4437" xr:uid="{9CCC3198-DF37-4EBF-9E6A-9AAF93FF3B14}"/>
    <cellStyle name="Currency 10 6" xfId="4510" xr:uid="{EBBB3DDF-8043-4936-AA10-C058D40BB027}"/>
    <cellStyle name="Currency 11" xfId="11" xr:uid="{3FF0869F-0B72-48F5-AEE3-E594B62F9016}"/>
    <cellStyle name="Currency 11 2" xfId="12" xr:uid="{DF285801-43A4-407B-AF09-A61EEBFAFCAC}"/>
    <cellStyle name="Currency 11 2 2" xfId="206" xr:uid="{EBD8BB4A-B4DB-459D-812E-4E5FF353DBCA}"/>
    <cellStyle name="Currency 11 2 2 2" xfId="4619" xr:uid="{F21F79CC-6591-4154-923A-5B7F4EDA1AC0}"/>
    <cellStyle name="Currency 11 2 3" xfId="4514" xr:uid="{A0D68B07-0AE4-485C-9FA9-A6B4835AA16D}"/>
    <cellStyle name="Currency 11 3" xfId="13" xr:uid="{E11F6999-8457-47D7-A4B7-C149C9A5148B}"/>
    <cellStyle name="Currency 11 3 2" xfId="207" xr:uid="{DF2D3CAB-FDC5-492F-868D-B6FD4A6C9DBC}"/>
    <cellStyle name="Currency 11 3 2 2" xfId="4620" xr:uid="{B1D1B8B3-F825-4C1E-B5E0-801860F77970}"/>
    <cellStyle name="Currency 11 3 3" xfId="4515" xr:uid="{4178A18A-3BF5-4764-B4FD-85F50499A2A3}"/>
    <cellStyle name="Currency 11 4" xfId="208" xr:uid="{33B3E373-8F61-48E9-8226-E6E9A3D0D1C2}"/>
    <cellStyle name="Currency 11 4 2" xfId="4621" xr:uid="{F837BE74-27EE-4C1C-8041-AD7DD2EE4652}"/>
    <cellStyle name="Currency 11 5" xfId="4319" xr:uid="{7BE48FB3-A07F-4031-AA6A-14F12733634B}"/>
    <cellStyle name="Currency 11 5 2" xfId="4438" xr:uid="{B0E45061-5A80-4BEB-B58B-9E53F85F25AA}"/>
    <cellStyle name="Currency 11 5 3" xfId="4720" xr:uid="{F2D3108E-736C-460E-8914-29E519AF12D7}"/>
    <cellStyle name="Currency 11 5 3 2" xfId="5315" xr:uid="{30415048-F92A-489F-8AEB-8FF3506D91AF}"/>
    <cellStyle name="Currency 11 5 3 3" xfId="4757" xr:uid="{9DBE361E-6E43-40E1-A522-6A8954C55090}"/>
    <cellStyle name="Currency 11 5 4" xfId="4697" xr:uid="{092B1B84-4F00-4C11-934D-3ACA38B52F30}"/>
    <cellStyle name="Currency 11 6" xfId="4513" xr:uid="{5256AA66-B615-4492-998C-EE120B2A9607}"/>
    <cellStyle name="Currency 12" xfId="14" xr:uid="{22DF83FF-4269-42D3-81CD-99675E41DE5F}"/>
    <cellStyle name="Currency 12 2" xfId="15" xr:uid="{27418F58-29E3-45F6-B94D-FBEC3284F370}"/>
    <cellStyle name="Currency 12 2 2" xfId="209" xr:uid="{AD08639C-B305-4D48-9E2D-DBB993A076D8}"/>
    <cellStyle name="Currency 12 2 2 2" xfId="4622" xr:uid="{4CE5B053-3DAC-4551-A802-FA1FFDDFC596}"/>
    <cellStyle name="Currency 12 2 3" xfId="4517" xr:uid="{FA3640A2-41DE-41BD-8567-4DDDBB0B6419}"/>
    <cellStyle name="Currency 12 3" xfId="210" xr:uid="{DA0A4E0D-EABA-4501-9B51-1AAFD7922EF8}"/>
    <cellStyle name="Currency 12 3 2" xfId="4623" xr:uid="{D62CDD55-58FC-4CA4-924E-B02313587FD1}"/>
    <cellStyle name="Currency 12 4" xfId="4516" xr:uid="{58071EBE-A94F-44E9-B639-68C867548E50}"/>
    <cellStyle name="Currency 13" xfId="16" xr:uid="{6C7859F4-9EEA-4BE2-BDDD-D6DD510FC4FE}"/>
    <cellStyle name="Currency 13 2" xfId="4321" xr:uid="{DE6738DA-51F6-40E9-A5EA-93171622AE49}"/>
    <cellStyle name="Currency 13 3" xfId="4322" xr:uid="{004A303E-D486-4693-ACC0-95A7A1CA1A5F}"/>
    <cellStyle name="Currency 13 3 2" xfId="4759" xr:uid="{AC310195-0ADE-4E49-943F-C6C4F31CF6A6}"/>
    <cellStyle name="Currency 13 4" xfId="4320" xr:uid="{A5C9936B-4FF7-4FAE-9A76-A1E8BBEF87FF}"/>
    <cellStyle name="Currency 13 5" xfId="4758" xr:uid="{71A36647-F9F3-45FB-8B4F-6997692DB209}"/>
    <cellStyle name="Currency 14" xfId="17" xr:uid="{CC911515-2949-4047-A9E6-9D76AF066756}"/>
    <cellStyle name="Currency 14 2" xfId="211" xr:uid="{49856E1C-F472-4C36-9986-CF9FD32A5B9F}"/>
    <cellStyle name="Currency 14 2 2" xfId="4624" xr:uid="{FA85F9AB-6B3D-4398-9B63-D209DD68FF5C}"/>
    <cellStyle name="Currency 14 3" xfId="4518" xr:uid="{F452E1D8-45C7-4231-98BF-96129047A0AE}"/>
    <cellStyle name="Currency 15" xfId="4414" xr:uid="{3C874AC7-990A-4057-B322-5F529DBD88DF}"/>
    <cellStyle name="Currency 17" xfId="4323" xr:uid="{B944211E-3A16-4EB4-A158-C990098028D7}"/>
    <cellStyle name="Currency 2" xfId="18" xr:uid="{2CFE28CA-84C4-4DC0-A70C-BB7C00F8E914}"/>
    <cellStyle name="Currency 2 2" xfId="19" xr:uid="{1F74A8B3-4302-4915-A645-D06450E43082}"/>
    <cellStyle name="Currency 2 2 2" xfId="20" xr:uid="{C778EE00-E137-4ED7-9F77-3480087A7361}"/>
    <cellStyle name="Currency 2 2 2 2" xfId="21" xr:uid="{EB1FE774-6992-45B7-B6E8-5D04276C3A29}"/>
    <cellStyle name="Currency 2 2 2 2 2" xfId="4760" xr:uid="{D1918EC2-6961-4CAC-8E60-EBE5E7B884F8}"/>
    <cellStyle name="Currency 2 2 2 3" xfId="22" xr:uid="{6CFD7D70-A8BC-4D98-8ECE-C5E135694D69}"/>
    <cellStyle name="Currency 2 2 2 3 2" xfId="212" xr:uid="{F8C7250F-B63F-4E3B-8069-32D17D40C23E}"/>
    <cellStyle name="Currency 2 2 2 3 2 2" xfId="4625" xr:uid="{FC20C303-C776-47D5-9032-774BE3EE9D4A}"/>
    <cellStyle name="Currency 2 2 2 3 3" xfId="4521" xr:uid="{B66B3843-1984-4CCC-AB39-A38127F73A41}"/>
    <cellStyle name="Currency 2 2 2 4" xfId="213" xr:uid="{FF268DC7-91F3-41F3-BA63-A0D3A26992A8}"/>
    <cellStyle name="Currency 2 2 2 4 2" xfId="4626" xr:uid="{53582D01-AFA7-458D-A509-226EC778EA4D}"/>
    <cellStyle name="Currency 2 2 2 5" xfId="4520" xr:uid="{02F54E2A-DFB1-49FC-9D4A-309AFEABE3FD}"/>
    <cellStyle name="Currency 2 2 3" xfId="214" xr:uid="{6CBB583F-ED63-4A5D-AE86-3D236CEEEF45}"/>
    <cellStyle name="Currency 2 2 3 2" xfId="4627" xr:uid="{5252ECCA-950A-4428-B2DF-C9E2BCAD29ED}"/>
    <cellStyle name="Currency 2 2 4" xfId="4519" xr:uid="{14B5E52E-B4F4-4612-B512-22ECE5EA85EE}"/>
    <cellStyle name="Currency 2 3" xfId="23" xr:uid="{F087A1E4-2C6A-40C4-ACA5-FEE1D9D8E40D}"/>
    <cellStyle name="Currency 2 3 2" xfId="215" xr:uid="{D0C358F4-8DEF-4314-B3AB-0DF99D764431}"/>
    <cellStyle name="Currency 2 3 2 2" xfId="4628" xr:uid="{F2EC759A-7CE1-461B-B2E5-F1B88BC7733F}"/>
    <cellStyle name="Currency 2 3 3" xfId="4522" xr:uid="{87547DA3-8E12-4726-907D-613D21D53A1B}"/>
    <cellStyle name="Currency 2 4" xfId="216" xr:uid="{8375EB80-645A-42C8-8531-3A6F6A174D20}"/>
    <cellStyle name="Currency 2 4 2" xfId="217" xr:uid="{C95554DD-2259-41A7-83EA-26DF282570DA}"/>
    <cellStyle name="Currency 2 5" xfId="218" xr:uid="{39110985-C572-4447-968E-988DF292B133}"/>
    <cellStyle name="Currency 2 5 2" xfId="219" xr:uid="{8E0015E0-4356-47E8-BE0E-ED9EA8B38AC5}"/>
    <cellStyle name="Currency 2 6" xfId="220" xr:uid="{31591550-61C9-4EBD-8831-5B516B7F028B}"/>
    <cellStyle name="Currency 3" xfId="24" xr:uid="{AB9FE74E-065F-416F-BD03-BCF42989C14F}"/>
    <cellStyle name="Currency 3 2" xfId="25" xr:uid="{69049D63-C21B-459E-952B-7EE2BFF9BE52}"/>
    <cellStyle name="Currency 3 2 2" xfId="221" xr:uid="{07B3B92A-25D5-4A49-B486-1FD8166130A3}"/>
    <cellStyle name="Currency 3 2 2 2" xfId="4629" xr:uid="{842BCC1E-0232-4E9B-9390-E1FE6017B79A}"/>
    <cellStyle name="Currency 3 2 3" xfId="4524" xr:uid="{E9F3BAC0-BB54-4D1E-8212-D7EB8BC559B2}"/>
    <cellStyle name="Currency 3 3" xfId="26" xr:uid="{5BE65CA8-0DB5-44F7-AF0C-EE01B1FEC1AB}"/>
    <cellStyle name="Currency 3 3 2" xfId="222" xr:uid="{A7DC3D7A-2079-4F36-9BE7-E9FEA119BC65}"/>
    <cellStyle name="Currency 3 3 2 2" xfId="4630" xr:uid="{C14ABF1B-9F7D-4BCE-898F-F9FA12272D73}"/>
    <cellStyle name="Currency 3 3 3" xfId="4525" xr:uid="{59D36B9B-5199-4376-BD17-C0FCC4B1BFBD}"/>
    <cellStyle name="Currency 3 4" xfId="27" xr:uid="{39F2C274-0D22-4181-859C-2BC4C3EF508C}"/>
    <cellStyle name="Currency 3 4 2" xfId="223" xr:uid="{45EC77AE-1456-47B0-87DE-BF9151D02BFB}"/>
    <cellStyle name="Currency 3 4 2 2" xfId="4631" xr:uid="{24E1AD95-9EB6-4C85-9166-22B88AE7A7FE}"/>
    <cellStyle name="Currency 3 4 3" xfId="4526" xr:uid="{7E0A161C-DE09-4625-A5AB-4F971D081FB0}"/>
    <cellStyle name="Currency 3 5" xfId="224" xr:uid="{BBEAD1AA-EB51-417C-926C-902987EC04E1}"/>
    <cellStyle name="Currency 3 5 2" xfId="4632" xr:uid="{15EF4B58-F5A7-49DF-A071-D56F83A41F3F}"/>
    <cellStyle name="Currency 3 6" xfId="4523" xr:uid="{2B781818-0F42-443D-92ED-C28FB5CBF252}"/>
    <cellStyle name="Currency 4" xfId="28" xr:uid="{090FBD97-A0A6-421B-8AC4-B15E3D02BCA8}"/>
    <cellStyle name="Currency 4 2" xfId="29" xr:uid="{B507A1A1-0E7B-49D7-9227-E483F6E1DE5C}"/>
    <cellStyle name="Currency 4 2 2" xfId="225" xr:uid="{4523A7BD-293D-4AC8-BC3D-EFF7A2AFCBD0}"/>
    <cellStyle name="Currency 4 2 2 2" xfId="4633" xr:uid="{51AF6E66-39A6-47C2-8EDF-175578AD83AF}"/>
    <cellStyle name="Currency 4 2 3" xfId="4528" xr:uid="{E1E70398-B2C8-4C21-A5AE-0C2210521652}"/>
    <cellStyle name="Currency 4 3" xfId="30" xr:uid="{3BDCA9CD-BFB2-4B2D-9E29-D610894577BC}"/>
    <cellStyle name="Currency 4 3 2" xfId="226" xr:uid="{7A2DA443-CD38-4F33-B25A-F3F6B7306376}"/>
    <cellStyle name="Currency 4 3 2 2" xfId="4634" xr:uid="{61B2756E-A3B7-4DA0-BA28-1356368ABABB}"/>
    <cellStyle name="Currency 4 3 3" xfId="4529" xr:uid="{DDF866D1-D4C5-4CE4-9B37-A32F969D0E06}"/>
    <cellStyle name="Currency 4 4" xfId="227" xr:uid="{1A94DCCE-3D13-4FE8-9ADB-CD43D694D70B}"/>
    <cellStyle name="Currency 4 4 2" xfId="4635" xr:uid="{A5C8A9AE-D21B-42E9-9B78-9A35E1EADF97}"/>
    <cellStyle name="Currency 4 5" xfId="4324" xr:uid="{B85B7ED7-2EAD-4512-9B1F-A8727E48CF86}"/>
    <cellStyle name="Currency 4 5 2" xfId="4439" xr:uid="{C15AA761-CB46-4013-B8E4-4CB15CFE28E5}"/>
    <cellStyle name="Currency 4 5 3" xfId="4721" xr:uid="{738F018B-5036-4BB9-BEC6-930E938F2242}"/>
    <cellStyle name="Currency 4 5 3 2" xfId="5316" xr:uid="{7B6C1B72-4473-4987-BC91-3EF3EF967135}"/>
    <cellStyle name="Currency 4 5 3 3" xfId="4761" xr:uid="{2EC7B61F-0E56-4DA0-86AE-4AAE66EED9F4}"/>
    <cellStyle name="Currency 4 5 4" xfId="4698" xr:uid="{40FD8F80-8253-49DC-AAD1-695EBC7CEE2D}"/>
    <cellStyle name="Currency 4 6" xfId="4527" xr:uid="{77FF305D-36D6-4793-9BDE-6F5AF8AF959E}"/>
    <cellStyle name="Currency 5" xfId="31" xr:uid="{675E2938-C322-414D-A75E-B2D2E686ADCD}"/>
    <cellStyle name="Currency 5 2" xfId="32" xr:uid="{21DE49B4-A146-4320-9B94-FD2EE04ACAE6}"/>
    <cellStyle name="Currency 5 2 2" xfId="228" xr:uid="{2BA916A9-3979-45E6-A3B0-D0D66BCF5215}"/>
    <cellStyle name="Currency 5 2 2 2" xfId="4636" xr:uid="{76CCABB5-3EDD-4008-9881-625E7D141C46}"/>
    <cellStyle name="Currency 5 2 3" xfId="4530" xr:uid="{311131CD-80F4-4FAF-A9CC-F6BFD004EB40}"/>
    <cellStyle name="Currency 5 3" xfId="4325" xr:uid="{763275A5-C98F-4BD5-85AA-3A54135A3E85}"/>
    <cellStyle name="Currency 5 3 2" xfId="4440" xr:uid="{746BC18E-F0A6-428B-8DF5-2F9B0317ED7C}"/>
    <cellStyle name="Currency 5 3 2 2" xfId="5306" xr:uid="{3427B6B0-4DF9-4D55-AF8C-996200F68D9C}"/>
    <cellStyle name="Currency 5 3 2 3" xfId="4763" xr:uid="{CDE4E113-B360-44FB-B0D4-5C803EDE6E21}"/>
    <cellStyle name="Currency 5 4" xfId="4762" xr:uid="{4BAE95F9-93CA-4D67-A186-6B5B8FC42531}"/>
    <cellStyle name="Currency 6" xfId="33" xr:uid="{E7BA3B72-40CD-40F9-8CB4-A541CA30DA21}"/>
    <cellStyle name="Currency 6 2" xfId="229" xr:uid="{1D92B5E0-B695-48A5-899F-62630EB2001E}"/>
    <cellStyle name="Currency 6 2 2" xfId="4637" xr:uid="{94EF1EA1-BD81-4FB8-9274-221619EDB197}"/>
    <cellStyle name="Currency 6 3" xfId="4326" xr:uid="{6967D5E1-9DA2-4A9B-9BF8-FD5F32C0E8AC}"/>
    <cellStyle name="Currency 6 3 2" xfId="4441" xr:uid="{BFF34E4D-C742-4CFB-BB64-CA0795236976}"/>
    <cellStyle name="Currency 6 3 3" xfId="4722" xr:uid="{F175DEFF-3233-4559-BC62-CA3AD4667F86}"/>
    <cellStyle name="Currency 6 3 3 2" xfId="5317" xr:uid="{22B2CDCF-5E5E-4BE8-8436-ECCDB613D8C8}"/>
    <cellStyle name="Currency 6 3 3 3" xfId="4764" xr:uid="{7259EC55-0885-439C-A09F-34896A9D269A}"/>
    <cellStyle name="Currency 6 3 4" xfId="4699" xr:uid="{E8A86A47-7347-4106-B0EF-8B76AA161DF0}"/>
    <cellStyle name="Currency 6 4" xfId="4531" xr:uid="{68EBFACC-E8BB-4B1F-BB87-D0AA343A47A8}"/>
    <cellStyle name="Currency 7" xfId="34" xr:uid="{8A755844-E04D-40E6-A824-966B66F9B84C}"/>
    <cellStyle name="Currency 7 2" xfId="35" xr:uid="{6AC7A36A-324F-4DAA-9A77-19D336AB91B6}"/>
    <cellStyle name="Currency 7 2 2" xfId="250" xr:uid="{BBB4AD56-797B-4A24-B300-1542CF673BB8}"/>
    <cellStyle name="Currency 7 2 2 2" xfId="4638" xr:uid="{5F4E6776-E998-48B9-9A07-51F0A757B1DF}"/>
    <cellStyle name="Currency 7 2 3" xfId="4533" xr:uid="{A869F142-9252-46F9-8D3E-207A0C495A42}"/>
    <cellStyle name="Currency 7 3" xfId="230" xr:uid="{7CD20DF4-C514-4092-8AD0-D0F41386F0CF}"/>
    <cellStyle name="Currency 7 3 2" xfId="4639" xr:uid="{3E5D271B-E33E-487A-8DA9-42D2645B1DCF}"/>
    <cellStyle name="Currency 7 4" xfId="4442" xr:uid="{BF91E4F7-E5A8-4435-94AE-51E7564F0587}"/>
    <cellStyle name="Currency 7 5" xfId="4532" xr:uid="{9AF5206A-B1E3-40BF-A86F-ED741E606280}"/>
    <cellStyle name="Currency 8" xfId="36" xr:uid="{D259DB00-EE06-41B3-A5B5-24033E9B6654}"/>
    <cellStyle name="Currency 8 2" xfId="37" xr:uid="{67CA118D-1E81-4E50-AB36-EA89DFCA880C}"/>
    <cellStyle name="Currency 8 2 2" xfId="231" xr:uid="{2C9D5AD1-0B00-4E7A-9E9F-58FBB59A9CE4}"/>
    <cellStyle name="Currency 8 2 2 2" xfId="4640" xr:uid="{3452E838-C31B-40B2-A556-5ECE51E6C740}"/>
    <cellStyle name="Currency 8 2 3" xfId="4535" xr:uid="{AFA3AFBD-A2A0-4DAC-90DE-EB65B33CDC3C}"/>
    <cellStyle name="Currency 8 3" xfId="38" xr:uid="{E1A5EB6D-89F9-452A-8213-5BC5555F093D}"/>
    <cellStyle name="Currency 8 3 2" xfId="232" xr:uid="{F2ADA444-4C8D-4FBA-B3AC-A8DB3A60E2E7}"/>
    <cellStyle name="Currency 8 3 2 2" xfId="4641" xr:uid="{E10C6F44-11F3-4B3C-8AAA-1E9A5FF062A8}"/>
    <cellStyle name="Currency 8 3 3" xfId="4536" xr:uid="{C1E0994B-2B51-4A93-A784-2141F1329AE3}"/>
    <cellStyle name="Currency 8 4" xfId="39" xr:uid="{5B4F382B-FDD9-4E3E-AECC-993C1B3F76C7}"/>
    <cellStyle name="Currency 8 4 2" xfId="233" xr:uid="{F265D872-2CF4-49BE-A5A9-06FDCACD2248}"/>
    <cellStyle name="Currency 8 4 2 2" xfId="4642" xr:uid="{9A7F0F49-C9F6-488D-AC8B-8C98F301C479}"/>
    <cellStyle name="Currency 8 4 3" xfId="4537" xr:uid="{77216BFA-61A3-4471-93AF-6515B9DC1002}"/>
    <cellStyle name="Currency 8 5" xfId="234" xr:uid="{C4830A4D-F9A6-4F83-9717-30CC825A4316}"/>
    <cellStyle name="Currency 8 5 2" xfId="4643" xr:uid="{1D44BCCA-CB59-4E6C-A1C5-167E87188119}"/>
    <cellStyle name="Currency 8 6" xfId="4443" xr:uid="{BB92E183-E5F1-48EA-B28F-8E817B7C1A42}"/>
    <cellStyle name="Currency 8 7" xfId="4534" xr:uid="{155513A3-CE77-47B9-87AD-DD667103EC09}"/>
    <cellStyle name="Currency 9" xfId="40" xr:uid="{99EC749B-7308-41AF-8B64-921D5F5FF008}"/>
    <cellStyle name="Currency 9 2" xfId="41" xr:uid="{E5EAE6C6-73FE-4FEF-AD57-8114DD7BFB9D}"/>
    <cellStyle name="Currency 9 2 2" xfId="235" xr:uid="{B353CA8D-5AEF-4B03-80FC-BC382D565709}"/>
    <cellStyle name="Currency 9 2 2 2" xfId="4644" xr:uid="{DAD9D735-92FE-43A5-AF7E-269D4E500378}"/>
    <cellStyle name="Currency 9 2 3" xfId="4539" xr:uid="{8D0C99D9-EEA5-4522-BF04-A9EB5B5D4E12}"/>
    <cellStyle name="Currency 9 3" xfId="42" xr:uid="{FBFB9944-6291-456C-9B96-B1AFE310EBF4}"/>
    <cellStyle name="Currency 9 3 2" xfId="236" xr:uid="{973F0EAD-24E2-43FA-A918-C2DFF51FB456}"/>
    <cellStyle name="Currency 9 3 2 2" xfId="4645" xr:uid="{1B5F10E1-5729-4CE2-AB96-322F2DB39FB9}"/>
    <cellStyle name="Currency 9 3 3" xfId="4540" xr:uid="{E2EF8D6D-B259-4273-A3A4-F91796F8F87D}"/>
    <cellStyle name="Currency 9 4" xfId="237" xr:uid="{2A9111AC-5CDB-4BB8-81B6-C1ED6551938A}"/>
    <cellStyle name="Currency 9 4 2" xfId="4646" xr:uid="{48F1C5C2-4510-4D0E-BE79-838AA8CD48D9}"/>
    <cellStyle name="Currency 9 5" xfId="4327" xr:uid="{B07D36E8-AF45-42DE-9F02-6CEB8347C1D6}"/>
    <cellStyle name="Currency 9 5 2" xfId="4444" xr:uid="{B22CCDDA-6B96-436D-B36C-4A3B05F2CC4B}"/>
    <cellStyle name="Currency 9 5 3" xfId="4723" xr:uid="{6616461F-D0F5-4593-9FBD-BC9B73BD431E}"/>
    <cellStyle name="Currency 9 5 4" xfId="4700" xr:uid="{5B5EA074-A3BB-4410-AC55-86AE6EA2F837}"/>
    <cellStyle name="Currency 9 6" xfId="4538" xr:uid="{C891F70D-39B4-42E2-A3E9-AEEA34E27E54}"/>
    <cellStyle name="Hyperlink 2" xfId="6" xr:uid="{6CFFD761-E1C4-4FFC-9C82-FDD569F38491}"/>
    <cellStyle name="Hyperlink 3" xfId="202" xr:uid="{FA42F844-E692-4F99-AE30-4236A8F2E986}"/>
    <cellStyle name="Hyperlink 3 2" xfId="4415" xr:uid="{B31B3096-9BD2-4903-94B9-C2790D3AAEE0}"/>
    <cellStyle name="Hyperlink 3 3" xfId="4328" xr:uid="{F9EB95B0-47D6-471E-980B-379E4E550FC9}"/>
    <cellStyle name="Hyperlink 4" xfId="4329" xr:uid="{A02CD77C-2A3E-491B-ABC1-093F9BEFCA0F}"/>
    <cellStyle name="Normal" xfId="0" builtinId="0"/>
    <cellStyle name="Normal 10" xfId="43" xr:uid="{C7996AED-0618-4815-8E83-E8E01D459E38}"/>
    <cellStyle name="Normal 10 10" xfId="903" xr:uid="{9ABD542B-0687-44CB-BB21-FA37DAFB2A43}"/>
    <cellStyle name="Normal 10 10 2" xfId="2508" xr:uid="{C2CD6ED2-1195-4262-994C-7EF41AE26544}"/>
    <cellStyle name="Normal 10 10 2 2" xfId="4331" xr:uid="{B3076184-3200-4AEB-9DCD-2E23F8DE0B79}"/>
    <cellStyle name="Normal 10 10 2 3" xfId="4675" xr:uid="{002322B9-B865-4C90-82F4-E2F724E2E746}"/>
    <cellStyle name="Normal 10 10 3" xfId="2509" xr:uid="{49F029EC-8EC3-4A3A-8BB7-0012F242B971}"/>
    <cellStyle name="Normal 10 10 4" xfId="2510" xr:uid="{06406221-DC45-4016-A111-EB3CB6530E6D}"/>
    <cellStyle name="Normal 10 11" xfId="2511" xr:uid="{E372A0A5-1205-44EB-9CB8-A58B444C7037}"/>
    <cellStyle name="Normal 10 11 2" xfId="2512" xr:uid="{96F2089B-0715-44D0-8584-77486EBAE9F5}"/>
    <cellStyle name="Normal 10 11 3" xfId="2513" xr:uid="{59AF26B7-0171-4C2B-8468-5F4D52235D00}"/>
    <cellStyle name="Normal 10 11 4" xfId="2514" xr:uid="{E98EC5EF-B1CC-4FE9-80E5-15B9A10F5643}"/>
    <cellStyle name="Normal 10 12" xfId="2515" xr:uid="{EBB7CE29-7653-4321-8453-450F9C9B7F24}"/>
    <cellStyle name="Normal 10 12 2" xfId="2516" xr:uid="{9CFD74D0-936C-4A90-A57E-60FF04D3CA8A}"/>
    <cellStyle name="Normal 10 13" xfId="2517" xr:uid="{2F9D1779-7868-4253-B538-68AB8046FC3A}"/>
    <cellStyle name="Normal 10 14" xfId="2518" xr:uid="{E7F32771-62B7-41F3-88B4-9DE3DD7911D5}"/>
    <cellStyle name="Normal 10 15" xfId="2519" xr:uid="{164DA4AC-EE2D-4C43-A739-2D7327445C03}"/>
    <cellStyle name="Normal 10 2" xfId="44" xr:uid="{A0156897-5272-4CD5-89F4-BFC9DBE31E01}"/>
    <cellStyle name="Normal 10 2 10" xfId="2520" xr:uid="{CB39BED6-4286-4CEF-AE4F-D74B91F6B889}"/>
    <cellStyle name="Normal 10 2 11" xfId="2521" xr:uid="{D90DAD5B-C704-40E8-A2F6-30D167BA4C7D}"/>
    <cellStyle name="Normal 10 2 2" xfId="45" xr:uid="{42ACF898-765E-4B00-BA30-94339929B60D}"/>
    <cellStyle name="Normal 10 2 2 2" xfId="46" xr:uid="{862EC2C7-D4DD-4ABB-84A4-DB7925F32F50}"/>
    <cellStyle name="Normal 10 2 2 2 2" xfId="238" xr:uid="{EEBD1E7B-F020-4D44-BED9-E21E0F53FBA4}"/>
    <cellStyle name="Normal 10 2 2 2 2 2" xfId="454" xr:uid="{338414DA-57BB-4209-B24A-20D694207B53}"/>
    <cellStyle name="Normal 10 2 2 2 2 2 2" xfId="455" xr:uid="{1C6D9F6C-0897-440C-80C0-E6F30119075C}"/>
    <cellStyle name="Normal 10 2 2 2 2 2 2 2" xfId="904" xr:uid="{42FF3CE7-33F8-467F-BC66-096DFFC7E259}"/>
    <cellStyle name="Normal 10 2 2 2 2 2 2 2 2" xfId="905" xr:uid="{19E0FA85-DBE6-4E1B-8D0E-E1AAE0D34353}"/>
    <cellStyle name="Normal 10 2 2 2 2 2 2 3" xfId="906" xr:uid="{CF57A398-4E70-477C-B474-6E97536C2649}"/>
    <cellStyle name="Normal 10 2 2 2 2 2 3" xfId="907" xr:uid="{008CC94F-D9AD-43B2-89D8-673B94153DC7}"/>
    <cellStyle name="Normal 10 2 2 2 2 2 3 2" xfId="908" xr:uid="{4CCB6016-93D6-42AE-BB41-B457CB632CE3}"/>
    <cellStyle name="Normal 10 2 2 2 2 2 4" xfId="909" xr:uid="{CF7BB799-086C-408E-9FE1-FC5F5FF3B76A}"/>
    <cellStyle name="Normal 10 2 2 2 2 3" xfId="456" xr:uid="{C60EA340-75AB-447A-A5D1-43BFB49DBCA6}"/>
    <cellStyle name="Normal 10 2 2 2 2 3 2" xfId="910" xr:uid="{7E3CEE69-D1D3-4193-90DF-11C5F0D90AC3}"/>
    <cellStyle name="Normal 10 2 2 2 2 3 2 2" xfId="911" xr:uid="{BF62FBD7-C4D0-4618-AAC6-9202DAAB28F8}"/>
    <cellStyle name="Normal 10 2 2 2 2 3 3" xfId="912" xr:uid="{1BCE17AA-2F6D-4564-84AF-828007523B9A}"/>
    <cellStyle name="Normal 10 2 2 2 2 3 4" xfId="2522" xr:uid="{D82B6C3C-B804-4702-BD72-13CC7A01DB4A}"/>
    <cellStyle name="Normal 10 2 2 2 2 4" xfId="913" xr:uid="{A14C0CF2-703E-4435-AEA4-168D6B10D063}"/>
    <cellStyle name="Normal 10 2 2 2 2 4 2" xfId="914" xr:uid="{05B86156-10D8-4C91-BA1B-D58E1FE5B6A1}"/>
    <cellStyle name="Normal 10 2 2 2 2 5" xfId="915" xr:uid="{AA611CB5-7F8C-494D-BF32-56718A29E2AF}"/>
    <cellStyle name="Normal 10 2 2 2 2 6" xfId="2523" xr:uid="{731B97F6-DA6A-4338-8CD4-DFFE9B5FF132}"/>
    <cellStyle name="Normal 10 2 2 2 3" xfId="239" xr:uid="{8C3D6505-C66A-41C2-8489-9BFF63766EC4}"/>
    <cellStyle name="Normal 10 2 2 2 3 2" xfId="457" xr:uid="{48BBFD0C-42DC-4A70-9E12-9C50C99A19F2}"/>
    <cellStyle name="Normal 10 2 2 2 3 2 2" xfId="458" xr:uid="{CC39D54C-2D9C-4485-82DF-FAD141145EFB}"/>
    <cellStyle name="Normal 10 2 2 2 3 2 2 2" xfId="916" xr:uid="{C5F77A43-23B9-40AC-8E63-9C7775C050EF}"/>
    <cellStyle name="Normal 10 2 2 2 3 2 2 2 2" xfId="917" xr:uid="{F3D4D603-6483-44A3-9B4B-53C95C907674}"/>
    <cellStyle name="Normal 10 2 2 2 3 2 2 3" xfId="918" xr:uid="{5C0E0AB1-7719-446C-8CE5-32D1713E3CBD}"/>
    <cellStyle name="Normal 10 2 2 2 3 2 3" xfId="919" xr:uid="{16BDF9EF-1E21-45D3-AE04-A173F2983BAA}"/>
    <cellStyle name="Normal 10 2 2 2 3 2 3 2" xfId="920" xr:uid="{87D1180D-2333-4C6F-83B5-A46992DE2C22}"/>
    <cellStyle name="Normal 10 2 2 2 3 2 4" xfId="921" xr:uid="{13784315-4C8D-46BF-9338-F6A3EC2D8917}"/>
    <cellStyle name="Normal 10 2 2 2 3 3" xfId="459" xr:uid="{FDC5BC07-5BB3-45B0-8CD6-2291AD8ED330}"/>
    <cellStyle name="Normal 10 2 2 2 3 3 2" xfId="922" xr:uid="{95640A1B-E579-4DDE-8258-04B567A1D45A}"/>
    <cellStyle name="Normal 10 2 2 2 3 3 2 2" xfId="923" xr:uid="{18A5E030-E8B8-4B8D-9A30-91A3DB9B55D3}"/>
    <cellStyle name="Normal 10 2 2 2 3 3 3" xfId="924" xr:uid="{92E52F2E-95A9-4A98-9BA6-8A3FCDEA3A34}"/>
    <cellStyle name="Normal 10 2 2 2 3 4" xfId="925" xr:uid="{1ECBFDB8-06F3-4092-8F44-D76BFFF4F976}"/>
    <cellStyle name="Normal 10 2 2 2 3 4 2" xfId="926" xr:uid="{C221E4D4-D25A-4D34-95F4-B0680B6437EC}"/>
    <cellStyle name="Normal 10 2 2 2 3 5" xfId="927" xr:uid="{DA895AE3-4170-4C06-BFC8-4DFC277D0FE4}"/>
    <cellStyle name="Normal 10 2 2 2 4" xfId="460" xr:uid="{EE14049F-AC48-4247-923E-D6F470B0FE27}"/>
    <cellStyle name="Normal 10 2 2 2 4 2" xfId="461" xr:uid="{5AFCBAEB-C899-4FFD-A89C-74D535DFC24A}"/>
    <cellStyle name="Normal 10 2 2 2 4 2 2" xfId="928" xr:uid="{4E0620C0-FAAA-4753-B3CA-A8534FC7F66C}"/>
    <cellStyle name="Normal 10 2 2 2 4 2 2 2" xfId="929" xr:uid="{9AF4EC9F-5B42-45B1-8C9A-FBF319473A77}"/>
    <cellStyle name="Normal 10 2 2 2 4 2 3" xfId="930" xr:uid="{08BE1E92-9949-478F-A0B4-BFE8082EB526}"/>
    <cellStyle name="Normal 10 2 2 2 4 3" xfId="931" xr:uid="{FACC3A87-5932-424E-A372-9A481196431D}"/>
    <cellStyle name="Normal 10 2 2 2 4 3 2" xfId="932" xr:uid="{AA03B0E9-A233-4A16-B5EF-30C0668AAF0D}"/>
    <cellStyle name="Normal 10 2 2 2 4 4" xfId="933" xr:uid="{4F215C67-0F7E-4CD2-9A88-63317BFFD8C1}"/>
    <cellStyle name="Normal 10 2 2 2 5" xfId="462" xr:uid="{F6F9CFB4-34F6-4D0D-929C-6F97735B3D7A}"/>
    <cellStyle name="Normal 10 2 2 2 5 2" xfId="934" xr:uid="{29FB6ECF-9EEE-4BD7-B1E1-466AE7E3F5F8}"/>
    <cellStyle name="Normal 10 2 2 2 5 2 2" xfId="935" xr:uid="{89E3E53E-3F1C-4C2B-A1DA-F0EF776A1824}"/>
    <cellStyle name="Normal 10 2 2 2 5 3" xfId="936" xr:uid="{30FCB80A-8057-48C4-826F-4F0A6545EE12}"/>
    <cellStyle name="Normal 10 2 2 2 5 4" xfId="2524" xr:uid="{4167A5D2-EC67-4946-B3B6-B54D4EC94323}"/>
    <cellStyle name="Normal 10 2 2 2 6" xfId="937" xr:uid="{9E0844FA-C379-4C28-AF09-587C2B3A1B4E}"/>
    <cellStyle name="Normal 10 2 2 2 6 2" xfId="938" xr:uid="{56C0A1FD-25AD-4D53-943F-7A691E70EBBC}"/>
    <cellStyle name="Normal 10 2 2 2 7" xfId="939" xr:uid="{86C61A89-8F9D-4ADB-8DDE-47F3BD11FB1E}"/>
    <cellStyle name="Normal 10 2 2 2 8" xfId="2525" xr:uid="{6E5DFD39-CE43-4938-8500-7DEB4B57E1F2}"/>
    <cellStyle name="Normal 10 2 2 3" xfId="240" xr:uid="{B639F315-1AB6-4B01-B0EF-B42159AD5B94}"/>
    <cellStyle name="Normal 10 2 2 3 2" xfId="463" xr:uid="{8E6837D1-8EC9-4325-A02A-E32B22B15D13}"/>
    <cellStyle name="Normal 10 2 2 3 2 2" xfId="464" xr:uid="{AE3737BA-B301-4D7D-B114-69DDF8B9B78B}"/>
    <cellStyle name="Normal 10 2 2 3 2 2 2" xfId="940" xr:uid="{617D5766-F6F2-4C97-84FF-5AD488D9B9BE}"/>
    <cellStyle name="Normal 10 2 2 3 2 2 2 2" xfId="941" xr:uid="{413C74AE-AE01-4058-8B04-4169ED16E040}"/>
    <cellStyle name="Normal 10 2 2 3 2 2 3" xfId="942" xr:uid="{CBFE4765-933B-495D-BB18-0CB60B8F2B4E}"/>
    <cellStyle name="Normal 10 2 2 3 2 3" xfId="943" xr:uid="{955CFA1D-4DFD-4FB1-BD22-D7C361D628DC}"/>
    <cellStyle name="Normal 10 2 2 3 2 3 2" xfId="944" xr:uid="{9B21FDD5-9811-41A3-9363-34E662322A84}"/>
    <cellStyle name="Normal 10 2 2 3 2 4" xfId="945" xr:uid="{9878FA94-8E23-4D26-86FD-936E4DFA992B}"/>
    <cellStyle name="Normal 10 2 2 3 3" xfId="465" xr:uid="{D1F0322E-2EAC-4349-9065-14C87360E808}"/>
    <cellStyle name="Normal 10 2 2 3 3 2" xfId="946" xr:uid="{12F946CA-84D0-4ABA-8581-3E25B8322FEA}"/>
    <cellStyle name="Normal 10 2 2 3 3 2 2" xfId="947" xr:uid="{D9D4689D-42B7-4D3A-950B-4CB261AA89AF}"/>
    <cellStyle name="Normal 10 2 2 3 3 3" xfId="948" xr:uid="{9097B283-13A3-4756-97BC-E83278430E4C}"/>
    <cellStyle name="Normal 10 2 2 3 3 4" xfId="2526" xr:uid="{061C7B2D-A194-4AE6-8AED-6DDB24E6ACE8}"/>
    <cellStyle name="Normal 10 2 2 3 4" xfId="949" xr:uid="{A48961DC-2300-4C75-AC3E-E0616CDE9B32}"/>
    <cellStyle name="Normal 10 2 2 3 4 2" xfId="950" xr:uid="{C1C6216E-CBA7-4EF5-80D4-6B144DD124A4}"/>
    <cellStyle name="Normal 10 2 2 3 5" xfId="951" xr:uid="{31EDAADF-8930-4107-9C5B-FCBC9BC5B117}"/>
    <cellStyle name="Normal 10 2 2 3 6" xfId="2527" xr:uid="{688D9AC2-873B-4B8F-8AA9-C955D8008695}"/>
    <cellStyle name="Normal 10 2 2 4" xfId="241" xr:uid="{31D9456B-9B9D-4FA0-A5F0-1571F1444E09}"/>
    <cellStyle name="Normal 10 2 2 4 2" xfId="466" xr:uid="{A10A9003-E9C3-4C5D-B57C-4DE940834115}"/>
    <cellStyle name="Normal 10 2 2 4 2 2" xfId="467" xr:uid="{C2A188BC-6B61-406E-8B63-5155900C7E03}"/>
    <cellStyle name="Normal 10 2 2 4 2 2 2" xfId="952" xr:uid="{6D542548-DCFF-44B4-AAB9-2807588A7A82}"/>
    <cellStyle name="Normal 10 2 2 4 2 2 2 2" xfId="953" xr:uid="{7F499D34-5289-4F6E-956C-63975B1345FC}"/>
    <cellStyle name="Normal 10 2 2 4 2 2 3" xfId="954" xr:uid="{28F29E79-529E-48E1-A6FB-6F0AC874777D}"/>
    <cellStyle name="Normal 10 2 2 4 2 3" xfId="955" xr:uid="{433FCFFC-2B09-407D-A011-70B11E2DEFE6}"/>
    <cellStyle name="Normal 10 2 2 4 2 3 2" xfId="956" xr:uid="{18354347-5223-4A43-A18C-8E4CBF06FB03}"/>
    <cellStyle name="Normal 10 2 2 4 2 4" xfId="957" xr:uid="{E9AD1EEF-5246-4532-A35A-8F7E94AF6B26}"/>
    <cellStyle name="Normal 10 2 2 4 3" xfId="468" xr:uid="{43C65DE2-287B-428A-AF37-414307130C0A}"/>
    <cellStyle name="Normal 10 2 2 4 3 2" xfId="958" xr:uid="{910918BB-9EBE-4927-AC79-D76C5F87BB35}"/>
    <cellStyle name="Normal 10 2 2 4 3 2 2" xfId="959" xr:uid="{F3E9DF0C-9C9E-4F9E-BEF2-4DD40B06172B}"/>
    <cellStyle name="Normal 10 2 2 4 3 3" xfId="960" xr:uid="{6520470E-EED2-4A9C-AB2E-E4C51AA0ADE4}"/>
    <cellStyle name="Normal 10 2 2 4 4" xfId="961" xr:uid="{1DC4D23F-97F5-4D36-AA32-ED87BC2037EA}"/>
    <cellStyle name="Normal 10 2 2 4 4 2" xfId="962" xr:uid="{443A897E-0786-4E56-8435-CECF6FD2F252}"/>
    <cellStyle name="Normal 10 2 2 4 5" xfId="963" xr:uid="{395D0FF9-A3F6-424F-891F-FF5FD2AC21AF}"/>
    <cellStyle name="Normal 10 2 2 5" xfId="242" xr:uid="{0FFEA2FE-0877-4704-86BF-3A74C2F3B13A}"/>
    <cellStyle name="Normal 10 2 2 5 2" xfId="469" xr:uid="{D5C0B740-716E-4DD9-AC6B-2117DF128ACC}"/>
    <cellStyle name="Normal 10 2 2 5 2 2" xfId="964" xr:uid="{C8F66D89-0D78-4C71-BF49-D1BE84825593}"/>
    <cellStyle name="Normal 10 2 2 5 2 2 2" xfId="965" xr:uid="{AF2733E0-0783-4220-9B88-A8ABDFF407BE}"/>
    <cellStyle name="Normal 10 2 2 5 2 3" xfId="966" xr:uid="{15675953-9DF0-43E2-945A-16B2924A941E}"/>
    <cellStyle name="Normal 10 2 2 5 3" xfId="967" xr:uid="{A629DA9C-B40D-49D9-8E6B-E38DF67784FE}"/>
    <cellStyle name="Normal 10 2 2 5 3 2" xfId="968" xr:uid="{81C60015-B41F-426D-92DC-4E742DE4858F}"/>
    <cellStyle name="Normal 10 2 2 5 4" xfId="969" xr:uid="{E652F866-DD79-4274-9052-EC0013F2B65C}"/>
    <cellStyle name="Normal 10 2 2 6" xfId="470" xr:uid="{B32D12C4-C4B4-4047-9748-DF0148B2184A}"/>
    <cellStyle name="Normal 10 2 2 6 2" xfId="970" xr:uid="{90F9F5B1-C3F0-4335-95E3-50D18B9D1B0A}"/>
    <cellStyle name="Normal 10 2 2 6 2 2" xfId="971" xr:uid="{001C24CA-9025-4C71-AEE7-2EF673C0455F}"/>
    <cellStyle name="Normal 10 2 2 6 2 3" xfId="4333" xr:uid="{5B39A61A-6688-45E8-BD3F-01AEB7324DB4}"/>
    <cellStyle name="Normal 10 2 2 6 3" xfId="972" xr:uid="{2F5ABD79-8193-4DEC-B20B-2D6C8BFBF8D9}"/>
    <cellStyle name="Normal 10 2 2 6 4" xfId="2528" xr:uid="{79B2D313-A451-4C9C-BEDA-7B9094769AA1}"/>
    <cellStyle name="Normal 10 2 2 6 4 2" xfId="4564" xr:uid="{76060142-D9F0-4225-8C55-172440E50207}"/>
    <cellStyle name="Normal 10 2 2 6 4 3" xfId="4676" xr:uid="{53D244B3-EDCF-4FB3-8B43-15F8F568BBFC}"/>
    <cellStyle name="Normal 10 2 2 6 4 4" xfId="4602" xr:uid="{16B08E12-E298-48F2-8D93-3585A2143672}"/>
    <cellStyle name="Normal 10 2 2 7" xfId="973" xr:uid="{4817C162-6C0E-4233-BE37-8608033EC72C}"/>
    <cellStyle name="Normal 10 2 2 7 2" xfId="974" xr:uid="{18B419BD-0EC8-41B4-9BB5-23E0BC4E29BB}"/>
    <cellStyle name="Normal 10 2 2 8" xfId="975" xr:uid="{18DB5E88-E297-4971-A9BD-B7E33714FC6E}"/>
    <cellStyle name="Normal 10 2 2 9" xfId="2529" xr:uid="{F2246581-D597-435A-9C46-5EA21E9514A3}"/>
    <cellStyle name="Normal 10 2 3" xfId="47" xr:uid="{CC29EDD0-799B-4E3F-A264-B59174239B58}"/>
    <cellStyle name="Normal 10 2 3 2" xfId="48" xr:uid="{483D3307-75EC-4196-AED9-8D8FC4D027D8}"/>
    <cellStyle name="Normal 10 2 3 2 2" xfId="471" xr:uid="{0D17F0DC-C839-4178-B978-56D7B868DB43}"/>
    <cellStyle name="Normal 10 2 3 2 2 2" xfId="472" xr:uid="{85F6E57A-EA47-459A-AEB4-3C06A9AC0BDC}"/>
    <cellStyle name="Normal 10 2 3 2 2 2 2" xfId="976" xr:uid="{30A8EB64-7F2A-463D-88A5-1790A2527148}"/>
    <cellStyle name="Normal 10 2 3 2 2 2 2 2" xfId="977" xr:uid="{654AF647-54D2-4D69-8C18-7C4EFA7299DC}"/>
    <cellStyle name="Normal 10 2 3 2 2 2 3" xfId="978" xr:uid="{448F8FE0-D654-462D-8EBF-A97DECCA9A95}"/>
    <cellStyle name="Normal 10 2 3 2 2 3" xfId="979" xr:uid="{5D2EA714-1D5D-4FB5-BA54-5BC9B85366F1}"/>
    <cellStyle name="Normal 10 2 3 2 2 3 2" xfId="980" xr:uid="{4F4BCFCE-01D7-4C23-9DA3-BD8C6A78E01B}"/>
    <cellStyle name="Normal 10 2 3 2 2 4" xfId="981" xr:uid="{78F5BA12-037B-4B5C-A0DC-AFAFBC38CD61}"/>
    <cellStyle name="Normal 10 2 3 2 3" xfId="473" xr:uid="{B5D1ABB6-6420-4CAA-BFA2-C12208E8FA4D}"/>
    <cellStyle name="Normal 10 2 3 2 3 2" xfId="982" xr:uid="{36C77BF7-17AC-4723-B83C-D9A96E6E0ED3}"/>
    <cellStyle name="Normal 10 2 3 2 3 2 2" xfId="983" xr:uid="{47F5F3FC-CFAA-48F1-B3A5-7E9615E7F33B}"/>
    <cellStyle name="Normal 10 2 3 2 3 3" xfId="984" xr:uid="{6D160EDC-D543-4D4F-85D3-FC8D0A272358}"/>
    <cellStyle name="Normal 10 2 3 2 3 4" xfId="2530" xr:uid="{5983EF9F-61E7-4CFF-B84D-BAAF91732B17}"/>
    <cellStyle name="Normal 10 2 3 2 4" xfId="985" xr:uid="{E73D94C5-AE32-4C65-B9CD-92447AF33DBE}"/>
    <cellStyle name="Normal 10 2 3 2 4 2" xfId="986" xr:uid="{56790244-32F1-4156-836A-77EDCBDAC797}"/>
    <cellStyle name="Normal 10 2 3 2 5" xfId="987" xr:uid="{3668F782-1CCD-4580-A000-B6CC83EEABA9}"/>
    <cellStyle name="Normal 10 2 3 2 6" xfId="2531" xr:uid="{DA696A6B-07D5-43F3-9F1C-EE088834B8D8}"/>
    <cellStyle name="Normal 10 2 3 3" xfId="243" xr:uid="{4702AF5C-F4E6-4437-9CFC-32E117941286}"/>
    <cellStyle name="Normal 10 2 3 3 2" xfId="474" xr:uid="{789CA42B-33CD-404D-B378-5608F45C2113}"/>
    <cellStyle name="Normal 10 2 3 3 2 2" xfId="475" xr:uid="{D0396EDB-4C66-4F13-BA71-7325045C57FE}"/>
    <cellStyle name="Normal 10 2 3 3 2 2 2" xfId="988" xr:uid="{C8E53805-72BC-4441-98A0-E2877C969FEC}"/>
    <cellStyle name="Normal 10 2 3 3 2 2 2 2" xfId="989" xr:uid="{CCC5BE65-B6D2-4F40-B428-7405B1DE2D73}"/>
    <cellStyle name="Normal 10 2 3 3 2 2 3" xfId="990" xr:uid="{AFF02840-B1FA-4605-8039-7984636393F5}"/>
    <cellStyle name="Normal 10 2 3 3 2 3" xfId="991" xr:uid="{779038DD-A7ED-459D-9AAA-4F1BB48E9574}"/>
    <cellStyle name="Normal 10 2 3 3 2 3 2" xfId="992" xr:uid="{6F50E590-E685-4345-AA6A-E120CB0777DF}"/>
    <cellStyle name="Normal 10 2 3 3 2 4" xfId="993" xr:uid="{F9D199FD-5546-43D3-AEF1-54294E1698F0}"/>
    <cellStyle name="Normal 10 2 3 3 3" xfId="476" xr:uid="{FD566878-9EA1-470B-9D2D-E61CF3AEC6CC}"/>
    <cellStyle name="Normal 10 2 3 3 3 2" xfId="994" xr:uid="{CE2D0F19-DE97-42AA-AACA-843685A72276}"/>
    <cellStyle name="Normal 10 2 3 3 3 2 2" xfId="995" xr:uid="{8AF90636-DCD0-4A28-AA85-1C0A73AB90F5}"/>
    <cellStyle name="Normal 10 2 3 3 3 3" xfId="996" xr:uid="{18E51535-A7C4-4CB4-8862-2401561C02F7}"/>
    <cellStyle name="Normal 10 2 3 3 4" xfId="997" xr:uid="{850A0872-DE96-46F8-B9E2-866535516A13}"/>
    <cellStyle name="Normal 10 2 3 3 4 2" xfId="998" xr:uid="{C691FC8A-9FFA-4299-8EB7-448BCC03AD0E}"/>
    <cellStyle name="Normal 10 2 3 3 5" xfId="999" xr:uid="{C8B5FDCF-A821-4158-A44B-63C1F7B19982}"/>
    <cellStyle name="Normal 10 2 3 4" xfId="244" xr:uid="{21E9788A-B6E8-4E8B-BDE6-8403BA39D1D3}"/>
    <cellStyle name="Normal 10 2 3 4 2" xfId="477" xr:uid="{B67E2921-8EE4-4385-9C0C-69B6B924B13A}"/>
    <cellStyle name="Normal 10 2 3 4 2 2" xfId="1000" xr:uid="{DD6E78E3-B989-4212-B620-D07F86236C81}"/>
    <cellStyle name="Normal 10 2 3 4 2 2 2" xfId="1001" xr:uid="{C126CF0E-8DD2-43AA-B45C-86841928AB53}"/>
    <cellStyle name="Normal 10 2 3 4 2 3" xfId="1002" xr:uid="{5CC33EE8-07A7-4021-A836-D56CFB569B58}"/>
    <cellStyle name="Normal 10 2 3 4 3" xfId="1003" xr:uid="{638E2302-D864-4D2A-A119-DEE39ED9156E}"/>
    <cellStyle name="Normal 10 2 3 4 3 2" xfId="1004" xr:uid="{97FD0B9E-AC25-47FA-BE1B-6486A7A41F3E}"/>
    <cellStyle name="Normal 10 2 3 4 4" xfId="1005" xr:uid="{79D6E998-6F15-4B98-B45B-4BA65B28159B}"/>
    <cellStyle name="Normal 10 2 3 5" xfId="478" xr:uid="{A373D490-578C-4AB8-8DD1-8D4040795E5F}"/>
    <cellStyle name="Normal 10 2 3 5 2" xfId="1006" xr:uid="{115BF36C-35D1-47CB-9774-0BEDDE5939C0}"/>
    <cellStyle name="Normal 10 2 3 5 2 2" xfId="1007" xr:uid="{85AAE880-0740-49B7-8452-4AA05272EF32}"/>
    <cellStyle name="Normal 10 2 3 5 2 3" xfId="4334" xr:uid="{8E585390-B1EE-4EEF-A180-EFEC14F11DAD}"/>
    <cellStyle name="Normal 10 2 3 5 3" xfId="1008" xr:uid="{D9414822-35D9-4099-8B91-5FC7BA4B7009}"/>
    <cellStyle name="Normal 10 2 3 5 4" xfId="2532" xr:uid="{BF57BFE0-EDD0-4696-ACCA-FBED6D00CA54}"/>
    <cellStyle name="Normal 10 2 3 5 4 2" xfId="4565" xr:uid="{BF5DC340-91E5-477F-B086-9B158710564B}"/>
    <cellStyle name="Normal 10 2 3 5 4 3" xfId="4677" xr:uid="{485291C1-EF81-4B27-AFED-4DF8B615A5D4}"/>
    <cellStyle name="Normal 10 2 3 5 4 4" xfId="4603" xr:uid="{0DA4DCDB-80EB-4453-BFD6-923FDBEF387B}"/>
    <cellStyle name="Normal 10 2 3 6" xfId="1009" xr:uid="{2F3A9DBB-C23B-4AC5-8269-CF59E4D91689}"/>
    <cellStyle name="Normal 10 2 3 6 2" xfId="1010" xr:uid="{F25EEA9A-A9D1-4B7F-B4F8-0F319AC03658}"/>
    <cellStyle name="Normal 10 2 3 7" xfId="1011" xr:uid="{A53C3367-6F66-4139-A17D-6294BC675944}"/>
    <cellStyle name="Normal 10 2 3 8" xfId="2533" xr:uid="{B2F7A870-5C2F-433B-8DFA-37B19393B008}"/>
    <cellStyle name="Normal 10 2 4" xfId="49" xr:uid="{88D98D2C-96C1-4D26-9AB8-15BB5A99D33B}"/>
    <cellStyle name="Normal 10 2 4 2" xfId="429" xr:uid="{D4A9C095-4A19-4022-A48F-5527DFA367A9}"/>
    <cellStyle name="Normal 10 2 4 2 2" xfId="479" xr:uid="{FB645203-60F6-4640-A9EB-76962ED95E44}"/>
    <cellStyle name="Normal 10 2 4 2 2 2" xfId="1012" xr:uid="{4532716C-1E3F-4CF5-9005-9E70802E3C39}"/>
    <cellStyle name="Normal 10 2 4 2 2 2 2" xfId="1013" xr:uid="{24BFEB5E-D673-4134-B91C-7C4806EA5E33}"/>
    <cellStyle name="Normal 10 2 4 2 2 3" xfId="1014" xr:uid="{A522D84F-EF83-4722-A9B2-5D2FBF52A908}"/>
    <cellStyle name="Normal 10 2 4 2 2 4" xfId="2534" xr:uid="{6CD43B06-60F3-45AA-986D-8BDB02CDDDBE}"/>
    <cellStyle name="Normal 10 2 4 2 3" xfId="1015" xr:uid="{62481E08-7ADF-40F0-A079-3A54016B5897}"/>
    <cellStyle name="Normal 10 2 4 2 3 2" xfId="1016" xr:uid="{71407E9F-A3B1-4385-8664-3CC355608838}"/>
    <cellStyle name="Normal 10 2 4 2 4" xfId="1017" xr:uid="{DA7D72D2-88C0-44C8-9136-1E47F9F8AB7D}"/>
    <cellStyle name="Normal 10 2 4 2 5" xfId="2535" xr:uid="{1A5B285C-34A1-4104-97CB-DC7546959D6F}"/>
    <cellStyle name="Normal 10 2 4 3" xfId="480" xr:uid="{2F5D4406-8587-4D4A-A9B6-803C55B63F0F}"/>
    <cellStyle name="Normal 10 2 4 3 2" xfId="1018" xr:uid="{641CD61E-1EB4-4740-A093-EC9C4A2E557A}"/>
    <cellStyle name="Normal 10 2 4 3 2 2" xfId="1019" xr:uid="{695B64D4-616E-43EF-A09E-C744BB52A8D7}"/>
    <cellStyle name="Normal 10 2 4 3 3" xfId="1020" xr:uid="{51A57164-C681-4F5F-9D8F-A0CBC649D5BC}"/>
    <cellStyle name="Normal 10 2 4 3 4" xfId="2536" xr:uid="{41DC71BB-1E91-4ADE-AF0E-949DF6A42887}"/>
    <cellStyle name="Normal 10 2 4 4" xfId="1021" xr:uid="{1E5AABEB-79B3-4A15-9A91-6664BB3CEBBA}"/>
    <cellStyle name="Normal 10 2 4 4 2" xfId="1022" xr:uid="{BDE56ADC-4E55-4BBE-8280-6226281E96F0}"/>
    <cellStyle name="Normal 10 2 4 4 3" xfId="2537" xr:uid="{364FE4B6-04D9-4940-8112-493EE9700C36}"/>
    <cellStyle name="Normal 10 2 4 4 4" xfId="2538" xr:uid="{075A50D3-971B-49C7-A38D-A84D60A6CA82}"/>
    <cellStyle name="Normal 10 2 4 5" xfId="1023" xr:uid="{E86D9763-03D9-4061-9B02-64B140FCA7A2}"/>
    <cellStyle name="Normal 10 2 4 6" xfId="2539" xr:uid="{29DDA4D4-6E57-4A7C-8BED-B225BE500263}"/>
    <cellStyle name="Normal 10 2 4 7" xfId="2540" xr:uid="{1541CA65-3756-46B1-8E72-43217C2FA884}"/>
    <cellStyle name="Normal 10 2 5" xfId="245" xr:uid="{76529C43-D56D-47E8-A4E7-707DF77BED81}"/>
    <cellStyle name="Normal 10 2 5 2" xfId="481" xr:uid="{D44F6749-D219-4BB2-94A0-E331A122E655}"/>
    <cellStyle name="Normal 10 2 5 2 2" xfId="482" xr:uid="{AF9A4ECF-4A8E-4BAE-8901-5384CAA6B2D4}"/>
    <cellStyle name="Normal 10 2 5 2 2 2" xfId="1024" xr:uid="{27A5C952-B6AB-4C97-9E8D-4DCF772DA066}"/>
    <cellStyle name="Normal 10 2 5 2 2 2 2" xfId="1025" xr:uid="{51A83BB2-0B29-4C97-A1AF-7AF28ABDE8F7}"/>
    <cellStyle name="Normal 10 2 5 2 2 3" xfId="1026" xr:uid="{67C53251-F0BE-44B1-9B16-71EE2DC2179B}"/>
    <cellStyle name="Normal 10 2 5 2 3" xfId="1027" xr:uid="{33538BC2-09E8-4A56-94B7-7620FF915BD9}"/>
    <cellStyle name="Normal 10 2 5 2 3 2" xfId="1028" xr:uid="{FDD75666-96BF-41E6-AD17-8FD3781C01CB}"/>
    <cellStyle name="Normal 10 2 5 2 4" xfId="1029" xr:uid="{43E43489-42A1-4A9A-A07D-0DFF678DDA3A}"/>
    <cellStyle name="Normal 10 2 5 3" xfId="483" xr:uid="{E840C15C-94BE-46B2-B4C9-344E37B00F2E}"/>
    <cellStyle name="Normal 10 2 5 3 2" xfId="1030" xr:uid="{2F350F4F-3173-47B4-9B84-9995AB7273A9}"/>
    <cellStyle name="Normal 10 2 5 3 2 2" xfId="1031" xr:uid="{7BFAE508-A6E8-4129-8544-5442462028BB}"/>
    <cellStyle name="Normal 10 2 5 3 3" xfId="1032" xr:uid="{B844F4CF-4056-4131-BE77-03BD72390A4A}"/>
    <cellStyle name="Normal 10 2 5 3 4" xfId="2541" xr:uid="{5241F1EA-C639-42E2-9EF0-2CD39458A197}"/>
    <cellStyle name="Normal 10 2 5 4" xfId="1033" xr:uid="{B981FC19-B5C5-491B-962F-7AD401EC1DDD}"/>
    <cellStyle name="Normal 10 2 5 4 2" xfId="1034" xr:uid="{81DFE7C5-CDF1-4392-A3B8-463D134CB512}"/>
    <cellStyle name="Normal 10 2 5 5" xfId="1035" xr:uid="{3C14DBAD-1E58-4BE5-9D06-D13F407C3B86}"/>
    <cellStyle name="Normal 10 2 5 6" xfId="2542" xr:uid="{97C6CCE9-A77C-4FA8-97DC-620DE8E36C80}"/>
    <cellStyle name="Normal 10 2 6" xfId="246" xr:uid="{E4ADF5CB-F4EB-4A18-9998-A572EA4B8081}"/>
    <cellStyle name="Normal 10 2 6 2" xfId="484" xr:uid="{643C29B6-9A59-4E8F-A0C4-6320D26D1596}"/>
    <cellStyle name="Normal 10 2 6 2 2" xfId="1036" xr:uid="{A33DC8DB-1400-4243-9315-0FB259F025EA}"/>
    <cellStyle name="Normal 10 2 6 2 2 2" xfId="1037" xr:uid="{2C07BF86-CE03-47D9-9370-0DC1E3AD0FAE}"/>
    <cellStyle name="Normal 10 2 6 2 3" xfId="1038" xr:uid="{6E772DA6-6A08-4548-91BE-F648753D2721}"/>
    <cellStyle name="Normal 10 2 6 2 4" xfId="2543" xr:uid="{4279F7BC-5CC1-4EFE-9823-1B05CB8813B5}"/>
    <cellStyle name="Normal 10 2 6 3" xfId="1039" xr:uid="{7D331AC6-381E-4025-BEEA-C1F4F635391A}"/>
    <cellStyle name="Normal 10 2 6 3 2" xfId="1040" xr:uid="{C6A82B3C-4B9E-405B-95F2-A30F33D50A64}"/>
    <cellStyle name="Normal 10 2 6 4" xfId="1041" xr:uid="{95854412-0977-40D9-B4FB-01E5C0953CF5}"/>
    <cellStyle name="Normal 10 2 6 5" xfId="2544" xr:uid="{124772CD-C8A0-456B-8DAC-9E509616A067}"/>
    <cellStyle name="Normal 10 2 7" xfId="485" xr:uid="{68DBA886-2E32-43B1-BE82-3C0D1FF7B1F4}"/>
    <cellStyle name="Normal 10 2 7 2" xfId="1042" xr:uid="{BCF99603-84BA-4116-87A8-250D2920F5C9}"/>
    <cellStyle name="Normal 10 2 7 2 2" xfId="1043" xr:uid="{BEFF1DC6-9BD2-4960-9760-01C116445069}"/>
    <cellStyle name="Normal 10 2 7 2 3" xfId="4332" xr:uid="{E3DF0D1A-268C-474F-AEE7-409FD5844D07}"/>
    <cellStyle name="Normal 10 2 7 3" xfId="1044" xr:uid="{A94017F2-26DE-4158-B2B6-5DDEDC2027BD}"/>
    <cellStyle name="Normal 10 2 7 4" xfId="2545" xr:uid="{574D54A5-BD3D-47EE-88EE-CD8C457977F6}"/>
    <cellStyle name="Normal 10 2 7 4 2" xfId="4563" xr:uid="{8DDADB40-E430-4E7B-9872-454D3C1DBA22}"/>
    <cellStyle name="Normal 10 2 7 4 3" xfId="4678" xr:uid="{42F0930D-7E1C-4CA7-9199-7E0A626E581B}"/>
    <cellStyle name="Normal 10 2 7 4 4" xfId="4601" xr:uid="{7ED59C4F-36B8-4E84-8240-3B33B067514E}"/>
    <cellStyle name="Normal 10 2 8" xfId="1045" xr:uid="{618EA5F2-2743-4BE3-B6D9-10E47EC6C8A0}"/>
    <cellStyle name="Normal 10 2 8 2" xfId="1046" xr:uid="{7ECD06D6-F1CA-4937-B8C0-BD2DAA359E67}"/>
    <cellStyle name="Normal 10 2 8 3" xfId="2546" xr:uid="{A768CD59-522C-4543-9089-F44135D16A1E}"/>
    <cellStyle name="Normal 10 2 8 4" xfId="2547" xr:uid="{D5C9D66B-1A8A-4DE0-AF7F-6BC4295443B6}"/>
    <cellStyle name="Normal 10 2 9" xfId="1047" xr:uid="{72B1B189-DB47-4537-A474-56151EE86D87}"/>
    <cellStyle name="Normal 10 3" xfId="50" xr:uid="{CF020B39-5C76-4DFB-BBE8-3C15A18EB6F9}"/>
    <cellStyle name="Normal 10 3 10" xfId="2548" xr:uid="{4D943F5D-B9C1-4D3F-9894-0655783403DF}"/>
    <cellStyle name="Normal 10 3 11" xfId="2549" xr:uid="{E2FD6BA7-E311-4141-A27B-BDDB62F89D4F}"/>
    <cellStyle name="Normal 10 3 2" xfId="51" xr:uid="{EE01D679-1274-4D4F-8723-63BE791D83D3}"/>
    <cellStyle name="Normal 10 3 2 2" xfId="52" xr:uid="{86A6DA58-6301-4CDD-BAFB-B82E1B57798E}"/>
    <cellStyle name="Normal 10 3 2 2 2" xfId="247" xr:uid="{E4F497FA-2A48-4176-898F-4308AD4959D9}"/>
    <cellStyle name="Normal 10 3 2 2 2 2" xfId="486" xr:uid="{543FB07B-23D9-4CB0-98CF-D5897E916526}"/>
    <cellStyle name="Normal 10 3 2 2 2 2 2" xfId="1048" xr:uid="{DB4EEE5F-4D14-48FC-8F89-8300683EBC49}"/>
    <cellStyle name="Normal 10 3 2 2 2 2 2 2" xfId="1049" xr:uid="{3187268D-D106-47EC-97CA-F907B12F95BD}"/>
    <cellStyle name="Normal 10 3 2 2 2 2 3" xfId="1050" xr:uid="{5CF7FD05-49B3-4703-85C2-67EAB4BE8B20}"/>
    <cellStyle name="Normal 10 3 2 2 2 2 4" xfId="2550" xr:uid="{F2490FD8-5646-40F0-B9EE-B954D14AADAA}"/>
    <cellStyle name="Normal 10 3 2 2 2 3" xfId="1051" xr:uid="{9B8FBFDB-335E-49CB-A8DD-70096E3790C5}"/>
    <cellStyle name="Normal 10 3 2 2 2 3 2" xfId="1052" xr:uid="{D85BDD81-4C4D-47A7-8E2B-8A0F366305B8}"/>
    <cellStyle name="Normal 10 3 2 2 2 3 3" xfId="2551" xr:uid="{D5703074-2618-4142-B30E-272CE249FCF9}"/>
    <cellStyle name="Normal 10 3 2 2 2 3 4" xfId="2552" xr:uid="{77481501-D633-48B8-BCE2-45C7458726C1}"/>
    <cellStyle name="Normal 10 3 2 2 2 4" xfId="1053" xr:uid="{AB87852E-3976-4FD4-AE51-B176D3F2A80B}"/>
    <cellStyle name="Normal 10 3 2 2 2 5" xfId="2553" xr:uid="{F3C6ABF2-830D-45E1-8124-34B6360D10D2}"/>
    <cellStyle name="Normal 10 3 2 2 2 6" xfId="2554" xr:uid="{94B965BE-44C7-471C-9ED0-20F2EE4A9E59}"/>
    <cellStyle name="Normal 10 3 2 2 3" xfId="487" xr:uid="{8EF40A05-B884-4502-B046-508E8F892A26}"/>
    <cellStyle name="Normal 10 3 2 2 3 2" xfId="1054" xr:uid="{C3D91C69-1EED-4C3F-8001-7BF0F80DE811}"/>
    <cellStyle name="Normal 10 3 2 2 3 2 2" xfId="1055" xr:uid="{5E60D136-810E-4D7A-8C4A-7A32EF54C0CF}"/>
    <cellStyle name="Normal 10 3 2 2 3 2 3" xfId="2555" xr:uid="{4C34B33F-4E7C-4822-8513-9C502FFB36F7}"/>
    <cellStyle name="Normal 10 3 2 2 3 2 4" xfId="2556" xr:uid="{23290B79-90A9-4DCA-B68A-EB2797F89896}"/>
    <cellStyle name="Normal 10 3 2 2 3 3" xfId="1056" xr:uid="{F45F210D-D122-425B-8AF5-0870FC94CCD2}"/>
    <cellStyle name="Normal 10 3 2 2 3 4" xfId="2557" xr:uid="{96C4923C-11AA-4AFF-BECC-B57D14F31165}"/>
    <cellStyle name="Normal 10 3 2 2 3 5" xfId="2558" xr:uid="{C3CC95AD-ABC6-4562-9ED8-B3AB3209221C}"/>
    <cellStyle name="Normal 10 3 2 2 4" xfId="1057" xr:uid="{36E7F227-6BB0-4E7F-A67F-64FFE9FD3A21}"/>
    <cellStyle name="Normal 10 3 2 2 4 2" xfId="1058" xr:uid="{E9B1CE90-F8AE-4E42-97AA-12629C582137}"/>
    <cellStyle name="Normal 10 3 2 2 4 3" xfId="2559" xr:uid="{E3757480-B6C0-4ECA-A04C-FEF4F4C5523E}"/>
    <cellStyle name="Normal 10 3 2 2 4 4" xfId="2560" xr:uid="{45FB7A65-7189-42C2-A321-B77C58251507}"/>
    <cellStyle name="Normal 10 3 2 2 5" xfId="1059" xr:uid="{B2D855AD-1984-4907-A4BD-B5C4C08D6A49}"/>
    <cellStyle name="Normal 10 3 2 2 5 2" xfId="2561" xr:uid="{CDBE00F3-F285-4693-9B8E-1BACA87846E8}"/>
    <cellStyle name="Normal 10 3 2 2 5 3" xfId="2562" xr:uid="{BB86CB29-29CF-43CE-A5BD-DD1B999BFC0C}"/>
    <cellStyle name="Normal 10 3 2 2 5 4" xfId="2563" xr:uid="{F370C81E-AEDF-461B-9B28-A8B17C4A65E1}"/>
    <cellStyle name="Normal 10 3 2 2 6" xfId="2564" xr:uid="{F682932C-9BD1-4960-AE19-AF8B7A9E9E56}"/>
    <cellStyle name="Normal 10 3 2 2 7" xfId="2565" xr:uid="{729CC215-6EF0-4817-B644-5CEF26238CF5}"/>
    <cellStyle name="Normal 10 3 2 2 8" xfId="2566" xr:uid="{DE511C72-AD4A-485F-B718-95DA3EE91F33}"/>
    <cellStyle name="Normal 10 3 2 3" xfId="248" xr:uid="{FB9B5BA4-8430-4B44-8D0A-B0CD9D7A793E}"/>
    <cellStyle name="Normal 10 3 2 3 2" xfId="488" xr:uid="{2F0FA6B8-84BF-402B-B9E8-D3B9C63DC2EF}"/>
    <cellStyle name="Normal 10 3 2 3 2 2" xfId="489" xr:uid="{349ADC47-AAA5-47AB-AEA8-5E18221E0169}"/>
    <cellStyle name="Normal 10 3 2 3 2 2 2" xfId="1060" xr:uid="{DC950702-297C-4B03-B5B1-D2CD6B8A5C86}"/>
    <cellStyle name="Normal 10 3 2 3 2 2 2 2" xfId="1061" xr:uid="{EAB864DA-95C4-463D-AAA4-2ED2093C0F6A}"/>
    <cellStyle name="Normal 10 3 2 3 2 2 3" xfId="1062" xr:uid="{9A117A5A-CD9C-4843-8D9C-507A1EAC0E21}"/>
    <cellStyle name="Normal 10 3 2 3 2 3" xfId="1063" xr:uid="{FC980248-36E3-4D91-907B-F9FE513F3AE2}"/>
    <cellStyle name="Normal 10 3 2 3 2 3 2" xfId="1064" xr:uid="{5B0EB373-7E2E-42F4-84F1-069718C36DB8}"/>
    <cellStyle name="Normal 10 3 2 3 2 4" xfId="1065" xr:uid="{927A416C-F835-4C9F-B1A2-F49F54652265}"/>
    <cellStyle name="Normal 10 3 2 3 3" xfId="490" xr:uid="{4F541914-C312-4B59-95B4-1EB6BE274C18}"/>
    <cellStyle name="Normal 10 3 2 3 3 2" xfId="1066" xr:uid="{25058856-E985-454A-A3DE-13BC6C38C590}"/>
    <cellStyle name="Normal 10 3 2 3 3 2 2" xfId="1067" xr:uid="{87263AA3-04BF-4DC6-A1EF-B965B6990507}"/>
    <cellStyle name="Normal 10 3 2 3 3 3" xfId="1068" xr:uid="{776A8ACD-F666-462E-9C19-F76861B1F736}"/>
    <cellStyle name="Normal 10 3 2 3 3 4" xfId="2567" xr:uid="{16F9FF16-39AE-4AD9-869C-362A7234677C}"/>
    <cellStyle name="Normal 10 3 2 3 4" xfId="1069" xr:uid="{9685F362-F735-400B-9D87-2E63F5DE5F90}"/>
    <cellStyle name="Normal 10 3 2 3 4 2" xfId="1070" xr:uid="{515EC6CA-667F-451A-A3F5-A4707FB13A69}"/>
    <cellStyle name="Normal 10 3 2 3 5" xfId="1071" xr:uid="{6B5DD20D-34CB-4F5D-ACB3-BA342DF826B7}"/>
    <cellStyle name="Normal 10 3 2 3 6" xfId="2568" xr:uid="{DCA4DE99-5F8B-4073-AF25-686E85D5E87D}"/>
    <cellStyle name="Normal 10 3 2 4" xfId="249" xr:uid="{91F52A36-9D40-45D1-BD92-602B81B0D670}"/>
    <cellStyle name="Normal 10 3 2 4 2" xfId="491" xr:uid="{8A1D4085-B9F0-4612-88EF-AE16F6E189E5}"/>
    <cellStyle name="Normal 10 3 2 4 2 2" xfId="1072" xr:uid="{3889A832-9CF1-43F0-A7B6-EB612974CCF9}"/>
    <cellStyle name="Normal 10 3 2 4 2 2 2" xfId="1073" xr:uid="{66140E22-890B-4FC0-8419-29859C98AC0D}"/>
    <cellStyle name="Normal 10 3 2 4 2 3" xfId="1074" xr:uid="{36D45614-3323-4072-85B9-A0419B115562}"/>
    <cellStyle name="Normal 10 3 2 4 2 4" xfId="2569" xr:uid="{C845A278-EB51-4227-8EF9-7C981F084D27}"/>
    <cellStyle name="Normal 10 3 2 4 3" xfId="1075" xr:uid="{8C966C1A-A538-487C-ADC2-856F72BF1F9C}"/>
    <cellStyle name="Normal 10 3 2 4 3 2" xfId="1076" xr:uid="{EAD09E53-23F8-43D5-9472-FC825FFD65DF}"/>
    <cellStyle name="Normal 10 3 2 4 4" xfId="1077" xr:uid="{E578C931-2FB9-430C-9A9E-D5C041F10C70}"/>
    <cellStyle name="Normal 10 3 2 4 5" xfId="2570" xr:uid="{988C2AD5-BB4E-4516-B415-CD9C581B1895}"/>
    <cellStyle name="Normal 10 3 2 5" xfId="251" xr:uid="{4A02DCDC-FFF9-45C2-A59C-41043F3781B0}"/>
    <cellStyle name="Normal 10 3 2 5 2" xfId="1078" xr:uid="{E4B8A34D-418C-4A9F-B9F2-919794E0F889}"/>
    <cellStyle name="Normal 10 3 2 5 2 2" xfId="1079" xr:uid="{178F3421-BBF2-4662-994A-7DD68B0A324D}"/>
    <cellStyle name="Normal 10 3 2 5 3" xfId="1080" xr:uid="{A077A33B-EFB8-487B-B1B5-408AFB0AF92F}"/>
    <cellStyle name="Normal 10 3 2 5 4" xfId="2571" xr:uid="{21FDC8C4-518E-4FBB-85A5-753AC2F2D2BF}"/>
    <cellStyle name="Normal 10 3 2 6" xfId="1081" xr:uid="{6BBEB433-6387-42D7-AD53-6293637C0078}"/>
    <cellStyle name="Normal 10 3 2 6 2" xfId="1082" xr:uid="{46E47697-0A85-4996-9167-BB900E57FED4}"/>
    <cellStyle name="Normal 10 3 2 6 3" xfId="2572" xr:uid="{4B6DAFBB-CEB0-43A8-8B09-9649433FC103}"/>
    <cellStyle name="Normal 10 3 2 6 4" xfId="2573" xr:uid="{843E64B0-2C95-4AA7-9EAB-C4DFA6F90F3B}"/>
    <cellStyle name="Normal 10 3 2 7" xfId="1083" xr:uid="{B77D92FC-2032-4DD0-9F99-D1E4933B0A82}"/>
    <cellStyle name="Normal 10 3 2 8" xfId="2574" xr:uid="{C87669C3-7BCC-46AC-ADCB-E7499FE441B5}"/>
    <cellStyle name="Normal 10 3 2 9" xfId="2575" xr:uid="{85501000-D7A1-46CC-9CFB-D65D3CFB3225}"/>
    <cellStyle name="Normal 10 3 3" xfId="53" xr:uid="{B1874402-46FE-4D92-BA90-95A6BF33D427}"/>
    <cellStyle name="Normal 10 3 3 2" xfId="54" xr:uid="{D4032B9C-A2EB-4E68-982B-950CE4AA4313}"/>
    <cellStyle name="Normal 10 3 3 2 2" xfId="492" xr:uid="{DD901750-424D-4762-84A9-96B6FFBADB6B}"/>
    <cellStyle name="Normal 10 3 3 2 2 2" xfId="1084" xr:uid="{D8459E9E-9AD3-472A-A317-C05762706311}"/>
    <cellStyle name="Normal 10 3 3 2 2 2 2" xfId="1085" xr:uid="{8EDFE34D-6CD6-4AAA-8222-E04586A229E3}"/>
    <cellStyle name="Normal 10 3 3 2 2 2 2 2" xfId="4445" xr:uid="{FBF3EE5B-EE16-4421-A562-AD1FC82807C2}"/>
    <cellStyle name="Normal 10 3 3 2 2 2 3" xfId="4446" xr:uid="{00D1F5E6-8FE5-449F-92FF-6C6D329C6441}"/>
    <cellStyle name="Normal 10 3 3 2 2 3" xfId="1086" xr:uid="{FFF5DB44-33C1-4B95-A579-08D035E38D61}"/>
    <cellStyle name="Normal 10 3 3 2 2 3 2" xfId="4447" xr:uid="{BE9AD099-86BC-46A8-87D5-D5B46532D23F}"/>
    <cellStyle name="Normal 10 3 3 2 2 4" xfId="2576" xr:uid="{25DA198C-8EDA-40C3-9DCC-FCDB9F4E3A31}"/>
    <cellStyle name="Normal 10 3 3 2 3" xfId="1087" xr:uid="{8EA48928-EB93-4F4F-A202-8A78390A2EB9}"/>
    <cellStyle name="Normal 10 3 3 2 3 2" xfId="1088" xr:uid="{27467278-C9FA-4096-B923-5CF1D2CAFE62}"/>
    <cellStyle name="Normal 10 3 3 2 3 2 2" xfId="4448" xr:uid="{81571EB5-3921-4051-87DA-0851B6D37962}"/>
    <cellStyle name="Normal 10 3 3 2 3 3" xfId="2577" xr:uid="{78E74E5C-424E-4974-9215-F585CDA46F70}"/>
    <cellStyle name="Normal 10 3 3 2 3 4" xfId="2578" xr:uid="{5853E244-504D-48A5-A647-A5A048E7A5B4}"/>
    <cellStyle name="Normal 10 3 3 2 4" xfId="1089" xr:uid="{D7C8C737-AF5E-44CC-A99C-EBF7548FC015}"/>
    <cellStyle name="Normal 10 3 3 2 4 2" xfId="4449" xr:uid="{09608DC8-271F-4E99-9679-A58A387CA8F3}"/>
    <cellStyle name="Normal 10 3 3 2 5" xfId="2579" xr:uid="{5B366B4B-F45F-4F92-B146-65B15333930E}"/>
    <cellStyle name="Normal 10 3 3 2 6" xfId="2580" xr:uid="{1EA8D073-B5DF-4D5B-BEB3-5343D2994CBE}"/>
    <cellStyle name="Normal 10 3 3 3" xfId="252" xr:uid="{50A0A2BA-F5E9-4E0A-9136-FC8532E022F9}"/>
    <cellStyle name="Normal 10 3 3 3 2" xfId="1090" xr:uid="{0F633D84-9111-4A93-94B2-DDF220AB931E}"/>
    <cellStyle name="Normal 10 3 3 3 2 2" xfId="1091" xr:uid="{573994EE-43E9-4CDA-ABE7-408704CB3DFF}"/>
    <cellStyle name="Normal 10 3 3 3 2 2 2" xfId="4450" xr:uid="{B880F698-5391-4656-BE6B-51A4D61697EA}"/>
    <cellStyle name="Normal 10 3 3 3 2 3" xfId="2581" xr:uid="{B6B6778B-F2AD-40A4-B400-676AC388F16C}"/>
    <cellStyle name="Normal 10 3 3 3 2 4" xfId="2582" xr:uid="{2A3B30A2-201C-44F0-AE69-FD7354E2EE43}"/>
    <cellStyle name="Normal 10 3 3 3 3" xfId="1092" xr:uid="{BE71EF16-AAE3-457E-B410-7F501CF5F60A}"/>
    <cellStyle name="Normal 10 3 3 3 3 2" xfId="4451" xr:uid="{27ADC2A7-EA9B-4EBA-8BBC-1501C775C1E9}"/>
    <cellStyle name="Normal 10 3 3 3 4" xfId="2583" xr:uid="{02AA8661-CBAD-47C4-96D8-2D85D31E5D10}"/>
    <cellStyle name="Normal 10 3 3 3 5" xfId="2584" xr:uid="{658FD356-7091-4441-A73B-D71D8A7D0BFD}"/>
    <cellStyle name="Normal 10 3 3 4" xfId="1093" xr:uid="{BC649280-0D55-40FE-90A4-186B97736B75}"/>
    <cellStyle name="Normal 10 3 3 4 2" xfId="1094" xr:uid="{F4BD2E8B-12FF-4D2C-8E21-A13D5A806ACE}"/>
    <cellStyle name="Normal 10 3 3 4 2 2" xfId="4452" xr:uid="{7A0E7F30-DF24-4428-BEB9-DD5CEE561877}"/>
    <cellStyle name="Normal 10 3 3 4 3" xfId="2585" xr:uid="{B4A1FA28-89CF-4714-B148-C2837DAEAA75}"/>
    <cellStyle name="Normal 10 3 3 4 4" xfId="2586" xr:uid="{848E57DD-8E57-4DDC-ADE7-34A47DE578D5}"/>
    <cellStyle name="Normal 10 3 3 5" xfId="1095" xr:uid="{0B9F2B80-3E46-4356-90B0-4F385B926D98}"/>
    <cellStyle name="Normal 10 3 3 5 2" xfId="2587" xr:uid="{0C45D953-84D3-463E-A18B-699D234281F8}"/>
    <cellStyle name="Normal 10 3 3 5 3" xfId="2588" xr:uid="{DB1F5747-C627-40A2-870A-877A069585CD}"/>
    <cellStyle name="Normal 10 3 3 5 4" xfId="2589" xr:uid="{34D13DB9-FCB4-425B-B831-EED791D507A9}"/>
    <cellStyle name="Normal 10 3 3 6" xfId="2590" xr:uid="{FEA53A68-7E11-421A-A863-10940289826A}"/>
    <cellStyle name="Normal 10 3 3 7" xfId="2591" xr:uid="{BB10CCDB-519D-4F74-A978-ADB6E0EDA626}"/>
    <cellStyle name="Normal 10 3 3 8" xfId="2592" xr:uid="{98F167EF-337D-4EFF-BC0E-6D9D6555D2DE}"/>
    <cellStyle name="Normal 10 3 4" xfId="55" xr:uid="{4E8CA062-BAD3-4507-80C1-387DCC46C766}"/>
    <cellStyle name="Normal 10 3 4 2" xfId="493" xr:uid="{2DBC17C6-2301-4362-8660-5D4CE3316B61}"/>
    <cellStyle name="Normal 10 3 4 2 2" xfId="494" xr:uid="{D94F77A7-E5E0-407C-A902-07AB243E1711}"/>
    <cellStyle name="Normal 10 3 4 2 2 2" xfId="1096" xr:uid="{5D84F129-F5D0-4E52-AA5B-02638B40692B}"/>
    <cellStyle name="Normal 10 3 4 2 2 2 2" xfId="1097" xr:uid="{5BF1C86D-420B-4D0C-AC32-A25E323950FE}"/>
    <cellStyle name="Normal 10 3 4 2 2 3" xfId="1098" xr:uid="{95863BB0-ECB8-45F4-BE7A-F4706A54D114}"/>
    <cellStyle name="Normal 10 3 4 2 2 4" xfId="2593" xr:uid="{83E64CAE-6B96-421B-95EB-39FA37997B97}"/>
    <cellStyle name="Normal 10 3 4 2 3" xfId="1099" xr:uid="{10A75743-2328-4C84-B4AA-3FEF51A8CD4C}"/>
    <cellStyle name="Normal 10 3 4 2 3 2" xfId="1100" xr:uid="{F7A4B1D4-C816-49D8-AFBB-F90C7160074D}"/>
    <cellStyle name="Normal 10 3 4 2 4" xfId="1101" xr:uid="{E8DC1271-D214-4B2C-BA99-4D69EC1E0819}"/>
    <cellStyle name="Normal 10 3 4 2 5" xfId="2594" xr:uid="{DF2A29EE-297A-425F-8179-32EE38C3F1BF}"/>
    <cellStyle name="Normal 10 3 4 3" xfId="495" xr:uid="{787E6F71-88CF-4963-BB80-16E7C003FAA6}"/>
    <cellStyle name="Normal 10 3 4 3 2" xfId="1102" xr:uid="{3F19BCA1-C67E-464A-A2FF-68B28A1FA746}"/>
    <cellStyle name="Normal 10 3 4 3 2 2" xfId="1103" xr:uid="{03911216-FBC5-41E0-9ECD-DB547797168C}"/>
    <cellStyle name="Normal 10 3 4 3 3" xfId="1104" xr:uid="{C2FD1B24-E4CB-4C73-87D8-1536DA50DE7A}"/>
    <cellStyle name="Normal 10 3 4 3 4" xfId="2595" xr:uid="{A97AA86A-2B04-41BD-A567-9C021CCEE240}"/>
    <cellStyle name="Normal 10 3 4 4" xfId="1105" xr:uid="{ED7942EC-89BE-4A45-9A75-F75FB6D12244}"/>
    <cellStyle name="Normal 10 3 4 4 2" xfId="1106" xr:uid="{7EE01015-D06C-47A2-B1BB-C597FDEE8ED0}"/>
    <cellStyle name="Normal 10 3 4 4 3" xfId="2596" xr:uid="{D35A3DDE-444E-4F86-AC66-69C31415EA99}"/>
    <cellStyle name="Normal 10 3 4 4 4" xfId="2597" xr:uid="{FB379FC3-FCD4-42DD-94B0-833A50609745}"/>
    <cellStyle name="Normal 10 3 4 5" xfId="1107" xr:uid="{C2FABB42-C08A-4C14-AD3A-8FB878BB2728}"/>
    <cellStyle name="Normal 10 3 4 6" xfId="2598" xr:uid="{13C31305-AEFC-4CA0-B335-1AF041B9AC91}"/>
    <cellStyle name="Normal 10 3 4 7" xfId="2599" xr:uid="{5F6E2F37-EEC1-41E4-8BD3-DF5C60DD6D04}"/>
    <cellStyle name="Normal 10 3 5" xfId="253" xr:uid="{24D07FAB-43E0-4472-9079-CD3DF12533E4}"/>
    <cellStyle name="Normal 10 3 5 2" xfId="496" xr:uid="{EF8C1133-5CD6-4ADC-ACBF-1369317A89FD}"/>
    <cellStyle name="Normal 10 3 5 2 2" xfId="1108" xr:uid="{09B6C288-41DB-4CCC-A05E-9E89F49BCB50}"/>
    <cellStyle name="Normal 10 3 5 2 2 2" xfId="1109" xr:uid="{64B704A5-2AFF-42A0-B497-57A3F5B2B6BE}"/>
    <cellStyle name="Normal 10 3 5 2 3" xfId="1110" xr:uid="{593911CD-8D64-48C1-A3AC-B3725795F196}"/>
    <cellStyle name="Normal 10 3 5 2 4" xfId="2600" xr:uid="{E4E078E6-97C0-4F12-969C-C2BE8998CE13}"/>
    <cellStyle name="Normal 10 3 5 3" xfId="1111" xr:uid="{EAA91464-1D19-47DB-81F5-91C68C8BC6E9}"/>
    <cellStyle name="Normal 10 3 5 3 2" xfId="1112" xr:uid="{A2EE749D-1A1A-405F-83E7-062CC10DEC52}"/>
    <cellStyle name="Normal 10 3 5 3 3" xfId="2601" xr:uid="{76695DE4-B610-4C32-9BE1-34580BF2F73E}"/>
    <cellStyle name="Normal 10 3 5 3 4" xfId="2602" xr:uid="{C08F3050-596A-45A5-AB8C-F969CFDA3601}"/>
    <cellStyle name="Normal 10 3 5 4" xfId="1113" xr:uid="{58E03A0D-2C7C-4D16-B006-F037729FB751}"/>
    <cellStyle name="Normal 10 3 5 5" xfId="2603" xr:uid="{EC0D0323-69F4-48B5-9E18-E230528512E2}"/>
    <cellStyle name="Normal 10 3 5 6" xfId="2604" xr:uid="{F41DD60F-780A-4328-A860-FC3E63DE496E}"/>
    <cellStyle name="Normal 10 3 6" xfId="254" xr:uid="{B9C3583A-91EC-47AD-A126-AFC6532F736F}"/>
    <cellStyle name="Normal 10 3 6 2" xfId="1114" xr:uid="{1D5C7FDD-6B59-417B-8B45-5326958C4158}"/>
    <cellStyle name="Normal 10 3 6 2 2" xfId="1115" xr:uid="{0C22AC35-13B4-44CE-9402-0B2D8943A079}"/>
    <cellStyle name="Normal 10 3 6 2 3" xfId="2605" xr:uid="{91390A4D-2C1E-4C91-876A-967767674DCF}"/>
    <cellStyle name="Normal 10 3 6 2 4" xfId="2606" xr:uid="{5E4A5BD7-C79E-4099-B251-BFAE9CF01129}"/>
    <cellStyle name="Normal 10 3 6 3" xfId="1116" xr:uid="{BCB24D83-5389-4E18-8EC1-0E494411E675}"/>
    <cellStyle name="Normal 10 3 6 4" xfId="2607" xr:uid="{23E46430-8D2F-46CA-A218-BA50D44E3DAB}"/>
    <cellStyle name="Normal 10 3 6 5" xfId="2608" xr:uid="{6037945F-4E04-45E6-A441-B4DBAE396189}"/>
    <cellStyle name="Normal 10 3 7" xfId="1117" xr:uid="{28168858-DF19-454B-83BD-8C3F03BECDB4}"/>
    <cellStyle name="Normal 10 3 7 2" xfId="1118" xr:uid="{09D8D42D-242E-41E9-B44E-B0FE57379D8B}"/>
    <cellStyle name="Normal 10 3 7 3" xfId="2609" xr:uid="{FDC7F221-C31E-4ADD-A229-C53BFB45633E}"/>
    <cellStyle name="Normal 10 3 7 4" xfId="2610" xr:uid="{A96D4EF0-DC17-4D2B-8D90-D46923E764F2}"/>
    <cellStyle name="Normal 10 3 8" xfId="1119" xr:uid="{BA46CD22-74F6-4D20-AC46-81075B3D4D42}"/>
    <cellStyle name="Normal 10 3 8 2" xfId="2611" xr:uid="{6870C27D-78E4-4C32-9875-6EA7389C8B66}"/>
    <cellStyle name="Normal 10 3 8 3" xfId="2612" xr:uid="{13DA6038-C193-4ACE-9378-0FA485FCDFCC}"/>
    <cellStyle name="Normal 10 3 8 4" xfId="2613" xr:uid="{3F64C316-9F78-45CD-A7B4-E6F235A7938D}"/>
    <cellStyle name="Normal 10 3 9" xfId="2614" xr:uid="{C1E46832-BA29-4957-81A7-939D00DBFA2D}"/>
    <cellStyle name="Normal 10 4" xfId="56" xr:uid="{D96009EF-4D47-459F-9959-1AB29A669D51}"/>
    <cellStyle name="Normal 10 4 10" xfId="2615" xr:uid="{CE17F60F-C33C-475B-B8B6-E46F8896A990}"/>
    <cellStyle name="Normal 10 4 11" xfId="2616" xr:uid="{3D2CE156-BF74-47B4-A3C7-AE63F0C43450}"/>
    <cellStyle name="Normal 10 4 2" xfId="57" xr:uid="{8B0B6A5F-6A7F-4725-ADFE-9A04A166076D}"/>
    <cellStyle name="Normal 10 4 2 2" xfId="255" xr:uid="{EC3B7080-DA3B-4F1F-8A2E-1D786CA65AAB}"/>
    <cellStyle name="Normal 10 4 2 2 2" xfId="497" xr:uid="{73D7359D-BEB3-424A-ABF6-7FF344A0B066}"/>
    <cellStyle name="Normal 10 4 2 2 2 2" xfId="498" xr:uid="{8FE1B15B-3E4C-422D-AAC1-99A2EE6ED180}"/>
    <cellStyle name="Normal 10 4 2 2 2 2 2" xfId="1120" xr:uid="{44112611-126D-469E-8BCE-77666FB78358}"/>
    <cellStyle name="Normal 10 4 2 2 2 2 3" xfId="2617" xr:uid="{D401A72D-E21A-4057-B9C6-861E9A35CC95}"/>
    <cellStyle name="Normal 10 4 2 2 2 2 4" xfId="2618" xr:uid="{AFB16168-C209-43D1-91F9-89AC68ADEA2D}"/>
    <cellStyle name="Normal 10 4 2 2 2 3" xfId="1121" xr:uid="{CDF5F15C-486A-4A7B-BA38-B3993F4199B5}"/>
    <cellStyle name="Normal 10 4 2 2 2 3 2" xfId="2619" xr:uid="{47884EA4-34DA-4225-8567-8F0112009815}"/>
    <cellStyle name="Normal 10 4 2 2 2 3 3" xfId="2620" xr:uid="{E95F127E-9AF9-4C84-8F5C-39A17CF79629}"/>
    <cellStyle name="Normal 10 4 2 2 2 3 4" xfId="2621" xr:uid="{9DE43FA0-5203-40A4-A70A-F0102FE02F7D}"/>
    <cellStyle name="Normal 10 4 2 2 2 4" xfId="2622" xr:uid="{9F8D0853-456A-4216-B800-B737617148EF}"/>
    <cellStyle name="Normal 10 4 2 2 2 5" xfId="2623" xr:uid="{09DB9472-ECEA-465F-B259-CEE94DFEF1CE}"/>
    <cellStyle name="Normal 10 4 2 2 2 6" xfId="2624" xr:uid="{FE3CB863-8326-4ED9-B8A7-6625D6196499}"/>
    <cellStyle name="Normal 10 4 2 2 3" xfId="499" xr:uid="{611B818E-BC15-4306-B9F2-B33024111D44}"/>
    <cellStyle name="Normal 10 4 2 2 3 2" xfId="1122" xr:uid="{B3B818EE-FED5-4031-9BD5-CBCE1F932937}"/>
    <cellStyle name="Normal 10 4 2 2 3 2 2" xfId="2625" xr:uid="{FD267ABB-9C33-416C-8C54-23E4D6320CFA}"/>
    <cellStyle name="Normal 10 4 2 2 3 2 3" xfId="2626" xr:uid="{CCF9B90F-8013-45DE-8F6A-D50D8BA5C7F8}"/>
    <cellStyle name="Normal 10 4 2 2 3 2 4" xfId="2627" xr:uid="{B99A8F00-656C-4E5D-A00A-5AC27063A4D0}"/>
    <cellStyle name="Normal 10 4 2 2 3 3" xfId="2628" xr:uid="{7B0F15D5-27B8-4343-A82D-BA7298C38297}"/>
    <cellStyle name="Normal 10 4 2 2 3 4" xfId="2629" xr:uid="{25854D83-4363-41DB-B135-CD4262B8B7CA}"/>
    <cellStyle name="Normal 10 4 2 2 3 5" xfId="2630" xr:uid="{64EF5F64-6BEC-45AE-A915-5DCEFEF943B5}"/>
    <cellStyle name="Normal 10 4 2 2 4" xfId="1123" xr:uid="{CFFB1BAD-4800-432D-B5CE-542EA9D4E298}"/>
    <cellStyle name="Normal 10 4 2 2 4 2" xfId="2631" xr:uid="{EFC3B0AF-B269-4323-AF13-61D55FEB318F}"/>
    <cellStyle name="Normal 10 4 2 2 4 3" xfId="2632" xr:uid="{9E2777DC-D3C7-4AA0-A449-53079175637A}"/>
    <cellStyle name="Normal 10 4 2 2 4 4" xfId="2633" xr:uid="{D71B06CF-8E6A-4F01-A20B-382BD8D8B185}"/>
    <cellStyle name="Normal 10 4 2 2 5" xfId="2634" xr:uid="{7A620D65-6B5A-49D5-AA08-08947D509A6E}"/>
    <cellStyle name="Normal 10 4 2 2 5 2" xfId="2635" xr:uid="{82262285-E47F-4C2A-BC92-71443CDBDC00}"/>
    <cellStyle name="Normal 10 4 2 2 5 3" xfId="2636" xr:uid="{C379137F-4A43-46C9-B343-6868E157851C}"/>
    <cellStyle name="Normal 10 4 2 2 5 4" xfId="2637" xr:uid="{69ED31CA-FFB7-4728-8157-B5724FBC21E2}"/>
    <cellStyle name="Normal 10 4 2 2 6" xfId="2638" xr:uid="{E6CD2313-6AF1-425F-932E-DFCA1C32C99A}"/>
    <cellStyle name="Normal 10 4 2 2 7" xfId="2639" xr:uid="{BC6B5787-1D84-47AC-990A-11BEFAE97007}"/>
    <cellStyle name="Normal 10 4 2 2 8" xfId="2640" xr:uid="{E610769C-5304-4D11-BC80-D3A2F87E612E}"/>
    <cellStyle name="Normal 10 4 2 3" xfId="500" xr:uid="{F5E6EBF1-6DCD-4237-949A-00A1A712811B}"/>
    <cellStyle name="Normal 10 4 2 3 2" xfId="501" xr:uid="{350EC4D6-BB4E-4506-80CC-D23C762D9455}"/>
    <cellStyle name="Normal 10 4 2 3 2 2" xfId="502" xr:uid="{A6D5B9EF-D209-40C7-9C4C-AAC00F5F52BC}"/>
    <cellStyle name="Normal 10 4 2 3 2 3" xfId="2641" xr:uid="{307217F4-3C89-47D9-86D2-11DC06EA2F13}"/>
    <cellStyle name="Normal 10 4 2 3 2 4" xfId="2642" xr:uid="{024EC46E-1EB6-42FB-8D62-9EE6FE4B8B29}"/>
    <cellStyle name="Normal 10 4 2 3 3" xfId="503" xr:uid="{0094928B-2918-46AD-88DE-603242D2C95F}"/>
    <cellStyle name="Normal 10 4 2 3 3 2" xfId="2643" xr:uid="{0CEB727D-6190-4BF3-8401-5B27920A517B}"/>
    <cellStyle name="Normal 10 4 2 3 3 3" xfId="2644" xr:uid="{61BBE0A4-6CC2-4F2D-A020-23C28FDAA22B}"/>
    <cellStyle name="Normal 10 4 2 3 3 4" xfId="2645" xr:uid="{14CF56D7-37F8-4455-9944-300D35A1A893}"/>
    <cellStyle name="Normal 10 4 2 3 4" xfId="2646" xr:uid="{613BFEDB-7AF0-4ECC-A246-C99749416142}"/>
    <cellStyle name="Normal 10 4 2 3 5" xfId="2647" xr:uid="{A4ED1383-1611-400D-86E1-32186E353094}"/>
    <cellStyle name="Normal 10 4 2 3 6" xfId="2648" xr:uid="{07AE05E8-1954-4AE8-B0C6-E68BD5BAC4F6}"/>
    <cellStyle name="Normal 10 4 2 4" xfId="504" xr:uid="{C5C662B8-5BE5-4C01-8397-90893AFBB435}"/>
    <cellStyle name="Normal 10 4 2 4 2" xfId="505" xr:uid="{1C21617E-F21D-4E1B-92E6-16EC726148DD}"/>
    <cellStyle name="Normal 10 4 2 4 2 2" xfId="2649" xr:uid="{E4D59B7E-F0F3-4F63-A7ED-63789CCCD7CD}"/>
    <cellStyle name="Normal 10 4 2 4 2 3" xfId="2650" xr:uid="{BDF3CEE7-16CB-4C48-971A-548D6189E6A3}"/>
    <cellStyle name="Normal 10 4 2 4 2 4" xfId="2651" xr:uid="{C7B7BCAE-7F82-4EA6-B72B-BD6A8D338C1F}"/>
    <cellStyle name="Normal 10 4 2 4 3" xfId="2652" xr:uid="{105D22AC-5A48-414C-A991-CB8A278922F8}"/>
    <cellStyle name="Normal 10 4 2 4 4" xfId="2653" xr:uid="{27483B9E-7241-4B0C-9EAA-C63ED4840A6B}"/>
    <cellStyle name="Normal 10 4 2 4 5" xfId="2654" xr:uid="{6357CB1B-9350-48AD-AE7E-E86F52C42827}"/>
    <cellStyle name="Normal 10 4 2 5" xfId="506" xr:uid="{5A98AC10-40D7-458C-AA78-7ABD6A3F28C0}"/>
    <cellStyle name="Normal 10 4 2 5 2" xfId="2655" xr:uid="{9A3CD969-6652-44A5-A382-4719E1449E52}"/>
    <cellStyle name="Normal 10 4 2 5 3" xfId="2656" xr:uid="{9AD5EA07-DAB6-4E9E-BB3D-AD54B47A4CBF}"/>
    <cellStyle name="Normal 10 4 2 5 4" xfId="2657" xr:uid="{540B371E-2E83-439E-9CBB-8B50BC4974B5}"/>
    <cellStyle name="Normal 10 4 2 6" xfId="2658" xr:uid="{156F0BA0-AC8F-4B60-9F75-150B95CFFFD9}"/>
    <cellStyle name="Normal 10 4 2 6 2" xfId="2659" xr:uid="{52BA2989-43A9-45F1-8EBD-9E1907BD0133}"/>
    <cellStyle name="Normal 10 4 2 6 3" xfId="2660" xr:uid="{4E65FCC2-A5E9-4BC8-BD53-19B41305B640}"/>
    <cellStyle name="Normal 10 4 2 6 4" xfId="2661" xr:uid="{8DAA8B77-7BC1-4450-90FC-BCF41B5A1C8C}"/>
    <cellStyle name="Normal 10 4 2 7" xfId="2662" xr:uid="{91E8678F-E624-4E7F-A501-B6FAF566101C}"/>
    <cellStyle name="Normal 10 4 2 8" xfId="2663" xr:uid="{E650372D-EC74-4963-BA01-9C793F2976C7}"/>
    <cellStyle name="Normal 10 4 2 9" xfId="2664" xr:uid="{FB394AA4-8BA0-431B-8B7F-CF6560CCBAAE}"/>
    <cellStyle name="Normal 10 4 3" xfId="256" xr:uid="{20A03B92-2A91-4DA3-9676-CF22951F53D9}"/>
    <cellStyle name="Normal 10 4 3 2" xfId="507" xr:uid="{92306B02-B382-42C5-B40C-ED6F725F063D}"/>
    <cellStyle name="Normal 10 4 3 2 2" xfId="508" xr:uid="{50E22AF9-B66F-4020-A1C9-7F30408C7D5D}"/>
    <cellStyle name="Normal 10 4 3 2 2 2" xfId="1124" xr:uid="{D03B27C4-7DD8-4EC7-BF8F-D2A758121FFC}"/>
    <cellStyle name="Normal 10 4 3 2 2 2 2" xfId="1125" xr:uid="{623DCA21-6E5F-4720-89D4-A7F743BBE56B}"/>
    <cellStyle name="Normal 10 4 3 2 2 3" xfId="1126" xr:uid="{DCC664EF-B417-4F05-8462-6CFD8CC50954}"/>
    <cellStyle name="Normal 10 4 3 2 2 4" xfId="2665" xr:uid="{59BD6B88-8E39-441E-B004-FBA7532BB73F}"/>
    <cellStyle name="Normal 10 4 3 2 3" xfId="1127" xr:uid="{452D4EB0-0E52-4BB9-8759-CC8921EC47D5}"/>
    <cellStyle name="Normal 10 4 3 2 3 2" xfId="1128" xr:uid="{7F117846-4AB8-4C63-A41C-20140A1C9EA2}"/>
    <cellStyle name="Normal 10 4 3 2 3 3" xfId="2666" xr:uid="{41263B49-43F7-4413-BD0D-5A69882B35A0}"/>
    <cellStyle name="Normal 10 4 3 2 3 4" xfId="2667" xr:uid="{40C7AF5E-0E7A-4898-A90E-067B8B6F5756}"/>
    <cellStyle name="Normal 10 4 3 2 4" xfId="1129" xr:uid="{914F8070-1BEA-46C0-B9E5-07AD31FDB44E}"/>
    <cellStyle name="Normal 10 4 3 2 5" xfId="2668" xr:uid="{7EC9B034-B7C6-447A-8A0F-CCEC2452D549}"/>
    <cellStyle name="Normal 10 4 3 2 6" xfId="2669" xr:uid="{FFBBF356-0F99-46DA-8F15-22D6F1DE2D56}"/>
    <cellStyle name="Normal 10 4 3 3" xfId="509" xr:uid="{4A5C68EC-A605-4EAF-9D40-A0257FE55DC8}"/>
    <cellStyle name="Normal 10 4 3 3 2" xfId="1130" xr:uid="{976CF6BA-7BC3-4C71-AC18-48175B88B876}"/>
    <cellStyle name="Normal 10 4 3 3 2 2" xfId="1131" xr:uid="{D09B7513-5868-4E60-A122-42F485565357}"/>
    <cellStyle name="Normal 10 4 3 3 2 3" xfId="2670" xr:uid="{3064F1B7-A97F-41EB-AD21-54BF0F19E721}"/>
    <cellStyle name="Normal 10 4 3 3 2 4" xfId="2671" xr:uid="{65866834-AFAA-42D9-A780-C687F2D77F4E}"/>
    <cellStyle name="Normal 10 4 3 3 3" xfId="1132" xr:uid="{086667D6-9C90-46EC-8619-6D8583FACD62}"/>
    <cellStyle name="Normal 10 4 3 3 4" xfId="2672" xr:uid="{A87EE821-08E8-4A20-8DA9-E235A1534E33}"/>
    <cellStyle name="Normal 10 4 3 3 5" xfId="2673" xr:uid="{BD350388-BE8C-4612-ABDE-C599F489C37A}"/>
    <cellStyle name="Normal 10 4 3 4" xfId="1133" xr:uid="{F8FDBE61-FF64-4E69-91A7-0E082C9AFA3C}"/>
    <cellStyle name="Normal 10 4 3 4 2" xfId="1134" xr:uid="{5B8258F3-297A-4707-BE5E-66A71B412476}"/>
    <cellStyle name="Normal 10 4 3 4 3" xfId="2674" xr:uid="{AC64BE08-2248-446D-87C3-88682A0BEF2F}"/>
    <cellStyle name="Normal 10 4 3 4 4" xfId="2675" xr:uid="{DEB02F19-2B68-45AB-8523-63EF026F3F4A}"/>
    <cellStyle name="Normal 10 4 3 5" xfId="1135" xr:uid="{A92701B7-EDD8-4A5B-B446-E839B7705B8A}"/>
    <cellStyle name="Normal 10 4 3 5 2" xfId="2676" xr:uid="{F41DE4A4-0507-4098-AAA1-89D8D57818D5}"/>
    <cellStyle name="Normal 10 4 3 5 3" xfId="2677" xr:uid="{3BDF3FB1-4286-469E-B0B4-4DF3AD332E7A}"/>
    <cellStyle name="Normal 10 4 3 5 4" xfId="2678" xr:uid="{0B57943F-B254-43D9-8709-F802724D4F08}"/>
    <cellStyle name="Normal 10 4 3 6" xfId="2679" xr:uid="{FB262F92-46A5-48EF-9500-1E5B0F19D443}"/>
    <cellStyle name="Normal 10 4 3 7" xfId="2680" xr:uid="{2E2B54C5-ED62-4285-AB4D-FEDBF9E39517}"/>
    <cellStyle name="Normal 10 4 3 8" xfId="2681" xr:uid="{FAA7AF7E-C53E-4F9B-81D1-7C2FD658CE37}"/>
    <cellStyle name="Normal 10 4 4" xfId="257" xr:uid="{A3D8F95B-E2DE-4535-B4A6-324BFDE5F17F}"/>
    <cellStyle name="Normal 10 4 4 2" xfId="510" xr:uid="{8BFF2537-4795-4893-BEF3-8CC888F82AD9}"/>
    <cellStyle name="Normal 10 4 4 2 2" xfId="511" xr:uid="{5C7C8468-718C-4DBB-A333-9DF04BFBF402}"/>
    <cellStyle name="Normal 10 4 4 2 2 2" xfId="1136" xr:uid="{3A47B8D5-DD00-4485-A489-C866FD31D013}"/>
    <cellStyle name="Normal 10 4 4 2 2 3" xfId="2682" xr:uid="{6542633C-723C-433D-9140-1430A3AA7E0E}"/>
    <cellStyle name="Normal 10 4 4 2 2 4" xfId="2683" xr:uid="{6D8F872C-E0D8-4599-86FE-37C7BE6A8642}"/>
    <cellStyle name="Normal 10 4 4 2 3" xfId="1137" xr:uid="{27242B06-0937-4346-BEA1-0CC4E47430BA}"/>
    <cellStyle name="Normal 10 4 4 2 4" xfId="2684" xr:uid="{B57131E7-5CD7-44BF-AA82-DF70467F2765}"/>
    <cellStyle name="Normal 10 4 4 2 5" xfId="2685" xr:uid="{23C42662-4E00-4147-B38B-AE877CA5844C}"/>
    <cellStyle name="Normal 10 4 4 3" xfId="512" xr:uid="{6149F6A4-DD05-4140-AA7A-995EB04836B6}"/>
    <cellStyle name="Normal 10 4 4 3 2" xfId="1138" xr:uid="{66C64F10-ABBF-47B1-BAAB-414D4F97F84C}"/>
    <cellStyle name="Normal 10 4 4 3 3" xfId="2686" xr:uid="{4F1FD03B-9695-45DD-82CC-D5D85865E7FA}"/>
    <cellStyle name="Normal 10 4 4 3 4" xfId="2687" xr:uid="{34531D90-16EE-4CA3-9716-D2C204A238BD}"/>
    <cellStyle name="Normal 10 4 4 4" xfId="1139" xr:uid="{2322CDAC-0B87-4AE9-8D9B-C67542728E9B}"/>
    <cellStyle name="Normal 10 4 4 4 2" xfId="2688" xr:uid="{5223EF16-6FD9-42C9-85D2-8CDFD223D6E3}"/>
    <cellStyle name="Normal 10 4 4 4 3" xfId="2689" xr:uid="{A32E20C7-38CA-4121-BB49-009E9D79B3C3}"/>
    <cellStyle name="Normal 10 4 4 4 4" xfId="2690" xr:uid="{0500FD35-2FC8-486D-8319-49A41B3200E9}"/>
    <cellStyle name="Normal 10 4 4 5" xfId="2691" xr:uid="{AE1ED6BB-3583-4314-80AA-3A1BACD0AC37}"/>
    <cellStyle name="Normal 10 4 4 6" xfId="2692" xr:uid="{E70021C8-1D86-4BFB-BC63-CB32FAD0465B}"/>
    <cellStyle name="Normal 10 4 4 7" xfId="2693" xr:uid="{F54D80CC-9133-4A6B-9BB1-EF92A35313AD}"/>
    <cellStyle name="Normal 10 4 5" xfId="258" xr:uid="{9E4DAB24-813D-4F02-97BA-DFDF6473E158}"/>
    <cellStyle name="Normal 10 4 5 2" xfId="513" xr:uid="{1072D94A-D374-4A3D-AAFC-D9D2D8533420}"/>
    <cellStyle name="Normal 10 4 5 2 2" xfId="1140" xr:uid="{42661522-BABF-4DAF-B1D4-0727DF3A6C34}"/>
    <cellStyle name="Normal 10 4 5 2 3" xfId="2694" xr:uid="{0BD8DCFD-CA6B-428C-872C-73D8FF7C47A6}"/>
    <cellStyle name="Normal 10 4 5 2 4" xfId="2695" xr:uid="{EDC9BC15-838A-4FA6-9448-5D661694E1C7}"/>
    <cellStyle name="Normal 10 4 5 3" xfId="1141" xr:uid="{B9C85463-03EA-4A69-84E7-0A3F7E7C251F}"/>
    <cellStyle name="Normal 10 4 5 3 2" xfId="2696" xr:uid="{900EAAF4-5521-412E-A62D-3D4D327D2E7E}"/>
    <cellStyle name="Normal 10 4 5 3 3" xfId="2697" xr:uid="{48967970-E988-48D3-8EF3-CCA0266CDAEB}"/>
    <cellStyle name="Normal 10 4 5 3 4" xfId="2698" xr:uid="{0DE10694-6B5E-4F1A-9C27-1BC63F690E01}"/>
    <cellStyle name="Normal 10 4 5 4" xfId="2699" xr:uid="{CB211A99-65DB-41C8-8891-54BF7A339A59}"/>
    <cellStyle name="Normal 10 4 5 5" xfId="2700" xr:uid="{A0EE1CD5-6FB1-4610-A1C9-F289EA11E5E0}"/>
    <cellStyle name="Normal 10 4 5 6" xfId="2701" xr:uid="{D70795D4-F748-4AE5-8364-997E2F2B0E11}"/>
    <cellStyle name="Normal 10 4 6" xfId="514" xr:uid="{893E2EAC-660C-43F3-A123-40E5F3C7DB55}"/>
    <cellStyle name="Normal 10 4 6 2" xfId="1142" xr:uid="{4CC87EC5-ADC2-4622-90FA-634785A3E8BC}"/>
    <cellStyle name="Normal 10 4 6 2 2" xfId="2702" xr:uid="{A02C6F62-0D77-4B15-BDF2-95CD53ED9A86}"/>
    <cellStyle name="Normal 10 4 6 2 3" xfId="2703" xr:uid="{0C4ACCCD-FFFF-42F9-86B0-ED55CB7F05D5}"/>
    <cellStyle name="Normal 10 4 6 2 4" xfId="2704" xr:uid="{9070BB36-C588-4DE2-9EB6-43860391586E}"/>
    <cellStyle name="Normal 10 4 6 3" xfId="2705" xr:uid="{DF0601B9-2089-4347-A414-2535F3BF315E}"/>
    <cellStyle name="Normal 10 4 6 4" xfId="2706" xr:uid="{935DEC6C-7435-45DE-8145-593713B9D4EC}"/>
    <cellStyle name="Normal 10 4 6 5" xfId="2707" xr:uid="{13D8F181-9BDD-4F96-AA26-F2B9628A53E8}"/>
    <cellStyle name="Normal 10 4 7" xfId="1143" xr:uid="{56F6FB01-4DEE-4532-92F5-45275EA891E5}"/>
    <cellStyle name="Normal 10 4 7 2" xfId="2708" xr:uid="{9D9B2B45-3CC9-433B-B4D1-F46151999A75}"/>
    <cellStyle name="Normal 10 4 7 3" xfId="2709" xr:uid="{E1FB268F-6945-443E-943E-9A3BCB43943A}"/>
    <cellStyle name="Normal 10 4 7 4" xfId="2710" xr:uid="{BC6B468C-1214-4F3B-855F-76BC08839D4C}"/>
    <cellStyle name="Normal 10 4 8" xfId="2711" xr:uid="{822E2ECA-183F-4CB1-99F3-1082CAEFF894}"/>
    <cellStyle name="Normal 10 4 8 2" xfId="2712" xr:uid="{871C31E9-C16E-4840-B262-30D0694F372C}"/>
    <cellStyle name="Normal 10 4 8 3" xfId="2713" xr:uid="{62D04FDC-04D2-4450-BB8B-CAB56801A80F}"/>
    <cellStyle name="Normal 10 4 8 4" xfId="2714" xr:uid="{B59631BA-4B1D-4B89-97CF-0E41412A3E2C}"/>
    <cellStyle name="Normal 10 4 9" xfId="2715" xr:uid="{BEF47E64-F652-4568-904F-CCFAFEB64EC1}"/>
    <cellStyle name="Normal 10 5" xfId="58" xr:uid="{B1D73D7B-82C9-42CC-90B7-561D7441A6A7}"/>
    <cellStyle name="Normal 10 5 2" xfId="59" xr:uid="{DE19EB89-34F7-40AC-853D-890000B38C8D}"/>
    <cellStyle name="Normal 10 5 2 2" xfId="259" xr:uid="{274B8003-0DD4-402C-A9FC-BDA3A87C8FE3}"/>
    <cellStyle name="Normal 10 5 2 2 2" xfId="515" xr:uid="{04F3ED76-3F39-4E61-B562-E5929AA9F626}"/>
    <cellStyle name="Normal 10 5 2 2 2 2" xfId="1144" xr:uid="{822518E3-DE47-4682-9903-700AD26A4B68}"/>
    <cellStyle name="Normal 10 5 2 2 2 3" xfId="2716" xr:uid="{AF479D60-790D-44D5-80C9-8450F8EEF120}"/>
    <cellStyle name="Normal 10 5 2 2 2 4" xfId="2717" xr:uid="{AFFEB260-9ABC-4C8F-9EC1-87E866BBFAD5}"/>
    <cellStyle name="Normal 10 5 2 2 3" xfId="1145" xr:uid="{754872C4-D4A7-4554-BEA8-1B6696AFBAF2}"/>
    <cellStyle name="Normal 10 5 2 2 3 2" xfId="2718" xr:uid="{7DBD82E7-B1F3-4B4F-8A4D-85EDB1282339}"/>
    <cellStyle name="Normal 10 5 2 2 3 3" xfId="2719" xr:uid="{E11D1FBF-FA73-47FE-9CF8-3E3989D61155}"/>
    <cellStyle name="Normal 10 5 2 2 3 4" xfId="2720" xr:uid="{948B83DD-5A3C-48BC-8A7F-71B01697FB7D}"/>
    <cellStyle name="Normal 10 5 2 2 4" xfId="2721" xr:uid="{F403152A-6EFE-44EB-B91A-10C57D64F89F}"/>
    <cellStyle name="Normal 10 5 2 2 5" xfId="2722" xr:uid="{C8C35E1E-3C6D-4F97-B46C-295F213F93EA}"/>
    <cellStyle name="Normal 10 5 2 2 6" xfId="2723" xr:uid="{3D6C7CAF-9D92-424C-863E-00083CC6B5FB}"/>
    <cellStyle name="Normal 10 5 2 3" xfId="516" xr:uid="{525CD238-F895-41DE-B040-8862317F7B8F}"/>
    <cellStyle name="Normal 10 5 2 3 2" xfId="1146" xr:uid="{EB5ABB93-9513-4374-963E-F5F2C89C53F0}"/>
    <cellStyle name="Normal 10 5 2 3 2 2" xfId="2724" xr:uid="{D0CF12AB-7440-4E28-91EB-B62175DCF03F}"/>
    <cellStyle name="Normal 10 5 2 3 2 3" xfId="2725" xr:uid="{6C72FEFA-1396-4B75-9CFB-A1C61A2BE4CB}"/>
    <cellStyle name="Normal 10 5 2 3 2 4" xfId="2726" xr:uid="{A512233E-92DB-4332-8216-E576706438FB}"/>
    <cellStyle name="Normal 10 5 2 3 3" xfId="2727" xr:uid="{5CC06100-8D13-47F7-883E-2F13FBF61A91}"/>
    <cellStyle name="Normal 10 5 2 3 4" xfId="2728" xr:uid="{15009D66-E346-4194-B722-0E8468A83116}"/>
    <cellStyle name="Normal 10 5 2 3 5" xfId="2729" xr:uid="{020353C8-283A-4914-A793-7965407534B7}"/>
    <cellStyle name="Normal 10 5 2 4" xfId="1147" xr:uid="{0D1BEBCD-A156-4EEA-AAAD-7ED774A53130}"/>
    <cellStyle name="Normal 10 5 2 4 2" xfId="2730" xr:uid="{92535A59-7D1B-4825-8931-B5F263DE3C64}"/>
    <cellStyle name="Normal 10 5 2 4 3" xfId="2731" xr:uid="{E59373F7-49D2-46BA-AF48-85C8CE610EF2}"/>
    <cellStyle name="Normal 10 5 2 4 4" xfId="2732" xr:uid="{F8B528C5-60CF-407B-B9BD-0E2037C5B25C}"/>
    <cellStyle name="Normal 10 5 2 5" xfId="2733" xr:uid="{CA5E83C5-4524-4109-9B36-83729D4E3E4B}"/>
    <cellStyle name="Normal 10 5 2 5 2" xfId="2734" xr:uid="{4B6EF387-6016-45ED-8207-86B6D169DBCC}"/>
    <cellStyle name="Normal 10 5 2 5 3" xfId="2735" xr:uid="{5803B922-56B4-4D2A-82FC-C795C0647B00}"/>
    <cellStyle name="Normal 10 5 2 5 4" xfId="2736" xr:uid="{39A48ADE-2C41-430C-B61A-8FEEFBFF7BE7}"/>
    <cellStyle name="Normal 10 5 2 6" xfId="2737" xr:uid="{A2FB1C3D-F680-475B-A695-9AC0AF6E1A22}"/>
    <cellStyle name="Normal 10 5 2 7" xfId="2738" xr:uid="{3662B372-A001-4FF3-9224-C5CFDFCB2A31}"/>
    <cellStyle name="Normal 10 5 2 8" xfId="2739" xr:uid="{273F0FE3-D530-46B7-AC35-BF4034053C01}"/>
    <cellStyle name="Normal 10 5 3" xfId="260" xr:uid="{49AA8F42-B13D-4922-A5F5-5FA71EF2ACAC}"/>
    <cellStyle name="Normal 10 5 3 2" xfId="517" xr:uid="{E3093E6A-53B9-4629-BBD1-B6767C454089}"/>
    <cellStyle name="Normal 10 5 3 2 2" xfId="518" xr:uid="{A79539A5-FE87-4172-B3EE-30E21EE3245A}"/>
    <cellStyle name="Normal 10 5 3 2 3" xfId="2740" xr:uid="{A2EE2AA7-F6FC-4D9C-8F15-76CCAD4A7E15}"/>
    <cellStyle name="Normal 10 5 3 2 4" xfId="2741" xr:uid="{D468F44D-C12E-4148-AB7F-21F4DF28D74A}"/>
    <cellStyle name="Normal 10 5 3 3" xfId="519" xr:uid="{D05CFBCB-9F4F-4CF3-854A-FA3CA1858315}"/>
    <cellStyle name="Normal 10 5 3 3 2" xfId="2742" xr:uid="{9E69F929-25AE-4FE4-B2D1-7C7A0693662F}"/>
    <cellStyle name="Normal 10 5 3 3 3" xfId="2743" xr:uid="{66545994-F76E-40E2-A315-56801B690419}"/>
    <cellStyle name="Normal 10 5 3 3 4" xfId="2744" xr:uid="{2939B656-AF55-44A3-A6EB-69E1F95D0E60}"/>
    <cellStyle name="Normal 10 5 3 4" xfId="2745" xr:uid="{C4AB20CA-A972-407B-956F-9CAE9D22226A}"/>
    <cellStyle name="Normal 10 5 3 5" xfId="2746" xr:uid="{404B5264-2DDD-4163-9F17-DE11A9DE7558}"/>
    <cellStyle name="Normal 10 5 3 6" xfId="2747" xr:uid="{462DDA1E-4B32-4A41-B03E-33F4F0F57A7E}"/>
    <cellStyle name="Normal 10 5 4" xfId="261" xr:uid="{D22C2BB5-9A59-49A0-BCF4-3BBEF0B1EEA5}"/>
    <cellStyle name="Normal 10 5 4 2" xfId="520" xr:uid="{8F3A297F-C35C-42DE-8CD8-C22EE47E959F}"/>
    <cellStyle name="Normal 10 5 4 2 2" xfId="2748" xr:uid="{D781E555-827A-4163-B574-A0130443A232}"/>
    <cellStyle name="Normal 10 5 4 2 3" xfId="2749" xr:uid="{CD5598ED-C27A-47CF-A2FF-F069E5E251BD}"/>
    <cellStyle name="Normal 10 5 4 2 4" xfId="2750" xr:uid="{622C8DC1-19B1-4CBF-9A1C-D7419E155FBE}"/>
    <cellStyle name="Normal 10 5 4 3" xfId="2751" xr:uid="{46B97A96-7751-4579-B59C-C568A071C6EB}"/>
    <cellStyle name="Normal 10 5 4 4" xfId="2752" xr:uid="{BFBA63D7-98DB-438C-AEE7-225EE464B67C}"/>
    <cellStyle name="Normal 10 5 4 5" xfId="2753" xr:uid="{A8A0CE47-279D-4E31-B8FF-A73DD10B13CC}"/>
    <cellStyle name="Normal 10 5 5" xfId="521" xr:uid="{F67D7F56-FB03-444B-A519-79B8548BB842}"/>
    <cellStyle name="Normal 10 5 5 2" xfId="2754" xr:uid="{FDD97153-DAB8-40A8-8425-26D18EA2D35C}"/>
    <cellStyle name="Normal 10 5 5 3" xfId="2755" xr:uid="{8C140DEA-7F02-4B7F-90FD-72E37C9DAFDA}"/>
    <cellStyle name="Normal 10 5 5 4" xfId="2756" xr:uid="{4C24F6AC-5964-4176-8072-110119849A3F}"/>
    <cellStyle name="Normal 10 5 6" xfId="2757" xr:uid="{7A6DA280-3726-4A46-B2D5-34C54907DF1B}"/>
    <cellStyle name="Normal 10 5 6 2" xfId="2758" xr:uid="{4CF189C6-1185-47B4-B4E7-717D8BA48DC1}"/>
    <cellStyle name="Normal 10 5 6 3" xfId="2759" xr:uid="{58E874B0-6E6A-4DB3-A07A-FEC9099BD217}"/>
    <cellStyle name="Normal 10 5 6 4" xfId="2760" xr:uid="{6508380B-21DE-4CED-BC0F-F06953A3C971}"/>
    <cellStyle name="Normal 10 5 7" xfId="2761" xr:uid="{54C1F378-D76E-4812-81BD-D8D904B5CA81}"/>
    <cellStyle name="Normal 10 5 8" xfId="2762" xr:uid="{CD1A39F1-1036-440B-B88A-413D7EECCFB0}"/>
    <cellStyle name="Normal 10 5 9" xfId="2763" xr:uid="{9C7C3416-C6D1-4589-8738-7C459631C93F}"/>
    <cellStyle name="Normal 10 6" xfId="60" xr:uid="{6D89E3EB-BC60-4894-B199-F52D0D8883D9}"/>
    <cellStyle name="Normal 10 6 2" xfId="262" xr:uid="{07802B32-CDED-4462-8D50-26142EA0F35C}"/>
    <cellStyle name="Normal 10 6 2 2" xfId="522" xr:uid="{6241F5A8-9702-4803-9431-24EE3BD3A52E}"/>
    <cellStyle name="Normal 10 6 2 2 2" xfId="1148" xr:uid="{839F1D72-F3E7-4D4F-9EA8-A22045998154}"/>
    <cellStyle name="Normal 10 6 2 2 2 2" xfId="1149" xr:uid="{E82A9D31-52DC-4D3E-853A-996C16DEF28E}"/>
    <cellStyle name="Normal 10 6 2 2 3" xfId="1150" xr:uid="{2E8251F5-39BC-43F9-976D-C9DAE9627B2F}"/>
    <cellStyle name="Normal 10 6 2 2 4" xfId="2764" xr:uid="{8F6782F6-42DD-4B70-A1DF-CFEC862584C5}"/>
    <cellStyle name="Normal 10 6 2 3" xfId="1151" xr:uid="{3A0028DD-F7D7-42F1-AB33-37C2FA224F5E}"/>
    <cellStyle name="Normal 10 6 2 3 2" xfId="1152" xr:uid="{3DEB5CDC-1ECB-4F1E-8175-022B09556915}"/>
    <cellStyle name="Normal 10 6 2 3 3" xfId="2765" xr:uid="{B741C7C0-D070-4F65-96B4-41A4538CD16E}"/>
    <cellStyle name="Normal 10 6 2 3 4" xfId="2766" xr:uid="{64C033C6-9733-400F-BC0E-5F9347B663A9}"/>
    <cellStyle name="Normal 10 6 2 4" xfId="1153" xr:uid="{5ECE5DCB-83CA-48BD-B8C4-C4D1616B7FB3}"/>
    <cellStyle name="Normal 10 6 2 5" xfId="2767" xr:uid="{A4574D5B-2666-46A0-BBF3-22C333547CA3}"/>
    <cellStyle name="Normal 10 6 2 6" xfId="2768" xr:uid="{F17B3158-FAFA-45F1-8B81-C4A1BD0E9956}"/>
    <cellStyle name="Normal 10 6 3" xfId="523" xr:uid="{11EB15F5-5996-4DE0-A1DA-7691729EBB2C}"/>
    <cellStyle name="Normal 10 6 3 2" xfId="1154" xr:uid="{A57AC948-C5E9-42FB-9B41-8E38670C06C5}"/>
    <cellStyle name="Normal 10 6 3 2 2" xfId="1155" xr:uid="{9C7CD3D8-1C83-4597-8984-0AD45D176334}"/>
    <cellStyle name="Normal 10 6 3 2 3" xfId="2769" xr:uid="{342C1ECB-E679-471F-9EC1-9798C90DE67A}"/>
    <cellStyle name="Normal 10 6 3 2 4" xfId="2770" xr:uid="{9D226E22-D1F1-4D75-9C24-7B0528559408}"/>
    <cellStyle name="Normal 10 6 3 3" xfId="1156" xr:uid="{B4164685-48DC-4EFF-A662-98255A0A06BE}"/>
    <cellStyle name="Normal 10 6 3 4" xfId="2771" xr:uid="{5ED14D5F-769B-4F9E-B4FC-A1486A2C3CAB}"/>
    <cellStyle name="Normal 10 6 3 5" xfId="2772" xr:uid="{42DBD38E-1B1D-4AA7-A54C-6141C1B9B983}"/>
    <cellStyle name="Normal 10 6 4" xfId="1157" xr:uid="{3E307B8B-703A-4497-9734-4BF644BFE575}"/>
    <cellStyle name="Normal 10 6 4 2" xfId="1158" xr:uid="{84799B4B-1EA1-4A01-8AE7-579F98FECE48}"/>
    <cellStyle name="Normal 10 6 4 3" xfId="2773" xr:uid="{D9A6C2F1-149C-496A-98C1-4585A7BE4309}"/>
    <cellStyle name="Normal 10 6 4 4" xfId="2774" xr:uid="{83DADDE7-231A-4B28-AE08-8EA20F789581}"/>
    <cellStyle name="Normal 10 6 5" xfId="1159" xr:uid="{7BEAA161-E949-4B85-A0A5-5C2BC8F1B75A}"/>
    <cellStyle name="Normal 10 6 5 2" xfId="2775" xr:uid="{C441872B-9794-4C88-AAE7-D576D3A3C3BA}"/>
    <cellStyle name="Normal 10 6 5 3" xfId="2776" xr:uid="{86BEE4EC-A1DE-4B5E-8F1C-C2271A65660E}"/>
    <cellStyle name="Normal 10 6 5 4" xfId="2777" xr:uid="{6B7FFFA5-2664-44E1-9F75-83BD09700CD1}"/>
    <cellStyle name="Normal 10 6 6" xfId="2778" xr:uid="{63BA03CF-80BC-44E5-B4B2-D6CF620E9007}"/>
    <cellStyle name="Normal 10 6 7" xfId="2779" xr:uid="{F2D7EB0E-B18A-4AB9-8301-7E2078C9FC23}"/>
    <cellStyle name="Normal 10 6 8" xfId="2780" xr:uid="{8B3B9DB6-7FA3-4FF0-8EEA-5D900AE51F7E}"/>
    <cellStyle name="Normal 10 7" xfId="263" xr:uid="{FE78A3F8-D0AE-4E3E-9B4C-368E27857DC8}"/>
    <cellStyle name="Normal 10 7 2" xfId="524" xr:uid="{8811D74D-C39F-4093-9EBC-5C3F421F2F07}"/>
    <cellStyle name="Normal 10 7 2 2" xfId="525" xr:uid="{CC8F4C18-FA3A-4313-99C2-153F0B38E014}"/>
    <cellStyle name="Normal 10 7 2 2 2" xfId="1160" xr:uid="{71EFBA5B-0DB6-4144-9EDF-AA3AACAC6C48}"/>
    <cellStyle name="Normal 10 7 2 2 3" xfId="2781" xr:uid="{AB96025D-B6EC-4BDA-971F-42553DBACCCD}"/>
    <cellStyle name="Normal 10 7 2 2 4" xfId="2782" xr:uid="{F879C4CF-22E8-4DE6-B8DF-9970582EFC3C}"/>
    <cellStyle name="Normal 10 7 2 3" xfId="1161" xr:uid="{9E08C5E9-15D6-48BC-860D-19CC3E15EF64}"/>
    <cellStyle name="Normal 10 7 2 4" xfId="2783" xr:uid="{8E3775BB-87B9-42AD-8F7A-2CED8323348C}"/>
    <cellStyle name="Normal 10 7 2 5" xfId="2784" xr:uid="{7A5A1AE8-71E2-4BB6-816B-F99662AD92D6}"/>
    <cellStyle name="Normal 10 7 3" xfId="526" xr:uid="{17EE205B-5BF0-4CC9-9E96-CE3028C7A548}"/>
    <cellStyle name="Normal 10 7 3 2" xfId="1162" xr:uid="{5AF8B1CC-6220-4D20-94F7-D6C8498B2EEE}"/>
    <cellStyle name="Normal 10 7 3 3" xfId="2785" xr:uid="{03F97E16-00A4-405A-8C9A-8CA7578380BE}"/>
    <cellStyle name="Normal 10 7 3 4" xfId="2786" xr:uid="{9D3D6D15-3060-4870-80A2-4EC266B2A6E2}"/>
    <cellStyle name="Normal 10 7 4" xfId="1163" xr:uid="{FA470DF3-E369-4F51-BA76-6104EAE5E6D1}"/>
    <cellStyle name="Normal 10 7 4 2" xfId="2787" xr:uid="{4D8A0E76-DF2C-45A0-A82D-2B2958BAE3A4}"/>
    <cellStyle name="Normal 10 7 4 3" xfId="2788" xr:uid="{FE3C0773-156E-479A-B903-9B07E1F2F714}"/>
    <cellStyle name="Normal 10 7 4 4" xfId="2789" xr:uid="{5BD2EDB8-EE0A-4815-A8CB-A86863464E7C}"/>
    <cellStyle name="Normal 10 7 5" xfId="2790" xr:uid="{6910D1E2-963C-4E09-8C27-AEC6222CB077}"/>
    <cellStyle name="Normal 10 7 6" xfId="2791" xr:uid="{108892FF-060E-4E97-B871-2BF2972932DE}"/>
    <cellStyle name="Normal 10 7 7" xfId="2792" xr:uid="{6CEF127B-E215-48F9-A07B-A6B7F52B9B67}"/>
    <cellStyle name="Normal 10 8" xfId="264" xr:uid="{7DB2FCAE-9348-4F6D-9BBB-D682091EB2ED}"/>
    <cellStyle name="Normal 10 8 2" xfId="527" xr:uid="{C87366E5-72FC-4F27-89A3-6E50646C7E53}"/>
    <cellStyle name="Normal 10 8 2 2" xfId="1164" xr:uid="{9CCA39C8-6EE4-4DAC-8C81-074353E4705F}"/>
    <cellStyle name="Normal 10 8 2 3" xfId="2793" xr:uid="{4E3E9E18-AC60-40A5-9A6E-85A92083EF19}"/>
    <cellStyle name="Normal 10 8 2 4" xfId="2794" xr:uid="{62F1E735-2438-4AAC-B231-A8D61395DD4C}"/>
    <cellStyle name="Normal 10 8 3" xfId="1165" xr:uid="{C867F14C-8F50-424E-B6ED-CF4D4A5BE964}"/>
    <cellStyle name="Normal 10 8 3 2" xfId="2795" xr:uid="{FEEE2970-3E14-4682-9FAB-4784FF9833A8}"/>
    <cellStyle name="Normal 10 8 3 3" xfId="2796" xr:uid="{B88BC790-7D19-4642-82EA-7B24708992B3}"/>
    <cellStyle name="Normal 10 8 3 4" xfId="2797" xr:uid="{791A0265-A8FC-4582-B801-3923AA6E26BC}"/>
    <cellStyle name="Normal 10 8 4" xfId="2798" xr:uid="{91BC935D-6C4A-4B76-AF28-215E8898BD92}"/>
    <cellStyle name="Normal 10 8 5" xfId="2799" xr:uid="{EB2C7AC1-9DF2-4EF4-BD73-9627F2FFD5BC}"/>
    <cellStyle name="Normal 10 8 6" xfId="2800" xr:uid="{BDAF2F1A-C3C5-4FE5-B233-AA64CE509BC0}"/>
    <cellStyle name="Normal 10 9" xfId="265" xr:uid="{B500C4D7-A9C8-49D3-9CA9-E2548ECB3BDF}"/>
    <cellStyle name="Normal 10 9 2" xfId="1166" xr:uid="{BEBAD7A6-AB40-49A5-BF2A-6034ADDB6A0E}"/>
    <cellStyle name="Normal 10 9 2 2" xfId="2801" xr:uid="{8F879AC1-03C4-4CC0-902D-25BADE7118DB}"/>
    <cellStyle name="Normal 10 9 2 2 2" xfId="4330" xr:uid="{154E80A7-064B-4911-9E08-5F827B4F6AB6}"/>
    <cellStyle name="Normal 10 9 2 2 3" xfId="4679" xr:uid="{DC5EC6F2-4811-444F-B4BC-3E0D910ABAAB}"/>
    <cellStyle name="Normal 10 9 2 3" xfId="2802" xr:uid="{B0D4E41A-83B5-44AC-8A1A-70FA7EE24018}"/>
    <cellStyle name="Normal 10 9 2 4" xfId="2803" xr:uid="{733668CF-3AA7-4B05-A8EF-9DC6CBF9251E}"/>
    <cellStyle name="Normal 10 9 3" xfId="2804" xr:uid="{7860B3EB-3249-4B39-86AE-42A1A0648605}"/>
    <cellStyle name="Normal 10 9 4" xfId="2805" xr:uid="{82D44440-BBEE-48FD-8DFD-F7138A7B8570}"/>
    <cellStyle name="Normal 10 9 4 2" xfId="4562" xr:uid="{AE80F171-E506-4159-932C-E6D83B7DFC25}"/>
    <cellStyle name="Normal 10 9 4 3" xfId="4680" xr:uid="{B5B21518-ED56-4791-8C9B-FFE24BA2754F}"/>
    <cellStyle name="Normal 10 9 4 4" xfId="4600" xr:uid="{B57109D5-C6BF-43E6-8A4D-20CCB5FFB3BA}"/>
    <cellStyle name="Normal 10 9 5" xfId="2806" xr:uid="{D9AF45D0-2504-4AEF-8ACD-E02DBE734473}"/>
    <cellStyle name="Normal 11" xfId="61" xr:uid="{E1E89416-95C7-486B-9964-82533C9917DC}"/>
    <cellStyle name="Normal 11 2" xfId="266" xr:uid="{8769E58D-75E1-4A37-973D-A614D5953AF7}"/>
    <cellStyle name="Normal 11 2 2" xfId="4647" xr:uid="{2E725E9A-62C3-43FA-BDC9-21481F3466AC}"/>
    <cellStyle name="Normal 11 3" xfId="4335" xr:uid="{53064CE9-5745-4A91-B684-6536FCDA53B0}"/>
    <cellStyle name="Normal 11 3 2" xfId="4541" xr:uid="{418C55C2-A879-4D42-AC7F-4954B6787B8A}"/>
    <cellStyle name="Normal 11 3 3" xfId="4724" xr:uid="{26BA262F-81EC-4D7F-BDEB-7E00DAD60DA9}"/>
    <cellStyle name="Normal 11 3 4" xfId="4701" xr:uid="{10DC442A-45A9-4F8C-A7A8-893213D03B9B}"/>
    <cellStyle name="Normal 12" xfId="62" xr:uid="{919554FA-5C73-4983-A23C-99FC29B4A704}"/>
    <cellStyle name="Normal 12 2" xfId="267" xr:uid="{F61E31A5-CFE3-4696-BDC5-DCEB5AEA28AB}"/>
    <cellStyle name="Normal 12 2 2" xfId="4648" xr:uid="{698EC9B5-4372-43AC-A9A9-131C3ED867FF}"/>
    <cellStyle name="Normal 12 3" xfId="4542" xr:uid="{9B6F1851-31DB-477E-B64D-8DCF8FE83175}"/>
    <cellStyle name="Normal 13" xfId="63" xr:uid="{EC24A44B-D7C4-4F86-BBA5-9C02DA87872E}"/>
    <cellStyle name="Normal 13 2" xfId="64" xr:uid="{1BDE1564-C3BF-4179-BD44-A0389F3BED5E}"/>
    <cellStyle name="Normal 13 2 2" xfId="268" xr:uid="{713E29F1-E7F4-4694-A177-1556413B6A50}"/>
    <cellStyle name="Normal 13 2 2 2" xfId="4649" xr:uid="{F741ACDB-CB1F-4DA4-8729-BDE4AF1C48E3}"/>
    <cellStyle name="Normal 13 2 3" xfId="4337" xr:uid="{F4E8D8F0-C8EF-4012-9C0B-39D6D9909984}"/>
    <cellStyle name="Normal 13 2 3 2" xfId="4543" xr:uid="{D25F0480-0CB1-472B-B548-3CBDB24B551A}"/>
    <cellStyle name="Normal 13 2 3 3" xfId="4725" xr:uid="{356EDE77-567A-47C1-A1D8-1D7A1DB1F9C2}"/>
    <cellStyle name="Normal 13 2 3 4" xfId="4702" xr:uid="{C93D5959-571E-428A-840E-E0BAAC555FE3}"/>
    <cellStyle name="Normal 13 3" xfId="269" xr:uid="{2E385CF0-C56A-4A4B-9DCD-7B819F18A694}"/>
    <cellStyle name="Normal 13 3 2" xfId="4421" xr:uid="{D8F58E44-0A0A-4E9E-8F85-5B1DBBBE80DD}"/>
    <cellStyle name="Normal 13 3 3" xfId="4338" xr:uid="{D3C6D79B-57B7-4574-837F-486FD77353B6}"/>
    <cellStyle name="Normal 13 3 4" xfId="4566" xr:uid="{43AC4EE0-ED32-48D5-A539-E203DA22CA0E}"/>
    <cellStyle name="Normal 13 3 5" xfId="4726" xr:uid="{702B6BC1-7107-4966-AF09-68393B0F2C1D}"/>
    <cellStyle name="Normal 13 4" xfId="4339" xr:uid="{AC258390-730A-4E17-8FCE-C02FC25F894B}"/>
    <cellStyle name="Normal 13 5" xfId="4336" xr:uid="{B7518C64-60D3-4440-98E7-EC861A46CDC2}"/>
    <cellStyle name="Normal 14" xfId="65" xr:uid="{EF549CC1-A7CC-4B40-8C59-85C8644DC392}"/>
    <cellStyle name="Normal 14 18" xfId="4341" xr:uid="{13A19E13-4BE9-4280-BE70-CAABEAFC8988}"/>
    <cellStyle name="Normal 14 2" xfId="270" xr:uid="{89D7448E-AC99-41E6-937E-EEA21F4F48E9}"/>
    <cellStyle name="Normal 14 2 2" xfId="430" xr:uid="{F8F5719A-00DF-448C-9661-93A6186D40AE}"/>
    <cellStyle name="Normal 14 2 2 2" xfId="431" xr:uid="{536C8F7B-D80B-42CE-B7C9-FD47C8CE4394}"/>
    <cellStyle name="Normal 14 2 3" xfId="432" xr:uid="{37B7CBD9-D5DF-4C86-9F8C-648E2B364E14}"/>
    <cellStyle name="Normal 14 3" xfId="433" xr:uid="{6780592B-EAF8-4D0D-B573-CD2A21D9020F}"/>
    <cellStyle name="Normal 14 3 2" xfId="4650" xr:uid="{8685852D-8AD4-44DF-BEC7-10EF79CC6257}"/>
    <cellStyle name="Normal 14 4" xfId="4340" xr:uid="{080FE5EF-3C07-4A84-9C63-60084E36D285}"/>
    <cellStyle name="Normal 14 4 2" xfId="4544" xr:uid="{A6A5DAC3-63C5-46AC-85D2-869B14F17683}"/>
    <cellStyle name="Normal 14 4 3" xfId="4727" xr:uid="{326A44DF-AB90-4C2F-A20C-544A56EBE457}"/>
    <cellStyle name="Normal 14 4 4" xfId="4703" xr:uid="{047D5E5E-ABFD-4AE6-8B50-E56AFB3C0924}"/>
    <cellStyle name="Normal 15" xfId="66" xr:uid="{336555E7-09B7-4CE8-B022-50B2E56D16B7}"/>
    <cellStyle name="Normal 15 2" xfId="67" xr:uid="{81E11430-8A09-443B-AA33-8E07A4DEE8DF}"/>
    <cellStyle name="Normal 15 2 2" xfId="271" xr:uid="{B4A9287B-A68D-46CB-ABA7-8AE0B2A6576A}"/>
    <cellStyle name="Normal 15 2 2 2" xfId="4453" xr:uid="{074130CF-D936-4072-B28D-498324E59CA6}"/>
    <cellStyle name="Normal 15 2 3" xfId="4546" xr:uid="{1B0B9A4F-463D-4075-A526-5D11E49CDB43}"/>
    <cellStyle name="Normal 15 3" xfId="272" xr:uid="{7E51E889-4972-4040-84FB-60BA1EF47A08}"/>
    <cellStyle name="Normal 15 3 2" xfId="4422" xr:uid="{874AE259-34CE-4843-9CF3-4377E48D92B6}"/>
    <cellStyle name="Normal 15 3 3" xfId="4343" xr:uid="{1FEFCB94-FE69-48E6-A4A6-BE8B5A377799}"/>
    <cellStyle name="Normal 15 3 4" xfId="4567" xr:uid="{8CDBEDC2-8609-417E-A93F-9691E41F0987}"/>
    <cellStyle name="Normal 15 3 5" xfId="4729" xr:uid="{36EE47F1-A16A-4945-A16A-236F041C8C47}"/>
    <cellStyle name="Normal 15 4" xfId="4342" xr:uid="{EA69EB3C-71E1-46E6-828E-68BF8480C28E}"/>
    <cellStyle name="Normal 15 4 2" xfId="4545" xr:uid="{0E6D45E3-5FB1-4477-ABD2-284B4195EF8A}"/>
    <cellStyle name="Normal 15 4 3" xfId="4728" xr:uid="{2711E69E-B010-4A39-AB28-0FC9DAF97DA3}"/>
    <cellStyle name="Normal 15 4 4" xfId="4704" xr:uid="{7120FB4A-B11E-4263-9859-EBA9858E9E63}"/>
    <cellStyle name="Normal 16" xfId="68" xr:uid="{4EE4AA83-CEA7-4A72-8308-FA91D1C33613}"/>
    <cellStyle name="Normal 16 2" xfId="273" xr:uid="{8730C8B8-9BAD-4AE4-A8F5-81DDF22061AC}"/>
    <cellStyle name="Normal 16 2 2" xfId="4423" xr:uid="{8364D6E8-E160-473D-AED5-F625917AB30D}"/>
    <cellStyle name="Normal 16 2 3" xfId="4344" xr:uid="{C2F80CEC-5095-4A29-A0B7-552CBB4704A2}"/>
    <cellStyle name="Normal 16 2 4" xfId="4568" xr:uid="{71672150-46E3-4A75-A146-89195F51367F}"/>
    <cellStyle name="Normal 16 2 5" xfId="4730" xr:uid="{C0E0F2B0-5A41-4E54-B20E-7729443F2F8B}"/>
    <cellStyle name="Normal 16 3" xfId="274" xr:uid="{EAD9C6E8-F5C6-4D4B-86EF-41F81D0A19C0}"/>
    <cellStyle name="Normal 17" xfId="69" xr:uid="{15AC90E2-ECA5-49EF-B8BC-4C833507714A}"/>
    <cellStyle name="Normal 17 2" xfId="275" xr:uid="{3B2F89AF-7370-490F-B0C0-3990E1DE59B7}"/>
    <cellStyle name="Normal 17 2 2" xfId="4424" xr:uid="{10807B86-E0B9-4672-9A90-72CAFBC71762}"/>
    <cellStyle name="Normal 17 2 3" xfId="4346" xr:uid="{1D999D79-1A1E-40C6-B09F-0B12DCA0926E}"/>
    <cellStyle name="Normal 17 2 4" xfId="4569" xr:uid="{CA4A2E59-0D29-43BD-B5B6-674F8F339923}"/>
    <cellStyle name="Normal 17 2 5" xfId="4731" xr:uid="{EAEBAC63-A2A4-443B-8A44-667792D49AB4}"/>
    <cellStyle name="Normal 17 3" xfId="4347" xr:uid="{0EA80F5F-D1C3-4ED3-9536-25FFAB2C1B80}"/>
    <cellStyle name="Normal 17 4" xfId="4345" xr:uid="{CEB87F61-906E-42AA-B012-68628BE7FF3E}"/>
    <cellStyle name="Normal 18" xfId="70" xr:uid="{2E7DB64D-2C05-47C1-9334-71FBD854FFD8}"/>
    <cellStyle name="Normal 18 2" xfId="276" xr:uid="{BCB95A2C-9B38-4B54-A4B7-16D7EF8836D3}"/>
    <cellStyle name="Normal 18 2 2" xfId="4454" xr:uid="{7666C021-6425-4C7F-AF10-718DECED07EB}"/>
    <cellStyle name="Normal 18 3" xfId="4348" xr:uid="{4800CE02-15D1-4F1A-A5AA-828B8CB7C397}"/>
    <cellStyle name="Normal 18 3 2" xfId="4547" xr:uid="{478ECD19-9628-4949-A6CA-BF4A56CC4799}"/>
    <cellStyle name="Normal 18 3 3" xfId="4732" xr:uid="{16A25748-7891-4C54-AFD8-6C982E7A2492}"/>
    <cellStyle name="Normal 18 3 4" xfId="4705" xr:uid="{81C955BC-DF25-4127-8F4C-954D2AF6DD09}"/>
    <cellStyle name="Normal 19" xfId="71" xr:uid="{F0751279-0D17-429B-A2A9-A8EFA4479D5C}"/>
    <cellStyle name="Normal 19 2" xfId="72" xr:uid="{906A64E8-F843-4E84-A16F-B8A12364C97C}"/>
    <cellStyle name="Normal 19 2 2" xfId="277" xr:uid="{D797AA82-5F3A-4F64-8C91-C401DEF5524B}"/>
    <cellStyle name="Normal 19 2 2 2" xfId="4651" xr:uid="{6A05BAC7-5223-4BDA-93E9-1D1407605049}"/>
    <cellStyle name="Normal 19 2 3" xfId="4549" xr:uid="{AFCB578F-5E7D-4F91-B7C8-C0E3A2E3F73C}"/>
    <cellStyle name="Normal 19 3" xfId="278" xr:uid="{F6F5CA68-51C5-4015-80B2-5B1F254B397B}"/>
    <cellStyle name="Normal 19 3 2" xfId="4652" xr:uid="{B64D0509-C952-40DE-962D-DA693CB845BB}"/>
    <cellStyle name="Normal 19 4" xfId="4548" xr:uid="{11ADCB08-8AEE-402A-9175-75B83E344C93}"/>
    <cellStyle name="Normal 2" xfId="3" xr:uid="{0035700C-F3A5-4A6F-B63A-5CE25669DEE2}"/>
    <cellStyle name="Normal 2 2" xfId="73" xr:uid="{8E828982-743F-4613-86EE-82556460805D}"/>
    <cellStyle name="Normal 2 2 2" xfId="74" xr:uid="{840BFC53-430E-46CE-859E-763C5CB43E75}"/>
    <cellStyle name="Normal 2 2 2 2" xfId="279" xr:uid="{B80407F7-0D81-4E4F-8BC9-EA156DB9171D}"/>
    <cellStyle name="Normal 2 2 2 2 2" xfId="4655" xr:uid="{4FD38CCB-00F9-49DD-BDC2-854E31D1B468}"/>
    <cellStyle name="Normal 2 2 2 3" xfId="4551" xr:uid="{5DF49CA7-AE56-42A2-802B-E262515B1B9C}"/>
    <cellStyle name="Normal 2 2 3" xfId="280" xr:uid="{94518A77-FF2A-4730-AE5E-D03869CA2D4A}"/>
    <cellStyle name="Normal 2 2 3 2" xfId="4455" xr:uid="{ACB6180A-A5C3-47A9-A2FD-8BBF1BF19275}"/>
    <cellStyle name="Normal 2 2 3 2 2" xfId="4585" xr:uid="{A4E476C1-EDC7-43D9-ABF3-EF429493F9FB}"/>
    <cellStyle name="Normal 2 2 3 2 2 2" xfId="4656" xr:uid="{D1359735-0E86-40A6-9739-35808BF8D833}"/>
    <cellStyle name="Normal 2 2 3 2 3" xfId="4750" xr:uid="{BAD84270-B6A4-4A0F-BF1A-7448A32644DB}"/>
    <cellStyle name="Normal 2 2 3 2 4" xfId="5305" xr:uid="{13FFFFC5-B516-4AD1-9958-AA4B3339A425}"/>
    <cellStyle name="Normal 2 2 3 3" xfId="4435" xr:uid="{B6557BF4-E7F2-46C9-A8D2-790505BE0E9F}"/>
    <cellStyle name="Normal 2 2 3 4" xfId="4706" xr:uid="{CC50DD12-5A88-4190-982F-0A1FC42F39B4}"/>
    <cellStyle name="Normal 2 2 3 5" xfId="4695" xr:uid="{712A95B1-7B38-42E8-825F-0CFE4589CD49}"/>
    <cellStyle name="Normal 2 2 4" xfId="4349" xr:uid="{6F6CECE2-D043-40C8-AC80-2D68B08A7119}"/>
    <cellStyle name="Normal 2 2 4 2" xfId="4550" xr:uid="{1455B71E-7E5A-4084-BEB8-E6B8BAA83F92}"/>
    <cellStyle name="Normal 2 2 4 3" xfId="4733" xr:uid="{FFF77720-F526-49D2-9E8A-8FA1F714C593}"/>
    <cellStyle name="Normal 2 2 4 4" xfId="4707" xr:uid="{A3153D88-1FA6-4041-AA29-2ED6CE514571}"/>
    <cellStyle name="Normal 2 2 5" xfId="4654" xr:uid="{3653A836-870E-4D2E-9767-E7A4144F268F}"/>
    <cellStyle name="Normal 2 2 6" xfId="4753" xr:uid="{9D2E2AFC-1DBF-427B-BC04-26E38FA66382}"/>
    <cellStyle name="Normal 2 3" xfId="75" xr:uid="{D31E030D-1101-4A1F-AFBA-53387F9FDED9}"/>
    <cellStyle name="Normal 2 3 2" xfId="76" xr:uid="{A094DE61-2B3B-4B67-9779-24237B186277}"/>
    <cellStyle name="Normal 2 3 2 2" xfId="281" xr:uid="{1E13CB10-8860-43B0-A950-71A7754247C8}"/>
    <cellStyle name="Normal 2 3 2 2 2" xfId="4657" xr:uid="{B5962BEC-87E1-44E4-8390-547A533DC8B6}"/>
    <cellStyle name="Normal 2 3 2 3" xfId="4351" xr:uid="{3B35AF06-28B8-4365-8390-642EC1D7F1F6}"/>
    <cellStyle name="Normal 2 3 2 3 2" xfId="4553" xr:uid="{1B58DF0F-C0CB-4231-9B67-F05EB37E9645}"/>
    <cellStyle name="Normal 2 3 2 3 3" xfId="4735" xr:uid="{CF87F19D-CA6E-4952-BADB-19A2DB07CF6E}"/>
    <cellStyle name="Normal 2 3 2 3 4" xfId="4708" xr:uid="{4912191D-71A4-4E6A-928C-43857B5D3D7C}"/>
    <cellStyle name="Normal 2 3 3" xfId="77" xr:uid="{4C0AA46E-28D9-428B-BBD6-A494F57A59C4}"/>
    <cellStyle name="Normal 2 3 4" xfId="78" xr:uid="{DACFC0ED-A13C-4B69-8D4F-D9EF92385B30}"/>
    <cellStyle name="Normal 2 3 5" xfId="185" xr:uid="{5459AE43-8CE4-409E-97DC-E28186516625}"/>
    <cellStyle name="Normal 2 3 5 2" xfId="4658" xr:uid="{C8518600-833B-425A-9683-1088865E3484}"/>
    <cellStyle name="Normal 2 3 6" xfId="4350" xr:uid="{1FBEF7F7-49F2-475A-A0F5-423617BA113B}"/>
    <cellStyle name="Normal 2 3 6 2" xfId="4552" xr:uid="{0623E23E-E62E-40D8-8242-603570AAB52F}"/>
    <cellStyle name="Normal 2 3 6 3" xfId="4734" xr:uid="{C2FE3A38-3AE6-4D30-B4C3-38BDB4942861}"/>
    <cellStyle name="Normal 2 3 6 4" xfId="4709" xr:uid="{7A875849-365A-4D3A-84FD-C950EB49314F}"/>
    <cellStyle name="Normal 2 3 7" xfId="5318" xr:uid="{2CA909AE-7E0C-4BF3-A044-5FA45487BE3D}"/>
    <cellStyle name="Normal 2 4" xfId="79" xr:uid="{5FFB9D61-4384-4755-B5FF-7D19551BF497}"/>
    <cellStyle name="Normal 2 4 2" xfId="80" xr:uid="{5B7551E4-C839-428D-A344-A6B9132CB29F}"/>
    <cellStyle name="Normal 2 4 3" xfId="282" xr:uid="{FA28AB48-1CB5-4EC5-A465-280D43EE382C}"/>
    <cellStyle name="Normal 2 4 3 2" xfId="4659" xr:uid="{6C6D49EF-4480-408B-898F-89635A2B8859}"/>
    <cellStyle name="Normal 2 4 3 3" xfId="4673" xr:uid="{96081B5D-9FD1-4DC2-9254-8D0C2DF58F42}"/>
    <cellStyle name="Normal 2 4 4" xfId="4554" xr:uid="{47DFB522-3E14-4EDE-93A4-C9A1ECEB40CC}"/>
    <cellStyle name="Normal 2 4 5" xfId="4754" xr:uid="{DE619CEB-138E-4D74-9D02-E70D390B0D37}"/>
    <cellStyle name="Normal 2 4 6" xfId="4752" xr:uid="{72699544-4EFA-47A2-8A65-AC43FB9859C3}"/>
    <cellStyle name="Normal 2 5" xfId="184" xr:uid="{8702E90B-449D-458B-842F-E329F868C80F}"/>
    <cellStyle name="Normal 2 5 2" xfId="284" xr:uid="{BC9AAD8E-F604-4890-8D27-9B191B2A37D1}"/>
    <cellStyle name="Normal 2 5 2 2" xfId="2505" xr:uid="{A277CCDF-4B93-495C-A8A0-A7E58D460DBF}"/>
    <cellStyle name="Normal 2 5 3" xfId="283" xr:uid="{EC3CE53E-87B7-400E-A297-3077EE312B75}"/>
    <cellStyle name="Normal 2 5 3 2" xfId="4586" xr:uid="{3B938FA5-5177-41A6-A9B9-FDEA90DD06D4}"/>
    <cellStyle name="Normal 2 5 3 3" xfId="4746" xr:uid="{802DEAC4-E8A1-4334-BC39-E05B83363DE5}"/>
    <cellStyle name="Normal 2 5 3 4" xfId="5302" xr:uid="{2E1F375F-2E8F-46B7-BCE5-F89BAB976EDD}"/>
    <cellStyle name="Normal 2 5 4" xfId="4660" xr:uid="{0893694B-D9A3-4B47-A5CD-5ECE2B22F751}"/>
    <cellStyle name="Normal 2 5 5" xfId="4615" xr:uid="{E16704F8-6F44-4182-89E1-82CF951ABC3B}"/>
    <cellStyle name="Normal 2 5 6" xfId="4614" xr:uid="{F4387F03-813E-4445-A49A-0C93FD601E18}"/>
    <cellStyle name="Normal 2 5 7" xfId="4749" xr:uid="{5452F038-FBC1-43D4-AF2F-498D973D138F}"/>
    <cellStyle name="Normal 2 5 8" xfId="4719" xr:uid="{D902D653-507D-471B-9ECB-68754C2C8591}"/>
    <cellStyle name="Normal 2 6" xfId="285" xr:uid="{2F5CA174-33F4-4494-9082-6E27B9B036D7}"/>
    <cellStyle name="Normal 2 6 2" xfId="286" xr:uid="{97028FF8-7DED-4FCC-9BEE-928FF98221CB}"/>
    <cellStyle name="Normal 2 6 3" xfId="452" xr:uid="{72F0BF1F-3807-4974-BA13-718A4FAFA226}"/>
    <cellStyle name="Normal 2 6 3 2" xfId="5335" xr:uid="{9C7C2E2C-1D3F-40B3-B603-FE0BD8582D46}"/>
    <cellStyle name="Normal 2 6 4" xfId="4661" xr:uid="{8035EDED-780E-4BD7-A9F6-0280DBF95FF0}"/>
    <cellStyle name="Normal 2 6 5" xfId="4612" xr:uid="{C11A0A4A-B335-4B27-90C9-57662450852E}"/>
    <cellStyle name="Normal 2 6 5 2" xfId="4710" xr:uid="{B7617C66-E411-4826-93A7-6F5AEE08C055}"/>
    <cellStyle name="Normal 2 6 6" xfId="4598" xr:uid="{DDC250A0-D8A5-4848-B7CA-81FDF4269CB7}"/>
    <cellStyle name="Normal 2 6 7" xfId="5322" xr:uid="{32B792F7-AEA7-4123-A210-B93925214185}"/>
    <cellStyle name="Normal 2 6 8" xfId="5331" xr:uid="{99BC20D9-5C17-483B-B2F1-168F748EAFF1}"/>
    <cellStyle name="Normal 2 7" xfId="287" xr:uid="{0FE55692-ABB1-4D4B-B007-F508D7E69411}"/>
    <cellStyle name="Normal 2 7 2" xfId="4456" xr:uid="{D5E5E513-BD14-4E09-9D6A-1569C2A1EF85}"/>
    <cellStyle name="Normal 2 7 3" xfId="4662" xr:uid="{66F3586A-F8D0-4019-8917-4BEDEF24D23B}"/>
    <cellStyle name="Normal 2 7 4" xfId="5303" xr:uid="{214B80CF-08EE-490A-8A46-51AB306B648A}"/>
    <cellStyle name="Normal 2 8" xfId="4508" xr:uid="{D7A4D11A-4392-4B4D-BE8B-C4CF59771D40}"/>
    <cellStyle name="Normal 2 9" xfId="4653" xr:uid="{2736C7E6-90B3-4BA0-AED0-D41F27F5CED1}"/>
    <cellStyle name="Normal 20" xfId="434" xr:uid="{011CC34F-2FCE-40D3-9873-28A489D5A3A1}"/>
    <cellStyle name="Normal 20 2" xfId="435" xr:uid="{075F752C-E7D4-44CE-8FB0-377DCDB03239}"/>
    <cellStyle name="Normal 20 2 2" xfId="436" xr:uid="{71ED7DA8-1527-4EE6-A90B-D4F71778C7D5}"/>
    <cellStyle name="Normal 20 2 2 2" xfId="4425" xr:uid="{DC3DDF0F-D1D6-4CE7-BFF8-73F7FFD3780D}"/>
    <cellStyle name="Normal 20 2 2 3" xfId="4417" xr:uid="{0FEA3436-6F97-460B-996C-BA9F1C8C607C}"/>
    <cellStyle name="Normal 20 2 2 4" xfId="4582" xr:uid="{723059BB-FA84-48AF-8AB6-160B68E622C9}"/>
    <cellStyle name="Normal 20 2 2 5" xfId="4744" xr:uid="{E2A77CA4-D7B6-4AC6-97C3-B470023FC101}"/>
    <cellStyle name="Normal 20 2 3" xfId="4420" xr:uid="{FC61A6B0-4CA8-4F87-963A-F5DB95A40AB8}"/>
    <cellStyle name="Normal 20 2 4" xfId="4416" xr:uid="{D6CF4D46-E93C-499F-AF0A-774FAC9BBD77}"/>
    <cellStyle name="Normal 20 2 5" xfId="4581" xr:uid="{73FCCD18-DFAF-4A61-8B13-1EE5DEC242AA}"/>
    <cellStyle name="Normal 20 2 6" xfId="4743" xr:uid="{CCD25ACE-0576-47F4-9FFF-3B99DBDF10F0}"/>
    <cellStyle name="Normal 20 3" xfId="1167" xr:uid="{98A4E2FA-76BC-437B-8886-D754DFB2CD19}"/>
    <cellStyle name="Normal 20 3 2" xfId="4457" xr:uid="{3D7CD0E5-0688-46A1-AA3A-201DA58E0AC2}"/>
    <cellStyle name="Normal 20 4" xfId="4352" xr:uid="{B385F8DD-57B4-45EC-8BC0-0A0B2D3ABF32}"/>
    <cellStyle name="Normal 20 4 2" xfId="4555" xr:uid="{7C3F1BB6-A6A9-4B3C-A3F7-F9899ED358E1}"/>
    <cellStyle name="Normal 20 4 3" xfId="4736" xr:uid="{CDB3FCE5-4EA7-46FF-9290-40801BA26091}"/>
    <cellStyle name="Normal 20 4 4" xfId="4711" xr:uid="{00F0B7DE-3D56-4B96-AD9C-D5C099449E00}"/>
    <cellStyle name="Normal 20 5" xfId="4433" xr:uid="{38395A12-0847-4996-B1C7-9878FCF08CB3}"/>
    <cellStyle name="Normal 20 5 2" xfId="5328" xr:uid="{CAF919BE-93C6-4AB4-A88A-C8A43108D1F9}"/>
    <cellStyle name="Normal 20 6" xfId="4587" xr:uid="{5E44085F-C1CC-4CF8-8388-ADE64190B522}"/>
    <cellStyle name="Normal 20 7" xfId="4696" xr:uid="{99B5800D-342A-455B-8AEB-3CCA45777E1E}"/>
    <cellStyle name="Normal 20 8" xfId="4717" xr:uid="{C9E9C621-53CC-4557-8CFE-433227293B8A}"/>
    <cellStyle name="Normal 20 9" xfId="4716" xr:uid="{E86CDE15-500A-4359-9924-0CD2EBB80823}"/>
    <cellStyle name="Normal 21" xfId="437" xr:uid="{6C323CDF-9C66-48E7-9BED-0A8DAA9E44E4}"/>
    <cellStyle name="Normal 21 2" xfId="438" xr:uid="{4B0F1885-68B7-44B8-AE6F-C7BA6944F6CA}"/>
    <cellStyle name="Normal 21 2 2" xfId="439" xr:uid="{78AD4B84-3915-4221-A033-BB8A074C0D96}"/>
    <cellStyle name="Normal 21 3" xfId="4353" xr:uid="{02F2DBF3-A615-44B0-B232-46F9B8EF720B}"/>
    <cellStyle name="Normal 21 3 2" xfId="4459" xr:uid="{CCDE7E1C-E7F1-4882-AACA-6FBD8BA0E646}"/>
    <cellStyle name="Normal 21 3 3" xfId="4458" xr:uid="{233FB74A-930C-4EDE-A78C-E4CBBF903932}"/>
    <cellStyle name="Normal 21 4" xfId="4570" xr:uid="{E97CBE2E-F3B1-4595-BAC6-178F0BD3FE59}"/>
    <cellStyle name="Normal 21 5" xfId="4737" xr:uid="{E0C37209-72FB-4617-A4DB-61FE8B34202D}"/>
    <cellStyle name="Normal 22" xfId="440" xr:uid="{A70C2FA6-080B-4295-94D3-C096833263C3}"/>
    <cellStyle name="Normal 22 2" xfId="441" xr:uid="{A498C803-0B95-4763-BB41-767ACF1F8A43}"/>
    <cellStyle name="Normal 22 3" xfId="4310" xr:uid="{DA77F794-C926-4971-9E3A-C473D18A413E}"/>
    <cellStyle name="Normal 22 3 2" xfId="4354" xr:uid="{8F17875C-C251-45ED-A8A1-6C12673B5051}"/>
    <cellStyle name="Normal 22 3 2 2" xfId="4461" xr:uid="{CF962B9C-36C5-44F5-B85D-BEB5BADFB781}"/>
    <cellStyle name="Normal 22 3 3" xfId="4460" xr:uid="{F15C230A-E6D4-4AD1-A5B6-5D3C491DD0DA}"/>
    <cellStyle name="Normal 22 3 4" xfId="4691" xr:uid="{AC0FE70A-109C-4705-90D0-A54CFE3264C9}"/>
    <cellStyle name="Normal 22 4" xfId="4313" xr:uid="{5D7C1D2F-9467-47BA-9BE2-FEBF2DF1D6DE}"/>
    <cellStyle name="Normal 22 4 2" xfId="4431" xr:uid="{A1F561A2-CC4B-4987-B200-80A3A7F959B3}"/>
    <cellStyle name="Normal 22 4 3" xfId="4571" xr:uid="{C3960DA3-B379-47B7-BA71-6618E920AE36}"/>
    <cellStyle name="Normal 22 4 3 2" xfId="4590" xr:uid="{D5281AEE-E97F-423E-A210-0F58A2BEB551}"/>
    <cellStyle name="Normal 22 4 3 3" xfId="4748" xr:uid="{AAA91B6E-50B3-409A-92E9-760EBF88FE38}"/>
    <cellStyle name="Normal 22 4 3 4" xfId="5338" xr:uid="{4B27E86A-CB11-4E81-84EA-A0D827D966AD}"/>
    <cellStyle name="Normal 22 4 3 5" xfId="5334" xr:uid="{02C00799-6217-4C35-AA2F-490D5581311D}"/>
    <cellStyle name="Normal 22 4 4" xfId="4692" xr:uid="{A8F03029-4565-4DDF-986D-55D855D8D107}"/>
    <cellStyle name="Normal 22 4 5" xfId="4604" xr:uid="{A723EB6F-6420-42EC-989D-7807922DE554}"/>
    <cellStyle name="Normal 22 4 6" xfId="4595" xr:uid="{3E89CCC2-CDA5-4390-AB27-70ABF43AD814}"/>
    <cellStyle name="Normal 22 4 7" xfId="4594" xr:uid="{2D80C6FF-4F7A-46D0-ADB1-3D9B0466A9D7}"/>
    <cellStyle name="Normal 22 4 8" xfId="4593" xr:uid="{7F0BB3D2-360F-4422-9E10-A5FAD05BC262}"/>
    <cellStyle name="Normal 22 4 9" xfId="4592" xr:uid="{31F6EB27-709F-4317-9AD0-17E33140A3A9}"/>
    <cellStyle name="Normal 22 5" xfId="4738" xr:uid="{7F30D3B0-CD8D-471A-8054-282A1AEA9AA3}"/>
    <cellStyle name="Normal 23" xfId="442" xr:uid="{B05B393F-D133-4DF5-B3B8-609BD8E38A05}"/>
    <cellStyle name="Normal 23 2" xfId="2500" xr:uid="{B62ACE98-851A-44F2-BAC9-060C5D7317CC}"/>
    <cellStyle name="Normal 23 2 2" xfId="4356" xr:uid="{352EF4BF-CF29-44A6-8CB6-F132071020E2}"/>
    <cellStyle name="Normal 23 2 2 2" xfId="4751" xr:uid="{741248E2-39BC-4CC9-AE1C-39D95B217B96}"/>
    <cellStyle name="Normal 23 2 2 3" xfId="4693" xr:uid="{7471EBB6-3E7F-450A-B3C8-96BB5FE1800F}"/>
    <cellStyle name="Normal 23 2 2 4" xfId="4663" xr:uid="{141B9D86-2F90-4301-B2E8-08797456CF75}"/>
    <cellStyle name="Normal 23 2 3" xfId="4605" xr:uid="{148536C6-720E-4577-8CD4-58CFDEAD8142}"/>
    <cellStyle name="Normal 23 2 4" xfId="4712" xr:uid="{30D31EAE-A8ED-47B1-81E9-8E75D8CCD441}"/>
    <cellStyle name="Normal 23 3" xfId="4426" xr:uid="{A3A7A66F-3909-4EB3-8CE2-BFF74A4962C7}"/>
    <cellStyle name="Normal 23 4" xfId="4355" xr:uid="{1A590257-A285-4C32-A8FA-90B658AB8467}"/>
    <cellStyle name="Normal 23 5" xfId="4572" xr:uid="{DAB3E7A3-7FAC-4856-8DB4-58F5AC561EED}"/>
    <cellStyle name="Normal 23 6" xfId="4739" xr:uid="{17637CEE-4EB8-4202-AA0D-D3AB0C726542}"/>
    <cellStyle name="Normal 24" xfId="443" xr:uid="{B8FD97F1-BD59-4035-9FCF-567A54E3630C}"/>
    <cellStyle name="Normal 24 2" xfId="444" xr:uid="{980778A6-1F8A-4693-B1F1-9AE8B9B5AD13}"/>
    <cellStyle name="Normal 24 2 2" xfId="4428" xr:uid="{04778E06-E478-4AE0-A8E4-90B718DD5BB1}"/>
    <cellStyle name="Normal 24 2 3" xfId="4358" xr:uid="{7117BCA5-8885-4017-9DFE-31DBBCD6C7CD}"/>
    <cellStyle name="Normal 24 2 4" xfId="4574" xr:uid="{90304161-EAD1-404B-89EC-74B22415DAD0}"/>
    <cellStyle name="Normal 24 2 5" xfId="4741" xr:uid="{63AFB22F-2592-4143-86BF-9D626A4A8809}"/>
    <cellStyle name="Normal 24 3" xfId="4427" xr:uid="{3743DA0A-CD03-46C7-A675-B35DCB64F946}"/>
    <cellStyle name="Normal 24 4" xfId="4357" xr:uid="{687A9B4E-FFD4-4820-BDD2-C7A7458733B4}"/>
    <cellStyle name="Normal 24 5" xfId="4573" xr:uid="{00DFF06C-9FAB-4FFD-836D-ECDE4BD4C3E8}"/>
    <cellStyle name="Normal 24 6" xfId="4740" xr:uid="{FB1C198B-A1D0-40BA-8FBB-B453BE205DB6}"/>
    <cellStyle name="Normal 25" xfId="451" xr:uid="{4FFE27E6-782C-4F97-BD78-0FF2AB9F9530}"/>
    <cellStyle name="Normal 25 2" xfId="4360" xr:uid="{38CB666F-38B9-4591-98E3-84F6A5B465C8}"/>
    <cellStyle name="Normal 25 2 2" xfId="5337" xr:uid="{0F3FFD2A-457A-4E12-82AF-65077A674772}"/>
    <cellStyle name="Normal 25 3" xfId="4429" xr:uid="{5E46F2AF-C18D-44F8-BBD2-819E67134068}"/>
    <cellStyle name="Normal 25 4" xfId="4359" xr:uid="{802196DF-D125-4836-A1A5-C0A106A705F2}"/>
    <cellStyle name="Normal 25 5" xfId="4575" xr:uid="{97F156FC-54E4-49CA-94F1-975D8A9ECAB2}"/>
    <cellStyle name="Normal 26" xfId="2498" xr:uid="{42A38150-1CA5-40E4-A67F-5D47D12E563C}"/>
    <cellStyle name="Normal 26 2" xfId="2499" xr:uid="{F2ACC759-713F-48AC-8CBA-3FAB3BDEA57C}"/>
    <cellStyle name="Normal 26 2 2" xfId="4362" xr:uid="{72280E86-6D40-4DAC-B3AA-874EDA8FC43D}"/>
    <cellStyle name="Normal 26 3" xfId="4361" xr:uid="{44F358EC-B65D-49FB-96A7-9CAEE938E2F4}"/>
    <cellStyle name="Normal 26 3 2" xfId="4436" xr:uid="{98B88F58-94FB-409D-A12C-1F695B03D14D}"/>
    <cellStyle name="Normal 27" xfId="2507" xr:uid="{206FD4D8-BC9C-466F-A607-F12896A43480}"/>
    <cellStyle name="Normal 27 2" xfId="4364" xr:uid="{5282BC04-6D20-4476-AA78-1260F5809BFB}"/>
    <cellStyle name="Normal 27 3" xfId="4363" xr:uid="{3DF26E17-4871-4181-94FF-015666EE1B89}"/>
    <cellStyle name="Normal 27 4" xfId="4599" xr:uid="{33E1448C-3295-4A16-80A5-F23113204DD0}"/>
    <cellStyle name="Normal 27 5" xfId="5320" xr:uid="{F7FEA841-2F8F-499B-B014-70203FB9764C}"/>
    <cellStyle name="Normal 27 6" xfId="4589" xr:uid="{DB41DCAC-71C3-4972-8BE6-7FA3ED56C9DD}"/>
    <cellStyle name="Normal 27 7" xfId="5332" xr:uid="{537BBFFD-1961-4503-99A1-28FFFDB15047}"/>
    <cellStyle name="Normal 28" xfId="4365" xr:uid="{DEB7E30B-1C2C-48CF-9D28-25C4978B92A8}"/>
    <cellStyle name="Normal 28 2" xfId="4366" xr:uid="{8F3DF3ED-D0E9-429F-A9ED-EF83AFEE7C2C}"/>
    <cellStyle name="Normal 28 3" xfId="4367" xr:uid="{729C3C58-9B18-4909-BF1C-A917AF5F09C5}"/>
    <cellStyle name="Normal 29" xfId="4368" xr:uid="{AEAA9053-B9E9-4552-9A84-2DB8C092707D}"/>
    <cellStyle name="Normal 29 2" xfId="4369" xr:uid="{2F9BD157-B949-4531-833F-B326A05C9A29}"/>
    <cellStyle name="Normal 3" xfId="2" xr:uid="{665067A7-73F8-4B7E-BFD2-7BB3B9468366}"/>
    <cellStyle name="Normal 3 2" xfId="81" xr:uid="{79BE66AC-3423-44EC-A726-5AF1B9EE5B79}"/>
    <cellStyle name="Normal 3 2 2" xfId="82" xr:uid="{06B3E9E1-5051-4005-BCAF-B89712B63D61}"/>
    <cellStyle name="Normal 3 2 2 2" xfId="288" xr:uid="{00EEFF45-E547-4BD3-9092-5E231BA816C6}"/>
    <cellStyle name="Normal 3 2 2 2 2" xfId="4665" xr:uid="{345A08D7-DC73-49A2-B8C4-E516AB7FC605}"/>
    <cellStyle name="Normal 3 2 2 3" xfId="4556" xr:uid="{D73FC0A9-0AE8-4A75-B88D-BD80551F0A28}"/>
    <cellStyle name="Normal 3 2 3" xfId="83" xr:uid="{D944CDDF-7D80-42BC-A719-78207B33A0DF}"/>
    <cellStyle name="Normal 3 2 4" xfId="289" xr:uid="{52D2A51D-205B-4B0C-B755-B2ED11233EE2}"/>
    <cellStyle name="Normal 3 2 4 2" xfId="4666" xr:uid="{177EC2A8-484A-4A3E-9B10-246AC5A383D1}"/>
    <cellStyle name="Normal 3 2 5" xfId="2506" xr:uid="{5E941185-7D37-4BC3-912D-FB528068D12A}"/>
    <cellStyle name="Normal 3 2 5 2" xfId="4509" xr:uid="{160569AC-3268-4C05-B8D7-4AB6940B5586}"/>
    <cellStyle name="Normal 3 2 5 3" xfId="5304" xr:uid="{E6072F69-B37F-4632-B719-A0E4D1236238}"/>
    <cellStyle name="Normal 3 3" xfId="84" xr:uid="{EF1235C4-465D-4AD8-9444-B3AD5624B632}"/>
    <cellStyle name="Normal 3 3 2" xfId="290" xr:uid="{90871409-1E77-4134-B842-A47B464B55F9}"/>
    <cellStyle name="Normal 3 3 2 2" xfId="4667" xr:uid="{4B3CECA7-C502-40FD-8FEB-6F44A40D6754}"/>
    <cellStyle name="Normal 3 3 3" xfId="4557" xr:uid="{C5259A3A-52FC-49A3-B354-8FEF48A26CF8}"/>
    <cellStyle name="Normal 3 4" xfId="85" xr:uid="{6D52F719-796F-401B-95BF-01D0314ABF9D}"/>
    <cellStyle name="Normal 3 4 2" xfId="2502" xr:uid="{F8FCD5F6-4448-4E42-8B47-B550CE7BF44F}"/>
    <cellStyle name="Normal 3 4 2 2" xfId="4668" xr:uid="{62504F69-7BAC-4BD4-9F22-77171B51C51C}"/>
    <cellStyle name="Normal 3 5" xfId="2501" xr:uid="{6734B789-78FA-42F9-B4C0-2F9BEB843CDF}"/>
    <cellStyle name="Normal 3 5 2" xfId="4669" xr:uid="{57A2356A-5F6A-46D6-882A-C17FBBD0A3AA}"/>
    <cellStyle name="Normal 3 5 3" xfId="4745" xr:uid="{E5195197-31D3-43B6-A671-A1E6C81AECDF}"/>
    <cellStyle name="Normal 3 5 4" xfId="4713" xr:uid="{7D0F55A2-B69A-4C51-B24F-E864021B7D6A}"/>
    <cellStyle name="Normal 3 6" xfId="4664" xr:uid="{DE38DFC9-B572-4663-9E70-4822482C0238}"/>
    <cellStyle name="Normal 3 6 2" xfId="5336" xr:uid="{3A7ABE6C-AA69-4A64-865C-4288AE0514AB}"/>
    <cellStyle name="Normal 3 6 2 2" xfId="5333" xr:uid="{80C4943E-F6E9-422F-BE4F-21131E8875D6}"/>
    <cellStyle name="Normal 30" xfId="4370" xr:uid="{DB2F78A3-10CE-40B7-8A38-C924EBAD3666}"/>
    <cellStyle name="Normal 30 2" xfId="4371" xr:uid="{9DFCD6B8-42CC-42A4-86C9-DACEB80C59C0}"/>
    <cellStyle name="Normal 31" xfId="4372" xr:uid="{9B673C64-76F0-419F-8460-738C8E180728}"/>
    <cellStyle name="Normal 31 2" xfId="4373" xr:uid="{19C28CF2-49CA-45FD-AB27-4A0FC2CC20DC}"/>
    <cellStyle name="Normal 32" xfId="4374" xr:uid="{68319541-0703-4DE3-900B-5D175AAAEDE0}"/>
    <cellStyle name="Normal 33" xfId="4375" xr:uid="{2DD40DB3-1BBB-496E-A5D6-69C2B04F2A29}"/>
    <cellStyle name="Normal 33 2" xfId="4376" xr:uid="{7DBEC8A4-EBA4-46B8-9FFE-D7D2CD94A7FE}"/>
    <cellStyle name="Normal 34" xfId="4377" xr:uid="{AB22D4E4-5262-4B07-8E96-BE645B15F108}"/>
    <cellStyle name="Normal 34 2" xfId="4378" xr:uid="{68AF52F4-0AEA-4030-9CD5-A2EA96E3DC8B}"/>
    <cellStyle name="Normal 35" xfId="4379" xr:uid="{FD742737-F465-49C9-AF98-A56B52AA1AF1}"/>
    <cellStyle name="Normal 35 2" xfId="4380" xr:uid="{D5F25C56-BCE1-4F12-B082-EBA856795884}"/>
    <cellStyle name="Normal 36" xfId="4381" xr:uid="{1B2DF9AE-F20D-4556-9AD4-5F57C8C6960F}"/>
    <cellStyle name="Normal 36 2" xfId="4382" xr:uid="{D92AEEE1-FB74-40EC-B214-A46519E1B765}"/>
    <cellStyle name="Normal 37" xfId="4383" xr:uid="{7A2AD346-97E5-4D45-A7D9-670C3DD92A68}"/>
    <cellStyle name="Normal 37 2" xfId="4384" xr:uid="{D13F8534-DF6D-4633-9A2A-9E1848BAD4F0}"/>
    <cellStyle name="Normal 38" xfId="4385" xr:uid="{4E15B4CC-AEA0-4C72-A3EB-A811BBA95EDC}"/>
    <cellStyle name="Normal 38 2" xfId="4386" xr:uid="{44869C57-8E35-45E1-AD65-FC2A9B3DF0A6}"/>
    <cellStyle name="Normal 39" xfId="4387" xr:uid="{1E67AA71-C9D3-4FDA-A5E2-C98ECC647909}"/>
    <cellStyle name="Normal 39 2" xfId="4388" xr:uid="{49A53EF1-5E29-4A62-89D0-BD448FAB73C3}"/>
    <cellStyle name="Normal 39 2 2" xfId="4389" xr:uid="{0A4F02E3-88A8-4BB0-A51E-95939EC7B7AE}"/>
    <cellStyle name="Normal 39 3" xfId="4390" xr:uid="{446D6B08-2AFD-4CA8-98B4-956862B81156}"/>
    <cellStyle name="Normal 4" xfId="86" xr:uid="{C1EAC512-0524-4165-9641-29B44ED3F256}"/>
    <cellStyle name="Normal 4 2" xfId="87" xr:uid="{1B22FFED-EA9A-4B58-ABD9-931D964D0FA5}"/>
    <cellStyle name="Normal 4 2 2" xfId="88" xr:uid="{AC89ECBD-CC19-47F6-ACC7-3DA7850DB6E4}"/>
    <cellStyle name="Normal 4 2 2 2" xfId="445" xr:uid="{9D940D4C-30FD-408F-8836-DC470DF4222B}"/>
    <cellStyle name="Normal 4 2 2 3" xfId="2807" xr:uid="{6A154CF9-11D5-4CD8-9043-AB5AE710D997}"/>
    <cellStyle name="Normal 4 2 2 4" xfId="2808" xr:uid="{C6CF25C1-E31B-46D8-AF49-8CB1C19DE947}"/>
    <cellStyle name="Normal 4 2 2 4 2" xfId="2809" xr:uid="{8A44B39A-96C9-4A30-B0F3-9D32E7C23555}"/>
    <cellStyle name="Normal 4 2 2 4 3" xfId="2810" xr:uid="{A12DB932-D9D5-4266-9F30-DA90412CBD2A}"/>
    <cellStyle name="Normal 4 2 2 4 3 2" xfId="2811" xr:uid="{C8DFEA34-C916-42A5-8CD7-D4478825308F}"/>
    <cellStyle name="Normal 4 2 2 4 3 3" xfId="4312" xr:uid="{523D6B8C-D984-4DF2-93A0-27C928B6AFCB}"/>
    <cellStyle name="Normal 4 2 3" xfId="2493" xr:uid="{01AB8A46-3D25-47D9-83F8-6849B7112016}"/>
    <cellStyle name="Normal 4 2 3 2" xfId="2504" xr:uid="{D18A5207-E0E5-405B-B09D-FDAACEC0D257}"/>
    <cellStyle name="Normal 4 2 3 2 2" xfId="4462" xr:uid="{52982F07-C5B1-4590-A7E1-D6ABD0BD561A}"/>
    <cellStyle name="Normal 4 2 3 2 3" xfId="5341" xr:uid="{18670D79-CA7B-4FAF-968E-5CAF1B5CA354}"/>
    <cellStyle name="Normal 4 2 3 3" xfId="4463" xr:uid="{A1A6DBEC-BF88-468F-9222-ED7CC644BC64}"/>
    <cellStyle name="Normal 4 2 3 3 2" xfId="4464" xr:uid="{AFA9EB21-7B09-4D11-999C-22434EFE330F}"/>
    <cellStyle name="Normal 4 2 3 4" xfId="4465" xr:uid="{166268E8-4E91-4226-82EA-CD7B8B854E24}"/>
    <cellStyle name="Normal 4 2 3 5" xfId="4466" xr:uid="{D80E46FD-C2FC-46AA-8FE2-4CAB7B620459}"/>
    <cellStyle name="Normal 4 2 4" xfId="2494" xr:uid="{3D25FE77-DCC1-4B92-BC4F-43774E350BDF}"/>
    <cellStyle name="Normal 4 2 4 2" xfId="4392" xr:uid="{42CA8B0F-86A0-450B-B267-2AAD2B4BF377}"/>
    <cellStyle name="Normal 4 2 4 2 2" xfId="4467" xr:uid="{B9F384FA-CBE2-447D-AF9F-79FD7798D711}"/>
    <cellStyle name="Normal 4 2 4 2 3" xfId="4694" xr:uid="{C0EFD3EE-25BD-4460-BA6F-0CA3250E1337}"/>
    <cellStyle name="Normal 4 2 4 2 4" xfId="4613" xr:uid="{5420FF54-C563-4730-91C8-865223A4176C}"/>
    <cellStyle name="Normal 4 2 4 3" xfId="4576" xr:uid="{004EE430-75F3-4620-BD6D-AD23B9FF4D19}"/>
    <cellStyle name="Normal 4 2 4 4" xfId="4714" xr:uid="{75213332-A09B-425D-9DCF-59CF85590A1F}"/>
    <cellStyle name="Normal 4 2 5" xfId="1168" xr:uid="{2BD3E806-4B04-485C-A4EC-D140A3395378}"/>
    <cellStyle name="Normal 4 2 6" xfId="4558" xr:uid="{84466F52-D20C-400C-AC3A-ABDD0F5EA702}"/>
    <cellStyle name="Normal 4 3" xfId="528" xr:uid="{E966FC19-61A7-4A62-872D-A1D46AD7DE06}"/>
    <cellStyle name="Normal 4 3 2" xfId="1170" xr:uid="{21899D4E-981E-451E-AA88-0042461B65C3}"/>
    <cellStyle name="Normal 4 3 2 2" xfId="1171" xr:uid="{3218FBCF-E04B-430D-B2EC-298E9B221A18}"/>
    <cellStyle name="Normal 4 3 2 3" xfId="1172" xr:uid="{01BA7AB3-958F-41FB-A9AE-C6E9E1237553}"/>
    <cellStyle name="Normal 4 3 3" xfId="1169" xr:uid="{1875485C-DB71-4F38-A012-D290A498C1BC}"/>
    <cellStyle name="Normal 4 3 3 2" xfId="4434" xr:uid="{753C4A4C-C1BF-4514-B70C-786C4B01B8F6}"/>
    <cellStyle name="Normal 4 3 4" xfId="2812" xr:uid="{6EB3A791-A6FC-4FB8-B69E-5664101E3E66}"/>
    <cellStyle name="Normal 4 3 5" xfId="2813" xr:uid="{A7DD6781-A94B-41D3-B23D-BA5665EE2FAA}"/>
    <cellStyle name="Normal 4 3 5 2" xfId="2814" xr:uid="{9A652AFD-8813-4AAC-96E8-7F92E0E27FB3}"/>
    <cellStyle name="Normal 4 3 5 3" xfId="2815" xr:uid="{C27F6A08-9DD7-442B-9C0C-254D0B63A625}"/>
    <cellStyle name="Normal 4 3 5 3 2" xfId="2816" xr:uid="{C1576C46-1A64-41A3-A38F-795AD5C0C8FF}"/>
    <cellStyle name="Normal 4 3 5 3 3" xfId="4311" xr:uid="{EA028E44-79FE-45DD-BB54-5A476D6EEE46}"/>
    <cellStyle name="Normal 4 3 6" xfId="4314" xr:uid="{2B92D667-E284-4E25-9B8F-3C9E4A9E6C97}"/>
    <cellStyle name="Normal 4 3 7" xfId="5340" xr:uid="{540A9E59-C902-41C7-B937-C591EF08F6A9}"/>
    <cellStyle name="Normal 4 4" xfId="453" xr:uid="{7F9DA3FA-59F6-4764-B3EB-64103CCD5738}"/>
    <cellStyle name="Normal 4 4 2" xfId="2495" xr:uid="{DC671F8D-D7DC-4990-B851-EF2551E94769}"/>
    <cellStyle name="Normal 4 4 3" xfId="2503" xr:uid="{39E8C95E-3708-45B7-A153-D0F95F69F484}"/>
    <cellStyle name="Normal 4 4 3 2" xfId="4317" xr:uid="{7B4C2457-F1A3-4388-8144-A2A65AEDB93C}"/>
    <cellStyle name="Normal 4 4 3 3" xfId="4316" xr:uid="{BAE6C891-FBD4-4410-83B7-54F7446A944A}"/>
    <cellStyle name="Normal 4 4 4" xfId="4747" xr:uid="{27E5D083-731E-485B-920B-175466BF0892}"/>
    <cellStyle name="Normal 4 4 5" xfId="5339" xr:uid="{4BF89BB7-146A-4CF2-B182-86751F3180E0}"/>
    <cellStyle name="Normal 4 5" xfId="2496" xr:uid="{7A1DE488-CF25-4246-9CF6-75D756CBA2F9}"/>
    <cellStyle name="Normal 4 5 2" xfId="4391" xr:uid="{EA7DE0F9-E822-4EEC-8014-49567C6F97B7}"/>
    <cellStyle name="Normal 4 6" xfId="2497" xr:uid="{C2489543-3FC3-4F3E-B330-9E79465C1DF0}"/>
    <cellStyle name="Normal 4 7" xfId="900" xr:uid="{E643D29B-ADCC-4E80-8147-88FF48752E23}"/>
    <cellStyle name="Normal 40" xfId="4393" xr:uid="{CD2A7674-D181-4771-AB0B-3AB4E66953C0}"/>
    <cellStyle name="Normal 40 2" xfId="4394" xr:uid="{90A2ED8A-243B-4A0A-817E-F3319BF8973D}"/>
    <cellStyle name="Normal 40 2 2" xfId="4395" xr:uid="{8B539776-E4AB-4AD6-BF54-5779086E952F}"/>
    <cellStyle name="Normal 40 3" xfId="4396" xr:uid="{5513A446-39C3-48A1-8046-EF1AA1DDAA68}"/>
    <cellStyle name="Normal 41" xfId="4397" xr:uid="{445CAC28-D9F0-456B-B226-7DA85D61CA9D}"/>
    <cellStyle name="Normal 41 2" xfId="4398" xr:uid="{15CE0390-F46E-4848-9709-F33C6296C9D8}"/>
    <cellStyle name="Normal 42" xfId="4399" xr:uid="{1C3DB9AC-84F5-4295-B39A-58AEA9AD6E09}"/>
    <cellStyle name="Normal 42 2" xfId="4400" xr:uid="{29D7F8C8-6446-4FF3-B543-D4EEACF21DD6}"/>
    <cellStyle name="Normal 43" xfId="4401" xr:uid="{44AF23F8-85BD-49D5-ACF4-478C69351CB6}"/>
    <cellStyle name="Normal 43 2" xfId="4402" xr:uid="{01AB5B8C-9D0F-415C-B995-0BB6E0D393D1}"/>
    <cellStyle name="Normal 44" xfId="4412" xr:uid="{05FB666A-BA46-4CD6-A7A9-E780E00AB339}"/>
    <cellStyle name="Normal 44 2" xfId="4413" xr:uid="{3F32C3AD-7571-48CD-BAE3-3D6BE65418A4}"/>
    <cellStyle name="Normal 45" xfId="4674" xr:uid="{B56ABAB2-35D0-45E1-8FAC-DAFFD16C7F28}"/>
    <cellStyle name="Normal 45 2" xfId="5324" xr:uid="{0E871CB4-4121-4EA3-B6F2-F5CE871EFB54}"/>
    <cellStyle name="Normal 45 3" xfId="5323" xr:uid="{42E901BC-F679-4532-9FDB-D9228A86BF4B}"/>
    <cellStyle name="Normal 5" xfId="89" xr:uid="{118FE016-551A-4919-99FB-97986E647805}"/>
    <cellStyle name="Normal 5 10" xfId="291" xr:uid="{90A825D2-59A1-4B28-A6CE-EBBB50BF9160}"/>
    <cellStyle name="Normal 5 10 2" xfId="529" xr:uid="{A719A564-54CD-43ED-892E-BE2862F9612B}"/>
    <cellStyle name="Normal 5 10 2 2" xfId="1173" xr:uid="{BD90D9AD-3B1D-4A71-B08C-2B80B002FA65}"/>
    <cellStyle name="Normal 5 10 2 3" xfId="2817" xr:uid="{0AA0F988-4BDC-4953-9712-500DA7160DA9}"/>
    <cellStyle name="Normal 5 10 2 4" xfId="2818" xr:uid="{2E1D17DD-335D-41FD-AE4E-874EC99EDA67}"/>
    <cellStyle name="Normal 5 10 3" xfId="1174" xr:uid="{E7CFE336-969F-48A6-953B-116B43843836}"/>
    <cellStyle name="Normal 5 10 3 2" xfId="2819" xr:uid="{FD7E3789-D41A-4653-BA6A-1629B9BBCBC6}"/>
    <cellStyle name="Normal 5 10 3 3" xfId="2820" xr:uid="{FCF6B5E5-9F0B-49D6-8F38-014F8AFA309A}"/>
    <cellStyle name="Normal 5 10 3 4" xfId="2821" xr:uid="{9FC67753-A7E6-4FA4-AACC-14E5D375E212}"/>
    <cellStyle name="Normal 5 10 4" xfId="2822" xr:uid="{51B07F9B-4DBD-4FAB-A887-896604D503E2}"/>
    <cellStyle name="Normal 5 10 5" xfId="2823" xr:uid="{480DCB67-AEEF-4339-80AC-6E0E416A78D3}"/>
    <cellStyle name="Normal 5 10 6" xfId="2824" xr:uid="{FF853FCF-2732-497E-9AED-10E894E84566}"/>
    <cellStyle name="Normal 5 11" xfId="292" xr:uid="{54CACA08-AA7C-4489-AA18-51155FF86A68}"/>
    <cellStyle name="Normal 5 11 2" xfId="1175" xr:uid="{AE7EE496-74D2-4F3A-B439-F66C5AE6CBB0}"/>
    <cellStyle name="Normal 5 11 2 2" xfId="2825" xr:uid="{4D1E13D7-0561-4623-86D0-EC52416C0AEE}"/>
    <cellStyle name="Normal 5 11 2 2 2" xfId="4403" xr:uid="{563D2F44-FE4C-49E6-9887-9AA973E969ED}"/>
    <cellStyle name="Normal 5 11 2 2 3" xfId="4681" xr:uid="{299C709B-402B-4351-B1A9-F083EEE7563C}"/>
    <cellStyle name="Normal 5 11 2 3" xfId="2826" xr:uid="{CC17B85B-4750-4B44-97A4-8705B974A8AE}"/>
    <cellStyle name="Normal 5 11 2 4" xfId="2827" xr:uid="{F43E94FD-2BB3-4AA7-BF47-FCF6C0EB5605}"/>
    <cellStyle name="Normal 5 11 3" xfId="2828" xr:uid="{0E1E7D4D-1203-4676-A233-718998D20E7C}"/>
    <cellStyle name="Normal 5 11 4" xfId="2829" xr:uid="{4D995FBE-50A7-49EA-9736-53F5AA3335AE}"/>
    <cellStyle name="Normal 5 11 4 2" xfId="4577" xr:uid="{8CC3396C-0B09-46AA-9A0D-5EE1F7F83B04}"/>
    <cellStyle name="Normal 5 11 4 3" xfId="4682" xr:uid="{F4166AB4-BD87-4A04-A7EB-60F244FAC533}"/>
    <cellStyle name="Normal 5 11 4 4" xfId="4606" xr:uid="{646AEA7E-092A-49D6-9D97-02175D0B5BF4}"/>
    <cellStyle name="Normal 5 11 5" xfId="2830" xr:uid="{6843E6A6-38C1-4C23-A025-CC579C9188D5}"/>
    <cellStyle name="Normal 5 12" xfId="1176" xr:uid="{3ABD6CF9-DB1F-422F-9586-0F7B7D46FC1D}"/>
    <cellStyle name="Normal 5 12 2" xfId="2831" xr:uid="{0ACCCEA5-7C4C-4A2C-AFD8-F0907A9EFFE0}"/>
    <cellStyle name="Normal 5 12 3" xfId="2832" xr:uid="{9826B7E2-C743-4414-A486-DB0432999CA9}"/>
    <cellStyle name="Normal 5 12 4" xfId="2833" xr:uid="{C838D686-D4C4-4958-815E-7D2CD18813B3}"/>
    <cellStyle name="Normal 5 13" xfId="901" xr:uid="{98840FAE-F044-4815-A1F8-03A877E029CB}"/>
    <cellStyle name="Normal 5 13 2" xfId="2834" xr:uid="{71E53E05-BCAB-455E-B37A-93377A5A7EE5}"/>
    <cellStyle name="Normal 5 13 3" xfId="2835" xr:uid="{5F92BE27-12B3-44F5-AD35-55B9004E9CA6}"/>
    <cellStyle name="Normal 5 13 4" xfId="2836" xr:uid="{C9EEAF56-43B1-450A-AC11-BC22F2A4D04F}"/>
    <cellStyle name="Normal 5 14" xfId="2837" xr:uid="{5EEE2149-DB11-4A06-82F0-FFFE7438162D}"/>
    <cellStyle name="Normal 5 14 2" xfId="2838" xr:uid="{08291BE7-C962-401A-815D-50A3306562BE}"/>
    <cellStyle name="Normal 5 15" xfId="2839" xr:uid="{D6982D69-B665-4A7D-9969-4B1DD5160273}"/>
    <cellStyle name="Normal 5 16" xfId="2840" xr:uid="{344AFBFE-DAA9-4DDC-A9E5-6C68BE43F764}"/>
    <cellStyle name="Normal 5 17" xfId="2841" xr:uid="{6B1BCD25-B439-432D-83ED-7FD562828362}"/>
    <cellStyle name="Normal 5 2" xfId="90" xr:uid="{347F2E4E-2A95-4818-8154-A8B2EAD21AE8}"/>
    <cellStyle name="Normal 5 2 2" xfId="187" xr:uid="{C3A4CB7B-174D-4A68-967E-E628CEC76BB0}"/>
    <cellStyle name="Normal 5 2 2 2" xfId="188" xr:uid="{D2E19CE3-BE83-464F-9AFD-006D51698A6A}"/>
    <cellStyle name="Normal 5 2 2 2 2" xfId="189" xr:uid="{8CA1A1F6-6161-401C-B2F7-C1225AF0A6FF}"/>
    <cellStyle name="Normal 5 2 2 2 2 2" xfId="190" xr:uid="{14E30B72-50FC-471E-B418-ED889AB6086A}"/>
    <cellStyle name="Normal 5 2 2 2 3" xfId="191" xr:uid="{C8A039AD-E954-45EB-8C1A-BF43568F17C4}"/>
    <cellStyle name="Normal 5 2 2 2 4" xfId="4670" xr:uid="{E92CB996-9C55-4AEE-AA5E-CAD1E5EDB11C}"/>
    <cellStyle name="Normal 5 2 2 2 5" xfId="5300" xr:uid="{483A07DE-3E52-4300-BD2F-89BF04D1B967}"/>
    <cellStyle name="Normal 5 2 2 3" xfId="192" xr:uid="{CCFD1289-EA84-44EE-A824-9993B316BDFA}"/>
    <cellStyle name="Normal 5 2 2 3 2" xfId="193" xr:uid="{E92750B1-F55D-46F3-A785-10F1BDEFE890}"/>
    <cellStyle name="Normal 5 2 2 4" xfId="194" xr:uid="{0BAE9925-93EF-40A9-A889-188F10DF2461}"/>
    <cellStyle name="Normal 5 2 2 5" xfId="293" xr:uid="{FDC045A9-DA57-4889-8840-EFA9A2BC9712}"/>
    <cellStyle name="Normal 5 2 2 6" xfId="4596" xr:uid="{2C8A907C-246E-4CCF-8698-813BCF637E34}"/>
    <cellStyle name="Normal 5 2 2 7" xfId="5329" xr:uid="{99E1E395-92E5-40BB-A99C-B8596A6DE3D6}"/>
    <cellStyle name="Normal 5 2 3" xfId="195" xr:uid="{B3DC1EF6-28C6-42A0-8A7C-B41FE5F8D9CA}"/>
    <cellStyle name="Normal 5 2 3 2" xfId="196" xr:uid="{312104F3-A5FD-4DC5-9A8E-9C151D44BF5C}"/>
    <cellStyle name="Normal 5 2 3 2 2" xfId="197" xr:uid="{50BA886B-DAA2-47E7-A5A5-178515B7BCA1}"/>
    <cellStyle name="Normal 5 2 3 2 3" xfId="4559" xr:uid="{CFE5F842-3D34-4841-A37B-B7633E550A2D}"/>
    <cellStyle name="Normal 5 2 3 2 4" xfId="5301" xr:uid="{4DA33878-846C-4CB8-86D8-9AFCEED0F11D}"/>
    <cellStyle name="Normal 5 2 3 3" xfId="198" xr:uid="{05AEA9F0-A989-4490-9528-A0EAD217A8F0}"/>
    <cellStyle name="Normal 5 2 3 3 2" xfId="4742" xr:uid="{FDC5BE68-0DE6-45EC-8143-141D1ADDE575}"/>
    <cellStyle name="Normal 5 2 3 4" xfId="4404" xr:uid="{F130B1C2-BB95-4212-A79B-D0F645020C59}"/>
    <cellStyle name="Normal 5 2 3 4 2" xfId="4715" xr:uid="{2FDEC657-3FBB-4100-A109-7B78C8B50A53}"/>
    <cellStyle name="Normal 5 2 3 5" xfId="4597" xr:uid="{19541C21-2ADA-4B9A-91DA-39DDB81189D9}"/>
    <cellStyle name="Normal 5 2 3 6" xfId="5321" xr:uid="{8B83F73F-EE68-486C-8D86-1A1029A6029C}"/>
    <cellStyle name="Normal 5 2 3 7" xfId="5330" xr:uid="{1A8DD89C-CF47-489D-9E78-58A9067B7AEC}"/>
    <cellStyle name="Normal 5 2 4" xfId="199" xr:uid="{96145942-AC9A-4BAA-9AF6-661303DD5BA1}"/>
    <cellStyle name="Normal 5 2 4 2" xfId="200" xr:uid="{92813A4E-9D13-46C4-8F02-2BF86382F455}"/>
    <cellStyle name="Normal 5 2 5" xfId="201" xr:uid="{D6DC9058-7A68-416B-9769-598F0E1527AE}"/>
    <cellStyle name="Normal 5 2 6" xfId="186" xr:uid="{7592EB8D-D665-4144-BB66-762F87D68DBB}"/>
    <cellStyle name="Normal 5 3" xfId="91" xr:uid="{8B18EBE8-AF12-42EA-974E-1CC1605DE3A1}"/>
    <cellStyle name="Normal 5 3 2" xfId="4406" xr:uid="{38926959-706D-494B-96BA-79378C86E0D8}"/>
    <cellStyle name="Normal 5 3 3" xfId="4405" xr:uid="{B65182F8-0781-413A-B6AE-174CAB01E734}"/>
    <cellStyle name="Normal 5 4" xfId="92" xr:uid="{655C5EF7-32AC-4526-9151-B648CDB37CAD}"/>
    <cellStyle name="Normal 5 4 10" xfId="2842" xr:uid="{65B6F8A1-EF77-425B-941D-9DA17BD93725}"/>
    <cellStyle name="Normal 5 4 11" xfId="2843" xr:uid="{6CBA45FA-D1E7-4DD6-B429-29F7CD2B9AC8}"/>
    <cellStyle name="Normal 5 4 2" xfId="93" xr:uid="{6272D074-B38A-480E-84B6-E26D99AA4262}"/>
    <cellStyle name="Normal 5 4 2 2" xfId="94" xr:uid="{C1F0BF16-39A0-46CB-AC93-8A5B38A8D718}"/>
    <cellStyle name="Normal 5 4 2 2 2" xfId="294" xr:uid="{24B6146E-AC9E-4BA0-B51C-D8BC2AB356AB}"/>
    <cellStyle name="Normal 5 4 2 2 2 2" xfId="530" xr:uid="{05AD5885-3CB4-4D13-A5FB-0E2148E38853}"/>
    <cellStyle name="Normal 5 4 2 2 2 2 2" xfId="531" xr:uid="{BA0FA2A2-3704-4412-A5C7-313BA457F707}"/>
    <cellStyle name="Normal 5 4 2 2 2 2 2 2" xfId="1177" xr:uid="{D90E9FCE-EA98-4077-9878-F8B660F336A7}"/>
    <cellStyle name="Normal 5 4 2 2 2 2 2 2 2" xfId="1178" xr:uid="{D325A017-C080-43CD-B8D2-87675247E3BC}"/>
    <cellStyle name="Normal 5 4 2 2 2 2 2 3" xfId="1179" xr:uid="{6D290F27-1A75-4F63-8831-3A90D4782CFB}"/>
    <cellStyle name="Normal 5 4 2 2 2 2 3" xfId="1180" xr:uid="{F8F0218D-2B47-4E52-AA1E-59396E64F69B}"/>
    <cellStyle name="Normal 5 4 2 2 2 2 3 2" xfId="1181" xr:uid="{5B6DDDAC-DD73-49BC-B222-A18238313AF5}"/>
    <cellStyle name="Normal 5 4 2 2 2 2 4" xfId="1182" xr:uid="{468E87C9-B91D-4B8E-BDC7-4EA413B535E1}"/>
    <cellStyle name="Normal 5 4 2 2 2 3" xfId="532" xr:uid="{38FA2F90-CC61-4484-87BD-16E88C45EADF}"/>
    <cellStyle name="Normal 5 4 2 2 2 3 2" xfId="1183" xr:uid="{AE991D7B-45A1-4AB9-BA0B-4A6E72267560}"/>
    <cellStyle name="Normal 5 4 2 2 2 3 2 2" xfId="1184" xr:uid="{464FB58B-6656-4964-B454-C74D7E828F49}"/>
    <cellStyle name="Normal 5 4 2 2 2 3 3" xfId="1185" xr:uid="{5FE9B51F-A4AF-4392-AE09-0BC2891EDE17}"/>
    <cellStyle name="Normal 5 4 2 2 2 3 4" xfId="2844" xr:uid="{C37B04F9-11DA-42EF-9B27-3E3ECECBEBFF}"/>
    <cellStyle name="Normal 5 4 2 2 2 4" xfId="1186" xr:uid="{9FC59B8D-F69D-4446-8BC1-7EA47C3DDED8}"/>
    <cellStyle name="Normal 5 4 2 2 2 4 2" xfId="1187" xr:uid="{5D1917CA-8811-448B-9E61-4E5A49158651}"/>
    <cellStyle name="Normal 5 4 2 2 2 5" xfId="1188" xr:uid="{F292BD1B-F28C-4896-A1A4-69DEC044D7BB}"/>
    <cellStyle name="Normal 5 4 2 2 2 6" xfId="2845" xr:uid="{F58FEBCE-86AE-46C7-ABEF-83294BC63489}"/>
    <cellStyle name="Normal 5 4 2 2 3" xfId="295" xr:uid="{3B2FC6AB-CF02-468F-98BB-1AC2405088D5}"/>
    <cellStyle name="Normal 5 4 2 2 3 2" xfId="533" xr:uid="{92083882-73FB-477B-A473-D5D0328EBFE5}"/>
    <cellStyle name="Normal 5 4 2 2 3 2 2" xfId="534" xr:uid="{3B177545-D815-4C0A-AE2E-E878B5EE0274}"/>
    <cellStyle name="Normal 5 4 2 2 3 2 2 2" xfId="1189" xr:uid="{D96BEB1B-2A5C-4E3C-A025-0AA1119CE8FF}"/>
    <cellStyle name="Normal 5 4 2 2 3 2 2 2 2" xfId="1190" xr:uid="{15D55520-240F-4E15-B8C1-13DC73C69626}"/>
    <cellStyle name="Normal 5 4 2 2 3 2 2 3" xfId="1191" xr:uid="{D4781AC3-9516-4ABD-B338-F1801AAF673F}"/>
    <cellStyle name="Normal 5 4 2 2 3 2 3" xfId="1192" xr:uid="{8D3B9BE1-5766-40DB-BE5A-B88A3641BFE8}"/>
    <cellStyle name="Normal 5 4 2 2 3 2 3 2" xfId="1193" xr:uid="{98BA48B6-37E2-46FB-9A08-9A6BC038D3FF}"/>
    <cellStyle name="Normal 5 4 2 2 3 2 4" xfId="1194" xr:uid="{09D33CF4-06EC-482C-BD3F-2907460FE4A0}"/>
    <cellStyle name="Normal 5 4 2 2 3 3" xfId="535" xr:uid="{04052EFD-4B10-407D-BA2C-2FFA2CAEC65E}"/>
    <cellStyle name="Normal 5 4 2 2 3 3 2" xfId="1195" xr:uid="{7CC5935B-7ED9-4105-AEA5-14C9043DDC89}"/>
    <cellStyle name="Normal 5 4 2 2 3 3 2 2" xfId="1196" xr:uid="{71410166-6E5A-4649-9EA3-D16DFC0468D3}"/>
    <cellStyle name="Normal 5 4 2 2 3 3 3" xfId="1197" xr:uid="{4EF5EA2F-935C-4350-845D-A7DE67392631}"/>
    <cellStyle name="Normal 5 4 2 2 3 4" xfId="1198" xr:uid="{FE86F0A7-C0C2-4C26-A60E-95371B5B29E7}"/>
    <cellStyle name="Normal 5 4 2 2 3 4 2" xfId="1199" xr:uid="{3694817C-73E3-40D4-A59E-EA71836F8D09}"/>
    <cellStyle name="Normal 5 4 2 2 3 5" xfId="1200" xr:uid="{2D223390-7972-47F4-974A-9598BC65DA19}"/>
    <cellStyle name="Normal 5 4 2 2 4" xfId="536" xr:uid="{BAE9DBED-4F2E-4E93-B8F9-61AE0B79BD35}"/>
    <cellStyle name="Normal 5 4 2 2 4 2" xfId="537" xr:uid="{CA48C6E8-A2E7-4613-8B7B-38E5A1E96BB6}"/>
    <cellStyle name="Normal 5 4 2 2 4 2 2" xfId="1201" xr:uid="{C3F9700E-BDAC-4A40-AA40-EB92F9D35487}"/>
    <cellStyle name="Normal 5 4 2 2 4 2 2 2" xfId="1202" xr:uid="{FA181C3C-843A-4877-8BE9-0507CBEBE72C}"/>
    <cellStyle name="Normal 5 4 2 2 4 2 3" xfId="1203" xr:uid="{AEE42AB9-211D-4B21-A028-65B5F62DE938}"/>
    <cellStyle name="Normal 5 4 2 2 4 3" xfId="1204" xr:uid="{DF1587BC-DE62-472B-AAB9-05DD20951A9F}"/>
    <cellStyle name="Normal 5 4 2 2 4 3 2" xfId="1205" xr:uid="{72C0DE86-544F-46C6-993B-359C8A21CBBE}"/>
    <cellStyle name="Normal 5 4 2 2 4 4" xfId="1206" xr:uid="{0EFC4112-6C6B-4EBE-8D55-F283B3BF12DE}"/>
    <cellStyle name="Normal 5 4 2 2 5" xfId="538" xr:uid="{6ECCE441-1E48-49E1-A2E7-F37975D1F704}"/>
    <cellStyle name="Normal 5 4 2 2 5 2" xfId="1207" xr:uid="{E44D7AE4-E198-4DD2-BD30-F2C0B173F976}"/>
    <cellStyle name="Normal 5 4 2 2 5 2 2" xfId="1208" xr:uid="{658D5B99-82A2-4FE8-B78D-094593FE7FDF}"/>
    <cellStyle name="Normal 5 4 2 2 5 3" xfId="1209" xr:uid="{9C05B35D-0BE4-40D4-85AF-84922F3BCEAD}"/>
    <cellStyle name="Normal 5 4 2 2 5 4" xfId="2846" xr:uid="{26AF8428-EDBB-4980-87D8-38D7F0DC409A}"/>
    <cellStyle name="Normal 5 4 2 2 6" xfId="1210" xr:uid="{00276BF8-B46A-44BC-B89C-12EBB3400F81}"/>
    <cellStyle name="Normal 5 4 2 2 6 2" xfId="1211" xr:uid="{EFF63A41-CC97-4513-9EED-7EE9E046240B}"/>
    <cellStyle name="Normal 5 4 2 2 7" xfId="1212" xr:uid="{1957F1FA-1B21-461E-9D74-996F0F948BB4}"/>
    <cellStyle name="Normal 5 4 2 2 8" xfId="2847" xr:uid="{63CC670E-AA5F-4FA2-8C03-FBF9BF29CEC6}"/>
    <cellStyle name="Normal 5 4 2 3" xfId="296" xr:uid="{74662201-4BBB-4F4F-B40C-11DA43C75A49}"/>
    <cellStyle name="Normal 5 4 2 3 2" xfId="539" xr:uid="{9D97D9B9-5F9A-46F0-BCC7-505F9CA36CD4}"/>
    <cellStyle name="Normal 5 4 2 3 2 2" xfId="540" xr:uid="{2C72DA8C-A09F-4A25-AA4B-E08DEF96D051}"/>
    <cellStyle name="Normal 5 4 2 3 2 2 2" xfId="1213" xr:uid="{C1413E04-68A1-4210-B70B-B7B1DDD98113}"/>
    <cellStyle name="Normal 5 4 2 3 2 2 2 2" xfId="1214" xr:uid="{B772A1D4-9A29-46C0-9DF0-09AB24713223}"/>
    <cellStyle name="Normal 5 4 2 3 2 2 3" xfId="1215" xr:uid="{2DF0193E-49FF-4BC3-8A80-807C6DE37431}"/>
    <cellStyle name="Normal 5 4 2 3 2 3" xfId="1216" xr:uid="{6DEE69A9-C781-4534-92D3-940948EF5748}"/>
    <cellStyle name="Normal 5 4 2 3 2 3 2" xfId="1217" xr:uid="{70A4DDB5-D25D-438D-840B-2CF32D97FAEC}"/>
    <cellStyle name="Normal 5 4 2 3 2 4" xfId="1218" xr:uid="{246B8C86-4B22-4569-9D9D-C9A1C1BF1696}"/>
    <cellStyle name="Normal 5 4 2 3 3" xfId="541" xr:uid="{7960755A-73F8-496B-9356-2A5B2809A0A4}"/>
    <cellStyle name="Normal 5 4 2 3 3 2" xfId="1219" xr:uid="{A64F7DDA-B998-4AB8-96F2-3F99C3C34C15}"/>
    <cellStyle name="Normal 5 4 2 3 3 2 2" xfId="1220" xr:uid="{427CC753-1BF1-4EEE-82D0-D59FB5C0F1FD}"/>
    <cellStyle name="Normal 5 4 2 3 3 3" xfId="1221" xr:uid="{DC5AC3C9-092A-41E3-9428-446D34397A27}"/>
    <cellStyle name="Normal 5 4 2 3 3 4" xfId="2848" xr:uid="{6B0D6FF9-3D2B-4D89-AC9E-1D692679217A}"/>
    <cellStyle name="Normal 5 4 2 3 4" xfId="1222" xr:uid="{F5260A74-4126-40C2-AE8C-257644EA8078}"/>
    <cellStyle name="Normal 5 4 2 3 4 2" xfId="1223" xr:uid="{2CAEF322-9311-4894-9196-333D3FFB38C0}"/>
    <cellStyle name="Normal 5 4 2 3 5" xfId="1224" xr:uid="{2DFF864F-C7F5-4870-BB05-19C89D42A1F6}"/>
    <cellStyle name="Normal 5 4 2 3 6" xfId="2849" xr:uid="{5D5669C0-A45F-44F8-BCA5-B95BAE34CD9B}"/>
    <cellStyle name="Normal 5 4 2 4" xfId="297" xr:uid="{59DCD802-00CD-4504-81D9-E262C8300973}"/>
    <cellStyle name="Normal 5 4 2 4 2" xfId="542" xr:uid="{6CB16BD0-F1D7-450B-B383-F6FF46F69979}"/>
    <cellStyle name="Normal 5 4 2 4 2 2" xfId="543" xr:uid="{1E9C7C65-792B-41FD-937C-4ACCA7F0C4E9}"/>
    <cellStyle name="Normal 5 4 2 4 2 2 2" xfId="1225" xr:uid="{AAE74E89-0E14-4CB9-9B75-876D3D397FF8}"/>
    <cellStyle name="Normal 5 4 2 4 2 2 2 2" xfId="1226" xr:uid="{FEF003F3-470E-4BFD-815D-4CADB17744E7}"/>
    <cellStyle name="Normal 5 4 2 4 2 2 3" xfId="1227" xr:uid="{25BFE22F-BA67-42DF-9295-15064AE79BCC}"/>
    <cellStyle name="Normal 5 4 2 4 2 3" xfId="1228" xr:uid="{89EA5BD2-16F4-4045-AC1F-D24130353DD2}"/>
    <cellStyle name="Normal 5 4 2 4 2 3 2" xfId="1229" xr:uid="{93A9B414-F07B-4459-B30F-CDFFBC1D9D91}"/>
    <cellStyle name="Normal 5 4 2 4 2 4" xfId="1230" xr:uid="{E7FE8FF0-507F-429B-9808-C1A08482B433}"/>
    <cellStyle name="Normal 5 4 2 4 3" xfId="544" xr:uid="{F007C410-EAAE-4807-97D5-5546E52FE60C}"/>
    <cellStyle name="Normal 5 4 2 4 3 2" xfId="1231" xr:uid="{1BBDECFF-7CC6-423B-ADAA-4749EF4A7743}"/>
    <cellStyle name="Normal 5 4 2 4 3 2 2" xfId="1232" xr:uid="{91F7BE50-5804-4677-A5E9-0907BD3E688D}"/>
    <cellStyle name="Normal 5 4 2 4 3 3" xfId="1233" xr:uid="{1661DFA2-7003-47F2-8F96-E49FA3EE67A3}"/>
    <cellStyle name="Normal 5 4 2 4 4" xfId="1234" xr:uid="{78AF48F2-DC52-44CC-A223-F20C29013512}"/>
    <cellStyle name="Normal 5 4 2 4 4 2" xfId="1235" xr:uid="{5CA069E9-7A03-4054-ACB9-39EBBBF1456F}"/>
    <cellStyle name="Normal 5 4 2 4 5" xfId="1236" xr:uid="{F3ABC2E4-B682-4BF2-95B1-2E58035838E6}"/>
    <cellStyle name="Normal 5 4 2 5" xfId="298" xr:uid="{D2A5F9CE-8E9D-41E6-A0F0-557CBB5C2739}"/>
    <cellStyle name="Normal 5 4 2 5 2" xfId="545" xr:uid="{FA6468AB-3B45-4305-9C73-0D04B4B5ED2A}"/>
    <cellStyle name="Normal 5 4 2 5 2 2" xfId="1237" xr:uid="{35738DD7-8123-406D-A9A4-BA36AE2F0EE8}"/>
    <cellStyle name="Normal 5 4 2 5 2 2 2" xfId="1238" xr:uid="{E884C2F4-6AC1-4510-8491-2D2D15F7EDBD}"/>
    <cellStyle name="Normal 5 4 2 5 2 3" xfId="1239" xr:uid="{9E58D49C-BFC0-405B-BD24-327EB52F4811}"/>
    <cellStyle name="Normal 5 4 2 5 3" xfId="1240" xr:uid="{2675611A-6D8A-4B5C-B828-B59E9BDBEBC6}"/>
    <cellStyle name="Normal 5 4 2 5 3 2" xfId="1241" xr:uid="{FA865363-5B2E-4D11-B0BF-3F560DB3D9C2}"/>
    <cellStyle name="Normal 5 4 2 5 4" xfId="1242" xr:uid="{0BF2751F-2416-45FA-8E75-A0032B0486B5}"/>
    <cellStyle name="Normal 5 4 2 6" xfId="546" xr:uid="{12DB18A7-E875-4472-A07B-F782B6B9446A}"/>
    <cellStyle name="Normal 5 4 2 6 2" xfId="1243" xr:uid="{3A27D757-59F1-4E48-AC18-8EE65D958676}"/>
    <cellStyle name="Normal 5 4 2 6 2 2" xfId="1244" xr:uid="{CA069D71-6F0D-44D3-A212-E587459DC0D7}"/>
    <cellStyle name="Normal 5 4 2 6 2 3" xfId="4419" xr:uid="{889EE1DF-871C-44BE-BC62-6432C53ED997}"/>
    <cellStyle name="Normal 5 4 2 6 3" xfId="1245" xr:uid="{A0729459-0F9E-4E19-A124-721F2E4B91F0}"/>
    <cellStyle name="Normal 5 4 2 6 4" xfId="2850" xr:uid="{31F9F062-D45B-43CA-93FE-852438EA4229}"/>
    <cellStyle name="Normal 5 4 2 6 4 2" xfId="4584" xr:uid="{4179663D-ADD8-4B1A-B63A-30CC0F628B1A}"/>
    <cellStyle name="Normal 5 4 2 6 4 3" xfId="4683" xr:uid="{3C4661AE-1726-47EA-8AAE-2166D6559F69}"/>
    <cellStyle name="Normal 5 4 2 6 4 4" xfId="4611" xr:uid="{19B8A2D1-0E84-42AE-9952-E8998E756A53}"/>
    <cellStyle name="Normal 5 4 2 7" xfId="1246" xr:uid="{5EE8C55F-A5C2-4D20-A025-6D992CBE38C9}"/>
    <cellStyle name="Normal 5 4 2 7 2" xfId="1247" xr:uid="{45F412BD-D365-4800-9390-0A67B543C690}"/>
    <cellStyle name="Normal 5 4 2 8" xfId="1248" xr:uid="{D578FC77-DB7E-4CAB-9413-D7B2099FEA48}"/>
    <cellStyle name="Normal 5 4 2 9" xfId="2851" xr:uid="{D62F3953-95CF-4993-9A94-038163AFE421}"/>
    <cellStyle name="Normal 5 4 3" xfId="95" xr:uid="{2283D7EE-6BE5-40B9-834E-7C0169C34191}"/>
    <cellStyle name="Normal 5 4 3 2" xfId="96" xr:uid="{005815B1-2DE7-4A26-BF45-BFD10E694A1B}"/>
    <cellStyle name="Normal 5 4 3 2 2" xfId="547" xr:uid="{32751914-D74C-4015-A278-0D1233C468A2}"/>
    <cellStyle name="Normal 5 4 3 2 2 2" xfId="548" xr:uid="{E1B41B11-6C9C-47CD-8A93-D56EB828F8CC}"/>
    <cellStyle name="Normal 5 4 3 2 2 2 2" xfId="1249" xr:uid="{761292ED-65B8-42CB-8973-4F60DCCE9E59}"/>
    <cellStyle name="Normal 5 4 3 2 2 2 2 2" xfId="1250" xr:uid="{73ECACCA-B04A-47DF-8683-03F5C7AC4058}"/>
    <cellStyle name="Normal 5 4 3 2 2 2 3" xfId="1251" xr:uid="{4F2606EF-D637-4714-B3F7-BED19327313F}"/>
    <cellStyle name="Normal 5 4 3 2 2 3" xfId="1252" xr:uid="{CDBE2942-C618-4F7E-9729-2207AAA562B7}"/>
    <cellStyle name="Normal 5 4 3 2 2 3 2" xfId="1253" xr:uid="{D5330B27-C367-4313-83EF-CE5650B843C2}"/>
    <cellStyle name="Normal 5 4 3 2 2 4" xfId="1254" xr:uid="{053689D2-6800-46E4-BC6B-6AF0D469E2B1}"/>
    <cellStyle name="Normal 5 4 3 2 3" xfId="549" xr:uid="{1AE78920-F399-4738-9DB9-6F8FD7C69EB3}"/>
    <cellStyle name="Normal 5 4 3 2 3 2" xfId="1255" xr:uid="{51E9D1EE-1EC7-4545-A090-E3363013F39B}"/>
    <cellStyle name="Normal 5 4 3 2 3 2 2" xfId="1256" xr:uid="{D4820F11-FB99-4257-867A-6333B4745675}"/>
    <cellStyle name="Normal 5 4 3 2 3 3" xfId="1257" xr:uid="{E4F219D5-6DAB-4264-B919-0182A6AFBD8F}"/>
    <cellStyle name="Normal 5 4 3 2 3 4" xfId="2852" xr:uid="{6A06851A-4A59-496A-AC5B-97EDD2419462}"/>
    <cellStyle name="Normal 5 4 3 2 4" xfId="1258" xr:uid="{C65BB7C4-50E8-4FC6-8965-278FCD8B7BFB}"/>
    <cellStyle name="Normal 5 4 3 2 4 2" xfId="1259" xr:uid="{2264C583-7E81-4618-BE55-8ACA5774402E}"/>
    <cellStyle name="Normal 5 4 3 2 5" xfId="1260" xr:uid="{BA3E1EC5-6329-4113-ADFB-9EDEF4996751}"/>
    <cellStyle name="Normal 5 4 3 2 6" xfId="2853" xr:uid="{FA9ED101-93EF-447F-AD4D-7E3360AED517}"/>
    <cellStyle name="Normal 5 4 3 3" xfId="299" xr:uid="{C48228A1-D512-4D5D-8AE1-EB5333D57B38}"/>
    <cellStyle name="Normal 5 4 3 3 2" xfId="550" xr:uid="{EAA68162-CB44-4B96-87E5-C9ECB7956135}"/>
    <cellStyle name="Normal 5 4 3 3 2 2" xfId="551" xr:uid="{886C07C3-950A-480E-8DFA-9B76E2569705}"/>
    <cellStyle name="Normal 5 4 3 3 2 2 2" xfId="1261" xr:uid="{DD1234BB-92C9-4113-9C90-2BF05293B88E}"/>
    <cellStyle name="Normal 5 4 3 3 2 2 2 2" xfId="1262" xr:uid="{E190726E-F457-4CB2-9305-02F617E195BF}"/>
    <cellStyle name="Normal 5 4 3 3 2 2 3" xfId="1263" xr:uid="{BDEC2BF5-F8B6-42BD-83B5-D329154FCA22}"/>
    <cellStyle name="Normal 5 4 3 3 2 3" xfId="1264" xr:uid="{29A4C254-B1BC-4BEC-95D7-92FC116E2B1B}"/>
    <cellStyle name="Normal 5 4 3 3 2 3 2" xfId="1265" xr:uid="{646B79E1-2AB5-42B4-8503-8A1AB14E87B3}"/>
    <cellStyle name="Normal 5 4 3 3 2 4" xfId="1266" xr:uid="{DF09FF4C-A1E4-4071-A970-D3413EFBE4C5}"/>
    <cellStyle name="Normal 5 4 3 3 3" xfId="552" xr:uid="{82D2BA63-3FCE-4875-811F-66FBA7F8B325}"/>
    <cellStyle name="Normal 5 4 3 3 3 2" xfId="1267" xr:uid="{CDE58088-3F92-4CB3-AAA2-1705513E0638}"/>
    <cellStyle name="Normal 5 4 3 3 3 2 2" xfId="1268" xr:uid="{F593CDFC-ABAD-4A6C-8F72-2FD181AB5D0A}"/>
    <cellStyle name="Normal 5 4 3 3 3 3" xfId="1269" xr:uid="{C529C5BE-222C-4F8E-818C-53A225F57D1F}"/>
    <cellStyle name="Normal 5 4 3 3 4" xfId="1270" xr:uid="{4210EE2E-5477-46F0-A610-2F9200BC4787}"/>
    <cellStyle name="Normal 5 4 3 3 4 2" xfId="1271" xr:uid="{1FC8044F-CE44-46B0-854C-57314C3B266F}"/>
    <cellStyle name="Normal 5 4 3 3 5" xfId="1272" xr:uid="{C1C56BBF-DE3E-4347-B81E-76ED219028D1}"/>
    <cellStyle name="Normal 5 4 3 4" xfId="300" xr:uid="{1F3C2435-445E-451C-8C22-660D9F482EE4}"/>
    <cellStyle name="Normal 5 4 3 4 2" xfId="553" xr:uid="{0F00486F-9981-4D1F-B972-F2CDBB8630E7}"/>
    <cellStyle name="Normal 5 4 3 4 2 2" xfId="1273" xr:uid="{9C536D75-4AA7-4604-B10E-BA3DFE8C059A}"/>
    <cellStyle name="Normal 5 4 3 4 2 2 2" xfId="1274" xr:uid="{A724BB8C-0C4B-41A7-9CE4-DE039B4DF89D}"/>
    <cellStyle name="Normal 5 4 3 4 2 3" xfId="1275" xr:uid="{7791D416-6F1B-478F-B32C-26BD58A7F3FD}"/>
    <cellStyle name="Normal 5 4 3 4 3" xfId="1276" xr:uid="{F8F0198F-0263-4417-8031-0AC497E63D27}"/>
    <cellStyle name="Normal 5 4 3 4 3 2" xfId="1277" xr:uid="{C281D5CE-1E11-4B0F-ADE1-EC32885FAADE}"/>
    <cellStyle name="Normal 5 4 3 4 4" xfId="1278" xr:uid="{B67FB611-8859-4713-AE38-D0535050D7D4}"/>
    <cellStyle name="Normal 5 4 3 5" xfId="554" xr:uid="{3A8B0FCA-E566-4B62-B58F-CBBAB6ABFD71}"/>
    <cellStyle name="Normal 5 4 3 5 2" xfId="1279" xr:uid="{B0951CC5-4023-439A-ADC1-7F8EB95F693E}"/>
    <cellStyle name="Normal 5 4 3 5 2 2" xfId="1280" xr:uid="{1B1F7B96-E7CA-4F9C-B948-9D8464039071}"/>
    <cellStyle name="Normal 5 4 3 5 3" xfId="1281" xr:uid="{2CE13464-4574-4390-8002-47AF2EED4C18}"/>
    <cellStyle name="Normal 5 4 3 5 4" xfId="2854" xr:uid="{8AAE4CC8-10D5-4392-A60D-84D05C9617A3}"/>
    <cellStyle name="Normal 5 4 3 6" xfId="1282" xr:uid="{F91B0505-EF43-4952-9A7A-75BCF518239B}"/>
    <cellStyle name="Normal 5 4 3 6 2" xfId="1283" xr:uid="{00593E1F-63D7-487A-B23E-D06500FB2575}"/>
    <cellStyle name="Normal 5 4 3 7" xfId="1284" xr:uid="{987DA151-089D-4904-84E3-6242EF1943FC}"/>
    <cellStyle name="Normal 5 4 3 8" xfId="2855" xr:uid="{37A3B373-B6E7-4611-A245-E58C56566AFB}"/>
    <cellStyle name="Normal 5 4 4" xfId="97" xr:uid="{11AB65D7-8714-417E-A7A9-79C2D65FFF89}"/>
    <cellStyle name="Normal 5 4 4 2" xfId="446" xr:uid="{F4656741-1DAD-4101-A0E3-8E63727BCA5B}"/>
    <cellStyle name="Normal 5 4 4 2 2" xfId="555" xr:uid="{E4F9F80F-5E72-452A-9AB1-35E50649CF71}"/>
    <cellStyle name="Normal 5 4 4 2 2 2" xfId="1285" xr:uid="{60948E59-6605-4E6C-8B7D-51D5549A1A91}"/>
    <cellStyle name="Normal 5 4 4 2 2 2 2" xfId="1286" xr:uid="{E38678E9-ED11-4C0C-993B-B22CDEB63646}"/>
    <cellStyle name="Normal 5 4 4 2 2 3" xfId="1287" xr:uid="{878B5D14-F5FF-4BB3-B625-3E6EACA95492}"/>
    <cellStyle name="Normal 5 4 4 2 2 4" xfId="2856" xr:uid="{9E792D59-DD80-444A-81C0-86004C6BE1C9}"/>
    <cellStyle name="Normal 5 4 4 2 3" xfId="1288" xr:uid="{875580B0-9EAC-4CC1-8729-FB9DF1EA00B6}"/>
    <cellStyle name="Normal 5 4 4 2 3 2" xfId="1289" xr:uid="{B53DBACB-A83F-4A8B-AC16-B2E1FD2D5AFD}"/>
    <cellStyle name="Normal 5 4 4 2 4" xfId="1290" xr:uid="{472FE0EC-DAA2-441B-BD4B-58FDF943C773}"/>
    <cellStyle name="Normal 5 4 4 2 5" xfId="2857" xr:uid="{AB788ED8-8D3B-4E46-B9C2-D95F1DCB6F51}"/>
    <cellStyle name="Normal 5 4 4 3" xfId="556" xr:uid="{D83286B9-594B-4AA1-87AC-82265A4D5E18}"/>
    <cellStyle name="Normal 5 4 4 3 2" xfId="1291" xr:uid="{C308A126-4AB7-4A42-94A3-7DF780F44F4E}"/>
    <cellStyle name="Normal 5 4 4 3 2 2" xfId="1292" xr:uid="{8A0D40D7-52AC-4D1F-8532-BBC0AA938734}"/>
    <cellStyle name="Normal 5 4 4 3 3" xfId="1293" xr:uid="{A8CD90C8-3D45-4F6E-8FEF-55EBAA41B3BF}"/>
    <cellStyle name="Normal 5 4 4 3 4" xfId="2858" xr:uid="{35A53E94-65B8-4EF9-A146-7BC492CC196B}"/>
    <cellStyle name="Normal 5 4 4 4" xfId="1294" xr:uid="{A6D652DD-9E37-4921-AFEB-7028AFA27CA8}"/>
    <cellStyle name="Normal 5 4 4 4 2" xfId="1295" xr:uid="{9C51223F-D120-457F-95E2-6F1D07729649}"/>
    <cellStyle name="Normal 5 4 4 4 3" xfId="2859" xr:uid="{08C0D582-0E38-42DD-B6BB-CADDD78FA90F}"/>
    <cellStyle name="Normal 5 4 4 4 4" xfId="2860" xr:uid="{F61B2AA5-7AA0-4743-90D5-D133B9B4AD9A}"/>
    <cellStyle name="Normal 5 4 4 5" xfId="1296" xr:uid="{7B5168BD-B151-460A-96BB-2D3F92010094}"/>
    <cellStyle name="Normal 5 4 4 6" xfId="2861" xr:uid="{41065683-0948-4361-895C-A7D8060B421D}"/>
    <cellStyle name="Normal 5 4 4 7" xfId="2862" xr:uid="{FFB79B36-6C0D-4EDF-BAFC-6FEA9E717D95}"/>
    <cellStyle name="Normal 5 4 5" xfId="301" xr:uid="{95C33A8B-6F29-4D79-8866-18F1FA4AD6DA}"/>
    <cellStyle name="Normal 5 4 5 2" xfId="557" xr:uid="{7D679B0E-FC7A-47B2-9F92-896A087F1ED9}"/>
    <cellStyle name="Normal 5 4 5 2 2" xfId="558" xr:uid="{C7662B3B-BA12-44BA-9258-64ECEDA8788C}"/>
    <cellStyle name="Normal 5 4 5 2 2 2" xfId="1297" xr:uid="{56AF8BBB-EACF-4EDB-A1D3-DDBF4836B029}"/>
    <cellStyle name="Normal 5 4 5 2 2 2 2" xfId="1298" xr:uid="{051A276D-3439-4589-BE0C-CA65E7035793}"/>
    <cellStyle name="Normal 5 4 5 2 2 3" xfId="1299" xr:uid="{876468D6-B601-4186-AF65-F8CAA1994E6E}"/>
    <cellStyle name="Normal 5 4 5 2 3" xfId="1300" xr:uid="{AC618DEB-28D5-4AC1-B4A4-5BDB0447A3D1}"/>
    <cellStyle name="Normal 5 4 5 2 3 2" xfId="1301" xr:uid="{9C9D17E3-635B-4DB4-9CAF-AEC1D13BD495}"/>
    <cellStyle name="Normal 5 4 5 2 4" xfId="1302" xr:uid="{AC8A00C7-C557-4F7A-AF74-5D03F75D1131}"/>
    <cellStyle name="Normal 5 4 5 3" xfId="559" xr:uid="{539672BF-4B87-4859-AF3C-DAA55AC7506C}"/>
    <cellStyle name="Normal 5 4 5 3 2" xfId="1303" xr:uid="{8C139119-49DA-4CB5-88EB-A1B87D459FFE}"/>
    <cellStyle name="Normal 5 4 5 3 2 2" xfId="1304" xr:uid="{EE40E0FF-6274-4433-93F5-D80D2050F445}"/>
    <cellStyle name="Normal 5 4 5 3 3" xfId="1305" xr:uid="{EA517EC0-CECC-44C3-BAD4-A00A49A4E95C}"/>
    <cellStyle name="Normal 5 4 5 3 4" xfId="2863" xr:uid="{0656758A-D668-45CE-B6DB-7A2304C47BB0}"/>
    <cellStyle name="Normal 5 4 5 4" xfId="1306" xr:uid="{A8770CF6-251F-4113-9661-80AD27FC202E}"/>
    <cellStyle name="Normal 5 4 5 4 2" xfId="1307" xr:uid="{A7C4A30F-761F-487E-9421-5EFE5DBAC30C}"/>
    <cellStyle name="Normal 5 4 5 5" xfId="1308" xr:uid="{4676843F-18AB-4BFB-9911-D5A000FD4E81}"/>
    <cellStyle name="Normal 5 4 5 6" xfId="2864" xr:uid="{C13E7B2F-C63D-4BC4-BE09-AA99B3FA2221}"/>
    <cellStyle name="Normal 5 4 6" xfId="302" xr:uid="{017CB893-071A-4EFB-9F33-6EFD8A1A086F}"/>
    <cellStyle name="Normal 5 4 6 2" xfId="560" xr:uid="{FFE890D2-A919-412F-857F-CE4444D39E55}"/>
    <cellStyle name="Normal 5 4 6 2 2" xfId="1309" xr:uid="{9E615A0D-B22D-4000-B7EB-9566C34E9107}"/>
    <cellStyle name="Normal 5 4 6 2 2 2" xfId="1310" xr:uid="{2DEA7FBD-43E0-498C-BE45-E039AFF69F46}"/>
    <cellStyle name="Normal 5 4 6 2 3" xfId="1311" xr:uid="{D2E55DB7-B1CD-4270-A72C-DFDB4A171286}"/>
    <cellStyle name="Normal 5 4 6 2 4" xfId="2865" xr:uid="{C16B51E7-81F9-48E0-88F5-E2348AC64F46}"/>
    <cellStyle name="Normal 5 4 6 3" xfId="1312" xr:uid="{D5EFCC9D-373E-4011-92F3-1DD38FF631C7}"/>
    <cellStyle name="Normal 5 4 6 3 2" xfId="1313" xr:uid="{B1E35E54-504A-4D4B-9EBF-AE01F4ED0152}"/>
    <cellStyle name="Normal 5 4 6 4" xfId="1314" xr:uid="{36957576-C27E-4019-8181-82CB710DD5EF}"/>
    <cellStyle name="Normal 5 4 6 5" xfId="2866" xr:uid="{F8AD2B41-6F33-47B8-A506-DCA25D72B329}"/>
    <cellStyle name="Normal 5 4 7" xfId="561" xr:uid="{6475E8AE-C914-4592-A53E-1A1927330B27}"/>
    <cellStyle name="Normal 5 4 7 2" xfId="1315" xr:uid="{DF964300-05DB-4AB7-AD59-44E6EB82C8CB}"/>
    <cellStyle name="Normal 5 4 7 2 2" xfId="1316" xr:uid="{BB6800DA-5776-4EB1-B1E3-591BEF893E43}"/>
    <cellStyle name="Normal 5 4 7 2 3" xfId="4418" xr:uid="{1427404C-CF1D-4862-8873-E44D9D15E40C}"/>
    <cellStyle name="Normal 5 4 7 3" xfId="1317" xr:uid="{B04F5E51-61EE-45C6-8700-AA987AD9F082}"/>
    <cellStyle name="Normal 5 4 7 4" xfId="2867" xr:uid="{FE8D0B68-7008-45A1-8DFE-68B2F1B883BF}"/>
    <cellStyle name="Normal 5 4 7 4 2" xfId="4583" xr:uid="{534D5931-EAA9-4D3E-A00B-C21648D3892B}"/>
    <cellStyle name="Normal 5 4 7 4 3" xfId="4684" xr:uid="{4723994C-934C-4862-B1C1-D65E3D2BEC14}"/>
    <cellStyle name="Normal 5 4 7 4 4" xfId="4610" xr:uid="{CBA435C2-4766-4A22-8C34-B48535673786}"/>
    <cellStyle name="Normal 5 4 8" xfId="1318" xr:uid="{080AF848-90A4-4DCF-AE31-8C97E50E9E53}"/>
    <cellStyle name="Normal 5 4 8 2" xfId="1319" xr:uid="{BC4C2333-FD8F-43AF-B7BD-F2202E44AFEF}"/>
    <cellStyle name="Normal 5 4 8 3" xfId="2868" xr:uid="{567A47B1-74EF-47E2-ACA9-1D4320D360FF}"/>
    <cellStyle name="Normal 5 4 8 4" xfId="2869" xr:uid="{654BB70A-6BD1-4DD4-930B-5F3185884069}"/>
    <cellStyle name="Normal 5 4 9" xfId="1320" xr:uid="{D9B6559C-4FE9-4947-ACD0-812F9F08D7C7}"/>
    <cellStyle name="Normal 5 5" xfId="98" xr:uid="{55F9CA56-34AC-48BB-A9DA-80D553C2D29A}"/>
    <cellStyle name="Normal 5 5 10" xfId="2870" xr:uid="{F11DADEF-F9AA-453C-8062-AEC171658DE5}"/>
    <cellStyle name="Normal 5 5 11" xfId="2871" xr:uid="{9606D252-764F-4A1F-928B-1749D8FB9C17}"/>
    <cellStyle name="Normal 5 5 2" xfId="99" xr:uid="{4B8D208F-E03D-432B-85D0-74939A163018}"/>
    <cellStyle name="Normal 5 5 2 2" xfId="100" xr:uid="{049A6180-8EA3-4D10-900E-A54EAD9A80C9}"/>
    <cellStyle name="Normal 5 5 2 2 2" xfId="303" xr:uid="{BC2FA276-AF46-406D-8C3D-A83FD04A0C16}"/>
    <cellStyle name="Normal 5 5 2 2 2 2" xfId="562" xr:uid="{BE156990-7CF5-4127-B8A0-99C514269DFF}"/>
    <cellStyle name="Normal 5 5 2 2 2 2 2" xfId="1321" xr:uid="{6865AB7A-6B6A-47CF-8F0F-8C71949CAA3D}"/>
    <cellStyle name="Normal 5 5 2 2 2 2 2 2" xfId="1322" xr:uid="{DE38125A-CEB0-43A0-8319-C4C2B77B3D50}"/>
    <cellStyle name="Normal 5 5 2 2 2 2 3" xfId="1323" xr:uid="{D99E5380-F9DD-43C3-B6B6-C24304DF61DB}"/>
    <cellStyle name="Normal 5 5 2 2 2 2 4" xfId="2872" xr:uid="{B3532572-15F5-4121-B825-90C25AE159E2}"/>
    <cellStyle name="Normal 5 5 2 2 2 3" xfId="1324" xr:uid="{4438A26D-478F-4A3D-8F68-9E3785E7244C}"/>
    <cellStyle name="Normal 5 5 2 2 2 3 2" xfId="1325" xr:uid="{4EE1316A-C70A-4064-A6C8-25B543D48EDD}"/>
    <cellStyle name="Normal 5 5 2 2 2 3 3" xfId="2873" xr:uid="{F250C897-D903-4FA2-ADA8-7DC8DB916954}"/>
    <cellStyle name="Normal 5 5 2 2 2 3 4" xfId="2874" xr:uid="{83E7F737-1573-4954-8104-61B3E5197668}"/>
    <cellStyle name="Normal 5 5 2 2 2 4" xfId="1326" xr:uid="{E3AC45EF-5C71-4637-842C-76F7B7A96C15}"/>
    <cellStyle name="Normal 5 5 2 2 2 5" xfId="2875" xr:uid="{2AB315B3-65C4-4869-A6D8-53614F31B14A}"/>
    <cellStyle name="Normal 5 5 2 2 2 6" xfId="2876" xr:uid="{31419687-45FE-438C-A2AE-B87225014D53}"/>
    <cellStyle name="Normal 5 5 2 2 3" xfId="563" xr:uid="{2D806840-40E6-4BAD-BDB9-705614D1E878}"/>
    <cellStyle name="Normal 5 5 2 2 3 2" xfId="1327" xr:uid="{03BC8B1D-B082-4AF2-BD73-C85C8D3F8BA5}"/>
    <cellStyle name="Normal 5 5 2 2 3 2 2" xfId="1328" xr:uid="{01D9E55D-70B6-48FE-99F6-06736830EA38}"/>
    <cellStyle name="Normal 5 5 2 2 3 2 3" xfId="2877" xr:uid="{AA478ABE-7568-4275-AAC9-90AFAB922F71}"/>
    <cellStyle name="Normal 5 5 2 2 3 2 4" xfId="2878" xr:uid="{53B49B18-D41D-4324-AA8C-FC0AECD162BD}"/>
    <cellStyle name="Normal 5 5 2 2 3 3" xfId="1329" xr:uid="{17DBBC02-3039-4EE9-A641-DAACC0DE4573}"/>
    <cellStyle name="Normal 5 5 2 2 3 4" xfId="2879" xr:uid="{29D345DF-B7DE-4769-BF2C-C559665D39AE}"/>
    <cellStyle name="Normal 5 5 2 2 3 5" xfId="2880" xr:uid="{0019D73A-1BD1-4EDC-B42E-443F1502732F}"/>
    <cellStyle name="Normal 5 5 2 2 4" xfId="1330" xr:uid="{2AE063AE-C567-49B7-A7E3-EABB4B564897}"/>
    <cellStyle name="Normal 5 5 2 2 4 2" xfId="1331" xr:uid="{739EFCD1-A6A0-40F8-BFF8-F02B6635FE0A}"/>
    <cellStyle name="Normal 5 5 2 2 4 3" xfId="2881" xr:uid="{BA2B10CA-4E25-41BE-8893-5657EA08EC5C}"/>
    <cellStyle name="Normal 5 5 2 2 4 4" xfId="2882" xr:uid="{5F03C115-EF89-4D37-B336-40C768CECE28}"/>
    <cellStyle name="Normal 5 5 2 2 5" xfId="1332" xr:uid="{B0465AD7-12BC-41C5-AE75-03744C0CF872}"/>
    <cellStyle name="Normal 5 5 2 2 5 2" xfId="2883" xr:uid="{4DC7E760-5528-4358-8FA6-3D23540CD9A7}"/>
    <cellStyle name="Normal 5 5 2 2 5 3" xfId="2884" xr:uid="{BB92155D-A39C-42CA-8828-87C05728D820}"/>
    <cellStyle name="Normal 5 5 2 2 5 4" xfId="2885" xr:uid="{A7E216A9-D674-46F3-AA9E-CC5152F48B52}"/>
    <cellStyle name="Normal 5 5 2 2 6" xfId="2886" xr:uid="{A8511B0E-3B58-4F91-90F1-D591AAF248C5}"/>
    <cellStyle name="Normal 5 5 2 2 7" xfId="2887" xr:uid="{5140C110-116C-40E5-9FA5-6F5E8E0F258C}"/>
    <cellStyle name="Normal 5 5 2 2 8" xfId="2888" xr:uid="{FFA28D0E-3030-4C3B-AB27-2A43C3FF8366}"/>
    <cellStyle name="Normal 5 5 2 3" xfId="304" xr:uid="{D88205C5-28AD-4AE4-AD7D-8D52AC1DA13C}"/>
    <cellStyle name="Normal 5 5 2 3 2" xfId="564" xr:uid="{332BF183-0B91-4101-850B-4AE129E9D666}"/>
    <cellStyle name="Normal 5 5 2 3 2 2" xfId="565" xr:uid="{71BBC027-6FA2-4D03-A7A0-9A1861C528FA}"/>
    <cellStyle name="Normal 5 5 2 3 2 2 2" xfId="1333" xr:uid="{0E5B8322-13CB-439E-B630-F4DBF0BF6D52}"/>
    <cellStyle name="Normal 5 5 2 3 2 2 2 2" xfId="1334" xr:uid="{1E254D95-50BF-419C-9D8F-A948A32159DF}"/>
    <cellStyle name="Normal 5 5 2 3 2 2 3" xfId="1335" xr:uid="{C8543677-4903-48A7-B6E9-1E96886EDA34}"/>
    <cellStyle name="Normal 5 5 2 3 2 3" xfId="1336" xr:uid="{60BF681F-5E9C-4359-B06C-4A628EB0B801}"/>
    <cellStyle name="Normal 5 5 2 3 2 3 2" xfId="1337" xr:uid="{9435126C-DB14-4C8C-9404-5FC8F36FB637}"/>
    <cellStyle name="Normal 5 5 2 3 2 4" xfId="1338" xr:uid="{7AC60E14-4940-45D2-8CEE-A0A15C14F382}"/>
    <cellStyle name="Normal 5 5 2 3 3" xfId="566" xr:uid="{70B31ED2-D5A3-4BA5-AB0D-A6C468769CF0}"/>
    <cellStyle name="Normal 5 5 2 3 3 2" xfId="1339" xr:uid="{BE6788BE-DCD7-4890-B3DE-26815FA8B405}"/>
    <cellStyle name="Normal 5 5 2 3 3 2 2" xfId="1340" xr:uid="{F8B43E60-23BC-4723-9C42-87A5A44DA2FF}"/>
    <cellStyle name="Normal 5 5 2 3 3 3" xfId="1341" xr:uid="{F72A7FBC-9153-4F22-87AF-880A88AB0F01}"/>
    <cellStyle name="Normal 5 5 2 3 3 4" xfId="2889" xr:uid="{212D4F85-3FE9-4BE0-A877-8C99C8B2C5E1}"/>
    <cellStyle name="Normal 5 5 2 3 4" xfId="1342" xr:uid="{6D862DB1-B1D3-40B9-AC96-6F7F2CBDBBF3}"/>
    <cellStyle name="Normal 5 5 2 3 4 2" xfId="1343" xr:uid="{C71F0465-D377-42D5-9BB5-78EE9DBF6DEA}"/>
    <cellStyle name="Normal 5 5 2 3 5" xfId="1344" xr:uid="{EC3150F3-8C37-4749-88A7-714BC08774DF}"/>
    <cellStyle name="Normal 5 5 2 3 6" xfId="2890" xr:uid="{89E59512-54B0-4000-A6DA-16A000C04A79}"/>
    <cellStyle name="Normal 5 5 2 4" xfId="305" xr:uid="{CCACE3E8-F0FA-4B7D-88C8-4AD90F7F256B}"/>
    <cellStyle name="Normal 5 5 2 4 2" xfId="567" xr:uid="{F4096352-B212-4034-85A3-33D692B9C1FC}"/>
    <cellStyle name="Normal 5 5 2 4 2 2" xfId="1345" xr:uid="{AE5A1910-B02D-4504-ADFE-C8017A66ACBB}"/>
    <cellStyle name="Normal 5 5 2 4 2 2 2" xfId="1346" xr:uid="{455F4408-9DDD-4101-AE2A-03888A5ED660}"/>
    <cellStyle name="Normal 5 5 2 4 2 3" xfId="1347" xr:uid="{DAD8FB5E-FC4F-4C3E-BAB7-8664D8528B0C}"/>
    <cellStyle name="Normal 5 5 2 4 2 4" xfId="2891" xr:uid="{8C8319E4-4A74-48D8-80F6-E3D167FCE450}"/>
    <cellStyle name="Normal 5 5 2 4 3" xfId="1348" xr:uid="{F7893F4C-6F92-4221-B727-94F099EC6A7B}"/>
    <cellStyle name="Normal 5 5 2 4 3 2" xfId="1349" xr:uid="{0F41E95E-7900-4CDC-9515-C376B4BC3C02}"/>
    <cellStyle name="Normal 5 5 2 4 4" xfId="1350" xr:uid="{4EFEE5A4-4EDB-441A-AE60-E30BA60DA1D8}"/>
    <cellStyle name="Normal 5 5 2 4 5" xfId="2892" xr:uid="{B69E2E79-B3D4-4F90-9233-58035138092B}"/>
    <cellStyle name="Normal 5 5 2 5" xfId="306" xr:uid="{061631B0-E655-451D-86F8-7574A72D0D69}"/>
    <cellStyle name="Normal 5 5 2 5 2" xfId="1351" xr:uid="{67BD9205-6076-4BD9-9060-B7F1B7D2000F}"/>
    <cellStyle name="Normal 5 5 2 5 2 2" xfId="1352" xr:uid="{75E5FFCD-985C-4ABE-990D-1255E20166A4}"/>
    <cellStyle name="Normal 5 5 2 5 3" xfId="1353" xr:uid="{465806B3-276B-4A88-AA89-0BD9972E4988}"/>
    <cellStyle name="Normal 5 5 2 5 4" xfId="2893" xr:uid="{384399DD-8635-43CD-9991-9A225FC815EB}"/>
    <cellStyle name="Normal 5 5 2 6" xfId="1354" xr:uid="{D3864415-CF2C-4448-8401-EA7883DC7162}"/>
    <cellStyle name="Normal 5 5 2 6 2" xfId="1355" xr:uid="{C5212616-7462-48D1-800E-5D64EF5EF26A}"/>
    <cellStyle name="Normal 5 5 2 6 3" xfId="2894" xr:uid="{59726F3B-91C1-4B70-BB47-DAB2D1C6C70D}"/>
    <cellStyle name="Normal 5 5 2 6 4" xfId="2895" xr:uid="{9FAF2ACC-40E3-4FDA-B07F-4D2A213ED8D1}"/>
    <cellStyle name="Normal 5 5 2 7" xfId="1356" xr:uid="{85408E60-AFD5-434A-B873-AA4C934CA754}"/>
    <cellStyle name="Normal 5 5 2 8" xfId="2896" xr:uid="{99DD1BB9-709B-4533-8B1C-DE8194233CD6}"/>
    <cellStyle name="Normal 5 5 2 9" xfId="2897" xr:uid="{CC484AF0-2F8D-44F4-8CC5-FEB10BF5A425}"/>
    <cellStyle name="Normal 5 5 3" xfId="101" xr:uid="{7396F94F-D1D1-4CB6-96FD-C64CD47F7CB3}"/>
    <cellStyle name="Normal 5 5 3 2" xfId="102" xr:uid="{0D4C0724-2A8F-458F-A439-AAD1C635A114}"/>
    <cellStyle name="Normal 5 5 3 2 2" xfId="568" xr:uid="{84C48372-E7A2-4224-9D98-E4EFAF004F88}"/>
    <cellStyle name="Normal 5 5 3 2 2 2" xfId="1357" xr:uid="{43688537-3416-4028-9171-BAE709E8422D}"/>
    <cellStyle name="Normal 5 5 3 2 2 2 2" xfId="1358" xr:uid="{D4EA9AC7-90FA-4710-91F9-E7C37CA655C2}"/>
    <cellStyle name="Normal 5 5 3 2 2 2 2 2" xfId="4468" xr:uid="{EAAB0603-673C-47EE-8967-1396B6C6037E}"/>
    <cellStyle name="Normal 5 5 3 2 2 2 3" xfId="4469" xr:uid="{32CB0F46-4060-4129-AF28-73505FF329D2}"/>
    <cellStyle name="Normal 5 5 3 2 2 3" xfId="1359" xr:uid="{5021AD59-EEEA-44AA-A073-E06E307DA08A}"/>
    <cellStyle name="Normal 5 5 3 2 2 3 2" xfId="4470" xr:uid="{1C67A584-D375-4273-A6D5-BFF57BA03861}"/>
    <cellStyle name="Normal 5 5 3 2 2 4" xfId="2898" xr:uid="{445CF29A-E804-428F-B9AD-65A2E0918D15}"/>
    <cellStyle name="Normal 5 5 3 2 3" xfId="1360" xr:uid="{7C836D6F-3CD4-4E78-B75F-1CC3494B432E}"/>
    <cellStyle name="Normal 5 5 3 2 3 2" xfId="1361" xr:uid="{8B784A65-7E6A-45BD-925E-C66DF8FA13D9}"/>
    <cellStyle name="Normal 5 5 3 2 3 2 2" xfId="4471" xr:uid="{DF1AA302-3BE5-494A-9BBD-96D4187F39B8}"/>
    <cellStyle name="Normal 5 5 3 2 3 3" xfId="2899" xr:uid="{3A4EAB8D-ACA9-49B4-9CE6-60363F729874}"/>
    <cellStyle name="Normal 5 5 3 2 3 4" xfId="2900" xr:uid="{969B0532-2946-49DE-B771-3EC7D74C00E6}"/>
    <cellStyle name="Normal 5 5 3 2 4" xfId="1362" xr:uid="{5F7040C0-978D-43D7-BB94-818C95C8A66C}"/>
    <cellStyle name="Normal 5 5 3 2 4 2" xfId="4472" xr:uid="{2E265126-052B-41DA-8569-A8BF63147FA8}"/>
    <cellStyle name="Normal 5 5 3 2 5" xfId="2901" xr:uid="{EBA7ABC6-B636-4540-BA04-5F00F11EC7BD}"/>
    <cellStyle name="Normal 5 5 3 2 6" xfId="2902" xr:uid="{E0FA2355-EECD-4753-B822-7DCC0DF06AB6}"/>
    <cellStyle name="Normal 5 5 3 3" xfId="307" xr:uid="{C19F86BE-A95D-4500-8F69-60B23DE93260}"/>
    <cellStyle name="Normal 5 5 3 3 2" xfId="1363" xr:uid="{79483C96-B6D2-4F0B-B14A-412AE655EE9B}"/>
    <cellStyle name="Normal 5 5 3 3 2 2" xfId="1364" xr:uid="{F2F5CD3F-928C-46DA-9AF5-9DE7E20CF872}"/>
    <cellStyle name="Normal 5 5 3 3 2 2 2" xfId="4473" xr:uid="{6390C140-66A6-42DD-B732-59B1BE622249}"/>
    <cellStyle name="Normal 5 5 3 3 2 3" xfId="2903" xr:uid="{048220D9-EDB1-48F3-8F03-70E7B51FDB3C}"/>
    <cellStyle name="Normal 5 5 3 3 2 4" xfId="2904" xr:uid="{B760D935-4363-4AF9-BA3F-306E9C5397BC}"/>
    <cellStyle name="Normal 5 5 3 3 3" xfId="1365" xr:uid="{F5220395-8DDD-4975-80F1-8333076F0F78}"/>
    <cellStyle name="Normal 5 5 3 3 3 2" xfId="4474" xr:uid="{C1B127A1-FBD4-4380-B0F0-070A09B7FA32}"/>
    <cellStyle name="Normal 5 5 3 3 4" xfId="2905" xr:uid="{3793A32F-FF97-42BF-A020-D2F12BE304DA}"/>
    <cellStyle name="Normal 5 5 3 3 5" xfId="2906" xr:uid="{FF1F3835-4AF6-4B3E-9D8C-339B8A489F01}"/>
    <cellStyle name="Normal 5 5 3 4" xfId="1366" xr:uid="{B26071D9-6205-4F76-A0DF-8FE31344604B}"/>
    <cellStyle name="Normal 5 5 3 4 2" xfId="1367" xr:uid="{1AF82500-688F-4FEF-9195-4A2234DBAE80}"/>
    <cellStyle name="Normal 5 5 3 4 2 2" xfId="4475" xr:uid="{6ED43A63-AF38-4F50-9283-207F2613E4CF}"/>
    <cellStyle name="Normal 5 5 3 4 3" xfId="2907" xr:uid="{398A8CD9-2D53-466A-B7E0-CD3FF9A470E3}"/>
    <cellStyle name="Normal 5 5 3 4 4" xfId="2908" xr:uid="{4A78102B-86F9-4441-8867-9418C882550C}"/>
    <cellStyle name="Normal 5 5 3 5" xfId="1368" xr:uid="{B19F325E-6AB3-4873-9407-C96590B6A601}"/>
    <cellStyle name="Normal 5 5 3 5 2" xfId="2909" xr:uid="{400069EF-0D5E-41DC-84BA-DCF2C9F1F7B8}"/>
    <cellStyle name="Normal 5 5 3 5 3" xfId="2910" xr:uid="{253B9937-5EB1-4657-9AE1-3448BBEE0CC3}"/>
    <cellStyle name="Normal 5 5 3 5 4" xfId="2911" xr:uid="{687F1135-1490-423B-8610-5BFD177D3781}"/>
    <cellStyle name="Normal 5 5 3 6" xfId="2912" xr:uid="{721AAD31-8398-4BF5-804B-B64985E95BFA}"/>
    <cellStyle name="Normal 5 5 3 7" xfId="2913" xr:uid="{FDD4864C-202B-4854-BF7E-48B36C16F56E}"/>
    <cellStyle name="Normal 5 5 3 8" xfId="2914" xr:uid="{0E8A5813-2619-48F4-A582-3BE1ABD3C2C7}"/>
    <cellStyle name="Normal 5 5 4" xfId="103" xr:uid="{9472D056-B2C0-48BD-A555-F58567C4B74A}"/>
    <cellStyle name="Normal 5 5 4 2" xfId="569" xr:uid="{0C1E2846-E5A9-40C5-9889-F0D292433B0B}"/>
    <cellStyle name="Normal 5 5 4 2 2" xfId="570" xr:uid="{234FF44C-59DB-4E86-A3B6-E607D2625EF6}"/>
    <cellStyle name="Normal 5 5 4 2 2 2" xfId="1369" xr:uid="{D0FF255F-F280-44CE-BBDD-9E1CBCCDD471}"/>
    <cellStyle name="Normal 5 5 4 2 2 2 2" xfId="1370" xr:uid="{289FD194-4871-4574-B234-C70A870278AF}"/>
    <cellStyle name="Normal 5 5 4 2 2 3" xfId="1371" xr:uid="{39C5E5A0-107E-4BD9-87A9-2F06F1A8A2E0}"/>
    <cellStyle name="Normal 5 5 4 2 2 4" xfId="2915" xr:uid="{DB97821D-0F52-4FCD-9FED-22193FD82E9B}"/>
    <cellStyle name="Normal 5 5 4 2 3" xfId="1372" xr:uid="{14D6C46E-9E82-4AB8-A54F-23558EEF7E6F}"/>
    <cellStyle name="Normal 5 5 4 2 3 2" xfId="1373" xr:uid="{019EA18F-582A-4F8E-8AB2-6396E0013823}"/>
    <cellStyle name="Normal 5 5 4 2 4" xfId="1374" xr:uid="{7804237C-4884-4C22-A4D2-AB970C92F09B}"/>
    <cellStyle name="Normal 5 5 4 2 5" xfId="2916" xr:uid="{6A705C99-D933-43E8-AA14-E7F7C6143C98}"/>
    <cellStyle name="Normal 5 5 4 3" xfId="571" xr:uid="{ABD246EE-3844-4C8A-88F7-3C41622C0188}"/>
    <cellStyle name="Normal 5 5 4 3 2" xfId="1375" xr:uid="{C832C9DF-0FC8-4F17-876B-C12B7C77D824}"/>
    <cellStyle name="Normal 5 5 4 3 2 2" xfId="1376" xr:uid="{F465708D-ADDA-454A-8CD1-A5391C973185}"/>
    <cellStyle name="Normal 5 5 4 3 3" xfId="1377" xr:uid="{EA206022-B7BE-462A-A5CB-0504F336A29E}"/>
    <cellStyle name="Normal 5 5 4 3 4" xfId="2917" xr:uid="{5B26F412-509D-4D49-84B4-134F876294A1}"/>
    <cellStyle name="Normal 5 5 4 4" xfId="1378" xr:uid="{F9D5BB21-3DCD-41A0-8EDF-824BC6EC0269}"/>
    <cellStyle name="Normal 5 5 4 4 2" xfId="1379" xr:uid="{3A146825-A214-4350-8CFB-0EC897EA0C9A}"/>
    <cellStyle name="Normal 5 5 4 4 3" xfId="2918" xr:uid="{C05647B2-51BE-4B25-9D43-2B6EB333D877}"/>
    <cellStyle name="Normal 5 5 4 4 4" xfId="2919" xr:uid="{B41D3EE2-C64A-4AF3-99DB-8D95CCFFCDF0}"/>
    <cellStyle name="Normal 5 5 4 5" xfId="1380" xr:uid="{3C34C09C-A890-4C95-83CA-0C0FDF35F260}"/>
    <cellStyle name="Normal 5 5 4 6" xfId="2920" xr:uid="{AE298E9B-799A-4A79-9F0B-718271715149}"/>
    <cellStyle name="Normal 5 5 4 7" xfId="2921" xr:uid="{05AD766A-FC8F-46AD-9575-A67CC69266EC}"/>
    <cellStyle name="Normal 5 5 5" xfId="308" xr:uid="{F902F9EA-974F-437A-A2B5-EDE13FAF8F81}"/>
    <cellStyle name="Normal 5 5 5 2" xfId="572" xr:uid="{B6783E0E-8B2D-4645-8C61-7AA2F9734361}"/>
    <cellStyle name="Normal 5 5 5 2 2" xfId="1381" xr:uid="{F9534E09-B602-4201-8BAD-66BBA7DCFA2E}"/>
    <cellStyle name="Normal 5 5 5 2 2 2" xfId="1382" xr:uid="{0866FE7B-B84F-4197-982E-41C42C5C4449}"/>
    <cellStyle name="Normal 5 5 5 2 3" xfId="1383" xr:uid="{0DD66E4A-B979-4719-87F0-2D9266B473C2}"/>
    <cellStyle name="Normal 5 5 5 2 4" xfId="2922" xr:uid="{FE3E3A11-8D50-4D69-8C19-13A19B70791E}"/>
    <cellStyle name="Normal 5 5 5 3" xfId="1384" xr:uid="{C6D0F66F-7BF5-41FE-9E59-312B20A21351}"/>
    <cellStyle name="Normal 5 5 5 3 2" xfId="1385" xr:uid="{EDBCA523-8CAC-432D-8CA3-C4A8380D9D9A}"/>
    <cellStyle name="Normal 5 5 5 3 3" xfId="2923" xr:uid="{E9F66F4E-BCFF-4028-9738-F9939F59AC20}"/>
    <cellStyle name="Normal 5 5 5 3 4" xfId="2924" xr:uid="{E0E6DAAC-B6EA-447E-869F-890F1CF08476}"/>
    <cellStyle name="Normal 5 5 5 4" xfId="1386" xr:uid="{F8A2DF64-E366-47D0-AAE5-C1FDF67258B3}"/>
    <cellStyle name="Normal 5 5 5 5" xfId="2925" xr:uid="{17125CA2-4540-4B91-BAFA-84092DE373FC}"/>
    <cellStyle name="Normal 5 5 5 6" xfId="2926" xr:uid="{90CA090A-0D31-44E5-B697-C7AA3D51DB3C}"/>
    <cellStyle name="Normal 5 5 6" xfId="309" xr:uid="{B8FE155B-DF33-48F4-A529-4EAECB15F85D}"/>
    <cellStyle name="Normal 5 5 6 2" xfId="1387" xr:uid="{1FB47C01-0FD8-42A3-8B86-C669498FD4A3}"/>
    <cellStyle name="Normal 5 5 6 2 2" xfId="1388" xr:uid="{E0925669-D105-4E0F-857B-E155C5FF8C13}"/>
    <cellStyle name="Normal 5 5 6 2 3" xfId="2927" xr:uid="{6493A14E-00F2-4D9E-9B2F-08B1E34EB59D}"/>
    <cellStyle name="Normal 5 5 6 2 4" xfId="2928" xr:uid="{768A113F-90A1-4AFD-B542-96A67F247D15}"/>
    <cellStyle name="Normal 5 5 6 3" xfId="1389" xr:uid="{A2E963F3-6EC9-445D-AEA5-BFA7FEA43426}"/>
    <cellStyle name="Normal 5 5 6 4" xfId="2929" xr:uid="{B6BD11FA-A1D2-46EC-9468-A061A6C6CD63}"/>
    <cellStyle name="Normal 5 5 6 5" xfId="2930" xr:uid="{99A00526-6DDC-4149-9CC9-33986C72816D}"/>
    <cellStyle name="Normal 5 5 7" xfId="1390" xr:uid="{9DC28F45-3100-4E8A-968B-E1CC60E36904}"/>
    <cellStyle name="Normal 5 5 7 2" xfId="1391" xr:uid="{CC1BF412-B067-4593-A791-51B02A6151E6}"/>
    <cellStyle name="Normal 5 5 7 3" xfId="2931" xr:uid="{A879B1DE-CF34-40C0-8894-1EB123EA5E57}"/>
    <cellStyle name="Normal 5 5 7 4" xfId="2932" xr:uid="{7E3C9253-5E73-4FBB-8235-2EBB6E078579}"/>
    <cellStyle name="Normal 5 5 8" xfId="1392" xr:uid="{6A89A924-C602-46E8-A76D-75CA468D0E61}"/>
    <cellStyle name="Normal 5 5 8 2" xfId="2933" xr:uid="{CCECD9D6-DA4C-4851-807B-A25A8FF1BCF9}"/>
    <cellStyle name="Normal 5 5 8 3" xfId="2934" xr:uid="{BD11B7DC-DE28-4DCB-8A3F-34FCECEAEEB1}"/>
    <cellStyle name="Normal 5 5 8 4" xfId="2935" xr:uid="{2CD6376F-22EA-4838-A187-4FD2C26C61D9}"/>
    <cellStyle name="Normal 5 5 9" xfId="2936" xr:uid="{C27F0EAD-4F6C-4A07-A7CD-82352D1E7901}"/>
    <cellStyle name="Normal 5 6" xfId="104" xr:uid="{399EB7A1-785F-4D34-9CF4-5121ACF3B15A}"/>
    <cellStyle name="Normal 5 6 10" xfId="2937" xr:uid="{68267CC6-F8BC-4E77-BEA4-8938EB521BD3}"/>
    <cellStyle name="Normal 5 6 11" xfId="2938" xr:uid="{93511962-E82B-45E4-A1AC-4C8E15C7C806}"/>
    <cellStyle name="Normal 5 6 2" xfId="105" xr:uid="{D0EA45D3-7E07-4520-8223-065ED670E10E}"/>
    <cellStyle name="Normal 5 6 2 2" xfId="310" xr:uid="{CA90F7A3-94AC-4F61-9BCC-A3560E131A3B}"/>
    <cellStyle name="Normal 5 6 2 2 2" xfId="573" xr:uid="{7EA76959-5B85-4A8A-AFCB-96F4E8E2EBFC}"/>
    <cellStyle name="Normal 5 6 2 2 2 2" xfId="574" xr:uid="{BCBE5A68-3E3A-46D0-ADCF-9C06B0B1A67C}"/>
    <cellStyle name="Normal 5 6 2 2 2 2 2" xfId="1393" xr:uid="{04C57255-0B60-48DC-A45D-0D61CF4B1AFD}"/>
    <cellStyle name="Normal 5 6 2 2 2 2 3" xfId="2939" xr:uid="{093A83C3-80C5-445A-B749-05EFB3772B06}"/>
    <cellStyle name="Normal 5 6 2 2 2 2 4" xfId="2940" xr:uid="{F19F9C6D-52E5-4A9D-9934-CA96B98BDC92}"/>
    <cellStyle name="Normal 5 6 2 2 2 3" xfId="1394" xr:uid="{86BC2740-1F8B-4886-BA96-300EC9D5C66A}"/>
    <cellStyle name="Normal 5 6 2 2 2 3 2" xfId="2941" xr:uid="{643033D6-8D52-4CB1-9599-F6D8C444932E}"/>
    <cellStyle name="Normal 5 6 2 2 2 3 3" xfId="2942" xr:uid="{D65E2FDE-9BBE-49E2-A750-3BA4DB1B914C}"/>
    <cellStyle name="Normal 5 6 2 2 2 3 4" xfId="2943" xr:uid="{95C8CD56-500C-4392-8A06-776766F92089}"/>
    <cellStyle name="Normal 5 6 2 2 2 4" xfId="2944" xr:uid="{1F092EA9-6C24-4D67-B4B6-4D7F315F5BAA}"/>
    <cellStyle name="Normal 5 6 2 2 2 5" xfId="2945" xr:uid="{51013336-2051-4118-AB94-466FBB7D3478}"/>
    <cellStyle name="Normal 5 6 2 2 2 6" xfId="2946" xr:uid="{ADC6E6C4-C6A8-4ADC-8A58-2326AE42CD68}"/>
    <cellStyle name="Normal 5 6 2 2 3" xfId="575" xr:uid="{7186A5B2-A429-4D5E-BAC3-969C77110874}"/>
    <cellStyle name="Normal 5 6 2 2 3 2" xfId="1395" xr:uid="{B3C9EAF7-AEE5-4E38-8B22-AD1617F78991}"/>
    <cellStyle name="Normal 5 6 2 2 3 2 2" xfId="2947" xr:uid="{58ABB457-32CF-4D19-B46A-4ACBE8657CD8}"/>
    <cellStyle name="Normal 5 6 2 2 3 2 3" xfId="2948" xr:uid="{8524A229-5B83-40CD-AA34-EC01E4E9E42D}"/>
    <cellStyle name="Normal 5 6 2 2 3 2 4" xfId="2949" xr:uid="{54FA53AF-7769-423C-BE1B-FB8824187177}"/>
    <cellStyle name="Normal 5 6 2 2 3 3" xfId="2950" xr:uid="{905E3AB7-AB9E-4E29-A4AB-9A3B97976A29}"/>
    <cellStyle name="Normal 5 6 2 2 3 4" xfId="2951" xr:uid="{944DCDB8-18F5-4559-AD03-C22B40DF78E5}"/>
    <cellStyle name="Normal 5 6 2 2 3 5" xfId="2952" xr:uid="{A522FC24-8707-494E-B7E8-A124244519C7}"/>
    <cellStyle name="Normal 5 6 2 2 4" xfId="1396" xr:uid="{2FA853AD-A789-4FF7-9F09-3E263066B509}"/>
    <cellStyle name="Normal 5 6 2 2 4 2" xfId="2953" xr:uid="{37F183C8-4390-4F36-8562-AC4087328E3F}"/>
    <cellStyle name="Normal 5 6 2 2 4 3" xfId="2954" xr:uid="{9F00F751-2DFB-4E0A-A87E-AB9304AD42DE}"/>
    <cellStyle name="Normal 5 6 2 2 4 4" xfId="2955" xr:uid="{DD240485-0200-4C6A-B1F9-5E086AFA618D}"/>
    <cellStyle name="Normal 5 6 2 2 5" xfId="2956" xr:uid="{1259DE68-CF01-41F6-A9E5-CDC611242526}"/>
    <cellStyle name="Normal 5 6 2 2 5 2" xfId="2957" xr:uid="{4AD9F26C-A4EF-4CC9-A675-F98984AB831B}"/>
    <cellStyle name="Normal 5 6 2 2 5 3" xfId="2958" xr:uid="{D8F67533-E6D9-4F0B-B9F1-3AFE3C0B7DD1}"/>
    <cellStyle name="Normal 5 6 2 2 5 4" xfId="2959" xr:uid="{953D56B1-2314-4DCE-B403-73E1E08EDE16}"/>
    <cellStyle name="Normal 5 6 2 2 6" xfId="2960" xr:uid="{DC15DF8B-D485-43BF-A93F-BA3242DF0C7E}"/>
    <cellStyle name="Normal 5 6 2 2 7" xfId="2961" xr:uid="{F62CB6C9-0844-4B12-86A0-C8847645CE28}"/>
    <cellStyle name="Normal 5 6 2 2 8" xfId="2962" xr:uid="{392FB0E8-B255-43C8-B549-1304DA745D94}"/>
    <cellStyle name="Normal 5 6 2 3" xfId="576" xr:uid="{BCFA60C8-1E4D-4E7A-B7FE-F51BDAFE2E47}"/>
    <cellStyle name="Normal 5 6 2 3 2" xfId="577" xr:uid="{E35713C2-4312-4B5C-94E8-888195F2E6FF}"/>
    <cellStyle name="Normal 5 6 2 3 2 2" xfId="578" xr:uid="{7B2AD01C-B5FB-4F0F-91B2-FEAC1D62A5EF}"/>
    <cellStyle name="Normal 5 6 2 3 2 3" xfId="2963" xr:uid="{399D4A57-D946-47DC-B35D-33E7919E0B50}"/>
    <cellStyle name="Normal 5 6 2 3 2 4" xfId="2964" xr:uid="{970FFBDD-FEFD-491D-8BB3-17F0C116093A}"/>
    <cellStyle name="Normal 5 6 2 3 3" xfId="579" xr:uid="{00CA47F2-A359-448E-8CF1-D887052C6DD6}"/>
    <cellStyle name="Normal 5 6 2 3 3 2" xfId="2965" xr:uid="{A20BC455-D5FD-4403-8A18-7B6FF2DB9B70}"/>
    <cellStyle name="Normal 5 6 2 3 3 3" xfId="2966" xr:uid="{DCBE3627-5DAF-4193-BC77-B89354BC208F}"/>
    <cellStyle name="Normal 5 6 2 3 3 4" xfId="2967" xr:uid="{F8DCF6CA-A066-4F94-A942-8E46D17F4745}"/>
    <cellStyle name="Normal 5 6 2 3 4" xfId="2968" xr:uid="{E0C4798A-4CA2-4AEC-8CB8-27B04BFD5E54}"/>
    <cellStyle name="Normal 5 6 2 3 5" xfId="2969" xr:uid="{6F98132F-AF6D-45A3-B6E3-EF3157B000B6}"/>
    <cellStyle name="Normal 5 6 2 3 6" xfId="2970" xr:uid="{F8C3B64E-1BB3-40D9-85AF-56FCD752A040}"/>
    <cellStyle name="Normal 5 6 2 4" xfId="580" xr:uid="{958001F0-1D59-4A69-83FF-F565C0609FF9}"/>
    <cellStyle name="Normal 5 6 2 4 2" xfId="581" xr:uid="{6AFBDED0-2C26-42BE-8D46-8D9AF475ECF2}"/>
    <cellStyle name="Normal 5 6 2 4 2 2" xfId="2971" xr:uid="{481DACAC-07CC-4A4E-A15E-E2D8D7CF3C01}"/>
    <cellStyle name="Normal 5 6 2 4 2 3" xfId="2972" xr:uid="{A6938D69-FC32-42B3-9A25-656030AD5FE8}"/>
    <cellStyle name="Normal 5 6 2 4 2 4" xfId="2973" xr:uid="{256B882E-B756-4ACF-ADBA-DD64490A23CB}"/>
    <cellStyle name="Normal 5 6 2 4 3" xfId="2974" xr:uid="{AEEA1BD2-0755-4597-A07F-DCE317AFBBF6}"/>
    <cellStyle name="Normal 5 6 2 4 4" xfId="2975" xr:uid="{DC9D6270-148B-4973-B47A-01B1BDABAB4A}"/>
    <cellStyle name="Normal 5 6 2 4 5" xfId="2976" xr:uid="{AADE740A-530D-4B11-80A7-E20CFC24C952}"/>
    <cellStyle name="Normal 5 6 2 5" xfId="582" xr:uid="{74C517D5-2C89-4723-BBEE-2E84D5F0DA3E}"/>
    <cellStyle name="Normal 5 6 2 5 2" xfId="2977" xr:uid="{80370C89-D794-445C-BB0C-971C766DD1DB}"/>
    <cellStyle name="Normal 5 6 2 5 3" xfId="2978" xr:uid="{73F455A9-BB12-46C1-9EFA-762C2C0C1A97}"/>
    <cellStyle name="Normal 5 6 2 5 4" xfId="2979" xr:uid="{3F90D3CD-AFCE-4A76-8601-93451FB8D3B7}"/>
    <cellStyle name="Normal 5 6 2 6" xfId="2980" xr:uid="{953BFE65-A19B-4C62-AEAF-CB88A55DB01A}"/>
    <cellStyle name="Normal 5 6 2 6 2" xfId="2981" xr:uid="{B4834CC6-D4F3-4259-B330-F3B530DB84C1}"/>
    <cellStyle name="Normal 5 6 2 6 3" xfId="2982" xr:uid="{8D61DA26-A342-4169-8EA9-B14C23530D87}"/>
    <cellStyle name="Normal 5 6 2 6 4" xfId="2983" xr:uid="{B705CBBD-FA5A-40AF-8B8E-48AEE4EAB356}"/>
    <cellStyle name="Normal 5 6 2 7" xfId="2984" xr:uid="{7ECA5877-9E9F-45FC-9C81-C279949D7CE0}"/>
    <cellStyle name="Normal 5 6 2 8" xfId="2985" xr:uid="{B8205517-4281-4852-B5AB-CF2AFA525CD0}"/>
    <cellStyle name="Normal 5 6 2 9" xfId="2986" xr:uid="{D5E37EC5-A4D6-4852-8BF5-A04C0B1179DE}"/>
    <cellStyle name="Normal 5 6 3" xfId="311" xr:uid="{671F6F25-9E37-415B-92B9-75F09D9144DE}"/>
    <cellStyle name="Normal 5 6 3 2" xfId="583" xr:uid="{8D15A671-6385-467D-88C0-E0B9E0B85508}"/>
    <cellStyle name="Normal 5 6 3 2 2" xfId="584" xr:uid="{94078EBC-E841-493E-A482-CDCD88C2A62A}"/>
    <cellStyle name="Normal 5 6 3 2 2 2" xfId="1397" xr:uid="{F204BF7B-F581-454D-984F-EF7A413D8768}"/>
    <cellStyle name="Normal 5 6 3 2 2 2 2" xfId="1398" xr:uid="{FF1F9568-6016-431E-ACD4-DD862BD3E168}"/>
    <cellStyle name="Normal 5 6 3 2 2 3" xfId="1399" xr:uid="{41028AFE-C45E-4CBD-9B5F-BB1A5EA46CB3}"/>
    <cellStyle name="Normal 5 6 3 2 2 4" xfId="2987" xr:uid="{A50A9FEB-5FD5-437F-AB89-DD3388F40C1A}"/>
    <cellStyle name="Normal 5 6 3 2 3" xfId="1400" xr:uid="{B246D687-A8D0-4A47-8BBF-1C7ABEDBE9F4}"/>
    <cellStyle name="Normal 5 6 3 2 3 2" xfId="1401" xr:uid="{5471A0B1-4F9D-433F-AF1B-46AB8C2952AE}"/>
    <cellStyle name="Normal 5 6 3 2 3 3" xfId="2988" xr:uid="{872C9D26-591C-4957-9A1A-DA7A6C811A2A}"/>
    <cellStyle name="Normal 5 6 3 2 3 4" xfId="2989" xr:uid="{54B5F176-F72C-45F3-B7E9-390F216073F5}"/>
    <cellStyle name="Normal 5 6 3 2 4" xfId="1402" xr:uid="{46C18C2A-A909-460E-AD0E-70CE12018716}"/>
    <cellStyle name="Normal 5 6 3 2 5" xfId="2990" xr:uid="{B588CBB4-0158-44DE-868B-5C91D9956800}"/>
    <cellStyle name="Normal 5 6 3 2 6" xfId="2991" xr:uid="{7A2D874E-9CA3-49F1-827B-C7E8BBAC625B}"/>
    <cellStyle name="Normal 5 6 3 3" xfId="585" xr:uid="{D446A36E-3B4F-4A4C-96A0-926532E40AF5}"/>
    <cellStyle name="Normal 5 6 3 3 2" xfId="1403" xr:uid="{3D20F24B-21B1-4132-B806-E788FDC5953E}"/>
    <cellStyle name="Normal 5 6 3 3 2 2" xfId="1404" xr:uid="{AAB65054-806C-427F-A8C2-F71925F0A022}"/>
    <cellStyle name="Normal 5 6 3 3 2 3" xfId="2992" xr:uid="{C395A3BA-C83F-4487-97C8-5EA1C6894EE5}"/>
    <cellStyle name="Normal 5 6 3 3 2 4" xfId="2993" xr:uid="{4D1CB028-F574-4B50-8F2E-BBE72FBEE120}"/>
    <cellStyle name="Normal 5 6 3 3 3" xfId="1405" xr:uid="{1A895389-EB1F-4CB1-9FC2-B3F401244CE0}"/>
    <cellStyle name="Normal 5 6 3 3 4" xfId="2994" xr:uid="{DE04D393-EFAA-4093-BC22-1E0D0ACBF501}"/>
    <cellStyle name="Normal 5 6 3 3 5" xfId="2995" xr:uid="{F55C66CD-A543-485F-ADB8-C26F6558F2B2}"/>
    <cellStyle name="Normal 5 6 3 4" xfId="1406" xr:uid="{5E1C40C1-EE41-4800-810C-32D44051215F}"/>
    <cellStyle name="Normal 5 6 3 4 2" xfId="1407" xr:uid="{B7844F62-2275-4A02-9BA2-67D88956AEEA}"/>
    <cellStyle name="Normal 5 6 3 4 3" xfId="2996" xr:uid="{3D7572C7-25C4-48FF-8388-E8C24A3601B4}"/>
    <cellStyle name="Normal 5 6 3 4 4" xfId="2997" xr:uid="{6D8D485C-45A4-4BF4-8A36-7640D25BDDEC}"/>
    <cellStyle name="Normal 5 6 3 5" xfId="1408" xr:uid="{7E77836D-8830-444F-9F34-A678C3B26011}"/>
    <cellStyle name="Normal 5 6 3 5 2" xfId="2998" xr:uid="{E5070A4E-D45E-412A-AFB1-A682167529F1}"/>
    <cellStyle name="Normal 5 6 3 5 3" xfId="2999" xr:uid="{484E0CA9-05DC-48F9-A15E-850EC07DA67A}"/>
    <cellStyle name="Normal 5 6 3 5 4" xfId="3000" xr:uid="{F1A0B475-0DAD-48E7-BFC6-BDDD19E8AC77}"/>
    <cellStyle name="Normal 5 6 3 6" xfId="3001" xr:uid="{29C546FB-6167-4EA8-8B6E-CE31514CD545}"/>
    <cellStyle name="Normal 5 6 3 7" xfId="3002" xr:uid="{E76A7943-24F7-4728-B059-46853D990D13}"/>
    <cellStyle name="Normal 5 6 3 8" xfId="3003" xr:uid="{29F4A0BE-42F5-4404-AF5A-7FA58E0D0491}"/>
    <cellStyle name="Normal 5 6 4" xfId="312" xr:uid="{B7A2CC79-F3FF-433A-9C2B-09C38510EC56}"/>
    <cellStyle name="Normal 5 6 4 2" xfId="586" xr:uid="{EBA91D2E-75A7-49F2-8FBA-A0C0E806C2C5}"/>
    <cellStyle name="Normal 5 6 4 2 2" xfId="587" xr:uid="{3BEDB727-E990-4C5E-BBE4-F7D45DD5BFEF}"/>
    <cellStyle name="Normal 5 6 4 2 2 2" xfId="1409" xr:uid="{7A95A0FC-2DB0-4629-B94A-E95B067FF71F}"/>
    <cellStyle name="Normal 5 6 4 2 2 3" xfId="3004" xr:uid="{63DB51B9-662B-4DA5-A407-A83516368666}"/>
    <cellStyle name="Normal 5 6 4 2 2 4" xfId="3005" xr:uid="{F783A498-3CD5-4FC7-A320-51651BCA9F24}"/>
    <cellStyle name="Normal 5 6 4 2 3" xfId="1410" xr:uid="{325956AB-6B33-4F6A-9BC0-D50919E6F12D}"/>
    <cellStyle name="Normal 5 6 4 2 4" xfId="3006" xr:uid="{96D9BE4E-B752-40FD-8FB2-503ED3DE55EC}"/>
    <cellStyle name="Normal 5 6 4 2 5" xfId="3007" xr:uid="{F3084746-9B9A-4E93-AB7C-38102C6E80AC}"/>
    <cellStyle name="Normal 5 6 4 3" xfId="588" xr:uid="{12DD74C9-91A6-43EE-9596-AF0CA8008666}"/>
    <cellStyle name="Normal 5 6 4 3 2" xfId="1411" xr:uid="{1F99F3A4-560F-4541-A225-832AA3EB9FDE}"/>
    <cellStyle name="Normal 5 6 4 3 3" xfId="3008" xr:uid="{64AE1367-9B67-4BF7-A1F4-B7ED4EBC7D68}"/>
    <cellStyle name="Normal 5 6 4 3 4" xfId="3009" xr:uid="{09620522-4473-44A4-AB99-11EB59067635}"/>
    <cellStyle name="Normal 5 6 4 4" xfId="1412" xr:uid="{CE964D91-7CFF-4FB3-B192-EE5416A704E5}"/>
    <cellStyle name="Normal 5 6 4 4 2" xfId="3010" xr:uid="{2A1FAE57-7293-4F13-844B-1AD596CE6528}"/>
    <cellStyle name="Normal 5 6 4 4 3" xfId="3011" xr:uid="{34FA5B9C-5ED3-4E6F-A747-99F3E77BD42E}"/>
    <cellStyle name="Normal 5 6 4 4 4" xfId="3012" xr:uid="{7A3AF764-D780-4B93-837B-F39E2E33744E}"/>
    <cellStyle name="Normal 5 6 4 5" xfId="3013" xr:uid="{0F6EA11E-F408-4A0B-B2E9-9F22CF0258D0}"/>
    <cellStyle name="Normal 5 6 4 6" xfId="3014" xr:uid="{1BDA391E-C8BD-476A-9151-57B70571B807}"/>
    <cellStyle name="Normal 5 6 4 7" xfId="3015" xr:uid="{D343DF53-8A60-4775-AF6C-73171FCF29F6}"/>
    <cellStyle name="Normal 5 6 5" xfId="313" xr:uid="{1A828467-A2E5-4320-8438-854B67A5EC2E}"/>
    <cellStyle name="Normal 5 6 5 2" xfId="589" xr:uid="{795273B7-3BEF-43EA-89B0-AF2135600B6A}"/>
    <cellStyle name="Normal 5 6 5 2 2" xfId="1413" xr:uid="{031799AE-3294-4450-AFA7-526B94239900}"/>
    <cellStyle name="Normal 5 6 5 2 3" xfId="3016" xr:uid="{B468CAF8-64EF-4114-836C-E7B8097A702A}"/>
    <cellStyle name="Normal 5 6 5 2 4" xfId="3017" xr:uid="{99A5975F-B6B6-4E3A-8817-7C50C12E4FFE}"/>
    <cellStyle name="Normal 5 6 5 3" xfId="1414" xr:uid="{687E44DD-6BFA-42E1-8B62-3557B30AC3C2}"/>
    <cellStyle name="Normal 5 6 5 3 2" xfId="3018" xr:uid="{58C83895-7623-4C8E-B02D-484C6EBD0274}"/>
    <cellStyle name="Normal 5 6 5 3 3" xfId="3019" xr:uid="{655DA37E-5F12-4B2C-8B3D-8D5FDA52FF69}"/>
    <cellStyle name="Normal 5 6 5 3 4" xfId="3020" xr:uid="{E19A91E8-BCEC-4DB3-A270-4975880D1B3D}"/>
    <cellStyle name="Normal 5 6 5 4" xfId="3021" xr:uid="{1CBCD3CD-2D37-458F-A008-DB0B8F1D15C0}"/>
    <cellStyle name="Normal 5 6 5 5" xfId="3022" xr:uid="{CB30695B-0EEF-47D0-9FBF-AF2B68C61BEA}"/>
    <cellStyle name="Normal 5 6 5 6" xfId="3023" xr:uid="{C21C750E-BD05-4D1E-9E13-B6AB592702BA}"/>
    <cellStyle name="Normal 5 6 6" xfId="590" xr:uid="{9880DFAB-ED7A-46A8-A2FF-AA111C1070FE}"/>
    <cellStyle name="Normal 5 6 6 2" xfId="1415" xr:uid="{3081A26C-6888-4004-A7F7-80AE53DA3365}"/>
    <cellStyle name="Normal 5 6 6 2 2" xfId="3024" xr:uid="{A374BAC4-B459-4B3C-B637-210278F64034}"/>
    <cellStyle name="Normal 5 6 6 2 3" xfId="3025" xr:uid="{D5591FBB-B560-4A79-A7D8-572499F35B88}"/>
    <cellStyle name="Normal 5 6 6 2 4" xfId="3026" xr:uid="{BBEAD8F3-5FCB-4BA2-850D-F7566845C4D8}"/>
    <cellStyle name="Normal 5 6 6 3" xfId="3027" xr:uid="{89802D3F-3BDE-4986-9AEB-CCAA8F65231D}"/>
    <cellStyle name="Normal 5 6 6 4" xfId="3028" xr:uid="{ADBCFEDC-9523-46DE-B4B3-BE6AABA9CE2A}"/>
    <cellStyle name="Normal 5 6 6 5" xfId="3029" xr:uid="{B7E6ACEC-5A70-4599-AEA2-F67CDA866CF7}"/>
    <cellStyle name="Normal 5 6 7" xfId="1416" xr:uid="{599A9F34-645A-4B31-930C-50037672FC81}"/>
    <cellStyle name="Normal 5 6 7 2" xfId="3030" xr:uid="{A34690C0-2146-4BFF-BD07-D03A2E1D9BF6}"/>
    <cellStyle name="Normal 5 6 7 3" xfId="3031" xr:uid="{D1C190E6-D19B-4B33-AEC1-7CE89BF5E78D}"/>
    <cellStyle name="Normal 5 6 7 4" xfId="3032" xr:uid="{D1ECEDE0-DEF2-4A6D-9EC0-8B42F6C61B79}"/>
    <cellStyle name="Normal 5 6 8" xfId="3033" xr:uid="{2F7C9533-29A7-48D7-B4C2-A13BFF796F99}"/>
    <cellStyle name="Normal 5 6 8 2" xfId="3034" xr:uid="{2F8A4E2F-41E1-47AC-B8AB-D0559F096643}"/>
    <cellStyle name="Normal 5 6 8 3" xfId="3035" xr:uid="{6DA3E4E3-8104-454E-8599-5AD23683CEB1}"/>
    <cellStyle name="Normal 5 6 8 4" xfId="3036" xr:uid="{2108B4F9-D668-466D-BD67-B19D4478143C}"/>
    <cellStyle name="Normal 5 6 9" xfId="3037" xr:uid="{D907C16E-03E3-4BE0-BC47-0AD68F11C53C}"/>
    <cellStyle name="Normal 5 7" xfId="106" xr:uid="{4B811C3D-0AED-4D8A-BA2B-53F185885E6E}"/>
    <cellStyle name="Normal 5 7 2" xfId="107" xr:uid="{7CB269BB-7B3D-41FF-98F5-BB36AF0DC53D}"/>
    <cellStyle name="Normal 5 7 2 2" xfId="314" xr:uid="{C3B3E019-956F-4F44-A119-9FA4FD5D6565}"/>
    <cellStyle name="Normal 5 7 2 2 2" xfId="591" xr:uid="{05E690D9-ABE9-4168-94E5-1FBDACC95678}"/>
    <cellStyle name="Normal 5 7 2 2 2 2" xfId="1417" xr:uid="{C7DB68C3-6E01-4B52-B7DF-3F9C936121BF}"/>
    <cellStyle name="Normal 5 7 2 2 2 3" xfId="3038" xr:uid="{EDF1D1EB-7667-4C07-8597-4A90B0C4E867}"/>
    <cellStyle name="Normal 5 7 2 2 2 4" xfId="3039" xr:uid="{3DF51A0F-FD97-4C12-8A31-F71A4ECF4414}"/>
    <cellStyle name="Normal 5 7 2 2 3" xfId="1418" xr:uid="{F5F0792D-6606-4B3D-BD49-E66F8AD3EA62}"/>
    <cellStyle name="Normal 5 7 2 2 3 2" xfId="3040" xr:uid="{E49040EF-A3C6-42CD-A06E-14D64D5CCC20}"/>
    <cellStyle name="Normal 5 7 2 2 3 3" xfId="3041" xr:uid="{027F64E6-3D70-4EE0-AA83-D35A77C7C203}"/>
    <cellStyle name="Normal 5 7 2 2 3 4" xfId="3042" xr:uid="{109CC7DA-2527-4E68-8FFA-831F3294314C}"/>
    <cellStyle name="Normal 5 7 2 2 4" xfId="3043" xr:uid="{45097FFA-9627-4198-8690-EB6B5C85B3A0}"/>
    <cellStyle name="Normal 5 7 2 2 5" xfId="3044" xr:uid="{43117DD9-D0A1-4003-A941-4EC3A0426EE1}"/>
    <cellStyle name="Normal 5 7 2 2 6" xfId="3045" xr:uid="{9715C546-8C08-4BB1-8789-E502C3755079}"/>
    <cellStyle name="Normal 5 7 2 3" xfId="592" xr:uid="{E16D6A8A-57FC-4F7F-BDD6-EF2F285387DB}"/>
    <cellStyle name="Normal 5 7 2 3 2" xfId="1419" xr:uid="{F66722CC-FCB9-4D1C-8921-25DCF5AA0804}"/>
    <cellStyle name="Normal 5 7 2 3 2 2" xfId="3046" xr:uid="{F1B0CF41-E6D3-4A68-9B0D-6A0B10DECB5B}"/>
    <cellStyle name="Normal 5 7 2 3 2 3" xfId="3047" xr:uid="{6689D87D-7ABE-478D-9930-20855F241DD1}"/>
    <cellStyle name="Normal 5 7 2 3 2 4" xfId="3048" xr:uid="{788E22F3-7471-4787-A872-8E1EF6C7238E}"/>
    <cellStyle name="Normal 5 7 2 3 3" xfId="3049" xr:uid="{8A55461B-0079-45A4-99E9-9DF887F7E587}"/>
    <cellStyle name="Normal 5 7 2 3 4" xfId="3050" xr:uid="{9C202E99-0A02-430E-8431-0CA022E22C30}"/>
    <cellStyle name="Normal 5 7 2 3 5" xfId="3051" xr:uid="{489A75E5-2E93-40B9-AEF6-1CFADC62040C}"/>
    <cellStyle name="Normal 5 7 2 4" xfId="1420" xr:uid="{088AE4E4-CC21-4637-8C4B-598F73F73F57}"/>
    <cellStyle name="Normal 5 7 2 4 2" xfId="3052" xr:uid="{870B7D4A-02A7-4817-9E7A-887196B016ED}"/>
    <cellStyle name="Normal 5 7 2 4 3" xfId="3053" xr:uid="{BF89E76E-E374-44C4-8BDF-1E4967F39622}"/>
    <cellStyle name="Normal 5 7 2 4 4" xfId="3054" xr:uid="{F48140BD-5033-4D52-ABB9-E2BBDFA3B4EF}"/>
    <cellStyle name="Normal 5 7 2 5" xfId="3055" xr:uid="{6B07380D-23EB-4DDF-9B4E-F957A16FE9A4}"/>
    <cellStyle name="Normal 5 7 2 5 2" xfId="3056" xr:uid="{F7B3B32D-2368-46CB-BA84-BEA548DEC1BF}"/>
    <cellStyle name="Normal 5 7 2 5 3" xfId="3057" xr:uid="{24E19D8E-BE98-4D83-873A-0D48201A4FE8}"/>
    <cellStyle name="Normal 5 7 2 5 4" xfId="3058" xr:uid="{4267082D-4618-4778-8E9E-EF068D854AA2}"/>
    <cellStyle name="Normal 5 7 2 6" xfId="3059" xr:uid="{81280C96-5F6A-4452-8D30-E40C7FFC6021}"/>
    <cellStyle name="Normal 5 7 2 7" xfId="3060" xr:uid="{E268214A-5500-413A-896F-5BFFF1CDEA2A}"/>
    <cellStyle name="Normal 5 7 2 8" xfId="3061" xr:uid="{C20FB7B6-C1FF-4A45-A089-E3722EC7952C}"/>
    <cellStyle name="Normal 5 7 3" xfId="315" xr:uid="{5616BE29-D611-436B-9AB4-67C988468D86}"/>
    <cellStyle name="Normal 5 7 3 2" xfId="593" xr:uid="{D3D05942-5E4A-4623-8D3F-F61CA627F3E5}"/>
    <cellStyle name="Normal 5 7 3 2 2" xfId="594" xr:uid="{9902ADAB-4807-469D-87C4-39C783A14AE0}"/>
    <cellStyle name="Normal 5 7 3 2 3" xfId="3062" xr:uid="{0D530D5C-82C9-4739-B9DE-C6A9476078E9}"/>
    <cellStyle name="Normal 5 7 3 2 4" xfId="3063" xr:uid="{D2E9D702-E98B-4B2D-BAFE-202C74B93B1F}"/>
    <cellStyle name="Normal 5 7 3 3" xfId="595" xr:uid="{3A7E64B0-44E9-4731-BF79-8842E5BC72BF}"/>
    <cellStyle name="Normal 5 7 3 3 2" xfId="3064" xr:uid="{F463E2E2-4355-42A4-8C86-6035D75622DA}"/>
    <cellStyle name="Normal 5 7 3 3 3" xfId="3065" xr:uid="{88B7D33F-8C39-4196-9844-C499ACC19C5D}"/>
    <cellStyle name="Normal 5 7 3 3 4" xfId="3066" xr:uid="{808DDE2B-E4BE-4E89-B178-28F4EB91C40A}"/>
    <cellStyle name="Normal 5 7 3 4" xfId="3067" xr:uid="{4E0B02CC-790D-4627-9888-B0077FDC65EF}"/>
    <cellStyle name="Normal 5 7 3 5" xfId="3068" xr:uid="{904397B6-9222-4458-9C2D-0144FC36D60F}"/>
    <cellStyle name="Normal 5 7 3 6" xfId="3069" xr:uid="{ED7814AE-0EBA-4798-AFA8-1344D41B4CC3}"/>
    <cellStyle name="Normal 5 7 4" xfId="316" xr:uid="{53AFC1DF-4AE7-4458-8288-5B477A4881CE}"/>
    <cellStyle name="Normal 5 7 4 2" xfId="596" xr:uid="{B8E2B718-20C3-48F5-AB13-C6B29503961D}"/>
    <cellStyle name="Normal 5 7 4 2 2" xfId="3070" xr:uid="{5C40C2F9-0BE2-4182-8952-D2DF4BC8D27F}"/>
    <cellStyle name="Normal 5 7 4 2 3" xfId="3071" xr:uid="{C8B737E6-994A-4C24-B9D7-BA3D77056A33}"/>
    <cellStyle name="Normal 5 7 4 2 4" xfId="3072" xr:uid="{164D9FAF-BF72-4064-BBAA-EB882DC9EE93}"/>
    <cellStyle name="Normal 5 7 4 3" xfId="3073" xr:uid="{9C2821D5-62F3-4D05-B8B5-E2E4FE45F9C6}"/>
    <cellStyle name="Normal 5 7 4 4" xfId="3074" xr:uid="{5B9A5F7E-0491-4392-9DA8-AE245A1F7A6F}"/>
    <cellStyle name="Normal 5 7 4 5" xfId="3075" xr:uid="{4C0C77A3-ACDE-4674-BF30-01D4E940DE71}"/>
    <cellStyle name="Normal 5 7 5" xfId="597" xr:uid="{B91BA8F8-6F00-42AD-BC42-4D10839C505B}"/>
    <cellStyle name="Normal 5 7 5 2" xfId="3076" xr:uid="{A01E02BA-E16C-45A0-9D41-D829134724B1}"/>
    <cellStyle name="Normal 5 7 5 3" xfId="3077" xr:uid="{13463010-3039-4B67-8662-0B4EC1A857F8}"/>
    <cellStyle name="Normal 5 7 5 4" xfId="3078" xr:uid="{5C4613F7-BFCB-4D08-A692-FBE0C5D7DECB}"/>
    <cellStyle name="Normal 5 7 6" xfId="3079" xr:uid="{4C52F84B-DB25-4B72-ADDB-E2EDD1285CED}"/>
    <cellStyle name="Normal 5 7 6 2" xfId="3080" xr:uid="{0F1CC3D8-8500-4025-A9C8-73DC54EF2984}"/>
    <cellStyle name="Normal 5 7 6 3" xfId="3081" xr:uid="{6E41B6EF-B1FD-46D6-AF06-99A4934B6CC5}"/>
    <cellStyle name="Normal 5 7 6 4" xfId="3082" xr:uid="{4DCD64D1-5001-4580-8AEE-816B6BBF125A}"/>
    <cellStyle name="Normal 5 7 7" xfId="3083" xr:uid="{2B5B8532-9F0F-437C-BCC9-60CF3EA074A9}"/>
    <cellStyle name="Normal 5 7 8" xfId="3084" xr:uid="{26B142CA-993F-43C9-AD8A-D4F921A508F9}"/>
    <cellStyle name="Normal 5 7 9" xfId="3085" xr:uid="{C3DA43BB-5A7A-4235-955A-67CE34CC492C}"/>
    <cellStyle name="Normal 5 8" xfId="108" xr:uid="{91337925-D03D-425A-946E-4203E564CD51}"/>
    <cellStyle name="Normal 5 8 2" xfId="317" xr:uid="{CF289229-541A-4B93-B47E-90981AE2C74E}"/>
    <cellStyle name="Normal 5 8 2 2" xfId="598" xr:uid="{65F6D309-D096-44FE-B66D-1FC65C8EBC00}"/>
    <cellStyle name="Normal 5 8 2 2 2" xfId="1421" xr:uid="{81DE7E85-4399-485B-8379-0A3A6BDA6242}"/>
    <cellStyle name="Normal 5 8 2 2 2 2" xfId="1422" xr:uid="{E0BF23C2-996F-4D56-A82E-349744062E9E}"/>
    <cellStyle name="Normal 5 8 2 2 3" xfId="1423" xr:uid="{86416963-BA6E-4CF3-A8F9-3147BC9F816B}"/>
    <cellStyle name="Normal 5 8 2 2 4" xfId="3086" xr:uid="{56CDB673-E2CF-4289-89C3-4DDF92C394B9}"/>
    <cellStyle name="Normal 5 8 2 3" xfId="1424" xr:uid="{0B064FA3-4330-4B70-B5B7-19C94B9CC563}"/>
    <cellStyle name="Normal 5 8 2 3 2" xfId="1425" xr:uid="{48ED2680-086D-4F3A-959E-B80E5CD2F56F}"/>
    <cellStyle name="Normal 5 8 2 3 3" xfId="3087" xr:uid="{71445349-321D-49BD-8511-E63108341390}"/>
    <cellStyle name="Normal 5 8 2 3 4" xfId="3088" xr:uid="{00C45783-78B2-4C3B-AF0C-C8EE9B23C8A9}"/>
    <cellStyle name="Normal 5 8 2 4" xfId="1426" xr:uid="{FF3F2D84-B5B4-4FB7-BDEA-2C3C56CFC3B7}"/>
    <cellStyle name="Normal 5 8 2 5" xfId="3089" xr:uid="{6821AD5B-A0BC-44C4-83CC-6954B6FEE077}"/>
    <cellStyle name="Normal 5 8 2 6" xfId="3090" xr:uid="{4169A4A3-CF41-49F8-84C9-133525FE92A6}"/>
    <cellStyle name="Normal 5 8 3" xfId="599" xr:uid="{14CB964B-014B-445D-80C0-045C86884AB4}"/>
    <cellStyle name="Normal 5 8 3 2" xfId="1427" xr:uid="{00CF8EE4-EE6D-4436-A9B7-02550B25B8ED}"/>
    <cellStyle name="Normal 5 8 3 2 2" xfId="1428" xr:uid="{F0DBD97C-1B94-4F97-A6E1-B339E1466F30}"/>
    <cellStyle name="Normal 5 8 3 2 3" xfId="3091" xr:uid="{58F33D4D-BF2D-443F-9BCE-A217A211335A}"/>
    <cellStyle name="Normal 5 8 3 2 4" xfId="3092" xr:uid="{E1EF7675-CF6B-48D1-8BB3-0C13ACC13448}"/>
    <cellStyle name="Normal 5 8 3 3" xfId="1429" xr:uid="{1591B8CA-BEFB-4546-97D1-BABBCFF36401}"/>
    <cellStyle name="Normal 5 8 3 4" xfId="3093" xr:uid="{313A1B73-B2B2-4AC2-BFB3-0C24BF3E49E2}"/>
    <cellStyle name="Normal 5 8 3 5" xfId="3094" xr:uid="{B5DC8BA8-AE4A-45D6-814B-5B10579CB750}"/>
    <cellStyle name="Normal 5 8 4" xfId="1430" xr:uid="{F4C5077F-D8ED-479D-99B9-DA14C0FCD4C7}"/>
    <cellStyle name="Normal 5 8 4 2" xfId="1431" xr:uid="{AFDA3387-42A9-4904-B684-EB354C50DC6C}"/>
    <cellStyle name="Normal 5 8 4 3" xfId="3095" xr:uid="{9BFBF9E8-6E9B-437D-A3C9-8FD00F0CFA78}"/>
    <cellStyle name="Normal 5 8 4 4" xfId="3096" xr:uid="{42030EC7-C285-466C-927D-A6A019685C12}"/>
    <cellStyle name="Normal 5 8 5" xfId="1432" xr:uid="{0984BF00-168A-4B0A-9C9A-F04649B58CE9}"/>
    <cellStyle name="Normal 5 8 5 2" xfId="3097" xr:uid="{66143305-DCB4-46B0-A3C6-1FCB927F47EE}"/>
    <cellStyle name="Normal 5 8 5 3" xfId="3098" xr:uid="{69D07ECE-C98C-4E58-B24F-D998CBF80828}"/>
    <cellStyle name="Normal 5 8 5 4" xfId="3099" xr:uid="{1575D085-09D8-4CB2-8AF0-C9ACA1E44DBA}"/>
    <cellStyle name="Normal 5 8 6" xfId="3100" xr:uid="{08D40657-DF2A-44D1-AC62-FACCA0042BB1}"/>
    <cellStyle name="Normal 5 8 7" xfId="3101" xr:uid="{7D14B046-0349-4E7E-867A-0849DF790708}"/>
    <cellStyle name="Normal 5 8 8" xfId="3102" xr:uid="{13E8E7E7-48C6-49FA-97A8-B074C916E8D4}"/>
    <cellStyle name="Normal 5 9" xfId="318" xr:uid="{AAA606D5-EC08-40DE-8D22-B62ACEDB9FC8}"/>
    <cellStyle name="Normal 5 9 2" xfId="600" xr:uid="{5DD2FA38-53B0-4878-A0B4-2359B2034CCD}"/>
    <cellStyle name="Normal 5 9 2 2" xfId="601" xr:uid="{B6852ED0-DAF9-45C9-A0A6-BCFF4751D882}"/>
    <cellStyle name="Normal 5 9 2 2 2" xfId="1433" xr:uid="{42F04221-2260-4092-86FF-5D72BF0AF1E9}"/>
    <cellStyle name="Normal 5 9 2 2 3" xfId="3103" xr:uid="{FB69BCF1-3FD6-4569-BD77-C535E678D880}"/>
    <cellStyle name="Normal 5 9 2 2 4" xfId="3104" xr:uid="{747A69DF-BFF4-4BD7-82CA-E5AA781F5FC6}"/>
    <cellStyle name="Normal 5 9 2 3" xfId="1434" xr:uid="{8262557D-98CD-4179-9B78-E6B50A8035C2}"/>
    <cellStyle name="Normal 5 9 2 4" xfId="3105" xr:uid="{3B0C48DD-5EEB-4EB1-AAD8-8CBC90FCFB54}"/>
    <cellStyle name="Normal 5 9 2 5" xfId="3106" xr:uid="{631E55FD-3470-4206-8458-B21928DEB680}"/>
    <cellStyle name="Normal 5 9 3" xfId="602" xr:uid="{BF8DC220-E73B-4962-987E-999B5F7CB04F}"/>
    <cellStyle name="Normal 5 9 3 2" xfId="1435" xr:uid="{910455B6-99BD-4DCB-B221-5591D7038953}"/>
    <cellStyle name="Normal 5 9 3 3" xfId="3107" xr:uid="{D7091866-438D-4A01-8094-37E37BD0BA19}"/>
    <cellStyle name="Normal 5 9 3 4" xfId="3108" xr:uid="{DF21274C-DE41-4BA5-BA10-14BFA8320989}"/>
    <cellStyle name="Normal 5 9 4" xfId="1436" xr:uid="{055FA2FC-4C24-4758-A9AC-51CECC933F78}"/>
    <cellStyle name="Normal 5 9 4 2" xfId="3109" xr:uid="{77833879-6A10-4B9A-8F0C-43ADE7668715}"/>
    <cellStyle name="Normal 5 9 4 3" xfId="3110" xr:uid="{64992550-14C1-4499-B091-1ECCA7E398DD}"/>
    <cellStyle name="Normal 5 9 4 4" xfId="3111" xr:uid="{0FDB365F-FCB5-4E42-AA57-EB93FDDB1DEB}"/>
    <cellStyle name="Normal 5 9 5" xfId="3112" xr:uid="{172B581C-7C40-4CCB-B482-CEBEF07C2F46}"/>
    <cellStyle name="Normal 5 9 6" xfId="3113" xr:uid="{66F97090-FDF5-4F5E-B35E-F5988D50C952}"/>
    <cellStyle name="Normal 5 9 7" xfId="3114" xr:uid="{8E142CF1-37AE-496C-8987-14BBD2756DFE}"/>
    <cellStyle name="Normal 6" xfId="109" xr:uid="{9DA52211-817A-4EEC-A346-7268EFA256BF}"/>
    <cellStyle name="Normal 6 10" xfId="319" xr:uid="{D8242E17-E789-4E15-A7F3-0E7FC8D5E861}"/>
    <cellStyle name="Normal 6 10 2" xfId="1437" xr:uid="{8360C17E-A5B5-481A-90DD-1A81E93BF2BD}"/>
    <cellStyle name="Normal 6 10 2 2" xfId="3115" xr:uid="{45532AFC-B1DA-4127-805C-C29BB3AC2B5E}"/>
    <cellStyle name="Normal 6 10 2 2 2" xfId="4588" xr:uid="{11AD9315-5596-4A7D-A044-9D69C0E20D5F}"/>
    <cellStyle name="Normal 6 10 2 3" xfId="3116" xr:uid="{A8EF5247-F359-4D48-B6D7-C458AB9E5751}"/>
    <cellStyle name="Normal 6 10 2 4" xfId="3117" xr:uid="{00397DA9-D2A5-4FDE-B304-7F96C088ABD4}"/>
    <cellStyle name="Normal 6 10 3" xfId="3118" xr:uid="{C1FC50B8-C8B5-4553-A21C-54CC3AEE21AF}"/>
    <cellStyle name="Normal 6 10 4" xfId="3119" xr:uid="{D6E4E616-417A-4CA2-A6C1-2CC8FE6DA340}"/>
    <cellStyle name="Normal 6 10 5" xfId="3120" xr:uid="{59C3D5B9-DD77-4561-8EC6-BFB2C93641A1}"/>
    <cellStyle name="Normal 6 11" xfId="1438" xr:uid="{4D9C6EFD-7082-4815-9DBA-7316A00ACC24}"/>
    <cellStyle name="Normal 6 11 2" xfId="3121" xr:uid="{E6BF7B61-E346-41EB-9A68-40ED02F54138}"/>
    <cellStyle name="Normal 6 11 3" xfId="3122" xr:uid="{6D1F3D77-FD04-4729-94A9-216F629B5E4D}"/>
    <cellStyle name="Normal 6 11 4" xfId="3123" xr:uid="{A2B67F07-1F93-4DAA-B6B5-74DB13794C54}"/>
    <cellStyle name="Normal 6 12" xfId="902" xr:uid="{8EFA02CC-BF79-4803-BDDC-D458A9B5C714}"/>
    <cellStyle name="Normal 6 12 2" xfId="3124" xr:uid="{905AA036-B6B6-4761-9CA5-EC21959CE52E}"/>
    <cellStyle name="Normal 6 12 3" xfId="3125" xr:uid="{91C7E7FB-5240-44FE-B0D2-7C8923835018}"/>
    <cellStyle name="Normal 6 12 4" xfId="3126" xr:uid="{7A5E0FBA-20DA-4905-AD72-988673613A76}"/>
    <cellStyle name="Normal 6 13" xfId="899" xr:uid="{8DC0A77A-7AAF-4204-A991-8D62E3786C6C}"/>
    <cellStyle name="Normal 6 13 2" xfId="3128" xr:uid="{AB80CD30-7608-4A3D-9CA0-D78515476865}"/>
    <cellStyle name="Normal 6 13 3" xfId="4315" xr:uid="{1EA7C232-0EE4-4E65-BAA0-2E4E6F1F2424}"/>
    <cellStyle name="Normal 6 13 4" xfId="3127" xr:uid="{07F81781-6C5D-4542-B798-67FC97CF0DDC}"/>
    <cellStyle name="Normal 6 13 5" xfId="5319" xr:uid="{7C7FAF07-335A-45FA-96A8-CD65998BA0D0}"/>
    <cellStyle name="Normal 6 14" xfId="3129" xr:uid="{CD62678C-8A15-45CC-BDDE-AC6370777FD2}"/>
    <cellStyle name="Normal 6 15" xfId="3130" xr:uid="{ED1BEB37-90BD-43D6-A3BC-6262BDAD66B1}"/>
    <cellStyle name="Normal 6 16" xfId="3131" xr:uid="{BA607FBC-82E2-4248-BB23-E10F0D3C44C0}"/>
    <cellStyle name="Normal 6 2" xfId="110" xr:uid="{B4C8D312-0CF6-4BF4-AF2E-1AC2611DE0B7}"/>
    <cellStyle name="Normal 6 2 2" xfId="320" xr:uid="{88ED494A-AA84-4C75-9BBC-18C6602C60CD}"/>
    <cellStyle name="Normal 6 2 2 2" xfId="4671" xr:uid="{3CC56ACE-0A29-49F3-B07C-E149EA94A10A}"/>
    <cellStyle name="Normal 6 2 3" xfId="4560" xr:uid="{10E40FEA-33AD-47FB-A20A-B8A5ECDE0EFC}"/>
    <cellStyle name="Normal 6 3" xfId="111" xr:uid="{CCF63ECA-A6E7-4B23-9168-8DEED5569773}"/>
    <cellStyle name="Normal 6 3 10" xfId="3132" xr:uid="{AD41F24E-1B66-45EB-9BEB-15F9EFC6F48E}"/>
    <cellStyle name="Normal 6 3 11" xfId="3133" xr:uid="{1D8A6B86-394E-4547-B793-3B97C1F6654F}"/>
    <cellStyle name="Normal 6 3 2" xfId="112" xr:uid="{F8B0BB76-75FA-4467-8E81-CF5DFFC6A132}"/>
    <cellStyle name="Normal 6 3 2 2" xfId="113" xr:uid="{0B986422-8A1C-4D1D-B925-C7CEE5276207}"/>
    <cellStyle name="Normal 6 3 2 2 2" xfId="321" xr:uid="{A70D578D-3E29-40D7-B20B-E656D904F057}"/>
    <cellStyle name="Normal 6 3 2 2 2 2" xfId="603" xr:uid="{DCC166E3-0E2F-4217-B14F-D16F9008C658}"/>
    <cellStyle name="Normal 6 3 2 2 2 2 2" xfId="604" xr:uid="{67078522-D28F-425C-82A0-7E9FE10D84F4}"/>
    <cellStyle name="Normal 6 3 2 2 2 2 2 2" xfId="1439" xr:uid="{303DC434-FFC1-4D87-A4DF-48F3209CB7ED}"/>
    <cellStyle name="Normal 6 3 2 2 2 2 2 2 2" xfId="1440" xr:uid="{A20DC91A-AC67-4992-B09C-F5FC836F2F30}"/>
    <cellStyle name="Normal 6 3 2 2 2 2 2 3" xfId="1441" xr:uid="{CF44F06A-1777-4C2E-836F-A6B33D95867A}"/>
    <cellStyle name="Normal 6 3 2 2 2 2 3" xfId="1442" xr:uid="{EBFA4231-8450-487D-8CA0-A69A7ADBCAF9}"/>
    <cellStyle name="Normal 6 3 2 2 2 2 3 2" xfId="1443" xr:uid="{ABB36862-AAAB-49D1-B60F-FF7D7D85D7AE}"/>
    <cellStyle name="Normal 6 3 2 2 2 2 4" xfId="1444" xr:uid="{96226274-0541-463A-A9D3-98600E8280BD}"/>
    <cellStyle name="Normal 6 3 2 2 2 3" xfId="605" xr:uid="{D15FC730-A0CA-4879-A574-E9B88FC6A6F4}"/>
    <cellStyle name="Normal 6 3 2 2 2 3 2" xfId="1445" xr:uid="{7F9411F9-07AA-48C1-A4F0-DE7FF80FA558}"/>
    <cellStyle name="Normal 6 3 2 2 2 3 2 2" xfId="1446" xr:uid="{92602570-7F8A-41C7-ACAA-54A7FDB00234}"/>
    <cellStyle name="Normal 6 3 2 2 2 3 3" xfId="1447" xr:uid="{FFB61FCE-DFDF-4863-A47C-5D6BF589A396}"/>
    <cellStyle name="Normal 6 3 2 2 2 3 4" xfId="3134" xr:uid="{7F39515D-49D5-407A-8CDC-B7877E45EB33}"/>
    <cellStyle name="Normal 6 3 2 2 2 4" xfId="1448" xr:uid="{B7D49E4E-C7F2-4C43-9CE4-7852F3E8F18D}"/>
    <cellStyle name="Normal 6 3 2 2 2 4 2" xfId="1449" xr:uid="{7D1B8794-E2D2-46A2-9E80-D2ABC4E292E0}"/>
    <cellStyle name="Normal 6 3 2 2 2 5" xfId="1450" xr:uid="{9C270F8F-46E0-49DF-B4C8-0529E6DBDE93}"/>
    <cellStyle name="Normal 6 3 2 2 2 6" xfId="3135" xr:uid="{8E389A0F-D585-43C2-897C-00D26A7E1F5C}"/>
    <cellStyle name="Normal 6 3 2 2 3" xfId="322" xr:uid="{99FC30D8-1044-40ED-A348-3E1383DB378A}"/>
    <cellStyle name="Normal 6 3 2 2 3 2" xfId="606" xr:uid="{1D79A5CD-B174-4BA6-B899-790954855FF0}"/>
    <cellStyle name="Normal 6 3 2 2 3 2 2" xfId="607" xr:uid="{88494E2B-7A03-4068-9FB1-B9FC6151B16D}"/>
    <cellStyle name="Normal 6 3 2 2 3 2 2 2" xfId="1451" xr:uid="{7536FC7F-1794-4C2B-8ED2-782A0A9D7A51}"/>
    <cellStyle name="Normal 6 3 2 2 3 2 2 2 2" xfId="1452" xr:uid="{84640113-8C31-43DC-8BC7-89BDE6F7426E}"/>
    <cellStyle name="Normal 6 3 2 2 3 2 2 3" xfId="1453" xr:uid="{DED51746-E1E4-4680-9C85-966483EAFE68}"/>
    <cellStyle name="Normal 6 3 2 2 3 2 3" xfId="1454" xr:uid="{7B4B110B-7B54-4D5E-A602-0651FA0F6D4F}"/>
    <cellStyle name="Normal 6 3 2 2 3 2 3 2" xfId="1455" xr:uid="{BF85C91D-B9D1-48B7-AEF5-2A101E33EF3E}"/>
    <cellStyle name="Normal 6 3 2 2 3 2 4" xfId="1456" xr:uid="{52686D84-501D-483D-912F-24E1AE210E06}"/>
    <cellStyle name="Normal 6 3 2 2 3 3" xfId="608" xr:uid="{F3210CC1-1780-4380-9339-78C76B737619}"/>
    <cellStyle name="Normal 6 3 2 2 3 3 2" xfId="1457" xr:uid="{E9438BEB-0AF0-4AF1-B78C-9BBEB2D7C6A5}"/>
    <cellStyle name="Normal 6 3 2 2 3 3 2 2" xfId="1458" xr:uid="{7ADC49C9-D302-4151-8733-6BFF27905FB2}"/>
    <cellStyle name="Normal 6 3 2 2 3 3 3" xfId="1459" xr:uid="{CD5CA67B-A71D-4FDD-AE44-8D81080E72B1}"/>
    <cellStyle name="Normal 6 3 2 2 3 4" xfId="1460" xr:uid="{E7C8677F-8BCA-4EE9-9E1B-5CBE9359D913}"/>
    <cellStyle name="Normal 6 3 2 2 3 4 2" xfId="1461" xr:uid="{4A608ADB-61C6-4ECD-94DB-09C9ACE44E2A}"/>
    <cellStyle name="Normal 6 3 2 2 3 5" xfId="1462" xr:uid="{E3AEFE3A-FED7-4F2B-BA54-AE76C60B8260}"/>
    <cellStyle name="Normal 6 3 2 2 4" xfId="609" xr:uid="{BA9C85DC-6A04-4349-A46C-9B9C8DEFA7BF}"/>
    <cellStyle name="Normal 6 3 2 2 4 2" xfId="610" xr:uid="{2E0F69E5-6D26-4397-ADAC-6320745895C4}"/>
    <cellStyle name="Normal 6 3 2 2 4 2 2" xfId="1463" xr:uid="{21CC6015-9F4A-4CC9-9453-D09A34EDBF68}"/>
    <cellStyle name="Normal 6 3 2 2 4 2 2 2" xfId="1464" xr:uid="{43745617-E78E-4AE6-B0E6-B02F0CEB165D}"/>
    <cellStyle name="Normal 6 3 2 2 4 2 3" xfId="1465" xr:uid="{0F8E2E07-405C-4196-A265-DA139A4A897E}"/>
    <cellStyle name="Normal 6 3 2 2 4 3" xfId="1466" xr:uid="{D3A8FD81-EBC8-429E-9DDA-8F8C126F8089}"/>
    <cellStyle name="Normal 6 3 2 2 4 3 2" xfId="1467" xr:uid="{4881C27E-6E8E-4288-8122-E6D9FC530D3E}"/>
    <cellStyle name="Normal 6 3 2 2 4 4" xfId="1468" xr:uid="{2C9D88F5-8686-401C-BD31-565ED3523F84}"/>
    <cellStyle name="Normal 6 3 2 2 5" xfId="611" xr:uid="{E8CE4D50-C0A2-4109-8726-5E2C1601105E}"/>
    <cellStyle name="Normal 6 3 2 2 5 2" xfId="1469" xr:uid="{6DC0C698-01D5-4681-9442-241BB9EAAC7B}"/>
    <cellStyle name="Normal 6 3 2 2 5 2 2" xfId="1470" xr:uid="{923E26E8-44E0-4768-9B3E-56037A625720}"/>
    <cellStyle name="Normal 6 3 2 2 5 3" xfId="1471" xr:uid="{34525A98-0C33-4169-9224-55DBC215E8EB}"/>
    <cellStyle name="Normal 6 3 2 2 5 4" xfId="3136" xr:uid="{C8120B93-D0CB-4C3D-B5DB-B7D7308D8743}"/>
    <cellStyle name="Normal 6 3 2 2 6" xfId="1472" xr:uid="{8921C385-9543-4E76-9522-32E9871ABC38}"/>
    <cellStyle name="Normal 6 3 2 2 6 2" xfId="1473" xr:uid="{E070F6A7-2720-4297-AB15-F781CFA4873D}"/>
    <cellStyle name="Normal 6 3 2 2 7" xfId="1474" xr:uid="{E81B22C2-FB0B-49CD-88E9-21C0C9E69110}"/>
    <cellStyle name="Normal 6 3 2 2 8" xfId="3137" xr:uid="{C07A9971-FB5F-4BA4-B529-3385B97CD166}"/>
    <cellStyle name="Normal 6 3 2 3" xfId="323" xr:uid="{D328906C-E4EA-41CF-836D-6D828B0C508F}"/>
    <cellStyle name="Normal 6 3 2 3 2" xfId="612" xr:uid="{B9D6299E-23E4-4F8F-AC86-CEC04B4DA679}"/>
    <cellStyle name="Normal 6 3 2 3 2 2" xfId="613" xr:uid="{6680FE36-F38E-4327-B4DD-725F0119C7A0}"/>
    <cellStyle name="Normal 6 3 2 3 2 2 2" xfId="1475" xr:uid="{489369B1-1D11-4B30-A3F5-D210BD9986D8}"/>
    <cellStyle name="Normal 6 3 2 3 2 2 2 2" xfId="1476" xr:uid="{78E2810F-5339-4313-A915-9CB06E697299}"/>
    <cellStyle name="Normal 6 3 2 3 2 2 3" xfId="1477" xr:uid="{7DD45CC6-227C-4406-8C69-CEE8378EB986}"/>
    <cellStyle name="Normal 6 3 2 3 2 3" xfId="1478" xr:uid="{CB09177B-CA15-44BF-A18C-C54E45587E21}"/>
    <cellStyle name="Normal 6 3 2 3 2 3 2" xfId="1479" xr:uid="{8FBB4407-AD61-4645-9BC8-F0B7CA680A3B}"/>
    <cellStyle name="Normal 6 3 2 3 2 4" xfId="1480" xr:uid="{FB58532A-E47B-44E7-87F7-F63C85E968A0}"/>
    <cellStyle name="Normal 6 3 2 3 3" xfId="614" xr:uid="{BEBD216D-468A-4163-BA85-BDC379251C6A}"/>
    <cellStyle name="Normal 6 3 2 3 3 2" xfId="1481" xr:uid="{891EFD42-28DE-44BC-9AD9-40A91CA34092}"/>
    <cellStyle name="Normal 6 3 2 3 3 2 2" xfId="1482" xr:uid="{95FD6221-7B3E-4482-8C79-584F7D9BE358}"/>
    <cellStyle name="Normal 6 3 2 3 3 3" xfId="1483" xr:uid="{7FBBD7A0-FE4A-436E-A852-6CB4D13A5E19}"/>
    <cellStyle name="Normal 6 3 2 3 3 4" xfId="3138" xr:uid="{F7272AB6-4B8C-4AC2-944F-44DE9CF20A2A}"/>
    <cellStyle name="Normal 6 3 2 3 4" xfId="1484" xr:uid="{160509FC-C4C0-4236-911A-A69DE2C9B667}"/>
    <cellStyle name="Normal 6 3 2 3 4 2" xfId="1485" xr:uid="{6108B482-7E27-4A26-8354-9DC1E0891FCB}"/>
    <cellStyle name="Normal 6 3 2 3 5" xfId="1486" xr:uid="{A8818E13-43DC-48D4-B18C-1C863B630FA8}"/>
    <cellStyle name="Normal 6 3 2 3 6" xfId="3139" xr:uid="{0C7E36CF-EC7C-4756-9C51-F3490EE30E76}"/>
    <cellStyle name="Normal 6 3 2 4" xfId="324" xr:uid="{44DFDE25-6618-4D83-9E2B-99CCA29EC859}"/>
    <cellStyle name="Normal 6 3 2 4 2" xfId="615" xr:uid="{3045368D-4DA4-4ACA-A312-3D4BE569EFF9}"/>
    <cellStyle name="Normal 6 3 2 4 2 2" xfId="616" xr:uid="{70BF5064-54C3-441A-BB75-E9F5EAB8F9EC}"/>
    <cellStyle name="Normal 6 3 2 4 2 2 2" xfId="1487" xr:uid="{BC53F1A5-A95B-45E6-A27A-B8895AA6BD07}"/>
    <cellStyle name="Normal 6 3 2 4 2 2 2 2" xfId="1488" xr:uid="{59DB79FF-9786-4A84-B6F5-F0AF16777AA8}"/>
    <cellStyle name="Normal 6 3 2 4 2 2 3" xfId="1489" xr:uid="{B15B904B-99E1-4C23-8636-F15B5B3FFF00}"/>
    <cellStyle name="Normal 6 3 2 4 2 3" xfId="1490" xr:uid="{5C0729A8-4202-46A4-9C7F-AEE5E980D2BB}"/>
    <cellStyle name="Normal 6 3 2 4 2 3 2" xfId="1491" xr:uid="{BC1CD120-9F93-4067-91FE-2C869C243EE9}"/>
    <cellStyle name="Normal 6 3 2 4 2 4" xfId="1492" xr:uid="{CDEE094E-65D6-4322-9005-C354DCDCFCE8}"/>
    <cellStyle name="Normal 6 3 2 4 3" xfId="617" xr:uid="{EAC3985B-1DE7-43AF-94D1-6AF7C379E067}"/>
    <cellStyle name="Normal 6 3 2 4 3 2" xfId="1493" xr:uid="{E614B323-9252-41E6-B435-1F2D64C666CC}"/>
    <cellStyle name="Normal 6 3 2 4 3 2 2" xfId="1494" xr:uid="{52AEFE28-6EC5-41DD-A026-F39878D558E9}"/>
    <cellStyle name="Normal 6 3 2 4 3 3" xfId="1495" xr:uid="{7394BD40-5072-483E-9BCF-6FA51E117344}"/>
    <cellStyle name="Normal 6 3 2 4 4" xfId="1496" xr:uid="{8834C9E5-0820-4C76-88FD-C35E27232BE9}"/>
    <cellStyle name="Normal 6 3 2 4 4 2" xfId="1497" xr:uid="{0F9A0478-33E3-4790-B4F5-BB0235F3EACB}"/>
    <cellStyle name="Normal 6 3 2 4 5" xfId="1498" xr:uid="{E1000A4E-5A75-4116-8F1D-773B3ACAE85D}"/>
    <cellStyle name="Normal 6 3 2 5" xfId="325" xr:uid="{2BAE624A-7311-4B17-BC2B-651F5D4CBE1C}"/>
    <cellStyle name="Normal 6 3 2 5 2" xfId="618" xr:uid="{CEEF8E07-4DD7-434F-9C3D-E4EDC7BF1CDC}"/>
    <cellStyle name="Normal 6 3 2 5 2 2" xfId="1499" xr:uid="{502CEBDB-35EA-492C-933B-3AD96BD7B347}"/>
    <cellStyle name="Normal 6 3 2 5 2 2 2" xfId="1500" xr:uid="{C6CDF011-1D60-4FA6-A92D-15CCB04F1AFC}"/>
    <cellStyle name="Normal 6 3 2 5 2 3" xfId="1501" xr:uid="{A6EA984E-8D71-4192-88BA-F2985B233A51}"/>
    <cellStyle name="Normal 6 3 2 5 3" xfId="1502" xr:uid="{EE4534FB-E9ED-4B6A-9417-717D21E2B62A}"/>
    <cellStyle name="Normal 6 3 2 5 3 2" xfId="1503" xr:uid="{3EAF67F5-2339-4899-B926-63A38BA84A1A}"/>
    <cellStyle name="Normal 6 3 2 5 4" xfId="1504" xr:uid="{9FD62889-1241-4A34-8BC9-0B62B273D0A6}"/>
    <cellStyle name="Normal 6 3 2 6" xfId="619" xr:uid="{2CA62ABE-202D-42DF-9A8A-0C3168574A28}"/>
    <cellStyle name="Normal 6 3 2 6 2" xfId="1505" xr:uid="{78F70108-1B8D-47FC-A5D0-85013AD6EDBF}"/>
    <cellStyle name="Normal 6 3 2 6 2 2" xfId="1506" xr:uid="{2329EF85-FCD8-4740-AD9C-D8E39F11D5A5}"/>
    <cellStyle name="Normal 6 3 2 6 3" xfId="1507" xr:uid="{9C2EB7EA-BAE5-4D98-81A2-A1DE1C463540}"/>
    <cellStyle name="Normal 6 3 2 6 4" xfId="3140" xr:uid="{C63026C1-C472-4411-8222-DF3616561151}"/>
    <cellStyle name="Normal 6 3 2 7" xfId="1508" xr:uid="{074AD1E9-6C23-4B95-9F77-22CECA83D815}"/>
    <cellStyle name="Normal 6 3 2 7 2" xfId="1509" xr:uid="{AFD49422-2CC8-41C8-832E-FE78EF7066FE}"/>
    <cellStyle name="Normal 6 3 2 8" xfId="1510" xr:uid="{22ABA508-DEB7-4014-814F-F867FD7DAC87}"/>
    <cellStyle name="Normal 6 3 2 9" xfId="3141" xr:uid="{4CDC357B-8DD7-442C-9332-A8CE337B6237}"/>
    <cellStyle name="Normal 6 3 3" xfId="114" xr:uid="{6C9767FC-B435-4AD1-ABFD-97952385CCEE}"/>
    <cellStyle name="Normal 6 3 3 2" xfId="115" xr:uid="{F4462277-AB28-4216-833E-9D01C250D7D2}"/>
    <cellStyle name="Normal 6 3 3 2 2" xfId="620" xr:uid="{57A8A9A4-2F90-454F-86E3-21875CEEC39D}"/>
    <cellStyle name="Normal 6 3 3 2 2 2" xfId="621" xr:uid="{46F0BD47-92D3-4B5D-8F8A-88940B8EBD6D}"/>
    <cellStyle name="Normal 6 3 3 2 2 2 2" xfId="1511" xr:uid="{7BBB9138-2A8C-4426-A0DE-106DE7A24549}"/>
    <cellStyle name="Normal 6 3 3 2 2 2 2 2" xfId="1512" xr:uid="{31B86633-ADA9-4FFD-B506-D728D3EA9B00}"/>
    <cellStyle name="Normal 6 3 3 2 2 2 3" xfId="1513" xr:uid="{B94A4588-5648-49C1-91A1-465960C9339B}"/>
    <cellStyle name="Normal 6 3 3 2 2 3" xfId="1514" xr:uid="{A652906B-A867-4714-84AB-24542B6DD52A}"/>
    <cellStyle name="Normal 6 3 3 2 2 3 2" xfId="1515" xr:uid="{D506857F-8785-49F8-898E-3C600134250D}"/>
    <cellStyle name="Normal 6 3 3 2 2 4" xfId="1516" xr:uid="{0F8BD1F9-FAD7-467A-A552-72458D8AF625}"/>
    <cellStyle name="Normal 6 3 3 2 3" xfId="622" xr:uid="{625C9B37-6620-49C7-8ECD-99FDB294BC9C}"/>
    <cellStyle name="Normal 6 3 3 2 3 2" xfId="1517" xr:uid="{55C38DAD-6AE3-4B72-8143-0A99C342F24B}"/>
    <cellStyle name="Normal 6 3 3 2 3 2 2" xfId="1518" xr:uid="{DC2CAAF8-5DB3-4067-8622-AF0A87DD2BD2}"/>
    <cellStyle name="Normal 6 3 3 2 3 3" xfId="1519" xr:uid="{12F4FE4E-8104-4240-B66D-8DFD0C0BA1C6}"/>
    <cellStyle name="Normal 6 3 3 2 3 4" xfId="3142" xr:uid="{19C02FB8-00C9-4285-90E7-062801A97D6A}"/>
    <cellStyle name="Normal 6 3 3 2 4" xfId="1520" xr:uid="{78FC3755-40EB-47A3-9A59-42B8C2C47682}"/>
    <cellStyle name="Normal 6 3 3 2 4 2" xfId="1521" xr:uid="{A2344850-87AF-4F03-984B-7E75C88FD2CF}"/>
    <cellStyle name="Normal 6 3 3 2 5" xfId="1522" xr:uid="{18AB8C21-686C-4B9C-9B31-AD94886F45D5}"/>
    <cellStyle name="Normal 6 3 3 2 6" xfId="3143" xr:uid="{90CADB27-FEF4-498B-ABF4-B8A8AED40510}"/>
    <cellStyle name="Normal 6 3 3 3" xfId="326" xr:uid="{23CAF96D-047C-4ECC-8202-FD32C8B4EC60}"/>
    <cellStyle name="Normal 6 3 3 3 2" xfId="623" xr:uid="{C6938329-55B4-41BD-81E6-8F4FBB0C47B1}"/>
    <cellStyle name="Normal 6 3 3 3 2 2" xfId="624" xr:uid="{54EAB9AE-6D5D-447D-9426-FB159C4E644E}"/>
    <cellStyle name="Normal 6 3 3 3 2 2 2" xfId="1523" xr:uid="{4422DF5E-9A49-46A1-AF23-CAF88DB7C240}"/>
    <cellStyle name="Normal 6 3 3 3 2 2 2 2" xfId="1524" xr:uid="{EFC57FF7-CBC8-4D31-8FB3-82AAE7B07FBD}"/>
    <cellStyle name="Normal 6 3 3 3 2 2 3" xfId="1525" xr:uid="{060237E1-03A8-4704-A67F-0D0CD05B96B3}"/>
    <cellStyle name="Normal 6 3 3 3 2 3" xfId="1526" xr:uid="{4B093CE4-DD4C-4AE8-B5F7-BC48B436E73B}"/>
    <cellStyle name="Normal 6 3 3 3 2 3 2" xfId="1527" xr:uid="{60396B67-F778-4A8B-A8E6-DEB55E27B5BA}"/>
    <cellStyle name="Normal 6 3 3 3 2 4" xfId="1528" xr:uid="{5DF1AEEA-484B-44A8-9835-2B291170CA61}"/>
    <cellStyle name="Normal 6 3 3 3 3" xfId="625" xr:uid="{A86C6435-44A7-4315-82FC-2AC225B3A5E6}"/>
    <cellStyle name="Normal 6 3 3 3 3 2" xfId="1529" xr:uid="{5FEBF0BA-01E4-47CC-8816-70BD596FE570}"/>
    <cellStyle name="Normal 6 3 3 3 3 2 2" xfId="1530" xr:uid="{330353F3-08A4-4FF2-A9EC-8D72D1D6C76D}"/>
    <cellStyle name="Normal 6 3 3 3 3 3" xfId="1531" xr:uid="{B6032907-CE31-4D18-B228-F80005207E83}"/>
    <cellStyle name="Normal 6 3 3 3 4" xfId="1532" xr:uid="{9C1B663E-4DC2-4C20-9378-A9DB7EFD0447}"/>
    <cellStyle name="Normal 6 3 3 3 4 2" xfId="1533" xr:uid="{E0898C37-C80E-4F88-B02F-20422E37F24F}"/>
    <cellStyle name="Normal 6 3 3 3 5" xfId="1534" xr:uid="{2F5156AA-0981-4644-9FB0-8E4658DE0DDD}"/>
    <cellStyle name="Normal 6 3 3 4" xfId="327" xr:uid="{8A27ED96-1AF2-4612-BC87-A28519F109E7}"/>
    <cellStyle name="Normal 6 3 3 4 2" xfId="626" xr:uid="{0FB36BA9-30B6-4F9B-855E-8FA01F46DF8D}"/>
    <cellStyle name="Normal 6 3 3 4 2 2" xfId="1535" xr:uid="{2C0AADB4-30FD-4AD9-97AD-A219DEAE60E5}"/>
    <cellStyle name="Normal 6 3 3 4 2 2 2" xfId="1536" xr:uid="{79472FCD-237A-49F0-A950-7212DB5C535C}"/>
    <cellStyle name="Normal 6 3 3 4 2 3" xfId="1537" xr:uid="{CBE26C7E-64BE-44D1-8D21-D26A2FB205FD}"/>
    <cellStyle name="Normal 6 3 3 4 3" xfId="1538" xr:uid="{7121C851-3D83-47DB-BE9D-5A9A0B596456}"/>
    <cellStyle name="Normal 6 3 3 4 3 2" xfId="1539" xr:uid="{51DF05DC-8CC7-4784-9400-B34547A735E8}"/>
    <cellStyle name="Normal 6 3 3 4 4" xfId="1540" xr:uid="{FB789B87-DC0C-48FE-8382-F560FFFC2827}"/>
    <cellStyle name="Normal 6 3 3 5" xfId="627" xr:uid="{5682643A-6BB8-42A4-B137-0A969382EB99}"/>
    <cellStyle name="Normal 6 3 3 5 2" xfId="1541" xr:uid="{A7473308-F854-4063-ABE6-DA05B25423AC}"/>
    <cellStyle name="Normal 6 3 3 5 2 2" xfId="1542" xr:uid="{549E1A37-395A-421E-82D1-3CB2C7951CAC}"/>
    <cellStyle name="Normal 6 3 3 5 3" xfId="1543" xr:uid="{C3A45AFC-FFAE-4E39-AC38-063A3AA1D1DA}"/>
    <cellStyle name="Normal 6 3 3 5 4" xfId="3144" xr:uid="{A49D428D-258B-4967-BDE8-3B49F9E725E7}"/>
    <cellStyle name="Normal 6 3 3 6" xfId="1544" xr:uid="{70B3D5F5-4D64-4B30-ADE3-3B08B88A8C6B}"/>
    <cellStyle name="Normal 6 3 3 6 2" xfId="1545" xr:uid="{60B755AC-B071-499A-AEF3-0C24EB55A48B}"/>
    <cellStyle name="Normal 6 3 3 7" xfId="1546" xr:uid="{A7613D80-4839-4255-8912-E9AF86104998}"/>
    <cellStyle name="Normal 6 3 3 8" xfId="3145" xr:uid="{0CB59338-2928-4A72-960F-594954A50931}"/>
    <cellStyle name="Normal 6 3 4" xfId="116" xr:uid="{05115259-FA39-4E00-AC5A-1C57FC365036}"/>
    <cellStyle name="Normal 6 3 4 2" xfId="447" xr:uid="{F8142E40-9675-4DC3-8BBF-29FFFD02CE37}"/>
    <cellStyle name="Normal 6 3 4 2 2" xfId="628" xr:uid="{38147F09-8F6C-4536-8D59-88C3C4B5CA67}"/>
    <cellStyle name="Normal 6 3 4 2 2 2" xfId="1547" xr:uid="{B8873803-FCBD-4998-B0D6-BED828C40C72}"/>
    <cellStyle name="Normal 6 3 4 2 2 2 2" xfId="1548" xr:uid="{8EAB7483-4237-47AD-9A90-C47CEA94A643}"/>
    <cellStyle name="Normal 6 3 4 2 2 3" xfId="1549" xr:uid="{9B9E40E2-0427-4CC1-8D98-3CBA5CC27360}"/>
    <cellStyle name="Normal 6 3 4 2 2 4" xfId="3146" xr:uid="{A72A8181-9647-47F5-A9C7-EE4D48D399E3}"/>
    <cellStyle name="Normal 6 3 4 2 3" xfId="1550" xr:uid="{E16DF2AE-2A77-4A45-98D0-A74C523FCD5D}"/>
    <cellStyle name="Normal 6 3 4 2 3 2" xfId="1551" xr:uid="{5B9A55E7-7A56-491D-8DBD-262A8202356D}"/>
    <cellStyle name="Normal 6 3 4 2 4" xfId="1552" xr:uid="{2DF41C29-7AF7-4352-ADAD-576328171954}"/>
    <cellStyle name="Normal 6 3 4 2 5" xfId="3147" xr:uid="{552725F1-3E3C-4229-96D6-21F6369563E0}"/>
    <cellStyle name="Normal 6 3 4 3" xfId="629" xr:uid="{76359549-0AD5-4A2F-9175-FEDA5C852AEB}"/>
    <cellStyle name="Normal 6 3 4 3 2" xfId="1553" xr:uid="{D1E8C898-7B86-455E-BB3A-C2EE86E0F1A4}"/>
    <cellStyle name="Normal 6 3 4 3 2 2" xfId="1554" xr:uid="{1414B944-77C7-4929-AA10-8188C7B7EB63}"/>
    <cellStyle name="Normal 6 3 4 3 3" xfId="1555" xr:uid="{D758BC8E-BABA-49DC-93C7-2724833E4195}"/>
    <cellStyle name="Normal 6 3 4 3 4" xfId="3148" xr:uid="{7B236310-8585-4170-8207-C3B3BE05916B}"/>
    <cellStyle name="Normal 6 3 4 4" xfId="1556" xr:uid="{F9B88025-5300-42C0-A2DE-468FB99E5247}"/>
    <cellStyle name="Normal 6 3 4 4 2" xfId="1557" xr:uid="{15AA483E-FC96-418B-AFD3-01323B73181B}"/>
    <cellStyle name="Normal 6 3 4 4 3" xfId="3149" xr:uid="{CB94065C-228E-4784-A1AF-0912C47ADD09}"/>
    <cellStyle name="Normal 6 3 4 4 4" xfId="3150" xr:uid="{F0491F60-DC4A-445C-A5DC-F1F91DF50F43}"/>
    <cellStyle name="Normal 6 3 4 5" xfId="1558" xr:uid="{3D3BC82E-FEC8-425E-B070-722A687C6BA0}"/>
    <cellStyle name="Normal 6 3 4 6" xfId="3151" xr:uid="{89EC836D-A753-47A2-B492-6A8E3FDA4E20}"/>
    <cellStyle name="Normal 6 3 4 7" xfId="3152" xr:uid="{11A18BF2-4384-4022-88F5-DE719F8192D0}"/>
    <cellStyle name="Normal 6 3 5" xfId="328" xr:uid="{ED0274CC-FA01-4E08-82D0-2321413FE883}"/>
    <cellStyle name="Normal 6 3 5 2" xfId="630" xr:uid="{D64DEBC3-DDB2-4F8E-ABCD-8D25C240D7A3}"/>
    <cellStyle name="Normal 6 3 5 2 2" xfId="631" xr:uid="{8344C399-D9B5-4BE0-BBAF-AFA9833F5E14}"/>
    <cellStyle name="Normal 6 3 5 2 2 2" xfId="1559" xr:uid="{FB0040C8-5A2B-4E31-8098-87AA776FE183}"/>
    <cellStyle name="Normal 6 3 5 2 2 2 2" xfId="1560" xr:uid="{FA1A8AC7-6DB2-4B23-99AC-8555C2A74010}"/>
    <cellStyle name="Normal 6 3 5 2 2 3" xfId="1561" xr:uid="{94315D64-488C-4895-8831-CDB2EA9160E7}"/>
    <cellStyle name="Normal 6 3 5 2 3" xfId="1562" xr:uid="{605F8AE2-999C-4496-A6B2-B76BFE0357E4}"/>
    <cellStyle name="Normal 6 3 5 2 3 2" xfId="1563" xr:uid="{E5CE403F-267F-49CE-85E7-38E21B19F0C3}"/>
    <cellStyle name="Normal 6 3 5 2 4" xfId="1564" xr:uid="{621FF5D0-F8ED-4304-BB3A-53080F521E2C}"/>
    <cellStyle name="Normal 6 3 5 3" xfId="632" xr:uid="{C254BDF7-975E-47ED-8CEA-B92F4441744E}"/>
    <cellStyle name="Normal 6 3 5 3 2" xfId="1565" xr:uid="{5A5E8150-ACDD-4688-869B-ABA8346262EE}"/>
    <cellStyle name="Normal 6 3 5 3 2 2" xfId="1566" xr:uid="{1998D048-344A-4719-BFE3-158D10B3DC37}"/>
    <cellStyle name="Normal 6 3 5 3 3" xfId="1567" xr:uid="{0DC12953-8440-41D9-BD3D-FB12E9BED69E}"/>
    <cellStyle name="Normal 6 3 5 3 4" xfId="3153" xr:uid="{124C212D-901E-4FB0-8420-7E562E5D06BA}"/>
    <cellStyle name="Normal 6 3 5 4" xfId="1568" xr:uid="{2D79D2CE-8AEF-48A3-BCC9-ED10FC72A75F}"/>
    <cellStyle name="Normal 6 3 5 4 2" xfId="1569" xr:uid="{9E8ECB43-A3D7-4239-AD9B-DA8940A17235}"/>
    <cellStyle name="Normal 6 3 5 5" xfId="1570" xr:uid="{E71133EF-F428-445F-86C0-935E5C500F54}"/>
    <cellStyle name="Normal 6 3 5 6" xfId="3154" xr:uid="{E010260A-94DF-4949-90B8-AD786327AB4E}"/>
    <cellStyle name="Normal 6 3 6" xfId="329" xr:uid="{7D5E127D-5DF1-4366-BE42-44A72AD7B7DE}"/>
    <cellStyle name="Normal 6 3 6 2" xfId="633" xr:uid="{0F8D6640-7E6D-4AC2-BEB9-9EBA50F2AF67}"/>
    <cellStyle name="Normal 6 3 6 2 2" xfId="1571" xr:uid="{C69114F0-2084-49D4-A008-4642C7BD5A6D}"/>
    <cellStyle name="Normal 6 3 6 2 2 2" xfId="1572" xr:uid="{AA496509-A467-4EAB-962C-7947F6653601}"/>
    <cellStyle name="Normal 6 3 6 2 3" xfId="1573" xr:uid="{681CC026-C85C-4A9D-87BF-99B0FDB7783D}"/>
    <cellStyle name="Normal 6 3 6 2 4" xfId="3155" xr:uid="{E99C0BEC-CD1E-4A95-89ED-245953B63F89}"/>
    <cellStyle name="Normal 6 3 6 3" xfId="1574" xr:uid="{E0D69F76-80CC-4CCF-8686-3C3D6E424873}"/>
    <cellStyle name="Normal 6 3 6 3 2" xfId="1575" xr:uid="{EED9120E-A85C-4BB6-929C-F4C2FB903315}"/>
    <cellStyle name="Normal 6 3 6 4" xfId="1576" xr:uid="{7FF26537-3800-4E7C-94C6-15EB33F5CA5E}"/>
    <cellStyle name="Normal 6 3 6 5" xfId="3156" xr:uid="{B6BBBB3F-C6C4-42A7-BB81-671BF80A2131}"/>
    <cellStyle name="Normal 6 3 7" xfId="634" xr:uid="{5D3B3953-C208-42BA-9362-502BCEF61EA3}"/>
    <cellStyle name="Normal 6 3 7 2" xfId="1577" xr:uid="{E8461704-EC00-42AD-B0E8-BCBF5579944F}"/>
    <cellStyle name="Normal 6 3 7 2 2" xfId="1578" xr:uid="{DD99C728-2578-48DB-B0DE-B556D54315E7}"/>
    <cellStyle name="Normal 6 3 7 3" xfId="1579" xr:uid="{C082BAA5-959E-4737-9676-335D11ED0FCE}"/>
    <cellStyle name="Normal 6 3 7 4" xfId="3157" xr:uid="{83DB9D7A-B9F3-4662-88F3-35AB56057662}"/>
    <cellStyle name="Normal 6 3 8" xfId="1580" xr:uid="{EB93B874-B662-4FFC-B75C-A8C947C9F05E}"/>
    <cellStyle name="Normal 6 3 8 2" xfId="1581" xr:uid="{7DF0B040-207A-4F6B-90AD-84D52FBF58F3}"/>
    <cellStyle name="Normal 6 3 8 3" xfId="3158" xr:uid="{80D9A138-74FE-498B-A877-70F1ED228DB2}"/>
    <cellStyle name="Normal 6 3 8 4" xfId="3159" xr:uid="{C24DA1DF-1B4A-4ABB-AE8D-D0F856C10E44}"/>
    <cellStyle name="Normal 6 3 9" xfId="1582" xr:uid="{616432FD-EEF4-439B-98FA-A781C12CA292}"/>
    <cellStyle name="Normal 6 3 9 2" xfId="4718" xr:uid="{7E0DC7C1-E7B4-4C42-8F63-386DF8A57FE7}"/>
    <cellStyle name="Normal 6 4" xfId="117" xr:uid="{CFAC1651-93B7-47A4-97B8-C69D7289A427}"/>
    <cellStyle name="Normal 6 4 10" xfId="3160" xr:uid="{02D7F3FA-C9EC-4463-B9BC-B50E6E189554}"/>
    <cellStyle name="Normal 6 4 11" xfId="3161" xr:uid="{BB8D90D7-3A1A-4CFE-B836-ED79BDD61232}"/>
    <cellStyle name="Normal 6 4 2" xfId="118" xr:uid="{C6B570DE-963A-4C9B-A15F-166F2F8D1DE9}"/>
    <cellStyle name="Normal 6 4 2 2" xfId="119" xr:uid="{A73AA183-F245-42D2-807E-4A2210419823}"/>
    <cellStyle name="Normal 6 4 2 2 2" xfId="330" xr:uid="{0CB303F1-F8FB-4C41-A023-23668508C5EF}"/>
    <cellStyle name="Normal 6 4 2 2 2 2" xfId="635" xr:uid="{5A9610F0-9211-4AEB-88BC-1A8892198EBF}"/>
    <cellStyle name="Normal 6 4 2 2 2 2 2" xfId="1583" xr:uid="{E643718D-E331-46CA-856E-1B2883B4A81C}"/>
    <cellStyle name="Normal 6 4 2 2 2 2 2 2" xfId="1584" xr:uid="{E0F88E33-C69A-470D-907F-61EA431BD544}"/>
    <cellStyle name="Normal 6 4 2 2 2 2 3" xfId="1585" xr:uid="{388226DC-6858-4035-9B40-70603D0EF3BA}"/>
    <cellStyle name="Normal 6 4 2 2 2 2 4" xfId="3162" xr:uid="{C8C58BF3-85E6-4E1A-8E53-1DF1414C6A2A}"/>
    <cellStyle name="Normal 6 4 2 2 2 3" xfId="1586" xr:uid="{4107218F-A3A8-4290-AD87-3EA2167AA27F}"/>
    <cellStyle name="Normal 6 4 2 2 2 3 2" xfId="1587" xr:uid="{1A9EB188-F545-4E35-BCD3-023F37EECB68}"/>
    <cellStyle name="Normal 6 4 2 2 2 3 3" xfId="3163" xr:uid="{FB966D75-4C07-4401-9009-8E1988E15252}"/>
    <cellStyle name="Normal 6 4 2 2 2 3 4" xfId="3164" xr:uid="{1EA767CD-8293-45C5-907C-38AB7CD99363}"/>
    <cellStyle name="Normal 6 4 2 2 2 4" xfId="1588" xr:uid="{D6C37912-1732-45A4-A432-5E66B4F3DD2B}"/>
    <cellStyle name="Normal 6 4 2 2 2 5" xfId="3165" xr:uid="{EA8877F7-C876-4E1B-8117-378B1362B52B}"/>
    <cellStyle name="Normal 6 4 2 2 2 6" xfId="3166" xr:uid="{57BF0643-7B48-43B4-87B4-0C543FCC1F26}"/>
    <cellStyle name="Normal 6 4 2 2 3" xfId="636" xr:uid="{2F68E1B9-6341-41CE-BEEE-976135D0E975}"/>
    <cellStyle name="Normal 6 4 2 2 3 2" xfId="1589" xr:uid="{702B9A00-B20A-487F-B5B4-60E1BF986E42}"/>
    <cellStyle name="Normal 6 4 2 2 3 2 2" xfId="1590" xr:uid="{0C3238EA-C32B-48CF-86C3-97921C1361D8}"/>
    <cellStyle name="Normal 6 4 2 2 3 2 3" xfId="3167" xr:uid="{50CE3F3E-575F-4695-83A4-7E431314E5EB}"/>
    <cellStyle name="Normal 6 4 2 2 3 2 4" xfId="3168" xr:uid="{6178F6DC-FCC7-462A-994B-A2A0C7204C9F}"/>
    <cellStyle name="Normal 6 4 2 2 3 3" xfId="1591" xr:uid="{BBDCB5B7-6D2A-4626-A8AE-AA092B3CBD76}"/>
    <cellStyle name="Normal 6 4 2 2 3 4" xfId="3169" xr:uid="{08CA6B37-494D-4A2D-B0E9-D862FF8FA425}"/>
    <cellStyle name="Normal 6 4 2 2 3 5" xfId="3170" xr:uid="{4C95E8A0-C1BF-4A09-838F-267796F833B1}"/>
    <cellStyle name="Normal 6 4 2 2 4" xfId="1592" xr:uid="{64811C06-13FA-401A-BC96-2A7E3E26169B}"/>
    <cellStyle name="Normal 6 4 2 2 4 2" xfId="1593" xr:uid="{703FC7F6-D920-4412-852C-77F0B6E0E341}"/>
    <cellStyle name="Normal 6 4 2 2 4 3" xfId="3171" xr:uid="{DEE771A1-BC40-404A-98FF-9A9AC7122DF4}"/>
    <cellStyle name="Normal 6 4 2 2 4 4" xfId="3172" xr:uid="{A95A753D-0E62-4BE2-9779-8A198856350B}"/>
    <cellStyle name="Normal 6 4 2 2 5" xfId="1594" xr:uid="{9CDE8914-AE11-45A0-83E9-0BDEFBEBE4D2}"/>
    <cellStyle name="Normal 6 4 2 2 5 2" xfId="3173" xr:uid="{74E24BE1-8C77-4A75-84A6-2BED8E20285D}"/>
    <cellStyle name="Normal 6 4 2 2 5 3" xfId="3174" xr:uid="{8EBEC4B5-25E6-45B8-BC6C-527EE9949559}"/>
    <cellStyle name="Normal 6 4 2 2 5 4" xfId="3175" xr:uid="{A7738642-ADEF-441D-8663-E8F2E8D0798A}"/>
    <cellStyle name="Normal 6 4 2 2 6" xfId="3176" xr:uid="{69E01A09-1FCC-4F0A-AD3C-7FF24B97FC11}"/>
    <cellStyle name="Normal 6 4 2 2 7" xfId="3177" xr:uid="{A83FE2B9-113C-406A-A0B9-E1F9236E3151}"/>
    <cellStyle name="Normal 6 4 2 2 8" xfId="3178" xr:uid="{21589897-849A-43D0-A7E9-537FB3CD6AFA}"/>
    <cellStyle name="Normal 6 4 2 3" xfId="331" xr:uid="{75F492DB-116B-4046-992B-5BBADEA19023}"/>
    <cellStyle name="Normal 6 4 2 3 2" xfId="637" xr:uid="{9D24E0FC-AD10-4896-BCF8-1CD51502031F}"/>
    <cellStyle name="Normal 6 4 2 3 2 2" xfId="638" xr:uid="{F9483F81-012C-44C3-AF8A-FCE0513B9638}"/>
    <cellStyle name="Normal 6 4 2 3 2 2 2" xfId="1595" xr:uid="{96C31264-D5D6-45F1-91BC-F5AC84E8FC83}"/>
    <cellStyle name="Normal 6 4 2 3 2 2 2 2" xfId="1596" xr:uid="{FBE9700F-B5A4-4560-B7B1-16A1C9E40641}"/>
    <cellStyle name="Normal 6 4 2 3 2 2 3" xfId="1597" xr:uid="{B8263DC4-5FD5-4BA8-A994-5758992DED25}"/>
    <cellStyle name="Normal 6 4 2 3 2 3" xfId="1598" xr:uid="{D875E054-1F78-49FF-8981-5D0B30EC0FD7}"/>
    <cellStyle name="Normal 6 4 2 3 2 3 2" xfId="1599" xr:uid="{48669295-98A2-48C8-AD8C-B8959763726B}"/>
    <cellStyle name="Normal 6 4 2 3 2 4" xfId="1600" xr:uid="{483EA3F8-C23E-4BD9-9914-AD4BDDB4A632}"/>
    <cellStyle name="Normal 6 4 2 3 3" xfId="639" xr:uid="{B5B6D25F-B67E-43D0-BE71-D8E2E5B5A833}"/>
    <cellStyle name="Normal 6 4 2 3 3 2" xfId="1601" xr:uid="{FD11C581-52F5-4479-AA01-D6FB61EC53F9}"/>
    <cellStyle name="Normal 6 4 2 3 3 2 2" xfId="1602" xr:uid="{BA9AD75C-C2F5-44F5-A326-98ED614DA5F9}"/>
    <cellStyle name="Normal 6 4 2 3 3 3" xfId="1603" xr:uid="{A416CD31-ADF3-4536-B0BD-409D456B2937}"/>
    <cellStyle name="Normal 6 4 2 3 3 4" xfId="3179" xr:uid="{A2ABD214-4BBD-4E0E-A609-21A454B5B72E}"/>
    <cellStyle name="Normal 6 4 2 3 4" xfId="1604" xr:uid="{24AF82DF-4E32-45AD-BF50-CDDC5F9B8388}"/>
    <cellStyle name="Normal 6 4 2 3 4 2" xfId="1605" xr:uid="{749C46C7-DFD5-4696-AE78-2A7FF93836BC}"/>
    <cellStyle name="Normal 6 4 2 3 5" xfId="1606" xr:uid="{06C31FFC-FE57-4329-A492-E3318C0771AE}"/>
    <cellStyle name="Normal 6 4 2 3 6" xfId="3180" xr:uid="{5C88D00A-B6BE-428C-8934-62088DE6A8B3}"/>
    <cellStyle name="Normal 6 4 2 4" xfId="332" xr:uid="{CF3FBA68-3EA1-48E4-A1E8-AD93B89AA934}"/>
    <cellStyle name="Normal 6 4 2 4 2" xfId="640" xr:uid="{D2C460AA-57B5-4D45-8239-C44A56759F3F}"/>
    <cellStyle name="Normal 6 4 2 4 2 2" xfId="1607" xr:uid="{CF2F108C-413F-4D9F-A222-0AE9396619A7}"/>
    <cellStyle name="Normal 6 4 2 4 2 2 2" xfId="1608" xr:uid="{FFCF0854-72A4-4E6C-BFA7-75C245453ABE}"/>
    <cellStyle name="Normal 6 4 2 4 2 3" xfId="1609" xr:uid="{5DEC0E46-143C-4708-AA4C-E897FF17D3AE}"/>
    <cellStyle name="Normal 6 4 2 4 2 4" xfId="3181" xr:uid="{25C51B1E-1784-44FF-B5CE-0B7CE0014152}"/>
    <cellStyle name="Normal 6 4 2 4 3" xfId="1610" xr:uid="{FA2D77F5-BCE9-46DA-881C-BAC3F3715F14}"/>
    <cellStyle name="Normal 6 4 2 4 3 2" xfId="1611" xr:uid="{71BACD11-5C3F-4B14-A4A5-D6D3692BCAAE}"/>
    <cellStyle name="Normal 6 4 2 4 4" xfId="1612" xr:uid="{E451240D-B3B5-4814-9D65-C3D6C3D5F11E}"/>
    <cellStyle name="Normal 6 4 2 4 5" xfId="3182" xr:uid="{35A3E6E0-0F30-458D-9D88-4362F54359F0}"/>
    <cellStyle name="Normal 6 4 2 5" xfId="333" xr:uid="{879E5354-E6D3-4F80-BDDB-D05D0DEFBD06}"/>
    <cellStyle name="Normal 6 4 2 5 2" xfId="1613" xr:uid="{F5E7B5DD-2ADB-4D8A-BBD1-A60AA3FDD75C}"/>
    <cellStyle name="Normal 6 4 2 5 2 2" xfId="1614" xr:uid="{4F204BE6-A2C6-4E82-A443-1466EB3EF7C6}"/>
    <cellStyle name="Normal 6 4 2 5 3" xfId="1615" xr:uid="{CC234BB2-6794-4169-AEC1-9DA25EB90C10}"/>
    <cellStyle name="Normal 6 4 2 5 4" xfId="3183" xr:uid="{9E8FCFC5-0945-419E-9894-2F70AD644B94}"/>
    <cellStyle name="Normal 6 4 2 6" xfId="1616" xr:uid="{D5EBFDDD-A89C-47C8-9F49-4867A5EA7F8A}"/>
    <cellStyle name="Normal 6 4 2 6 2" xfId="1617" xr:uid="{0BD812D8-9899-4F27-9179-CDB38C10E63C}"/>
    <cellStyle name="Normal 6 4 2 6 3" xfId="3184" xr:uid="{0DEEEDEA-AFEC-4EE7-B2B3-E49B95304CDD}"/>
    <cellStyle name="Normal 6 4 2 6 4" xfId="3185" xr:uid="{6ECE36EF-CF7F-4C07-9D24-5231A2B3E4C3}"/>
    <cellStyle name="Normal 6 4 2 7" xfId="1618" xr:uid="{37E58F9E-920A-4575-AA2C-80DB23BD1D84}"/>
    <cellStyle name="Normal 6 4 2 8" xfId="3186" xr:uid="{776387B8-A899-4C4F-B305-3FFA4AB9484E}"/>
    <cellStyle name="Normal 6 4 2 9" xfId="3187" xr:uid="{9F8328C6-DA7F-45C2-8354-349FFA796986}"/>
    <cellStyle name="Normal 6 4 3" xfId="120" xr:uid="{A1CE9B14-612F-45D7-A841-3CE6F3C403CD}"/>
    <cellStyle name="Normal 6 4 3 2" xfId="121" xr:uid="{EBCBE8D5-294D-4CC7-82EC-A20B28924FD3}"/>
    <cellStyle name="Normal 6 4 3 2 2" xfId="641" xr:uid="{06D871E4-1BA5-4150-9449-FCB6B6C92EF7}"/>
    <cellStyle name="Normal 6 4 3 2 2 2" xfId="1619" xr:uid="{DED17D1E-8435-470F-8D5B-7EB072614567}"/>
    <cellStyle name="Normal 6 4 3 2 2 2 2" xfId="1620" xr:uid="{69A0C8D2-D458-41EC-8481-2F324F05BF70}"/>
    <cellStyle name="Normal 6 4 3 2 2 2 2 2" xfId="4476" xr:uid="{45FD5C29-3927-4EC0-97A8-D7DF5B3A9A91}"/>
    <cellStyle name="Normal 6 4 3 2 2 2 3" xfId="4477" xr:uid="{AEBD6D3C-07CF-4F1E-A0BA-DB22B8519440}"/>
    <cellStyle name="Normal 6 4 3 2 2 3" xfId="1621" xr:uid="{D637F504-7FE3-4359-AA63-81586EA19DBC}"/>
    <cellStyle name="Normal 6 4 3 2 2 3 2" xfId="4478" xr:uid="{A08250F3-0BB0-4037-8D7C-F117E7927446}"/>
    <cellStyle name="Normal 6 4 3 2 2 4" xfId="3188" xr:uid="{2D88C576-EB0C-4B8E-8CEE-837A2BB48575}"/>
    <cellStyle name="Normal 6 4 3 2 3" xfId="1622" xr:uid="{29106604-062A-4BF2-819D-6CB7A9DD867C}"/>
    <cellStyle name="Normal 6 4 3 2 3 2" xfId="1623" xr:uid="{60F30D22-E3A1-47F0-82EC-176AB009F1AC}"/>
    <cellStyle name="Normal 6 4 3 2 3 2 2" xfId="4479" xr:uid="{B443EB10-C64C-4B4F-8D62-85AD05EF828D}"/>
    <cellStyle name="Normal 6 4 3 2 3 3" xfId="3189" xr:uid="{D8DAED37-4B73-4643-A7A8-5F3994CAED8F}"/>
    <cellStyle name="Normal 6 4 3 2 3 4" xfId="3190" xr:uid="{66709553-D608-45A6-BA26-3FDD753BAC06}"/>
    <cellStyle name="Normal 6 4 3 2 4" xfId="1624" xr:uid="{35DBA585-659F-4A87-9F32-DFED686F9AFB}"/>
    <cellStyle name="Normal 6 4 3 2 4 2" xfId="4480" xr:uid="{6E5412DF-85C4-44BB-B1BF-0C5138E054F9}"/>
    <cellStyle name="Normal 6 4 3 2 5" xfId="3191" xr:uid="{F547A6D1-69B5-4CE1-943B-B28212E2BB0A}"/>
    <cellStyle name="Normal 6 4 3 2 6" xfId="3192" xr:uid="{D3793090-FD34-49A7-B96E-F8C1A998224A}"/>
    <cellStyle name="Normal 6 4 3 3" xfId="334" xr:uid="{0F36CBCD-747B-4671-987C-BFDBFC537AB1}"/>
    <cellStyle name="Normal 6 4 3 3 2" xfId="1625" xr:uid="{6E827EE5-1674-479B-8C6F-00CF1F4FC36B}"/>
    <cellStyle name="Normal 6 4 3 3 2 2" xfId="1626" xr:uid="{7D9CF4CE-407A-45D4-B188-0FD21B7C6E76}"/>
    <cellStyle name="Normal 6 4 3 3 2 2 2" xfId="4481" xr:uid="{B0EFC601-6162-4FFD-AB46-6605F67171E7}"/>
    <cellStyle name="Normal 6 4 3 3 2 3" xfId="3193" xr:uid="{D7539536-507A-4D26-B8E8-75D81C9F2537}"/>
    <cellStyle name="Normal 6 4 3 3 2 4" xfId="3194" xr:uid="{3359D7DA-7BCF-4C99-B59B-86E0C460C2E4}"/>
    <cellStyle name="Normal 6 4 3 3 3" xfId="1627" xr:uid="{0C47F6C2-6769-45AF-BCD0-CC3C8E553FED}"/>
    <cellStyle name="Normal 6 4 3 3 3 2" xfId="4482" xr:uid="{72AF792D-4639-4287-A66B-2C7AE5CBF0D3}"/>
    <cellStyle name="Normal 6 4 3 3 4" xfId="3195" xr:uid="{C09C8B48-C153-4CF3-8603-2823E7F53FC0}"/>
    <cellStyle name="Normal 6 4 3 3 5" xfId="3196" xr:uid="{1B0A7CBA-5357-477B-B642-1F2A6F414C0F}"/>
    <cellStyle name="Normal 6 4 3 4" xfId="1628" xr:uid="{D547A13D-B367-4D6E-A696-5F1F508E8962}"/>
    <cellStyle name="Normal 6 4 3 4 2" xfId="1629" xr:uid="{9E0736E0-867D-4D5D-955A-54D37190B004}"/>
    <cellStyle name="Normal 6 4 3 4 2 2" xfId="4483" xr:uid="{DE37564B-7686-4DCC-9F3F-27A0DCDED9B8}"/>
    <cellStyle name="Normal 6 4 3 4 3" xfId="3197" xr:uid="{ADE73877-4824-4F82-A3F1-F62A3C658E9D}"/>
    <cellStyle name="Normal 6 4 3 4 4" xfId="3198" xr:uid="{5C64C588-A9FC-4AB9-A99B-DA1C14408E45}"/>
    <cellStyle name="Normal 6 4 3 5" xfId="1630" xr:uid="{444E8308-464B-418E-93FB-026EC1F2346C}"/>
    <cellStyle name="Normal 6 4 3 5 2" xfId="3199" xr:uid="{87C7F39D-AF6C-44FA-B880-32A47AE62D34}"/>
    <cellStyle name="Normal 6 4 3 5 3" xfId="3200" xr:uid="{1C38761E-B563-451D-98F9-97930DF73504}"/>
    <cellStyle name="Normal 6 4 3 5 4" xfId="3201" xr:uid="{7E4F75F1-C170-471E-A23C-EF7B4BEE4027}"/>
    <cellStyle name="Normal 6 4 3 6" xfId="3202" xr:uid="{23DA5F9B-C507-46C1-9693-9A2A34194FF8}"/>
    <cellStyle name="Normal 6 4 3 7" xfId="3203" xr:uid="{D8740BCC-36E6-4593-8957-945FD7F5B218}"/>
    <cellStyle name="Normal 6 4 3 8" xfId="3204" xr:uid="{5D0647E0-A6D0-4564-9BD4-6AD7641504C9}"/>
    <cellStyle name="Normal 6 4 4" xfId="122" xr:uid="{76687A23-90A3-4B52-A518-633ED1DDD2C1}"/>
    <cellStyle name="Normal 6 4 4 2" xfId="642" xr:uid="{4811B9DF-1C32-43B4-A439-732923EB0975}"/>
    <cellStyle name="Normal 6 4 4 2 2" xfId="643" xr:uid="{C2F88253-80A3-41F4-8825-CBFC19813455}"/>
    <cellStyle name="Normal 6 4 4 2 2 2" xfId="1631" xr:uid="{FFAAB6F8-7955-4FF6-B8E4-3541D3DCE9E1}"/>
    <cellStyle name="Normal 6 4 4 2 2 2 2" xfId="1632" xr:uid="{3D8D6C41-CC17-4D40-B657-BA6CE69EECCC}"/>
    <cellStyle name="Normal 6 4 4 2 2 3" xfId="1633" xr:uid="{D7FA9543-59B4-4789-9156-A6A2B9B70DA2}"/>
    <cellStyle name="Normal 6 4 4 2 2 4" xfId="3205" xr:uid="{8EC1C888-85CA-4480-AEAC-8473C7D3C8B7}"/>
    <cellStyle name="Normal 6 4 4 2 3" xfId="1634" xr:uid="{2AA84795-1739-4952-8F53-0922B30CF309}"/>
    <cellStyle name="Normal 6 4 4 2 3 2" xfId="1635" xr:uid="{838EED50-372D-4E09-8961-DBD5C48EF92E}"/>
    <cellStyle name="Normal 6 4 4 2 4" xfId="1636" xr:uid="{46A5AB6D-4B58-4F94-B9EB-A0CA4BA34D4F}"/>
    <cellStyle name="Normal 6 4 4 2 5" xfId="3206" xr:uid="{6AB30AAF-C9BB-4B2C-ADDE-AD63D2F8A420}"/>
    <cellStyle name="Normal 6 4 4 3" xfId="644" xr:uid="{E8264C99-1400-4CAE-B98E-5173C8F4BEE0}"/>
    <cellStyle name="Normal 6 4 4 3 2" xfId="1637" xr:uid="{B1A9CF44-C40F-4270-AF13-E77EB4C96883}"/>
    <cellStyle name="Normal 6 4 4 3 2 2" xfId="1638" xr:uid="{AFE361E9-2C3D-4D79-B573-BB53D030F86F}"/>
    <cellStyle name="Normal 6 4 4 3 3" xfId="1639" xr:uid="{F8F82FD7-8717-41E4-911B-D9FE07490CB9}"/>
    <cellStyle name="Normal 6 4 4 3 4" xfId="3207" xr:uid="{D462CB19-EC1E-4352-8BF8-45DED56C7132}"/>
    <cellStyle name="Normal 6 4 4 4" xfId="1640" xr:uid="{2180B1CF-D4F6-41FF-AAE0-DB3B8151C794}"/>
    <cellStyle name="Normal 6 4 4 4 2" xfId="1641" xr:uid="{AC42EAFA-6DCE-4E6F-BB00-D5896FE97225}"/>
    <cellStyle name="Normal 6 4 4 4 3" xfId="3208" xr:uid="{C4234D5F-6868-4732-9A69-3972BE8CE9E5}"/>
    <cellStyle name="Normal 6 4 4 4 4" xfId="3209" xr:uid="{63497380-C8CF-43ED-98A9-5C6B57B14594}"/>
    <cellStyle name="Normal 6 4 4 5" xfId="1642" xr:uid="{28A37B3E-BBE9-4DED-A8DB-03723E1B08FC}"/>
    <cellStyle name="Normal 6 4 4 6" xfId="3210" xr:uid="{310A2121-C9A2-40C1-9300-9E5EA6D1C862}"/>
    <cellStyle name="Normal 6 4 4 7" xfId="3211" xr:uid="{2E13A664-F03E-480D-B938-F9B3B604E2D7}"/>
    <cellStyle name="Normal 6 4 5" xfId="335" xr:uid="{906A409D-9087-4B45-A50E-48CC24214F02}"/>
    <cellStyle name="Normal 6 4 5 2" xfId="645" xr:uid="{369D6318-3B4A-421F-86DC-C717A1DA5041}"/>
    <cellStyle name="Normal 6 4 5 2 2" xfId="1643" xr:uid="{E0644EE6-97DE-484B-AD4F-8F3B47F4B41E}"/>
    <cellStyle name="Normal 6 4 5 2 2 2" xfId="1644" xr:uid="{3E8CE587-AD12-4FF8-9133-4B9A35B1F447}"/>
    <cellStyle name="Normal 6 4 5 2 3" xfId="1645" xr:uid="{1D1ACBA9-64A6-4E9D-8C18-BA5D7DDBF236}"/>
    <cellStyle name="Normal 6 4 5 2 4" xfId="3212" xr:uid="{18C4AE50-6696-45D1-970D-FCD899B220C2}"/>
    <cellStyle name="Normal 6 4 5 3" xfId="1646" xr:uid="{E8EF2810-F200-4B00-9AD0-1AA8FA5B4ADA}"/>
    <cellStyle name="Normal 6 4 5 3 2" xfId="1647" xr:uid="{78B1C25D-53F9-4BDB-92DE-8C3D4C025650}"/>
    <cellStyle name="Normal 6 4 5 3 3" xfId="3213" xr:uid="{208AD3C7-5F48-486F-9F84-016CFE83B624}"/>
    <cellStyle name="Normal 6 4 5 3 4" xfId="3214" xr:uid="{B615F5D2-B886-4A5E-9C1A-C96E636FB3FB}"/>
    <cellStyle name="Normal 6 4 5 4" xfId="1648" xr:uid="{7569C394-8778-400A-BE45-F818BCB20AA0}"/>
    <cellStyle name="Normal 6 4 5 5" xfId="3215" xr:uid="{032E4C62-18F8-449A-9206-DBD48140CDA4}"/>
    <cellStyle name="Normal 6 4 5 6" xfId="3216" xr:uid="{799B6721-1415-4EFA-AFE8-3D916928A8AF}"/>
    <cellStyle name="Normal 6 4 6" xfId="336" xr:uid="{EE6E3AC0-7FEC-4592-856A-E822E3535E87}"/>
    <cellStyle name="Normal 6 4 6 2" xfId="1649" xr:uid="{D823B434-0DE9-48E2-A9F7-750EC8CE44C5}"/>
    <cellStyle name="Normal 6 4 6 2 2" xfId="1650" xr:uid="{87C2A776-DBA6-4124-B8E4-A49DD85BC439}"/>
    <cellStyle name="Normal 6 4 6 2 3" xfId="3217" xr:uid="{25784AD2-3EF3-473E-B6C9-DA29F701BAA0}"/>
    <cellStyle name="Normal 6 4 6 2 4" xfId="3218" xr:uid="{DAA8C116-6110-4D46-AD5D-BE9D84047BDA}"/>
    <cellStyle name="Normal 6 4 6 3" xfId="1651" xr:uid="{76FB4791-7AE0-4DA7-B331-9707CB045944}"/>
    <cellStyle name="Normal 6 4 6 4" xfId="3219" xr:uid="{F4D263B9-CDFF-45A8-8576-53FA2F5AD15F}"/>
    <cellStyle name="Normal 6 4 6 5" xfId="3220" xr:uid="{28A50D01-A766-4BC4-A9AC-FAE6CAFF909F}"/>
    <cellStyle name="Normal 6 4 7" xfId="1652" xr:uid="{17CE60EA-01AF-49B5-B199-0003320E458F}"/>
    <cellStyle name="Normal 6 4 7 2" xfId="1653" xr:uid="{CF7B8855-988B-4ABF-83C3-98FE6256C5FB}"/>
    <cellStyle name="Normal 6 4 7 3" xfId="3221" xr:uid="{B8369886-0086-4DE5-9F1C-555DC99E818F}"/>
    <cellStyle name="Normal 6 4 7 3 2" xfId="4407" xr:uid="{4339703B-2ADD-4603-BED6-99E9BFE3EAE2}"/>
    <cellStyle name="Normal 6 4 7 3 3" xfId="4685" xr:uid="{31FA37DF-CF93-463F-9924-3904E8BA53EF}"/>
    <cellStyle name="Normal 6 4 7 4" xfId="3222" xr:uid="{6E9987A1-6A3B-4F47-BDE8-3F428C3B30ED}"/>
    <cellStyle name="Normal 6 4 8" xfId="1654" xr:uid="{CF9DB89A-9A13-4E5E-8FB6-4E92FD3C6558}"/>
    <cellStyle name="Normal 6 4 8 2" xfId="3223" xr:uid="{B12D766E-6EDE-4B95-8107-229826A1ECA2}"/>
    <cellStyle name="Normal 6 4 8 3" xfId="3224" xr:uid="{8A71FC63-FF06-4FFE-92AC-73DA028BE089}"/>
    <cellStyle name="Normal 6 4 8 4" xfId="3225" xr:uid="{BB77EDD4-70BE-46B0-B93B-AA658CCC05EF}"/>
    <cellStyle name="Normal 6 4 9" xfId="3226" xr:uid="{A3C238B8-E2D2-489D-8C3A-96C2F2D03641}"/>
    <cellStyle name="Normal 6 5" xfId="123" xr:uid="{96C7435C-1E85-412F-88FC-35E8E40EAC3E}"/>
    <cellStyle name="Normal 6 5 10" xfId="3227" xr:uid="{35599C75-A265-4C85-AC67-7FCED13DFFBA}"/>
    <cellStyle name="Normal 6 5 11" xfId="3228" xr:uid="{C78BC5E6-A05D-4A3D-9346-94DC31032E78}"/>
    <cellStyle name="Normal 6 5 2" xfId="124" xr:uid="{02438F54-E17A-43F3-B627-C2FC8F223560}"/>
    <cellStyle name="Normal 6 5 2 2" xfId="337" xr:uid="{E5AD24F3-7538-431D-921C-7875C671BA1D}"/>
    <cellStyle name="Normal 6 5 2 2 2" xfId="646" xr:uid="{4C2EB38B-83CB-49B8-9F5A-E51AAB2BEAEB}"/>
    <cellStyle name="Normal 6 5 2 2 2 2" xfId="647" xr:uid="{0C64248B-140A-433B-8264-FAA7B5DFCB7A}"/>
    <cellStyle name="Normal 6 5 2 2 2 2 2" xfId="1655" xr:uid="{7D47D94B-1365-4F3A-A4B2-6CF5B1882E4A}"/>
    <cellStyle name="Normal 6 5 2 2 2 2 3" xfId="3229" xr:uid="{AE6B64E4-F2CB-499F-B708-FB243A7B1B9E}"/>
    <cellStyle name="Normal 6 5 2 2 2 2 4" xfId="3230" xr:uid="{2A9B408B-C216-411D-A7AD-F401A12D4C6B}"/>
    <cellStyle name="Normal 6 5 2 2 2 3" xfId="1656" xr:uid="{6A691EA4-7CB9-46F8-ABA3-04179A984C5F}"/>
    <cellStyle name="Normal 6 5 2 2 2 3 2" xfId="3231" xr:uid="{12160750-1110-4DDE-8AC4-73F9144238D0}"/>
    <cellStyle name="Normal 6 5 2 2 2 3 3" xfId="3232" xr:uid="{35EA3FD2-D131-4E4A-9055-E8250704AD33}"/>
    <cellStyle name="Normal 6 5 2 2 2 3 4" xfId="3233" xr:uid="{A75B8BB3-0784-49D4-98B0-D06B70B08429}"/>
    <cellStyle name="Normal 6 5 2 2 2 4" xfId="3234" xr:uid="{AF2A8277-09DA-46AE-A163-5C377ECF59C8}"/>
    <cellStyle name="Normal 6 5 2 2 2 5" xfId="3235" xr:uid="{B84E14D9-273B-4E59-BCE5-FF7BB4161AF0}"/>
    <cellStyle name="Normal 6 5 2 2 2 6" xfId="3236" xr:uid="{71F7A735-A428-4225-A73C-8A9146A3444B}"/>
    <cellStyle name="Normal 6 5 2 2 3" xfId="648" xr:uid="{359DBB65-87E2-472E-BF17-155EC4B1163D}"/>
    <cellStyle name="Normal 6 5 2 2 3 2" xfId="1657" xr:uid="{5E2406E5-0CD0-43FE-830C-683823D27807}"/>
    <cellStyle name="Normal 6 5 2 2 3 2 2" xfId="3237" xr:uid="{E5C236F5-BBDD-45D4-82B8-D16EA1CD6113}"/>
    <cellStyle name="Normal 6 5 2 2 3 2 3" xfId="3238" xr:uid="{60ACE5F2-0172-4E66-BA56-7F37B478892C}"/>
    <cellStyle name="Normal 6 5 2 2 3 2 4" xfId="3239" xr:uid="{A6E1B8EA-5184-4C5C-94DC-FC7F06B97525}"/>
    <cellStyle name="Normal 6 5 2 2 3 3" xfId="3240" xr:uid="{A1B073CD-14D3-4932-85E0-D2AEDDB738E6}"/>
    <cellStyle name="Normal 6 5 2 2 3 4" xfId="3241" xr:uid="{EE41C3E9-6D4E-4370-B4D4-B222D06ABF02}"/>
    <cellStyle name="Normal 6 5 2 2 3 5" xfId="3242" xr:uid="{07CBDA05-D376-4DB3-8872-73E95A619D71}"/>
    <cellStyle name="Normal 6 5 2 2 4" xfId="1658" xr:uid="{D10841B5-E071-40D8-B2E7-3DEF7DDC76E7}"/>
    <cellStyle name="Normal 6 5 2 2 4 2" xfId="3243" xr:uid="{0E38FE42-C2E5-4E77-BE0A-99CDAD2DF986}"/>
    <cellStyle name="Normal 6 5 2 2 4 3" xfId="3244" xr:uid="{8BB8736B-9125-4434-A941-7DFC4ACCA531}"/>
    <cellStyle name="Normal 6 5 2 2 4 4" xfId="3245" xr:uid="{D3A4A2C3-9499-410D-AEF2-9BBAC649A3F8}"/>
    <cellStyle name="Normal 6 5 2 2 5" xfId="3246" xr:uid="{DBEF576C-C23A-4521-AE38-F59CC1C64682}"/>
    <cellStyle name="Normal 6 5 2 2 5 2" xfId="3247" xr:uid="{99670D8E-4380-40F3-80CA-C5AF19066FB7}"/>
    <cellStyle name="Normal 6 5 2 2 5 3" xfId="3248" xr:uid="{C99C1E61-024E-409F-8C44-33CB77AAE8D4}"/>
    <cellStyle name="Normal 6 5 2 2 5 4" xfId="3249" xr:uid="{44E60200-13B5-49E4-8F5B-79B82D5830B6}"/>
    <cellStyle name="Normal 6 5 2 2 6" xfId="3250" xr:uid="{1DBD5094-658D-4083-A831-B89FE38BE7F4}"/>
    <cellStyle name="Normal 6 5 2 2 7" xfId="3251" xr:uid="{41E98122-276B-4940-A179-D39945AFB3F5}"/>
    <cellStyle name="Normal 6 5 2 2 8" xfId="3252" xr:uid="{D1672CA4-FFB4-4F47-AA84-7E36A774E07E}"/>
    <cellStyle name="Normal 6 5 2 3" xfId="649" xr:uid="{618C5056-FE80-4FA9-86DD-B059068A0B28}"/>
    <cellStyle name="Normal 6 5 2 3 2" xfId="650" xr:uid="{51025BD8-D9E7-443D-869D-27C131F972A0}"/>
    <cellStyle name="Normal 6 5 2 3 2 2" xfId="651" xr:uid="{9D4373D5-CE7B-4DC0-A5DE-F6AB865D7353}"/>
    <cellStyle name="Normal 6 5 2 3 2 3" xfId="3253" xr:uid="{FB967F6E-FE3F-442A-9773-8174835B870D}"/>
    <cellStyle name="Normal 6 5 2 3 2 4" xfId="3254" xr:uid="{0C5A001A-89B5-43AD-B17A-0AE67043B1CF}"/>
    <cellStyle name="Normal 6 5 2 3 3" xfId="652" xr:uid="{12FFE080-8645-4D97-AFEB-DA7A70F93CD9}"/>
    <cellStyle name="Normal 6 5 2 3 3 2" xfId="3255" xr:uid="{C01E2A00-B002-401E-B0B2-FA86E47B8591}"/>
    <cellStyle name="Normal 6 5 2 3 3 3" xfId="3256" xr:uid="{09D0D06A-1233-45E1-A3A9-460BB65AB85E}"/>
    <cellStyle name="Normal 6 5 2 3 3 4" xfId="3257" xr:uid="{E73AFB6D-D3F9-4750-AEA4-CE9298BA5255}"/>
    <cellStyle name="Normal 6 5 2 3 4" xfId="3258" xr:uid="{758E9D34-E1A6-41FC-B549-81F519E2ADFF}"/>
    <cellStyle name="Normal 6 5 2 3 5" xfId="3259" xr:uid="{D7FC00CB-179A-4472-B582-17CC6EE02DD2}"/>
    <cellStyle name="Normal 6 5 2 3 6" xfId="3260" xr:uid="{A141DC3F-C890-46AF-8351-8D0554A5F1BA}"/>
    <cellStyle name="Normal 6 5 2 4" xfId="653" xr:uid="{53636328-6800-445A-A0E0-AAB4D1B5B60E}"/>
    <cellStyle name="Normal 6 5 2 4 2" xfId="654" xr:uid="{6FBEE52D-80B5-46D4-98AF-E06D973F22C0}"/>
    <cellStyle name="Normal 6 5 2 4 2 2" xfId="3261" xr:uid="{7677B290-A0CF-4302-9CA5-B08E138F117D}"/>
    <cellStyle name="Normal 6 5 2 4 2 3" xfId="3262" xr:uid="{1C9CDBDD-5A90-4A62-B260-1159C7A3A1F9}"/>
    <cellStyle name="Normal 6 5 2 4 2 4" xfId="3263" xr:uid="{A84C0C25-244E-4682-B820-4AF79171DEA5}"/>
    <cellStyle name="Normal 6 5 2 4 3" xfId="3264" xr:uid="{3296CCC4-9540-467A-8DBD-CDD6E0D0DEAC}"/>
    <cellStyle name="Normal 6 5 2 4 4" xfId="3265" xr:uid="{4744294F-70FF-43BF-A4C1-E7F676B43B87}"/>
    <cellStyle name="Normal 6 5 2 4 5" xfId="3266" xr:uid="{88FC7A89-BDE8-476D-8B20-6C7C4988F55B}"/>
    <cellStyle name="Normal 6 5 2 5" xfId="655" xr:uid="{4E30E279-839D-4850-88DC-0E3A92A4B450}"/>
    <cellStyle name="Normal 6 5 2 5 2" xfId="3267" xr:uid="{4C8F3E1E-A1D1-4ADA-870A-4AB33F8F82BB}"/>
    <cellStyle name="Normal 6 5 2 5 3" xfId="3268" xr:uid="{2AA11440-365C-4CB5-BA91-849846A023FF}"/>
    <cellStyle name="Normal 6 5 2 5 4" xfId="3269" xr:uid="{352CE45C-443D-4B22-8DB8-88D865231D0D}"/>
    <cellStyle name="Normal 6 5 2 6" xfId="3270" xr:uid="{D6126F70-3B6B-4BA8-A4C6-94286F12C046}"/>
    <cellStyle name="Normal 6 5 2 6 2" xfId="3271" xr:uid="{A08261C2-D4E2-4BC6-8E67-658F2D6EF6E5}"/>
    <cellStyle name="Normal 6 5 2 6 3" xfId="3272" xr:uid="{F5637819-C924-4DB0-AADE-FE6390F349FE}"/>
    <cellStyle name="Normal 6 5 2 6 4" xfId="3273" xr:uid="{9D83F187-0C83-494B-811C-2B387BC296D0}"/>
    <cellStyle name="Normal 6 5 2 7" xfId="3274" xr:uid="{96A77E91-E407-49AE-A3B7-EA354C21CE0B}"/>
    <cellStyle name="Normal 6 5 2 8" xfId="3275" xr:uid="{FBB7C776-30C9-41E8-94D0-D4FE84B4D823}"/>
    <cellStyle name="Normal 6 5 2 9" xfId="3276" xr:uid="{BABE041A-2738-403D-ABD3-F9EDF99CAB0E}"/>
    <cellStyle name="Normal 6 5 3" xfId="338" xr:uid="{A8545C1C-D0CD-4C50-909A-3C71003F3424}"/>
    <cellStyle name="Normal 6 5 3 2" xfId="656" xr:uid="{B2CA31F6-FFFB-4562-8072-80FDBF15F6A3}"/>
    <cellStyle name="Normal 6 5 3 2 2" xfId="657" xr:uid="{ADC222E7-1F76-4454-97F4-53179CBFB6CE}"/>
    <cellStyle name="Normal 6 5 3 2 2 2" xfId="1659" xr:uid="{6FD5094B-D43A-4F67-A3AC-AA623254E816}"/>
    <cellStyle name="Normal 6 5 3 2 2 2 2" xfId="1660" xr:uid="{A8A91856-0503-45D0-8FE4-1214EF239F57}"/>
    <cellStyle name="Normal 6 5 3 2 2 3" xfId="1661" xr:uid="{38621D48-20EF-4903-8BB1-B2A528864499}"/>
    <cellStyle name="Normal 6 5 3 2 2 4" xfId="3277" xr:uid="{93885856-4DB2-4173-ACAC-614263B1B184}"/>
    <cellStyle name="Normal 6 5 3 2 3" xfId="1662" xr:uid="{2D86A16E-FB55-4261-A6A9-FDD3A2E7D4CA}"/>
    <cellStyle name="Normal 6 5 3 2 3 2" xfId="1663" xr:uid="{1C10DE04-2C5C-46A2-A3CF-AD38BABF13D3}"/>
    <cellStyle name="Normal 6 5 3 2 3 3" xfId="3278" xr:uid="{C86B5852-8F48-4E3F-9AF8-379BEC3B8523}"/>
    <cellStyle name="Normal 6 5 3 2 3 4" xfId="3279" xr:uid="{A5DBAB44-B8D2-4F03-B05E-516CE5BD9D3F}"/>
    <cellStyle name="Normal 6 5 3 2 4" xfId="1664" xr:uid="{770C7D09-5EE1-4B92-B200-ACAF8751953C}"/>
    <cellStyle name="Normal 6 5 3 2 5" xfId="3280" xr:uid="{AE96E5E7-C963-4FA6-B86C-7F6377158567}"/>
    <cellStyle name="Normal 6 5 3 2 6" xfId="3281" xr:uid="{4FD1745D-0C83-44D1-A837-C95206E042AA}"/>
    <cellStyle name="Normal 6 5 3 3" xfId="658" xr:uid="{CA2B4176-E9EB-4F0A-944C-74D10338B4D0}"/>
    <cellStyle name="Normal 6 5 3 3 2" xfId="1665" xr:uid="{4EBA5CB7-9FF1-4A34-9E6A-7B46842D7DF1}"/>
    <cellStyle name="Normal 6 5 3 3 2 2" xfId="1666" xr:uid="{EEC266DC-BE85-4F6B-9CC2-1CFD851200CC}"/>
    <cellStyle name="Normal 6 5 3 3 2 3" xfId="3282" xr:uid="{40418F14-37F0-451B-8750-FDACCA51616B}"/>
    <cellStyle name="Normal 6 5 3 3 2 4" xfId="3283" xr:uid="{F85CF9A2-42E3-4A2B-87C5-C2EEE42D9B56}"/>
    <cellStyle name="Normal 6 5 3 3 3" xfId="1667" xr:uid="{08A7E254-61F6-43D9-94E4-CF701C9B7C29}"/>
    <cellStyle name="Normal 6 5 3 3 4" xfId="3284" xr:uid="{B5DB1A88-31D3-4DEF-8A7B-59774109B857}"/>
    <cellStyle name="Normal 6 5 3 3 5" xfId="3285" xr:uid="{804C47BE-2ACB-452A-9132-D6815F6A8ECB}"/>
    <cellStyle name="Normal 6 5 3 4" xfId="1668" xr:uid="{5D9594D9-3C48-4D71-9D18-B26739834B91}"/>
    <cellStyle name="Normal 6 5 3 4 2" xfId="1669" xr:uid="{81447DC2-E2CB-44B6-94A2-10B3FEA01845}"/>
    <cellStyle name="Normal 6 5 3 4 3" xfId="3286" xr:uid="{F49D23FB-92EA-4126-9A04-E2E771C26F38}"/>
    <cellStyle name="Normal 6 5 3 4 4" xfId="3287" xr:uid="{5ABCAA86-6043-4638-8B9A-6BC36B5070C8}"/>
    <cellStyle name="Normal 6 5 3 5" xfId="1670" xr:uid="{003093AF-E052-4BFE-9D33-B0D363D4F1FF}"/>
    <cellStyle name="Normal 6 5 3 5 2" xfId="3288" xr:uid="{D55C6FD2-6832-45D7-9649-CCD0DEE243EF}"/>
    <cellStyle name="Normal 6 5 3 5 3" xfId="3289" xr:uid="{F287D6A9-4A68-4620-B51C-66A5811B7BF7}"/>
    <cellStyle name="Normal 6 5 3 5 4" xfId="3290" xr:uid="{906AD4D1-4A6E-4E2E-9116-D7ABCA7D5FA7}"/>
    <cellStyle name="Normal 6 5 3 6" xfId="3291" xr:uid="{B45E9884-D0B0-45CB-93EC-E64ACD1FFD97}"/>
    <cellStyle name="Normal 6 5 3 7" xfId="3292" xr:uid="{81AAE2AC-52A5-4214-B0FC-9F5A85D06732}"/>
    <cellStyle name="Normal 6 5 3 8" xfId="3293" xr:uid="{73DC8E17-FE8F-4CEE-A090-3B5D64B57CBE}"/>
    <cellStyle name="Normal 6 5 4" xfId="339" xr:uid="{764AEAB1-E3E8-4F22-96D7-A592FCFCC014}"/>
    <cellStyle name="Normal 6 5 4 2" xfId="659" xr:uid="{51493804-035E-4BCF-868A-CA216671FA2F}"/>
    <cellStyle name="Normal 6 5 4 2 2" xfId="660" xr:uid="{434E83CE-EE3C-408C-A496-A7D73C01C458}"/>
    <cellStyle name="Normal 6 5 4 2 2 2" xfId="1671" xr:uid="{B13EA8F8-C3B6-4891-BE34-EBA6AB92B07B}"/>
    <cellStyle name="Normal 6 5 4 2 2 3" xfId="3294" xr:uid="{FC06B081-73B8-40C7-BABE-19F167C21C3C}"/>
    <cellStyle name="Normal 6 5 4 2 2 4" xfId="3295" xr:uid="{31BFB15A-7EAA-4805-B672-40CA655E52B4}"/>
    <cellStyle name="Normal 6 5 4 2 3" xfId="1672" xr:uid="{D799E7A2-0141-4979-9D6F-271974CDB01B}"/>
    <cellStyle name="Normal 6 5 4 2 4" xfId="3296" xr:uid="{1212E9F7-902D-4D3F-BAD7-CCF3198F1B86}"/>
    <cellStyle name="Normal 6 5 4 2 5" xfId="3297" xr:uid="{86D74D1C-8157-487E-A073-102FA6C1E70C}"/>
    <cellStyle name="Normal 6 5 4 3" xfId="661" xr:uid="{C13B1A52-04D9-4DC3-83CB-8EEBB730E450}"/>
    <cellStyle name="Normal 6 5 4 3 2" xfId="1673" xr:uid="{4D8B8FEB-C9AC-4D42-A4D1-A44804AE7028}"/>
    <cellStyle name="Normal 6 5 4 3 3" xfId="3298" xr:uid="{6884BA92-9716-4F4C-93BB-E73D36440000}"/>
    <cellStyle name="Normal 6 5 4 3 4" xfId="3299" xr:uid="{EF3049F6-FF97-4E29-93D1-E57C480DBDE1}"/>
    <cellStyle name="Normal 6 5 4 4" xfId="1674" xr:uid="{C1B93A76-7961-427D-B60C-23A85A3E30F8}"/>
    <cellStyle name="Normal 6 5 4 4 2" xfId="3300" xr:uid="{30938AF9-6878-45C3-9FB6-E8DA63E98F11}"/>
    <cellStyle name="Normal 6 5 4 4 3" xfId="3301" xr:uid="{2466A4F0-7417-4305-90C2-F4D1C981F881}"/>
    <cellStyle name="Normal 6 5 4 4 4" xfId="3302" xr:uid="{F6E9193D-7EB6-4F33-939A-BC09A8FDE16F}"/>
    <cellStyle name="Normal 6 5 4 5" xfId="3303" xr:uid="{12427CD3-602B-4892-94AE-0553AA95E4F6}"/>
    <cellStyle name="Normal 6 5 4 6" xfId="3304" xr:uid="{79CF72DF-3738-49E4-B8C8-40F0F128691D}"/>
    <cellStyle name="Normal 6 5 4 7" xfId="3305" xr:uid="{08DB223C-B719-4B4C-A1B8-0447A160E90D}"/>
    <cellStyle name="Normal 6 5 5" xfId="340" xr:uid="{7DD288C4-5A0B-4A4C-B6D3-E5B40926E6A0}"/>
    <cellStyle name="Normal 6 5 5 2" xfId="662" xr:uid="{0D30D962-BD69-4B44-9CCE-8F31FC8D0582}"/>
    <cellStyle name="Normal 6 5 5 2 2" xfId="1675" xr:uid="{43345610-3EDA-408D-B45F-1B38A639A416}"/>
    <cellStyle name="Normal 6 5 5 2 3" xfId="3306" xr:uid="{C362FFE1-687B-48FF-ADEB-6ED75352AB1A}"/>
    <cellStyle name="Normal 6 5 5 2 4" xfId="3307" xr:uid="{DAF6AC14-3C1F-4619-A477-E8376763102C}"/>
    <cellStyle name="Normal 6 5 5 3" xfId="1676" xr:uid="{C827B18B-30D4-47EF-A2AA-52C75983FF38}"/>
    <cellStyle name="Normal 6 5 5 3 2" xfId="3308" xr:uid="{3C3502B3-A975-4213-AB1A-A58FD6033984}"/>
    <cellStyle name="Normal 6 5 5 3 3" xfId="3309" xr:uid="{311BC6B6-0DC5-4B0B-851D-0F9F55121656}"/>
    <cellStyle name="Normal 6 5 5 3 4" xfId="3310" xr:uid="{4915C752-F8D0-4077-AF1B-97A9482225B4}"/>
    <cellStyle name="Normal 6 5 5 4" xfId="3311" xr:uid="{A61E45D9-96CB-4515-AF09-680DA39417B7}"/>
    <cellStyle name="Normal 6 5 5 5" xfId="3312" xr:uid="{8EBBDB8C-7946-4F68-A3F3-6D17FAEEEB4A}"/>
    <cellStyle name="Normal 6 5 5 6" xfId="3313" xr:uid="{82D6A4F2-F91E-429A-859B-C59A8A4322A4}"/>
    <cellStyle name="Normal 6 5 6" xfId="663" xr:uid="{83B24DDA-9E6E-4360-9055-684A2670E3F7}"/>
    <cellStyle name="Normal 6 5 6 2" xfId="1677" xr:uid="{DF3FC488-12CE-46E3-8F52-D22F9E5CFE77}"/>
    <cellStyle name="Normal 6 5 6 2 2" xfId="3314" xr:uid="{B776D7F8-F9F7-441E-96DD-B44255216275}"/>
    <cellStyle name="Normal 6 5 6 2 3" xfId="3315" xr:uid="{04E85C4F-B950-4170-A475-4A1FC7800D04}"/>
    <cellStyle name="Normal 6 5 6 2 4" xfId="3316" xr:uid="{39B05C84-D11F-4DB9-9E45-0B8FA6EC60B4}"/>
    <cellStyle name="Normal 6 5 6 3" xfId="3317" xr:uid="{3689BE54-2BBF-4619-AEED-47CE8DA534FF}"/>
    <cellStyle name="Normal 6 5 6 4" xfId="3318" xr:uid="{FB5FF946-4407-49E7-84A5-CB71864D2CD0}"/>
    <cellStyle name="Normal 6 5 6 5" xfId="3319" xr:uid="{367B73CD-093A-491F-8A08-1F4F0BDDEA2B}"/>
    <cellStyle name="Normal 6 5 7" xfId="1678" xr:uid="{3E27139A-085F-449D-8BC1-7F9E1F87FE39}"/>
    <cellStyle name="Normal 6 5 7 2" xfId="3320" xr:uid="{ADA48897-8813-4865-9EAF-8772F2EB6EFD}"/>
    <cellStyle name="Normal 6 5 7 3" xfId="3321" xr:uid="{FEB9C1C9-7257-46B6-8AC1-0AF00FAD45EB}"/>
    <cellStyle name="Normal 6 5 7 4" xfId="3322" xr:uid="{83F4B20C-51D7-4727-8B67-34639F539DF5}"/>
    <cellStyle name="Normal 6 5 8" xfId="3323" xr:uid="{DD202AE6-743B-4E5D-BFB8-9C4530D2B277}"/>
    <cellStyle name="Normal 6 5 8 2" xfId="3324" xr:uid="{E2F2762E-CD82-4427-A671-83FFCDDC7AAA}"/>
    <cellStyle name="Normal 6 5 8 3" xfId="3325" xr:uid="{29BE925F-69E8-40C6-990E-CA0DF7BF111C}"/>
    <cellStyle name="Normal 6 5 8 4" xfId="3326" xr:uid="{2F421694-E43A-41D7-BB8F-EF44B4A0D51A}"/>
    <cellStyle name="Normal 6 5 9" xfId="3327" xr:uid="{2ED3C56E-A73D-4743-A92C-4A0EB6B72473}"/>
    <cellStyle name="Normal 6 6" xfId="125" xr:uid="{6D723614-59E2-41D0-827F-8DAAF26ACF21}"/>
    <cellStyle name="Normal 6 6 2" xfId="126" xr:uid="{1EBB7143-E09C-4C06-9AD4-A5BC59CF502E}"/>
    <cellStyle name="Normal 6 6 2 2" xfId="341" xr:uid="{A941AF35-CAD0-4ACE-B30A-D7692DD85FB9}"/>
    <cellStyle name="Normal 6 6 2 2 2" xfId="664" xr:uid="{16F8A402-8EC7-4EA0-A8D4-0CBDE92CDDC5}"/>
    <cellStyle name="Normal 6 6 2 2 2 2" xfId="1679" xr:uid="{6A97E530-D6CF-43C5-B55C-4FC66CD999BC}"/>
    <cellStyle name="Normal 6 6 2 2 2 3" xfId="3328" xr:uid="{3AA667EA-A341-41B6-BC5F-C0E75E649C70}"/>
    <cellStyle name="Normal 6 6 2 2 2 4" xfId="3329" xr:uid="{241ED5D0-14C2-4C71-B3F2-44D4F56C8C4C}"/>
    <cellStyle name="Normal 6 6 2 2 3" xfId="1680" xr:uid="{64A41AC7-881B-4DE5-90F2-C1EDA8E50CA6}"/>
    <cellStyle name="Normal 6 6 2 2 3 2" xfId="3330" xr:uid="{B6C0CA93-1A0A-4AFC-9395-69331CF798D3}"/>
    <cellStyle name="Normal 6 6 2 2 3 3" xfId="3331" xr:uid="{B4A5E144-EE3B-4BC6-9A22-07BD4DE11C9E}"/>
    <cellStyle name="Normal 6 6 2 2 3 4" xfId="3332" xr:uid="{BD349869-DE66-49A1-8BF6-23149BC4E887}"/>
    <cellStyle name="Normal 6 6 2 2 4" xfId="3333" xr:uid="{6E59AB76-27D7-4574-8BB4-717DBF19F4A9}"/>
    <cellStyle name="Normal 6 6 2 2 5" xfId="3334" xr:uid="{AC933C11-8DCC-4AA3-8759-E33E5A769A03}"/>
    <cellStyle name="Normal 6 6 2 2 6" xfId="3335" xr:uid="{1B78BED1-1454-4E5B-82E3-BD2DECABCF6C}"/>
    <cellStyle name="Normal 6 6 2 3" xfId="665" xr:uid="{3722FB3B-59AA-4780-9BC5-D7691F92504A}"/>
    <cellStyle name="Normal 6 6 2 3 2" xfId="1681" xr:uid="{B4D730E2-1854-4CA5-8366-177B160C399E}"/>
    <cellStyle name="Normal 6 6 2 3 2 2" xfId="3336" xr:uid="{6C85251E-BD30-4C8E-AF91-7FA824AEB359}"/>
    <cellStyle name="Normal 6 6 2 3 2 3" xfId="3337" xr:uid="{D742A17D-D715-477C-A071-B912A3273C68}"/>
    <cellStyle name="Normal 6 6 2 3 2 4" xfId="3338" xr:uid="{CD0A9016-F765-4B3F-A99F-879D1A1B337F}"/>
    <cellStyle name="Normal 6 6 2 3 3" xfId="3339" xr:uid="{8DC93434-EDB0-4932-963A-8342F1033EDA}"/>
    <cellStyle name="Normal 6 6 2 3 4" xfId="3340" xr:uid="{F274DE1D-5D8C-434C-856B-EEC48BBB8701}"/>
    <cellStyle name="Normal 6 6 2 3 5" xfId="3341" xr:uid="{64D57395-3155-4A21-BFC9-C3F3666207E1}"/>
    <cellStyle name="Normal 6 6 2 4" xfId="1682" xr:uid="{104A6E67-BCD4-438C-9375-D55361DF570D}"/>
    <cellStyle name="Normal 6 6 2 4 2" xfId="3342" xr:uid="{E8E5830E-7B50-4557-94D3-7F8FCC5CA248}"/>
    <cellStyle name="Normal 6 6 2 4 3" xfId="3343" xr:uid="{A5EA7DC3-DB95-45C8-B909-50CEFC688A58}"/>
    <cellStyle name="Normal 6 6 2 4 4" xfId="3344" xr:uid="{CBD950DA-A236-43E4-A24C-72898B781236}"/>
    <cellStyle name="Normal 6 6 2 5" xfId="3345" xr:uid="{01F9CAA9-026C-43E3-B365-B7A9DE2133CE}"/>
    <cellStyle name="Normal 6 6 2 5 2" xfId="3346" xr:uid="{C5F85EE5-60C6-4909-84B2-19595739D617}"/>
    <cellStyle name="Normal 6 6 2 5 3" xfId="3347" xr:uid="{719E1E7E-4C1D-4EC3-B03D-B5F0BCB57E84}"/>
    <cellStyle name="Normal 6 6 2 5 4" xfId="3348" xr:uid="{192E21EC-3BBD-4BD8-ABE7-93FC0D18706F}"/>
    <cellStyle name="Normal 6 6 2 6" xfId="3349" xr:uid="{E140F075-04D5-4BF4-83F7-00CAF05715F8}"/>
    <cellStyle name="Normal 6 6 2 7" xfId="3350" xr:uid="{9302B750-E15C-4664-B274-9AE8F4F21A2B}"/>
    <cellStyle name="Normal 6 6 2 8" xfId="3351" xr:uid="{1EBDC856-D1B0-4309-A49E-7B1CC8D74BA3}"/>
    <cellStyle name="Normal 6 6 3" xfId="342" xr:uid="{EE724BDF-7245-4EC8-9DD5-F74E7E10D98C}"/>
    <cellStyle name="Normal 6 6 3 2" xfId="666" xr:uid="{A9931411-628C-4516-BFF7-2710CC3BFE5D}"/>
    <cellStyle name="Normal 6 6 3 2 2" xfId="667" xr:uid="{D781B55B-C5AC-4CAB-87AE-49810D164234}"/>
    <cellStyle name="Normal 6 6 3 2 3" xfId="3352" xr:uid="{10617BC5-4894-4DCC-9E03-1728643B9728}"/>
    <cellStyle name="Normal 6 6 3 2 4" xfId="3353" xr:uid="{8F7FA038-54DE-41B6-B7A3-AE211F71E451}"/>
    <cellStyle name="Normal 6 6 3 3" xfId="668" xr:uid="{A9A03841-CE71-4BFB-B225-0CD6416AD62C}"/>
    <cellStyle name="Normal 6 6 3 3 2" xfId="3354" xr:uid="{74093FE8-09F1-443E-B35A-164828028E01}"/>
    <cellStyle name="Normal 6 6 3 3 3" xfId="3355" xr:uid="{1C419BC0-D442-4667-8E16-9AFAA3E3F4FD}"/>
    <cellStyle name="Normal 6 6 3 3 4" xfId="3356" xr:uid="{ABD9F64B-547E-4738-A4D5-4060EC8A6F47}"/>
    <cellStyle name="Normal 6 6 3 4" xfId="3357" xr:uid="{07962494-9FAA-4CEA-9CD4-FAAC0CAF7FED}"/>
    <cellStyle name="Normal 6 6 3 5" xfId="3358" xr:uid="{05E24422-8FE2-4676-8851-14E1ABF706A4}"/>
    <cellStyle name="Normal 6 6 3 6" xfId="3359" xr:uid="{AC4449C4-600D-401D-BE39-48D8E3144230}"/>
    <cellStyle name="Normal 6 6 4" xfId="343" xr:uid="{48AC0FA4-3FF1-4620-987A-8689ACB7243D}"/>
    <cellStyle name="Normal 6 6 4 2" xfId="669" xr:uid="{B342BB5F-A09C-47D6-9FF9-45F4B779F0F3}"/>
    <cellStyle name="Normal 6 6 4 2 2" xfId="3360" xr:uid="{8952353A-9823-4202-BFF4-1DA24C9C896D}"/>
    <cellStyle name="Normal 6 6 4 2 3" xfId="3361" xr:uid="{6F0B3E9D-4A0D-4AF1-A76E-64DB55FF1790}"/>
    <cellStyle name="Normal 6 6 4 2 4" xfId="3362" xr:uid="{F21931E4-C2AA-48CB-AFB0-CE9A6E875F9D}"/>
    <cellStyle name="Normal 6 6 4 3" xfId="3363" xr:uid="{B86FBA49-5344-49F0-8926-75EBCADCC46D}"/>
    <cellStyle name="Normal 6 6 4 4" xfId="3364" xr:uid="{140E3BE5-4258-4CC6-95FC-431AFCE32705}"/>
    <cellStyle name="Normal 6 6 4 5" xfId="3365" xr:uid="{0E86E385-C16C-427A-B2D7-DADC0D599B65}"/>
    <cellStyle name="Normal 6 6 5" xfId="670" xr:uid="{B5F803D4-F2F2-42BD-A440-BCCC47C07853}"/>
    <cellStyle name="Normal 6 6 5 2" xfId="3366" xr:uid="{7A831BDD-474D-4380-9101-A8AEA34547FE}"/>
    <cellStyle name="Normal 6 6 5 3" xfId="3367" xr:uid="{B7088ECC-2480-4FFD-A110-711B0874A04C}"/>
    <cellStyle name="Normal 6 6 5 4" xfId="3368" xr:uid="{D6819717-6086-4FBF-84A7-D2D9241E9204}"/>
    <cellStyle name="Normal 6 6 6" xfId="3369" xr:uid="{2AA585C2-58EA-4888-9D52-D30D4CCBED60}"/>
    <cellStyle name="Normal 6 6 6 2" xfId="3370" xr:uid="{5F8356A8-AFF6-43AA-803C-5FD6D5C860BF}"/>
    <cellStyle name="Normal 6 6 6 3" xfId="3371" xr:uid="{0A6F7673-BAFF-49BC-B724-6931AFD4DF2A}"/>
    <cellStyle name="Normal 6 6 6 4" xfId="3372" xr:uid="{94B4E643-78D3-464D-AE4D-B941A1D24604}"/>
    <cellStyle name="Normal 6 6 7" xfId="3373" xr:uid="{CD16D1EB-B766-427D-B44C-251EBE8A8E8B}"/>
    <cellStyle name="Normal 6 6 8" xfId="3374" xr:uid="{E3A7B6A8-4D53-456A-BE24-6A99C396170B}"/>
    <cellStyle name="Normal 6 6 9" xfId="3375" xr:uid="{4DFCED91-B850-45B0-8CBE-6F49CAC67EF9}"/>
    <cellStyle name="Normal 6 7" xfId="127" xr:uid="{73694CE0-5C8F-4D37-B9C9-E4417C404C2C}"/>
    <cellStyle name="Normal 6 7 2" xfId="344" xr:uid="{74A49CE0-3025-434F-9523-74EB0BFD1C92}"/>
    <cellStyle name="Normal 6 7 2 2" xfId="671" xr:uid="{6692A38B-97AF-4663-997C-0953F3F831FC}"/>
    <cellStyle name="Normal 6 7 2 2 2" xfId="1683" xr:uid="{8D2CDC96-5100-4780-93D4-14A4E462E996}"/>
    <cellStyle name="Normal 6 7 2 2 2 2" xfId="1684" xr:uid="{97AA4651-0B82-4758-AA07-F219F3C48F0F}"/>
    <cellStyle name="Normal 6 7 2 2 3" xfId="1685" xr:uid="{54E88F25-433F-47D8-BD5C-719F56702ACD}"/>
    <cellStyle name="Normal 6 7 2 2 4" xfId="3376" xr:uid="{CAFF95BD-0B80-4170-9CFA-82A3A691D4BD}"/>
    <cellStyle name="Normal 6 7 2 3" xfId="1686" xr:uid="{23DFD1DC-19D0-4F84-B976-834C9F33ABF7}"/>
    <cellStyle name="Normal 6 7 2 3 2" xfId="1687" xr:uid="{354CFC04-935A-4E30-833C-6FA32937C221}"/>
    <cellStyle name="Normal 6 7 2 3 3" xfId="3377" xr:uid="{E619D972-EF16-4141-947A-407FA614D710}"/>
    <cellStyle name="Normal 6 7 2 3 4" xfId="3378" xr:uid="{4667835C-DBE5-490E-A310-784E82CA1A6B}"/>
    <cellStyle name="Normal 6 7 2 4" xfId="1688" xr:uid="{4C252300-FDCD-480E-B14A-A52CF08C220C}"/>
    <cellStyle name="Normal 6 7 2 5" xfId="3379" xr:uid="{54CD32E4-8502-463E-BE36-7BF83430E974}"/>
    <cellStyle name="Normal 6 7 2 6" xfId="3380" xr:uid="{2C6304D9-9CC5-4CF9-8478-87554BC33CEB}"/>
    <cellStyle name="Normal 6 7 3" xfId="672" xr:uid="{65281E5C-8872-4DCB-BBDF-1202AC28C6EF}"/>
    <cellStyle name="Normal 6 7 3 2" xfId="1689" xr:uid="{2F56936F-BFB2-4F7A-9A89-DC1C0914D313}"/>
    <cellStyle name="Normal 6 7 3 2 2" xfId="1690" xr:uid="{CF65CC6D-DB78-4ECD-AAB9-5FA8A2AC93C6}"/>
    <cellStyle name="Normal 6 7 3 2 3" xfId="3381" xr:uid="{7C9C9AC9-ABC5-45E8-A25B-20ACDCFFF96B}"/>
    <cellStyle name="Normal 6 7 3 2 4" xfId="3382" xr:uid="{FBD808FD-E922-409C-8CBE-FA34EFC30CA8}"/>
    <cellStyle name="Normal 6 7 3 3" xfId="1691" xr:uid="{C5953E5B-4829-4101-A463-9898E0E1284B}"/>
    <cellStyle name="Normal 6 7 3 4" xfId="3383" xr:uid="{4C4A169D-04C5-400C-B2C1-013A9DF56C7D}"/>
    <cellStyle name="Normal 6 7 3 5" xfId="3384" xr:uid="{AE5EC22E-8FA0-4B6A-911C-0CC70106B395}"/>
    <cellStyle name="Normal 6 7 4" xfId="1692" xr:uid="{00880C48-8708-4DDD-AF3E-7639A0D85A75}"/>
    <cellStyle name="Normal 6 7 4 2" xfId="1693" xr:uid="{976BDAAC-EF39-42BC-BDEE-57C8282743AC}"/>
    <cellStyle name="Normal 6 7 4 3" xfId="3385" xr:uid="{A856DE58-41C3-4F2B-A8C5-2E5BD39A73BC}"/>
    <cellStyle name="Normal 6 7 4 4" xfId="3386" xr:uid="{5979EE2C-2EFC-4306-9885-023DD50AC60D}"/>
    <cellStyle name="Normal 6 7 5" xfId="1694" xr:uid="{CC196622-3E8F-4BF4-8E85-F97666C790DA}"/>
    <cellStyle name="Normal 6 7 5 2" xfId="3387" xr:uid="{50B663B1-3634-4B47-8283-10BB3F1BA9E1}"/>
    <cellStyle name="Normal 6 7 5 3" xfId="3388" xr:uid="{1CDFAA5C-0E53-40EA-B5E5-FB3299E16F7E}"/>
    <cellStyle name="Normal 6 7 5 4" xfId="3389" xr:uid="{12D72B37-51E2-463F-862A-14F42B647CD6}"/>
    <cellStyle name="Normal 6 7 6" xfId="3390" xr:uid="{458B8E6B-F8E9-47B4-A7E1-3887A4E61704}"/>
    <cellStyle name="Normal 6 7 7" xfId="3391" xr:uid="{386B9116-4460-465B-97A4-71843A06E640}"/>
    <cellStyle name="Normal 6 7 8" xfId="3392" xr:uid="{4FEF2E10-48EA-4FB0-9697-88280C2C29CA}"/>
    <cellStyle name="Normal 6 8" xfId="345" xr:uid="{BDE0F357-1BEB-4483-BE18-14052FB88C64}"/>
    <cellStyle name="Normal 6 8 2" xfId="673" xr:uid="{8A2113CA-F2B1-4FC5-81BE-66539C6B3F79}"/>
    <cellStyle name="Normal 6 8 2 2" xfId="674" xr:uid="{A70F955A-D04E-4B56-AF9D-0778675D1CD0}"/>
    <cellStyle name="Normal 6 8 2 2 2" xfId="1695" xr:uid="{AF3A4623-EE8E-4C08-87C9-66C8FDDAAEC8}"/>
    <cellStyle name="Normal 6 8 2 2 3" xfId="3393" xr:uid="{97626B03-49BE-445F-B67F-68719B49CA2F}"/>
    <cellStyle name="Normal 6 8 2 2 4" xfId="3394" xr:uid="{122A807C-CC78-4361-98A4-779785EA6A4F}"/>
    <cellStyle name="Normal 6 8 2 3" xfId="1696" xr:uid="{4535CD22-18F7-4A23-95E3-7498FC480F4E}"/>
    <cellStyle name="Normal 6 8 2 4" xfId="3395" xr:uid="{F95A3463-470E-482C-8941-3A3F22E10E65}"/>
    <cellStyle name="Normal 6 8 2 5" xfId="3396" xr:uid="{1BEE03D8-09BD-45B7-93C2-5B89D6B0AB08}"/>
    <cellStyle name="Normal 6 8 3" xfId="675" xr:uid="{2572CEFC-7DA3-419C-A45D-E5D0B320E3CB}"/>
    <cellStyle name="Normal 6 8 3 2" xfId="1697" xr:uid="{63AA1947-8696-42C3-BF3C-0F11AD639D63}"/>
    <cellStyle name="Normal 6 8 3 3" xfId="3397" xr:uid="{0E91E3AD-58BC-483D-9750-69196C8400C2}"/>
    <cellStyle name="Normal 6 8 3 4" xfId="3398" xr:uid="{A9099FE3-490D-4BE4-B270-E34513033410}"/>
    <cellStyle name="Normal 6 8 4" xfId="1698" xr:uid="{9BB38F5F-80F1-42EC-A9B2-497308674356}"/>
    <cellStyle name="Normal 6 8 4 2" xfId="3399" xr:uid="{8A9EF59D-7282-4344-8720-91F7E2B23C22}"/>
    <cellStyle name="Normal 6 8 4 3" xfId="3400" xr:uid="{5125B8AB-8507-4F96-80C1-AA44DD6C5AA5}"/>
    <cellStyle name="Normal 6 8 4 4" xfId="3401" xr:uid="{F8B7F7E1-2FC2-44ED-A8A7-3406269B435A}"/>
    <cellStyle name="Normal 6 8 5" xfId="3402" xr:uid="{972DDED6-B589-48CA-9D74-733120B92491}"/>
    <cellStyle name="Normal 6 8 6" xfId="3403" xr:uid="{0801D7B5-B5BF-4642-B283-5FCB16377DC4}"/>
    <cellStyle name="Normal 6 8 7" xfId="3404" xr:uid="{DDCC4BCB-2522-400A-80D6-9F9599DF4E4B}"/>
    <cellStyle name="Normal 6 9" xfId="346" xr:uid="{D524DC73-9D38-4608-BC09-8BE46B9C560C}"/>
    <cellStyle name="Normal 6 9 2" xfId="676" xr:uid="{41EAC74C-8E06-4F2C-8705-D99B9C19FD8B}"/>
    <cellStyle name="Normal 6 9 2 2" xfId="1699" xr:uid="{C2E25A21-B92B-45C4-8460-EF4798B79E0F}"/>
    <cellStyle name="Normal 6 9 2 3" xfId="3405" xr:uid="{0529BECC-F97A-4086-AC43-E1FB84A8CCCD}"/>
    <cellStyle name="Normal 6 9 2 4" xfId="3406" xr:uid="{B3ADC7BF-C31F-41F6-9D27-724DB8BD5A05}"/>
    <cellStyle name="Normal 6 9 3" xfId="1700" xr:uid="{FA47D853-E998-4D23-82CF-D902A73CEB60}"/>
    <cellStyle name="Normal 6 9 3 2" xfId="3407" xr:uid="{13CA97A9-3DAB-427E-8856-0091774A3123}"/>
    <cellStyle name="Normal 6 9 3 3" xfId="3408" xr:uid="{271CF015-F7B2-4CEC-854E-EEFB1FD55A9F}"/>
    <cellStyle name="Normal 6 9 3 4" xfId="3409" xr:uid="{B12C6EE7-1CE3-4794-AA49-50322BCE38C8}"/>
    <cellStyle name="Normal 6 9 4" xfId="3410" xr:uid="{1A229CF3-064E-42AE-832F-2523FED6C17E}"/>
    <cellStyle name="Normal 6 9 5" xfId="3411" xr:uid="{6D4EE67F-311A-418D-8EE7-B3B3175E33F7}"/>
    <cellStyle name="Normal 6 9 6" xfId="3412" xr:uid="{CAB221F9-FACB-4241-9BBA-9654B5D768E3}"/>
    <cellStyle name="Normal 7" xfId="128" xr:uid="{23E52126-DB96-46F5-9DD2-9A429D7F3735}"/>
    <cellStyle name="Normal 7 10" xfId="1701" xr:uid="{EC911F2B-2C44-40FC-ACFD-93E7DD8E4A3F}"/>
    <cellStyle name="Normal 7 10 2" xfId="3413" xr:uid="{5E518E28-09CA-4BA1-B976-6D2663251970}"/>
    <cellStyle name="Normal 7 10 3" xfId="3414" xr:uid="{14A0D0BC-4A11-48B0-B95D-DB419C5B4F81}"/>
    <cellStyle name="Normal 7 10 4" xfId="3415" xr:uid="{A7C9E26B-8C8A-4968-B168-47C7B90AA205}"/>
    <cellStyle name="Normal 7 11" xfId="3416" xr:uid="{F51224CC-CAA0-40B4-86DC-87F67809360E}"/>
    <cellStyle name="Normal 7 11 2" xfId="3417" xr:uid="{DDB20E71-008E-4746-83B5-BE091F7218CF}"/>
    <cellStyle name="Normal 7 11 3" xfId="3418" xr:uid="{DBC6B0E7-9474-4600-9D92-0717A9693BFC}"/>
    <cellStyle name="Normal 7 11 4" xfId="3419" xr:uid="{E8614FEB-E1A6-414A-94B3-6021AE92830B}"/>
    <cellStyle name="Normal 7 12" xfId="3420" xr:uid="{F9F4CCC9-2C6F-4267-8CAE-ACB6646A0CEA}"/>
    <cellStyle name="Normal 7 12 2" xfId="3421" xr:uid="{42A99192-91E3-4B5C-BB3E-748BB6C18190}"/>
    <cellStyle name="Normal 7 13" xfId="3422" xr:uid="{76B8C07C-A78B-4E9F-924D-F2A07D611443}"/>
    <cellStyle name="Normal 7 14" xfId="3423" xr:uid="{81E99DA9-E5D3-4233-9013-46833D7ED41A}"/>
    <cellStyle name="Normal 7 15" xfId="3424" xr:uid="{83A09800-4D8A-4BA6-B71F-09EFEE0FEB0E}"/>
    <cellStyle name="Normal 7 2" xfId="129" xr:uid="{2E9BB849-8DCF-4C2D-A20D-F67A217DF090}"/>
    <cellStyle name="Normal 7 2 10" xfId="3425" xr:uid="{6F7ED815-22A3-48DE-908E-B01BDE20FA01}"/>
    <cellStyle name="Normal 7 2 11" xfId="3426" xr:uid="{C25A2A60-0F17-4C10-853A-9195F37EC150}"/>
    <cellStyle name="Normal 7 2 2" xfId="130" xr:uid="{E8BF8E54-E62C-4571-95DE-73C24ADDABE6}"/>
    <cellStyle name="Normal 7 2 2 2" xfId="131" xr:uid="{F716A585-85E4-4BE5-AE21-BA66E7113113}"/>
    <cellStyle name="Normal 7 2 2 2 2" xfId="347" xr:uid="{6F0B0316-F99D-4685-A5BB-9FC9FC700E6A}"/>
    <cellStyle name="Normal 7 2 2 2 2 2" xfId="677" xr:uid="{4A210C3F-36D6-41E7-80FC-7CB86535A629}"/>
    <cellStyle name="Normal 7 2 2 2 2 2 2" xfId="678" xr:uid="{74EE8370-5524-4FB4-90E7-498DD7D25E51}"/>
    <cellStyle name="Normal 7 2 2 2 2 2 2 2" xfId="1702" xr:uid="{E8EE4C82-4065-460E-A4D5-761C092BB5B1}"/>
    <cellStyle name="Normal 7 2 2 2 2 2 2 2 2" xfId="1703" xr:uid="{28F3E132-224C-4F6D-ADC4-30DB9A6CE05F}"/>
    <cellStyle name="Normal 7 2 2 2 2 2 2 3" xfId="1704" xr:uid="{3897558D-93B9-416C-AF59-5A7B6DCBA223}"/>
    <cellStyle name="Normal 7 2 2 2 2 2 3" xfId="1705" xr:uid="{D3C3DFC7-8A26-4A45-AA6C-47CE8C0DC167}"/>
    <cellStyle name="Normal 7 2 2 2 2 2 3 2" xfId="1706" xr:uid="{1995A5DE-99E0-4F30-934C-EF2341C792B1}"/>
    <cellStyle name="Normal 7 2 2 2 2 2 4" xfId="1707" xr:uid="{B28F60F6-7B46-4464-B83A-BB0D7D1F25F7}"/>
    <cellStyle name="Normal 7 2 2 2 2 3" xfId="679" xr:uid="{219606CA-5180-4B60-B89B-BA4267DA2F14}"/>
    <cellStyle name="Normal 7 2 2 2 2 3 2" xfId="1708" xr:uid="{5D048067-8982-4377-AD0D-3CDDC6F78D3C}"/>
    <cellStyle name="Normal 7 2 2 2 2 3 2 2" xfId="1709" xr:uid="{E0EC7566-4B1D-48F7-B1B5-D23B5D992D6E}"/>
    <cellStyle name="Normal 7 2 2 2 2 3 3" xfId="1710" xr:uid="{2F4E851F-2B53-45DE-A4FC-BF208EEB3A54}"/>
    <cellStyle name="Normal 7 2 2 2 2 3 4" xfId="3427" xr:uid="{49F2A7FD-D40C-454A-BB8F-41E490F88833}"/>
    <cellStyle name="Normal 7 2 2 2 2 4" xfId="1711" xr:uid="{BA8FD2CA-32D9-43D5-BB13-CC7D1A60207E}"/>
    <cellStyle name="Normal 7 2 2 2 2 4 2" xfId="1712" xr:uid="{B14C1632-5452-484A-84BE-1F1E43DB1839}"/>
    <cellStyle name="Normal 7 2 2 2 2 5" xfId="1713" xr:uid="{5B7B0125-41BB-41F5-AF8D-00AF4114C09C}"/>
    <cellStyle name="Normal 7 2 2 2 2 6" xfId="3428" xr:uid="{B7A515D9-0151-4936-A507-6FA3DE415390}"/>
    <cellStyle name="Normal 7 2 2 2 3" xfId="348" xr:uid="{33131FB6-C541-4908-94EF-09C63757464C}"/>
    <cellStyle name="Normal 7 2 2 2 3 2" xfId="680" xr:uid="{2D608D3C-64DD-4884-94B5-8B26493581C1}"/>
    <cellStyle name="Normal 7 2 2 2 3 2 2" xfId="681" xr:uid="{49F17743-74DF-43B1-9009-BD022BFC15F3}"/>
    <cellStyle name="Normal 7 2 2 2 3 2 2 2" xfId="1714" xr:uid="{868165AC-146E-467F-AED2-74C91DDFB8B2}"/>
    <cellStyle name="Normal 7 2 2 2 3 2 2 2 2" xfId="1715" xr:uid="{0885D93A-EC49-44A8-B91F-1D141C7BAC50}"/>
    <cellStyle name="Normal 7 2 2 2 3 2 2 3" xfId="1716" xr:uid="{0BCC4316-BF55-4014-B028-C17E832F076B}"/>
    <cellStyle name="Normal 7 2 2 2 3 2 3" xfId="1717" xr:uid="{CA9BD401-B654-4E30-BCC9-6C0CB71E5354}"/>
    <cellStyle name="Normal 7 2 2 2 3 2 3 2" xfId="1718" xr:uid="{1362EA28-5C72-4DC8-8B60-102109CE510D}"/>
    <cellStyle name="Normal 7 2 2 2 3 2 4" xfId="1719" xr:uid="{287D4674-4DAF-4736-B3DD-009894F3E63A}"/>
    <cellStyle name="Normal 7 2 2 2 3 3" xfId="682" xr:uid="{C9D3569D-F4AE-4CF5-AF3F-AC650BD4442C}"/>
    <cellStyle name="Normal 7 2 2 2 3 3 2" xfId="1720" xr:uid="{E2A5DF0B-0272-4EF7-B467-A614E0404BA5}"/>
    <cellStyle name="Normal 7 2 2 2 3 3 2 2" xfId="1721" xr:uid="{4D8714A6-FACC-41AE-A263-5058BFECC915}"/>
    <cellStyle name="Normal 7 2 2 2 3 3 3" xfId="1722" xr:uid="{3A5B4A80-F198-40BF-B438-84A1A8E19326}"/>
    <cellStyle name="Normal 7 2 2 2 3 4" xfId="1723" xr:uid="{2EE5E603-CF02-4D02-ACE4-178135655A7B}"/>
    <cellStyle name="Normal 7 2 2 2 3 4 2" xfId="1724" xr:uid="{E60EE17D-8DCA-4C7A-81EB-BE4DFA891092}"/>
    <cellStyle name="Normal 7 2 2 2 3 5" xfId="1725" xr:uid="{1A34675A-4B4B-4C2A-AFD0-F2CEBA0362D1}"/>
    <cellStyle name="Normal 7 2 2 2 4" xfId="683" xr:uid="{A2D61272-117A-4426-97A9-B90C80DF7243}"/>
    <cellStyle name="Normal 7 2 2 2 4 2" xfId="684" xr:uid="{9481D8CC-DECB-4B17-A721-8A7AC3563777}"/>
    <cellStyle name="Normal 7 2 2 2 4 2 2" xfId="1726" xr:uid="{35BF91A0-FFB8-4C67-B404-A396892D12A3}"/>
    <cellStyle name="Normal 7 2 2 2 4 2 2 2" xfId="1727" xr:uid="{D38C72D4-9D58-4140-AAE7-53D42387DEE4}"/>
    <cellStyle name="Normal 7 2 2 2 4 2 3" xfId="1728" xr:uid="{9B22CD31-D078-47B7-9D7B-6AFA54D9876F}"/>
    <cellStyle name="Normal 7 2 2 2 4 3" xfId="1729" xr:uid="{A329B174-B2AD-4F60-8E21-21C82D1D64E7}"/>
    <cellStyle name="Normal 7 2 2 2 4 3 2" xfId="1730" xr:uid="{6C46ACA3-1275-4233-B090-C6AE37AFFF73}"/>
    <cellStyle name="Normal 7 2 2 2 4 4" xfId="1731" xr:uid="{C97AB3A9-F0A5-4866-8325-7EAFFCCDBF4A}"/>
    <cellStyle name="Normal 7 2 2 2 5" xfId="685" xr:uid="{8959F691-B3F5-47D1-A0BB-6309C7DC25FA}"/>
    <cellStyle name="Normal 7 2 2 2 5 2" xfId="1732" xr:uid="{A2661592-02CD-43DA-BEF2-3856760423C4}"/>
    <cellStyle name="Normal 7 2 2 2 5 2 2" xfId="1733" xr:uid="{CF4255D4-3429-456A-BCD5-A5E6331A6590}"/>
    <cellStyle name="Normal 7 2 2 2 5 3" xfId="1734" xr:uid="{DFA052D7-FF73-4175-B452-31A61488255F}"/>
    <cellStyle name="Normal 7 2 2 2 5 4" xfId="3429" xr:uid="{00C1B96E-D5EC-4A2E-86EE-5139157CCEA0}"/>
    <cellStyle name="Normal 7 2 2 2 6" xfId="1735" xr:uid="{DF086D03-BDDC-44A5-BB2E-CB0A967A968E}"/>
    <cellStyle name="Normal 7 2 2 2 6 2" xfId="1736" xr:uid="{8C05DDFE-DFD8-4EAC-8D8A-CE57F363CA93}"/>
    <cellStyle name="Normal 7 2 2 2 7" xfId="1737" xr:uid="{159F515D-7484-48FC-B3D0-658BCB80363E}"/>
    <cellStyle name="Normal 7 2 2 2 8" xfId="3430" xr:uid="{30CE1686-034A-4597-82E6-BDCAFE5B591B}"/>
    <cellStyle name="Normal 7 2 2 3" xfId="349" xr:uid="{CADE3115-DD8A-4626-9E4F-4F7079C1EF75}"/>
    <cellStyle name="Normal 7 2 2 3 2" xfId="686" xr:uid="{258A9613-E86D-4A9A-A41D-FDCB1E8C5D21}"/>
    <cellStyle name="Normal 7 2 2 3 2 2" xfId="687" xr:uid="{366DD1BF-2233-4182-AE02-0A583BAA2309}"/>
    <cellStyle name="Normal 7 2 2 3 2 2 2" xfId="1738" xr:uid="{3CAA85E7-34C0-4FF5-99CA-5562A870E3E9}"/>
    <cellStyle name="Normal 7 2 2 3 2 2 2 2" xfId="1739" xr:uid="{C93CB366-D10A-4E97-BA04-803011F709E6}"/>
    <cellStyle name="Normal 7 2 2 3 2 2 3" xfId="1740" xr:uid="{02F009F8-224C-499F-8729-59D5C6D22616}"/>
    <cellStyle name="Normal 7 2 2 3 2 3" xfId="1741" xr:uid="{1FC6D079-D1E3-4D78-934C-B26E3B963FCC}"/>
    <cellStyle name="Normal 7 2 2 3 2 3 2" xfId="1742" xr:uid="{1A665DC9-FD51-4A92-B94C-254A934B00B3}"/>
    <cellStyle name="Normal 7 2 2 3 2 4" xfId="1743" xr:uid="{45D21F0C-2E33-40F8-B6D2-000FF478356A}"/>
    <cellStyle name="Normal 7 2 2 3 3" xfId="688" xr:uid="{1C4F2012-FD0E-4CA8-B420-34AD94A292CA}"/>
    <cellStyle name="Normal 7 2 2 3 3 2" xfId="1744" xr:uid="{5BB2A52A-7602-451D-8FF1-761F68D71B22}"/>
    <cellStyle name="Normal 7 2 2 3 3 2 2" xfId="1745" xr:uid="{C09A5180-0908-43C5-87A2-1A229763DF21}"/>
    <cellStyle name="Normal 7 2 2 3 3 3" xfId="1746" xr:uid="{68D59670-DBC4-4AF2-B599-B707BB897487}"/>
    <cellStyle name="Normal 7 2 2 3 3 4" xfId="3431" xr:uid="{8429B59F-1BD3-420B-BF47-0129BC39C7B3}"/>
    <cellStyle name="Normal 7 2 2 3 4" xfId="1747" xr:uid="{92CB022F-E304-4353-8E9A-0ADD665002C5}"/>
    <cellStyle name="Normal 7 2 2 3 4 2" xfId="1748" xr:uid="{3A9183E2-BC2C-4B84-AD8E-DBF8B828BAA9}"/>
    <cellStyle name="Normal 7 2 2 3 5" xfId="1749" xr:uid="{4D53865F-E522-4AA7-A475-D3D6928A9950}"/>
    <cellStyle name="Normal 7 2 2 3 6" xfId="3432" xr:uid="{6DECD2BE-E5B3-47C4-80D9-D0F94966868B}"/>
    <cellStyle name="Normal 7 2 2 4" xfId="350" xr:uid="{33E8A0ED-EB75-431A-9D24-BA7E8AB853B5}"/>
    <cellStyle name="Normal 7 2 2 4 2" xfId="689" xr:uid="{4A8897C5-72F1-48DE-BC44-CB29B9117CB9}"/>
    <cellStyle name="Normal 7 2 2 4 2 2" xfId="690" xr:uid="{BB644A8E-B79D-490D-9223-62C37454F3B8}"/>
    <cellStyle name="Normal 7 2 2 4 2 2 2" xfId="1750" xr:uid="{097D2F76-32AD-4106-B94A-3A07DCBF8711}"/>
    <cellStyle name="Normal 7 2 2 4 2 2 2 2" xfId="1751" xr:uid="{800D23B7-79AF-4E87-AA98-CD142E282078}"/>
    <cellStyle name="Normal 7 2 2 4 2 2 3" xfId="1752" xr:uid="{697ADC3C-FD28-4442-B3D8-BF3658CB0CF1}"/>
    <cellStyle name="Normal 7 2 2 4 2 3" xfId="1753" xr:uid="{13CEB3B0-DF79-4607-8DBA-57345AA172AB}"/>
    <cellStyle name="Normal 7 2 2 4 2 3 2" xfId="1754" xr:uid="{BDB37BD2-DFE9-44E7-9E76-4E0426A740C6}"/>
    <cellStyle name="Normal 7 2 2 4 2 4" xfId="1755" xr:uid="{559C1B4B-9919-48DA-B2E7-6A7D3EF394EB}"/>
    <cellStyle name="Normal 7 2 2 4 3" xfId="691" xr:uid="{576B0950-2FF3-4E12-BB01-F988E03B589C}"/>
    <cellStyle name="Normal 7 2 2 4 3 2" xfId="1756" xr:uid="{D6458BAA-4516-4C06-9CDF-A9221B4308B1}"/>
    <cellStyle name="Normal 7 2 2 4 3 2 2" xfId="1757" xr:uid="{00D90377-435C-4386-ACCE-417A79FEC0D8}"/>
    <cellStyle name="Normal 7 2 2 4 3 3" xfId="1758" xr:uid="{E2939431-D756-45DA-9194-4290D5A40022}"/>
    <cellStyle name="Normal 7 2 2 4 4" xfId="1759" xr:uid="{72910249-F4DF-4808-BFD0-CF8068DE687F}"/>
    <cellStyle name="Normal 7 2 2 4 4 2" xfId="1760" xr:uid="{EFAD3F66-88DB-4B88-9D0F-60F78871A16D}"/>
    <cellStyle name="Normal 7 2 2 4 5" xfId="1761" xr:uid="{941DD1F3-7D23-4A55-918E-7B63812F9B7C}"/>
    <cellStyle name="Normal 7 2 2 5" xfId="351" xr:uid="{63D4AFF2-E169-4615-93F9-588EC18046E5}"/>
    <cellStyle name="Normal 7 2 2 5 2" xfId="692" xr:uid="{304CF6FE-C25F-4302-8022-45A057A3D9C4}"/>
    <cellStyle name="Normal 7 2 2 5 2 2" xfId="1762" xr:uid="{E794EF7D-EC62-4FBC-9C2D-E29E8E8D111A}"/>
    <cellStyle name="Normal 7 2 2 5 2 2 2" xfId="1763" xr:uid="{3770B71C-BCFE-49B2-BF2B-AD8702EDF3BD}"/>
    <cellStyle name="Normal 7 2 2 5 2 3" xfId="1764" xr:uid="{FA4F2169-B267-40D6-9163-78F7369E8FDA}"/>
    <cellStyle name="Normal 7 2 2 5 3" xfId="1765" xr:uid="{13443A9A-DDBE-4C4E-AA44-B4F4AEB0A375}"/>
    <cellStyle name="Normal 7 2 2 5 3 2" xfId="1766" xr:uid="{0E1F55B6-2A82-46EB-8760-3B228038C412}"/>
    <cellStyle name="Normal 7 2 2 5 4" xfId="1767" xr:uid="{4E59B707-2536-4AFD-BBD8-B98A2EBE9BA2}"/>
    <cellStyle name="Normal 7 2 2 6" xfId="693" xr:uid="{05C3D612-B72F-461B-BA99-91925E458C33}"/>
    <cellStyle name="Normal 7 2 2 6 2" xfId="1768" xr:uid="{52E188E8-B6C8-4A6A-8E2C-316ABA76AB83}"/>
    <cellStyle name="Normal 7 2 2 6 2 2" xfId="1769" xr:uid="{FAC39A02-0A8E-4069-9C9D-F4D47CA1AF6F}"/>
    <cellStyle name="Normal 7 2 2 6 3" xfId="1770" xr:uid="{3BD5C4AF-E7B0-40C8-BDB7-6CAB07A0C0B6}"/>
    <cellStyle name="Normal 7 2 2 6 4" xfId="3433" xr:uid="{2319B1CC-6F73-407F-A3F5-80269E55C183}"/>
    <cellStyle name="Normal 7 2 2 7" xfId="1771" xr:uid="{22F599F1-65A3-4206-A220-D1C64494AA35}"/>
    <cellStyle name="Normal 7 2 2 7 2" xfId="1772" xr:uid="{80353694-DEDE-46D4-A3D2-C1E71EC86BB9}"/>
    <cellStyle name="Normal 7 2 2 8" xfId="1773" xr:uid="{FBA354F0-CADA-4F22-AB7A-FAF3C8166C80}"/>
    <cellStyle name="Normal 7 2 2 9" xfId="3434" xr:uid="{F1A540B1-1DEA-45A2-B078-DA287AB8F0F2}"/>
    <cellStyle name="Normal 7 2 3" xfId="132" xr:uid="{C16C7FF4-8618-4AA9-8066-44601FD49F0F}"/>
    <cellStyle name="Normal 7 2 3 2" xfId="133" xr:uid="{D05D5E4A-D013-4E4F-ACD7-9A1F8827F0B3}"/>
    <cellStyle name="Normal 7 2 3 2 2" xfId="694" xr:uid="{ADE80B74-6734-4780-92BE-6854F50A8D24}"/>
    <cellStyle name="Normal 7 2 3 2 2 2" xfId="695" xr:uid="{B151EF02-3BB9-48E7-B429-8BFC7B1D8E81}"/>
    <cellStyle name="Normal 7 2 3 2 2 2 2" xfId="1774" xr:uid="{5B65077E-2F92-40F1-88C2-EC5C62C9378D}"/>
    <cellStyle name="Normal 7 2 3 2 2 2 2 2" xfId="1775" xr:uid="{A7D3E15D-5FD0-4339-8D9F-3826461AB840}"/>
    <cellStyle name="Normal 7 2 3 2 2 2 3" xfId="1776" xr:uid="{35725B5E-920C-4E2E-89B4-DB69AA374C4F}"/>
    <cellStyle name="Normal 7 2 3 2 2 3" xfId="1777" xr:uid="{5D8760E5-8ACF-474C-A1BE-E78B6027FE29}"/>
    <cellStyle name="Normal 7 2 3 2 2 3 2" xfId="1778" xr:uid="{4D9ECDC2-65DB-4149-96C7-F97CD694FA2A}"/>
    <cellStyle name="Normal 7 2 3 2 2 4" xfId="1779" xr:uid="{9AB35C7E-1E8E-47D4-92BC-C6D86CC54DFB}"/>
    <cellStyle name="Normal 7 2 3 2 3" xfId="696" xr:uid="{9A89F34E-7563-4612-9310-B56899EF0A6D}"/>
    <cellStyle name="Normal 7 2 3 2 3 2" xfId="1780" xr:uid="{5B04EFA6-39F4-4F68-B959-B0B1CF774F73}"/>
    <cellStyle name="Normal 7 2 3 2 3 2 2" xfId="1781" xr:uid="{CB874B43-4BC0-408A-B881-A85C799D18CA}"/>
    <cellStyle name="Normal 7 2 3 2 3 3" xfId="1782" xr:uid="{E1E1EF40-7794-416F-B594-29AAD1B3CBC0}"/>
    <cellStyle name="Normal 7 2 3 2 3 4" xfId="3435" xr:uid="{3412735A-C6DA-4B9A-9361-A52710562891}"/>
    <cellStyle name="Normal 7 2 3 2 4" xfId="1783" xr:uid="{18BDBA85-A80F-4ED5-BD40-524463DDFFC5}"/>
    <cellStyle name="Normal 7 2 3 2 4 2" xfId="1784" xr:uid="{3C724A5D-EDE9-4494-B6DE-C8B993A6C1B0}"/>
    <cellStyle name="Normal 7 2 3 2 5" xfId="1785" xr:uid="{728ABE1C-C49A-4C14-8BA4-401561242C4F}"/>
    <cellStyle name="Normal 7 2 3 2 6" xfId="3436" xr:uid="{E1A36434-2349-47F1-9404-9A4C0C367460}"/>
    <cellStyle name="Normal 7 2 3 3" xfId="352" xr:uid="{F9F51BD4-B147-4113-A4D5-EB83A4D49A61}"/>
    <cellStyle name="Normal 7 2 3 3 2" xfId="697" xr:uid="{EA995443-F976-47A6-8517-C0DCF1F5AADF}"/>
    <cellStyle name="Normal 7 2 3 3 2 2" xfId="698" xr:uid="{3BDE3AD8-2961-4D63-A190-47B86DF3323F}"/>
    <cellStyle name="Normal 7 2 3 3 2 2 2" xfId="1786" xr:uid="{2E2D6B46-80DD-47DA-8227-6EE10AFA960E}"/>
    <cellStyle name="Normal 7 2 3 3 2 2 2 2" xfId="1787" xr:uid="{CC17B784-6B19-4F97-BDF2-7751619ED75A}"/>
    <cellStyle name="Normal 7 2 3 3 2 2 3" xfId="1788" xr:uid="{93694B98-22E2-42F6-B42B-4B0BF5B93BB8}"/>
    <cellStyle name="Normal 7 2 3 3 2 3" xfId="1789" xr:uid="{E554A3BE-295C-4B66-9F4A-1EC2C7D30CA4}"/>
    <cellStyle name="Normal 7 2 3 3 2 3 2" xfId="1790" xr:uid="{FA4E1814-9766-471A-819B-07C4515CADBE}"/>
    <cellStyle name="Normal 7 2 3 3 2 4" xfId="1791" xr:uid="{54EEF2C8-5813-4455-B68C-372979B2D7E4}"/>
    <cellStyle name="Normal 7 2 3 3 3" xfId="699" xr:uid="{C356FE7B-28F4-459F-AC34-03AC13B7A96C}"/>
    <cellStyle name="Normal 7 2 3 3 3 2" xfId="1792" xr:uid="{3E945DA5-1B74-4FC4-B328-58DBAC16310D}"/>
    <cellStyle name="Normal 7 2 3 3 3 2 2" xfId="1793" xr:uid="{08F827D3-D00D-45C4-A9F4-77392289D7D9}"/>
    <cellStyle name="Normal 7 2 3 3 3 3" xfId="1794" xr:uid="{DD2ABD8E-4180-4E85-89E1-72ECAB196D6B}"/>
    <cellStyle name="Normal 7 2 3 3 4" xfId="1795" xr:uid="{9A11F830-DBAA-4A22-A9F9-91207E1FB182}"/>
    <cellStyle name="Normal 7 2 3 3 4 2" xfId="1796" xr:uid="{946D6F80-C73A-4318-B539-0DA1C8588065}"/>
    <cellStyle name="Normal 7 2 3 3 5" xfId="1797" xr:uid="{6797DAD2-8A55-4E8C-ABEA-B90733251F8E}"/>
    <cellStyle name="Normal 7 2 3 4" xfId="353" xr:uid="{4E688C3D-983E-424F-BA08-88A3DEB33EC6}"/>
    <cellStyle name="Normal 7 2 3 4 2" xfId="700" xr:uid="{FB35A800-A028-4EE3-9509-A5A2DA57EABF}"/>
    <cellStyle name="Normal 7 2 3 4 2 2" xfId="1798" xr:uid="{1B514184-9979-42EE-8A18-F55F476EADE5}"/>
    <cellStyle name="Normal 7 2 3 4 2 2 2" xfId="1799" xr:uid="{EAA419DB-FE51-4B28-9417-DE3C68292DDC}"/>
    <cellStyle name="Normal 7 2 3 4 2 3" xfId="1800" xr:uid="{2D902F81-EAEF-4D9D-A562-A800205A4ACF}"/>
    <cellStyle name="Normal 7 2 3 4 3" xfId="1801" xr:uid="{4DF4A768-5A6B-4EA7-A340-A4D70FBC452F}"/>
    <cellStyle name="Normal 7 2 3 4 3 2" xfId="1802" xr:uid="{E51C46AF-51F9-4B2F-9718-15883C788490}"/>
    <cellStyle name="Normal 7 2 3 4 4" xfId="1803" xr:uid="{9BB56C67-4107-4C3C-AE3A-C2A7820BE0B0}"/>
    <cellStyle name="Normal 7 2 3 5" xfId="701" xr:uid="{F2814B67-097D-44EB-B538-D41E027D750F}"/>
    <cellStyle name="Normal 7 2 3 5 2" xfId="1804" xr:uid="{AD73B36D-4193-4CC6-A3CC-808F65D3FC82}"/>
    <cellStyle name="Normal 7 2 3 5 2 2" xfId="1805" xr:uid="{06C6915E-A8FE-4CD5-88B3-902922BCF5B1}"/>
    <cellStyle name="Normal 7 2 3 5 3" xfId="1806" xr:uid="{C0A9B863-52A7-46DE-8CD1-C1C193A0A206}"/>
    <cellStyle name="Normal 7 2 3 5 4" xfId="3437" xr:uid="{F4884876-CFEF-497B-B993-9E036D5023A7}"/>
    <cellStyle name="Normal 7 2 3 6" xfId="1807" xr:uid="{3335C7C6-524D-4852-B306-AC5679B5FF3C}"/>
    <cellStyle name="Normal 7 2 3 6 2" xfId="1808" xr:uid="{98FA4AB2-40C8-4958-AA50-EB50679AD56A}"/>
    <cellStyle name="Normal 7 2 3 7" xfId="1809" xr:uid="{BA34332F-13D9-4FF2-9AA6-F6FE46DCDD43}"/>
    <cellStyle name="Normal 7 2 3 8" xfId="3438" xr:uid="{0F81B633-43D7-4D8A-9A49-4909BAF43655}"/>
    <cellStyle name="Normal 7 2 4" xfId="134" xr:uid="{9CD30747-C79F-44CC-B097-9EB4C0CAEC38}"/>
    <cellStyle name="Normal 7 2 4 2" xfId="448" xr:uid="{9811B027-E153-451F-B4EB-6353F94B9494}"/>
    <cellStyle name="Normal 7 2 4 2 2" xfId="702" xr:uid="{9CB7CCC1-A75A-4BE1-B212-7A257F83C3F1}"/>
    <cellStyle name="Normal 7 2 4 2 2 2" xfId="1810" xr:uid="{C7953B69-D9CE-4495-AAD9-71374E19AD99}"/>
    <cellStyle name="Normal 7 2 4 2 2 2 2" xfId="1811" xr:uid="{CBF4FBB5-5753-40E9-9DF8-8D2351335563}"/>
    <cellStyle name="Normal 7 2 4 2 2 3" xfId="1812" xr:uid="{C0F39EB0-22F0-44D5-8FBB-0943CF586BC2}"/>
    <cellStyle name="Normal 7 2 4 2 2 4" xfId="3439" xr:uid="{44558E50-B140-41F2-AACA-D8718B68A1A5}"/>
    <cellStyle name="Normal 7 2 4 2 3" xfId="1813" xr:uid="{34A29A48-7232-4853-97B7-4ACD3B71BE6B}"/>
    <cellStyle name="Normal 7 2 4 2 3 2" xfId="1814" xr:uid="{C714BC2F-77E9-413C-8C5C-0F5980ACAEC5}"/>
    <cellStyle name="Normal 7 2 4 2 4" xfId="1815" xr:uid="{E5FBF0B1-E3C9-4FAC-B036-43DC0C574879}"/>
    <cellStyle name="Normal 7 2 4 2 5" xfId="3440" xr:uid="{DA7C6160-9EE0-467D-BA27-1D1240D7AD0F}"/>
    <cellStyle name="Normal 7 2 4 3" xfId="703" xr:uid="{52EB0588-7A33-4E29-A6C0-988CE717A8A5}"/>
    <cellStyle name="Normal 7 2 4 3 2" xfId="1816" xr:uid="{B1DC2714-AB35-4708-AEDB-9CDA9BDE3A39}"/>
    <cellStyle name="Normal 7 2 4 3 2 2" xfId="1817" xr:uid="{0CD9305E-34F7-4309-A76A-9E6CB1063C37}"/>
    <cellStyle name="Normal 7 2 4 3 3" xfId="1818" xr:uid="{EE2EA814-FD7F-47BC-8AE0-21F82E2CF2FC}"/>
    <cellStyle name="Normal 7 2 4 3 4" xfId="3441" xr:uid="{AFF398DF-C85C-4053-8325-48F09392E3FC}"/>
    <cellStyle name="Normal 7 2 4 4" xfId="1819" xr:uid="{B145F9B5-4262-4640-BED1-F4D1C1F6BD3B}"/>
    <cellStyle name="Normal 7 2 4 4 2" xfId="1820" xr:uid="{B93B47A4-6BAF-4577-A966-803BA37CB555}"/>
    <cellStyle name="Normal 7 2 4 4 3" xfId="3442" xr:uid="{81868984-5ADD-4128-BA25-283D15F6475F}"/>
    <cellStyle name="Normal 7 2 4 4 4" xfId="3443" xr:uid="{51502103-17F8-45E3-9B4F-479EEBAB415B}"/>
    <cellStyle name="Normal 7 2 4 5" xfId="1821" xr:uid="{A3AEBBB1-FB49-4470-B8FA-F87F6ED285F1}"/>
    <cellStyle name="Normal 7 2 4 6" xfId="3444" xr:uid="{384BF356-6114-440D-BB0C-1D9C22516EF7}"/>
    <cellStyle name="Normal 7 2 4 7" xfId="3445" xr:uid="{F378AEBF-FB7C-4F36-BE24-740462CC6DD7}"/>
    <cellStyle name="Normal 7 2 5" xfId="354" xr:uid="{DBDCC995-7A10-4615-A9C0-60FD1EAACD05}"/>
    <cellStyle name="Normal 7 2 5 2" xfId="704" xr:uid="{5B6160F6-53AB-4D9F-939E-205E46EC41E7}"/>
    <cellStyle name="Normal 7 2 5 2 2" xfId="705" xr:uid="{46941400-4D2C-46C3-A102-2F3D3C0B3753}"/>
    <cellStyle name="Normal 7 2 5 2 2 2" xfId="1822" xr:uid="{7124BDAC-6740-41A5-B66D-CDAA14EEE070}"/>
    <cellStyle name="Normal 7 2 5 2 2 2 2" xfId="1823" xr:uid="{B68F2ED8-C08F-4B07-B154-573C73F74C8C}"/>
    <cellStyle name="Normal 7 2 5 2 2 3" xfId="1824" xr:uid="{281F65DA-9A86-4B1A-A18D-E493A686F473}"/>
    <cellStyle name="Normal 7 2 5 2 3" xfId="1825" xr:uid="{31941E45-102B-4A44-8F12-0B72EE5D1215}"/>
    <cellStyle name="Normal 7 2 5 2 3 2" xfId="1826" xr:uid="{4CAFAF78-9E0F-478A-B5D4-92EC0B3E9334}"/>
    <cellStyle name="Normal 7 2 5 2 4" xfId="1827" xr:uid="{12EA2C19-8BE2-4E4E-A4DC-9A98EA732B49}"/>
    <cellStyle name="Normal 7 2 5 3" xfId="706" xr:uid="{79FB763A-B91B-4E97-B7E2-1AC54D97A6FF}"/>
    <cellStyle name="Normal 7 2 5 3 2" xfId="1828" xr:uid="{66DB205F-6D90-4380-B37F-345D4CDA3066}"/>
    <cellStyle name="Normal 7 2 5 3 2 2" xfId="1829" xr:uid="{254C9236-03E1-4631-9B25-6558D2B1E48A}"/>
    <cellStyle name="Normal 7 2 5 3 3" xfId="1830" xr:uid="{DBA36DA7-750B-43B6-9B50-76E98C9CD127}"/>
    <cellStyle name="Normal 7 2 5 3 4" xfId="3446" xr:uid="{E97F8B98-6ED3-4215-8BA0-F039EF5C6B99}"/>
    <cellStyle name="Normal 7 2 5 4" xfId="1831" xr:uid="{E31E1E3A-87BD-4D82-AECC-B85C4D3DA5BE}"/>
    <cellStyle name="Normal 7 2 5 4 2" xfId="1832" xr:uid="{030E9AC7-C29B-4034-988C-C73C97C968D4}"/>
    <cellStyle name="Normal 7 2 5 5" xfId="1833" xr:uid="{D492056D-88CC-433F-9E20-AB4473CF89CE}"/>
    <cellStyle name="Normal 7 2 5 6" xfId="3447" xr:uid="{E637ED6E-2616-4C32-AA7D-4683E9231FE8}"/>
    <cellStyle name="Normal 7 2 6" xfId="355" xr:uid="{9204CAFB-FF61-46EE-93F1-69EF1C73EBBE}"/>
    <cellStyle name="Normal 7 2 6 2" xfId="707" xr:uid="{8DA84460-1939-409B-80D4-24AFBCFD5167}"/>
    <cellStyle name="Normal 7 2 6 2 2" xfId="1834" xr:uid="{E21AD2FD-A113-40A9-A016-E2BA8C8EB19D}"/>
    <cellStyle name="Normal 7 2 6 2 2 2" xfId="1835" xr:uid="{DC7BD655-B2E4-4DB2-8F29-92C98A904C80}"/>
    <cellStyle name="Normal 7 2 6 2 3" xfId="1836" xr:uid="{CDF19D15-9248-4981-9B51-53DCE6858035}"/>
    <cellStyle name="Normal 7 2 6 2 4" xfId="3448" xr:uid="{94CBD01C-577E-4578-A154-2D20FD327B01}"/>
    <cellStyle name="Normal 7 2 6 3" xfId="1837" xr:uid="{E44DFE61-F739-4983-983E-B26EA98A1459}"/>
    <cellStyle name="Normal 7 2 6 3 2" xfId="1838" xr:uid="{97499ED6-A034-4F00-A7F3-41449E62B95D}"/>
    <cellStyle name="Normal 7 2 6 4" xfId="1839" xr:uid="{90414F3B-BD8C-4B74-A903-94B084EE8067}"/>
    <cellStyle name="Normal 7 2 6 5" xfId="3449" xr:uid="{E82B4072-E853-4461-83C8-8C6D45DDA1F0}"/>
    <cellStyle name="Normal 7 2 7" xfId="708" xr:uid="{C45E29C3-25B7-4BE9-894A-F9414EEFA202}"/>
    <cellStyle name="Normal 7 2 7 2" xfId="1840" xr:uid="{8780F440-7F7C-4AA2-ABBD-C1F0C48CD8F0}"/>
    <cellStyle name="Normal 7 2 7 2 2" xfId="1841" xr:uid="{55347289-841D-4D67-8160-0AE07004B7E0}"/>
    <cellStyle name="Normal 7 2 7 2 3" xfId="4409" xr:uid="{29E173A9-8C02-499D-87A8-CE4D3014354A}"/>
    <cellStyle name="Normal 7 2 7 3" xfId="1842" xr:uid="{21BD31B4-71F0-40DD-A3A5-8C8483A0136F}"/>
    <cellStyle name="Normal 7 2 7 4" xfId="3450" xr:uid="{4E2AD11C-D002-4AA1-A820-11D0F992CA33}"/>
    <cellStyle name="Normal 7 2 7 4 2" xfId="4579" xr:uid="{EA0377A8-8B45-433A-9D8F-886ED10DC2CD}"/>
    <cellStyle name="Normal 7 2 7 4 3" xfId="4686" xr:uid="{E8266B0B-1041-407A-9678-2EB41280843C}"/>
    <cellStyle name="Normal 7 2 7 4 4" xfId="4608" xr:uid="{16BBC402-B108-4AFE-A68B-7A89810B9ABA}"/>
    <cellStyle name="Normal 7 2 8" xfId="1843" xr:uid="{B1F251E9-87C7-4BDB-BB1E-E30E6F1C8F51}"/>
    <cellStyle name="Normal 7 2 8 2" xfId="1844" xr:uid="{38AA75B4-153C-4DC1-941C-0C5CBDF70213}"/>
    <cellStyle name="Normal 7 2 8 3" xfId="3451" xr:uid="{9D7A13BA-F677-464E-B438-804FC8F6C3D8}"/>
    <cellStyle name="Normal 7 2 8 4" xfId="3452" xr:uid="{D4986B30-2EF3-41EC-9C8A-C2F49E6A0B10}"/>
    <cellStyle name="Normal 7 2 9" xfId="1845" xr:uid="{06A563CD-2E27-4648-9157-32BBC96D81E8}"/>
    <cellStyle name="Normal 7 3" xfId="135" xr:uid="{7257A097-8E0B-4E97-AF97-22291971D83E}"/>
    <cellStyle name="Normal 7 3 10" xfId="3453" xr:uid="{CDFA1BCA-421B-46EF-8668-3BC8FB887ACA}"/>
    <cellStyle name="Normal 7 3 11" xfId="3454" xr:uid="{C8BE00E7-A682-4E2E-8B0E-6AF8B3C2D635}"/>
    <cellStyle name="Normal 7 3 2" xfId="136" xr:uid="{B6FE6D29-7770-406E-A5EA-E4EFC165FBDC}"/>
    <cellStyle name="Normal 7 3 2 2" xfId="137" xr:uid="{45898572-549B-4228-B21A-74CFD68162C1}"/>
    <cellStyle name="Normal 7 3 2 2 2" xfId="356" xr:uid="{0FBFC96B-13BA-4ADD-AC03-3CC55D7BF732}"/>
    <cellStyle name="Normal 7 3 2 2 2 2" xfId="709" xr:uid="{7F2AC38D-0B63-4BE7-916E-9CD34A28A352}"/>
    <cellStyle name="Normal 7 3 2 2 2 2 2" xfId="1846" xr:uid="{FF703DB4-C2E2-4403-9455-D9BE6D35F9C5}"/>
    <cellStyle name="Normal 7 3 2 2 2 2 2 2" xfId="1847" xr:uid="{043779B6-D70D-47A7-9A82-15C88FF710B4}"/>
    <cellStyle name="Normal 7 3 2 2 2 2 3" xfId="1848" xr:uid="{DD756D67-5297-470D-8D1E-B8F5875824DB}"/>
    <cellStyle name="Normal 7 3 2 2 2 2 4" xfId="3455" xr:uid="{415C8850-86FF-433E-B6B4-7147D6DA72B5}"/>
    <cellStyle name="Normal 7 3 2 2 2 3" xfId="1849" xr:uid="{8185186F-5E72-4902-8317-2D39405A5B30}"/>
    <cellStyle name="Normal 7 3 2 2 2 3 2" xfId="1850" xr:uid="{E44F7491-B600-4E9A-9C87-A92C7020573C}"/>
    <cellStyle name="Normal 7 3 2 2 2 3 3" xfId="3456" xr:uid="{907BFACA-CECF-44C1-8FCD-51BDBDBA4850}"/>
    <cellStyle name="Normal 7 3 2 2 2 3 4" xfId="3457" xr:uid="{3CED6C43-3674-46AF-9959-4968CDEBAE70}"/>
    <cellStyle name="Normal 7 3 2 2 2 4" xfId="1851" xr:uid="{424574C2-2305-444A-92AD-25345B0DF952}"/>
    <cellStyle name="Normal 7 3 2 2 2 5" xfId="3458" xr:uid="{163199A0-BA1D-4E05-8A9B-F46EC24C15F4}"/>
    <cellStyle name="Normal 7 3 2 2 2 6" xfId="3459" xr:uid="{6F3EEB80-17AC-4F07-B80F-629FA96FE8C0}"/>
    <cellStyle name="Normal 7 3 2 2 3" xfId="710" xr:uid="{81AE91EC-4911-4457-BA50-B3AA95E6C405}"/>
    <cellStyle name="Normal 7 3 2 2 3 2" xfId="1852" xr:uid="{ED7D85DA-55B8-4A4D-8786-53A40CF69730}"/>
    <cellStyle name="Normal 7 3 2 2 3 2 2" xfId="1853" xr:uid="{0E58481D-E8A3-4820-8A0E-FDDBE4F91801}"/>
    <cellStyle name="Normal 7 3 2 2 3 2 3" xfId="3460" xr:uid="{892ED700-B453-4BD9-B733-F2C274F03BED}"/>
    <cellStyle name="Normal 7 3 2 2 3 2 4" xfId="3461" xr:uid="{D3DCC3A6-F01A-4660-824D-8079EEE86F78}"/>
    <cellStyle name="Normal 7 3 2 2 3 3" xfId="1854" xr:uid="{1C8E16D8-9D17-4425-9102-D3C4ECB389E6}"/>
    <cellStyle name="Normal 7 3 2 2 3 4" xfId="3462" xr:uid="{CB011313-3583-43E9-839A-E2F37447E024}"/>
    <cellStyle name="Normal 7 3 2 2 3 5" xfId="3463" xr:uid="{FB4A963F-A556-43B4-AF55-F399335C390D}"/>
    <cellStyle name="Normal 7 3 2 2 4" xfId="1855" xr:uid="{0D843162-B42B-42A5-B935-38486A3064DA}"/>
    <cellStyle name="Normal 7 3 2 2 4 2" xfId="1856" xr:uid="{1E64B840-3FD3-48A1-818F-7BA370A5D811}"/>
    <cellStyle name="Normal 7 3 2 2 4 3" xfId="3464" xr:uid="{09DABF06-D982-4B29-8BF7-75259532B0D5}"/>
    <cellStyle name="Normal 7 3 2 2 4 4" xfId="3465" xr:uid="{CBE23B7D-CE60-4105-AC11-043C5C3F72F5}"/>
    <cellStyle name="Normal 7 3 2 2 5" xfId="1857" xr:uid="{3153E4F6-98EA-4D6E-A771-2AF9A2547216}"/>
    <cellStyle name="Normal 7 3 2 2 5 2" xfId="3466" xr:uid="{D48A0AEA-AED3-4DB7-B0CB-5930A0AFB89E}"/>
    <cellStyle name="Normal 7 3 2 2 5 3" xfId="3467" xr:uid="{BE038AB7-1613-4D8F-8CA7-41962C6395FA}"/>
    <cellStyle name="Normal 7 3 2 2 5 4" xfId="3468" xr:uid="{65FE5AB8-6659-4210-90F0-600038F85296}"/>
    <cellStyle name="Normal 7 3 2 2 6" xfId="3469" xr:uid="{F3A7BA7C-098E-49D0-A9AD-0594BD1C0BBE}"/>
    <cellStyle name="Normal 7 3 2 2 7" xfId="3470" xr:uid="{7A1C1581-594B-4A2F-B590-4B4D6C30D652}"/>
    <cellStyle name="Normal 7 3 2 2 8" xfId="3471" xr:uid="{0E456199-9EC3-4666-B29B-59AF9D883D69}"/>
    <cellStyle name="Normal 7 3 2 3" xfId="357" xr:uid="{E13DADD0-ECA8-45EF-BFC1-A7B4EA5DD08D}"/>
    <cellStyle name="Normal 7 3 2 3 2" xfId="711" xr:uid="{8C5C9B5C-586B-46C2-BBE7-2C0C52AF767F}"/>
    <cellStyle name="Normal 7 3 2 3 2 2" xfId="712" xr:uid="{365E6754-661F-44DE-A65F-FD0FB64E5A1D}"/>
    <cellStyle name="Normal 7 3 2 3 2 2 2" xfId="1858" xr:uid="{D06ABCB7-6341-4603-A660-D236C9F5BAA2}"/>
    <cellStyle name="Normal 7 3 2 3 2 2 2 2" xfId="1859" xr:uid="{08A68154-9CCF-4E0D-AE6B-8A9C7DAFEC96}"/>
    <cellStyle name="Normal 7 3 2 3 2 2 3" xfId="1860" xr:uid="{8DAD0056-A4A2-4AA3-B81F-2C326302D71C}"/>
    <cellStyle name="Normal 7 3 2 3 2 3" xfId="1861" xr:uid="{F54A9BD2-A913-47F2-89DE-E4134B26F3D1}"/>
    <cellStyle name="Normal 7 3 2 3 2 3 2" xfId="1862" xr:uid="{BDDB4EBE-F13A-4FF1-B446-388B8A479333}"/>
    <cellStyle name="Normal 7 3 2 3 2 4" xfId="1863" xr:uid="{2EB0D25F-3C7C-483B-A396-8B8222BA99F9}"/>
    <cellStyle name="Normal 7 3 2 3 3" xfId="713" xr:uid="{3533EDCC-D30A-43E0-9B27-7441D3872D35}"/>
    <cellStyle name="Normal 7 3 2 3 3 2" xfId="1864" xr:uid="{EA3D940E-3B39-49B4-95F3-68B256829E04}"/>
    <cellStyle name="Normal 7 3 2 3 3 2 2" xfId="1865" xr:uid="{8721B5B2-E079-49A7-974F-F2D24F0A3A96}"/>
    <cellStyle name="Normal 7 3 2 3 3 3" xfId="1866" xr:uid="{EF1ED9A6-1661-45A9-932D-0180C4617CE9}"/>
    <cellStyle name="Normal 7 3 2 3 3 4" xfId="3472" xr:uid="{48C61861-B8FD-4BA5-A7C0-575F4E130586}"/>
    <cellStyle name="Normal 7 3 2 3 4" xfId="1867" xr:uid="{33F49ABC-5D9B-44C0-8DB6-1ED0B13158AD}"/>
    <cellStyle name="Normal 7 3 2 3 4 2" xfId="1868" xr:uid="{42ED631C-C26F-4DB4-8B80-6C55B6BBB585}"/>
    <cellStyle name="Normal 7 3 2 3 5" xfId="1869" xr:uid="{277571E2-D5CF-4376-9C8A-9A24982D7288}"/>
    <cellStyle name="Normal 7 3 2 3 6" xfId="3473" xr:uid="{326E6925-DD46-46F0-A35A-69543DC11661}"/>
    <cellStyle name="Normal 7 3 2 4" xfId="358" xr:uid="{04BE1C69-3AA8-4325-96DF-4E1AAF9B0CCA}"/>
    <cellStyle name="Normal 7 3 2 4 2" xfId="714" xr:uid="{E8D674F1-FD5E-4AF6-9DF1-C29D2967E3C6}"/>
    <cellStyle name="Normal 7 3 2 4 2 2" xfId="1870" xr:uid="{E2A1B95F-F2AD-43E4-AAAF-9E9D89195049}"/>
    <cellStyle name="Normal 7 3 2 4 2 2 2" xfId="1871" xr:uid="{3CF99818-4BBB-4A05-9704-30D6C3F80FB9}"/>
    <cellStyle name="Normal 7 3 2 4 2 3" xfId="1872" xr:uid="{1EE41D11-38C0-4E3C-BB54-D48CCEC1ABD4}"/>
    <cellStyle name="Normal 7 3 2 4 2 4" xfId="3474" xr:uid="{BE1CF3D8-B720-44FD-ABB9-7B51B1584C28}"/>
    <cellStyle name="Normal 7 3 2 4 3" xfId="1873" xr:uid="{6A630488-595B-4F06-B2B2-AD62268EDE06}"/>
    <cellStyle name="Normal 7 3 2 4 3 2" xfId="1874" xr:uid="{458C927E-5DA1-4736-A2BA-8B41FEEA4193}"/>
    <cellStyle name="Normal 7 3 2 4 4" xfId="1875" xr:uid="{EE7BD2C9-39A5-4A6C-889F-940B4EEEE8F1}"/>
    <cellStyle name="Normal 7 3 2 4 5" xfId="3475" xr:uid="{6A5A1A34-1122-4790-97E4-C842D48411BF}"/>
    <cellStyle name="Normal 7 3 2 5" xfId="359" xr:uid="{6C390E68-E43D-4C89-89A7-CA771B800BB3}"/>
    <cellStyle name="Normal 7 3 2 5 2" xfId="1876" xr:uid="{CD864AE8-BE9E-4E9F-B279-F62576CE5252}"/>
    <cellStyle name="Normal 7 3 2 5 2 2" xfId="1877" xr:uid="{582CC6F5-C9B5-4FD3-BB44-E9E57B80C2C0}"/>
    <cellStyle name="Normal 7 3 2 5 3" xfId="1878" xr:uid="{A3A2970F-FBB6-4530-8B1F-A354286B5961}"/>
    <cellStyle name="Normal 7 3 2 5 4" xfId="3476" xr:uid="{6FB4B6CE-B1A8-401D-8643-FEDB85A5C5D6}"/>
    <cellStyle name="Normal 7 3 2 6" xfId="1879" xr:uid="{E0BF438C-09E7-443D-9934-456B2D64D908}"/>
    <cellStyle name="Normal 7 3 2 6 2" xfId="1880" xr:uid="{0737EB69-A090-4CED-8BB2-FDBFC7F93AB0}"/>
    <cellStyle name="Normal 7 3 2 6 3" xfId="3477" xr:uid="{3B97BE6A-5157-49C5-8E00-CA1664A6FD8A}"/>
    <cellStyle name="Normal 7 3 2 6 4" xfId="3478" xr:uid="{7A32A7BA-8FD6-4D10-9970-C238C6CEA8FB}"/>
    <cellStyle name="Normal 7 3 2 7" xfId="1881" xr:uid="{1AB0926D-33AE-4118-BE50-CCCA0B0DB67F}"/>
    <cellStyle name="Normal 7 3 2 8" xfId="3479" xr:uid="{6C15E5F9-A3C3-4284-BDE5-98FB89DCA278}"/>
    <cellStyle name="Normal 7 3 2 9" xfId="3480" xr:uid="{F6A20E9D-322C-4E56-9FD9-97C5F4491C15}"/>
    <cellStyle name="Normal 7 3 3" xfId="138" xr:uid="{CB4E879C-1C51-4DAD-A78C-AF2C8979416E}"/>
    <cellStyle name="Normal 7 3 3 2" xfId="139" xr:uid="{73893B4B-5724-40C3-B3F1-7C601ED0D4C9}"/>
    <cellStyle name="Normal 7 3 3 2 2" xfId="715" xr:uid="{983472D4-7D30-46C3-AA6D-CD1D22762C2B}"/>
    <cellStyle name="Normal 7 3 3 2 2 2" xfId="1882" xr:uid="{4A03161E-8C91-4969-A636-0769D7054A02}"/>
    <cellStyle name="Normal 7 3 3 2 2 2 2" xfId="1883" xr:uid="{BA68B95B-6601-4281-8D01-ED3D3CF8DB0F}"/>
    <cellStyle name="Normal 7 3 3 2 2 2 2 2" xfId="4484" xr:uid="{0C676114-9A30-4780-BDF0-BD276C970CED}"/>
    <cellStyle name="Normal 7 3 3 2 2 2 3" xfId="4485" xr:uid="{4694B87F-E7AD-487E-A3FD-B1688E931CAF}"/>
    <cellStyle name="Normal 7 3 3 2 2 3" xfId="1884" xr:uid="{BFCB09CD-9D9A-4677-94D0-712AE98BF7CE}"/>
    <cellStyle name="Normal 7 3 3 2 2 3 2" xfId="4486" xr:uid="{0AA455D0-4537-4585-A6B9-9792EE2F5898}"/>
    <cellStyle name="Normal 7 3 3 2 2 4" xfId="3481" xr:uid="{9ADCC023-75B1-4716-BDDA-31AD8C9B9863}"/>
    <cellStyle name="Normal 7 3 3 2 3" xfId="1885" xr:uid="{162FBF87-68AC-4E4D-8A0A-94F4F8E5EC89}"/>
    <cellStyle name="Normal 7 3 3 2 3 2" xfId="1886" xr:uid="{1C6094BB-7CB4-40D9-AD0B-B2DE6D683137}"/>
    <cellStyle name="Normal 7 3 3 2 3 2 2" xfId="4487" xr:uid="{92C5150E-C79D-4A40-A6CB-7DD5252BB239}"/>
    <cellStyle name="Normal 7 3 3 2 3 3" xfId="3482" xr:uid="{FA72098E-0D72-4AE4-8EBE-84682ABECF0C}"/>
    <cellStyle name="Normal 7 3 3 2 3 4" xfId="3483" xr:uid="{A44240CA-F336-4BAD-AA38-AF4C8EF5B66F}"/>
    <cellStyle name="Normal 7 3 3 2 4" xfId="1887" xr:uid="{97D1523A-A0D0-4678-9DC9-D38935C9A900}"/>
    <cellStyle name="Normal 7 3 3 2 4 2" xfId="4488" xr:uid="{FC4CE419-2342-4D35-A7C1-87995D675CBA}"/>
    <cellStyle name="Normal 7 3 3 2 5" xfId="3484" xr:uid="{0EB68B34-65C2-4693-AB92-95C008750A8A}"/>
    <cellStyle name="Normal 7 3 3 2 6" xfId="3485" xr:uid="{A06473FD-A1C5-4DC7-A339-980BF0B3C48E}"/>
    <cellStyle name="Normal 7 3 3 3" xfId="360" xr:uid="{9221E006-FBF8-4E96-A48C-60BF5C8F9E95}"/>
    <cellStyle name="Normal 7 3 3 3 2" xfId="1888" xr:uid="{FE87FD6A-3F3C-4261-8BDA-238906F18D94}"/>
    <cellStyle name="Normal 7 3 3 3 2 2" xfId="1889" xr:uid="{B53CAC09-8A43-4BF6-8CE5-BDA81457394D}"/>
    <cellStyle name="Normal 7 3 3 3 2 2 2" xfId="4489" xr:uid="{36F169E0-4EBC-4D7B-B6EE-A6E4071047F3}"/>
    <cellStyle name="Normal 7 3 3 3 2 3" xfId="3486" xr:uid="{3AC7F6FE-AAA7-4FB2-805D-DB4361B85574}"/>
    <cellStyle name="Normal 7 3 3 3 2 4" xfId="3487" xr:uid="{F58B6F1B-9279-4A8D-8086-1AF5B26B211F}"/>
    <cellStyle name="Normal 7 3 3 3 3" xfId="1890" xr:uid="{4CE0D556-6895-43F2-ACF8-5529786637A8}"/>
    <cellStyle name="Normal 7 3 3 3 3 2" xfId="4490" xr:uid="{66EA2264-CBA0-4A6B-BDB7-FC59D8C51439}"/>
    <cellStyle name="Normal 7 3 3 3 4" xfId="3488" xr:uid="{A995AC7E-BE6B-483B-A760-D761F9E6BE7C}"/>
    <cellStyle name="Normal 7 3 3 3 5" xfId="3489" xr:uid="{4D8BB88E-B80A-411A-9E65-C885C026E142}"/>
    <cellStyle name="Normal 7 3 3 4" xfId="1891" xr:uid="{32956BF9-1AE7-4182-897D-D20525E210E3}"/>
    <cellStyle name="Normal 7 3 3 4 2" xfId="1892" xr:uid="{FECEAC1C-867F-48AF-94D5-66FEEAA0A8DC}"/>
    <cellStyle name="Normal 7 3 3 4 2 2" xfId="4491" xr:uid="{D4C38B02-F18F-4BB6-A139-8C234DDC7990}"/>
    <cellStyle name="Normal 7 3 3 4 3" xfId="3490" xr:uid="{E37891E3-4C10-4A06-AB92-12EAC5CF0CA8}"/>
    <cellStyle name="Normal 7 3 3 4 4" xfId="3491" xr:uid="{9E373B09-877A-4AEC-AE11-3E44FC745AC5}"/>
    <cellStyle name="Normal 7 3 3 5" xfId="1893" xr:uid="{950AE4B7-E716-4588-8F4A-DB928961E83D}"/>
    <cellStyle name="Normal 7 3 3 5 2" xfId="3492" xr:uid="{033E5751-7C60-402E-9698-EE2D1432FD81}"/>
    <cellStyle name="Normal 7 3 3 5 3" xfId="3493" xr:uid="{6448968A-96E8-45D1-BC55-7D2BD1546A7C}"/>
    <cellStyle name="Normal 7 3 3 5 4" xfId="3494" xr:uid="{FFDFCC31-489C-4A95-8F0A-C4867BFF39A4}"/>
    <cellStyle name="Normal 7 3 3 6" xfId="3495" xr:uid="{F7703447-6FBF-46EB-B962-2476A3E6857F}"/>
    <cellStyle name="Normal 7 3 3 7" xfId="3496" xr:uid="{4726386C-5505-4808-A621-13C6CCFC5E9F}"/>
    <cellStyle name="Normal 7 3 3 8" xfId="3497" xr:uid="{53457E82-3046-4329-BDFB-33F01B8C87E3}"/>
    <cellStyle name="Normal 7 3 4" xfId="140" xr:uid="{EE78392F-B97E-4821-B02F-D87DF8BCF905}"/>
    <cellStyle name="Normal 7 3 4 2" xfId="716" xr:uid="{6B0054D3-E729-4F21-999B-51166F3680B0}"/>
    <cellStyle name="Normal 7 3 4 2 2" xfId="717" xr:uid="{35CCC91B-AF94-4927-8490-074204227B7B}"/>
    <cellStyle name="Normal 7 3 4 2 2 2" xfId="1894" xr:uid="{EE388692-51E5-4F57-B89D-59B19E2EC4F7}"/>
    <cellStyle name="Normal 7 3 4 2 2 2 2" xfId="1895" xr:uid="{F733A7E1-DBFA-4704-8C46-B1A51A5B4707}"/>
    <cellStyle name="Normal 7 3 4 2 2 3" xfId="1896" xr:uid="{390A13C1-5FC2-4097-B54A-32C267E5C008}"/>
    <cellStyle name="Normal 7 3 4 2 2 4" xfId="3498" xr:uid="{165A29EE-BCBF-4CC1-A206-00766010F036}"/>
    <cellStyle name="Normal 7 3 4 2 3" xfId="1897" xr:uid="{11969F77-3395-4D9F-9A03-3B6BA6F8F99C}"/>
    <cellStyle name="Normal 7 3 4 2 3 2" xfId="1898" xr:uid="{4DEC143C-6A12-41F9-B7B1-49289815E698}"/>
    <cellStyle name="Normal 7 3 4 2 4" xfId="1899" xr:uid="{70136906-CA5E-49C0-B2F5-D550B9C4726A}"/>
    <cellStyle name="Normal 7 3 4 2 5" xfId="3499" xr:uid="{3A988789-18FD-4F75-BE55-CFCBF51E4310}"/>
    <cellStyle name="Normal 7 3 4 3" xfId="718" xr:uid="{4B9F64A3-FB87-4C36-A2BC-DCA8E1E2F005}"/>
    <cellStyle name="Normal 7 3 4 3 2" xfId="1900" xr:uid="{5E7261AD-B769-4640-8CB3-189B53DA17EE}"/>
    <cellStyle name="Normal 7 3 4 3 2 2" xfId="1901" xr:uid="{B8E493EB-A9BE-4A82-9573-7FD0B665410A}"/>
    <cellStyle name="Normal 7 3 4 3 3" xfId="1902" xr:uid="{336928C2-05A0-4FE3-B32C-2169C296C56D}"/>
    <cellStyle name="Normal 7 3 4 3 4" xfId="3500" xr:uid="{F2492065-9D11-4965-86DC-F4F297D2F49A}"/>
    <cellStyle name="Normal 7 3 4 4" xfId="1903" xr:uid="{63E8410F-06D0-4926-9333-E96EBD68C645}"/>
    <cellStyle name="Normal 7 3 4 4 2" xfId="1904" xr:uid="{540C0A2B-6A7C-4712-8A84-6FF2811F4C5E}"/>
    <cellStyle name="Normal 7 3 4 4 3" xfId="3501" xr:uid="{F9BE82AB-CE84-4DAF-8C81-57AB27B671CD}"/>
    <cellStyle name="Normal 7 3 4 4 4" xfId="3502" xr:uid="{E41867B5-F128-49F7-8542-53EF47A5D701}"/>
    <cellStyle name="Normal 7 3 4 5" xfId="1905" xr:uid="{554B405A-D6CC-4BB5-9AC1-5E2CA29DE742}"/>
    <cellStyle name="Normal 7 3 4 6" xfId="3503" xr:uid="{4678ACB8-D498-4D8F-9BE9-A8202692C0F1}"/>
    <cellStyle name="Normal 7 3 4 7" xfId="3504" xr:uid="{FDB3700D-7BBB-4B44-89E1-143A7200EAC9}"/>
    <cellStyle name="Normal 7 3 5" xfId="361" xr:uid="{2CF6783D-FEA3-4305-A78E-597C3BEE87C1}"/>
    <cellStyle name="Normal 7 3 5 2" xfId="719" xr:uid="{887D311A-0889-41A1-9402-F761C9EF9801}"/>
    <cellStyle name="Normal 7 3 5 2 2" xfId="1906" xr:uid="{C5104EF0-D368-4CEA-9066-E5FEBC1FEA20}"/>
    <cellStyle name="Normal 7 3 5 2 2 2" xfId="1907" xr:uid="{A54FA24C-F702-4D91-A149-C46C8B42FA21}"/>
    <cellStyle name="Normal 7 3 5 2 3" xfId="1908" xr:uid="{D46E965D-2124-47C2-B4C8-141FDEBE1DF5}"/>
    <cellStyle name="Normal 7 3 5 2 4" xfId="3505" xr:uid="{69E57866-D11E-4681-8C6B-B53D413AAABC}"/>
    <cellStyle name="Normal 7 3 5 3" xfId="1909" xr:uid="{3E83DCA2-FDAA-4E42-AAD4-2D5CC3DE913C}"/>
    <cellStyle name="Normal 7 3 5 3 2" xfId="1910" xr:uid="{EBF15472-22D1-4965-A59D-BEC90E06659E}"/>
    <cellStyle name="Normal 7 3 5 3 3" xfId="3506" xr:uid="{6421F30F-2A65-4173-B4E7-96D0121D3CEC}"/>
    <cellStyle name="Normal 7 3 5 3 4" xfId="3507" xr:uid="{CAAF0251-20A8-49E9-8695-317A6BCF3F05}"/>
    <cellStyle name="Normal 7 3 5 4" xfId="1911" xr:uid="{8C9B841B-9DE8-46E9-BDC7-374DA29B8B4B}"/>
    <cellStyle name="Normal 7 3 5 5" xfId="3508" xr:uid="{D602D181-15CE-4ABA-9DBA-1D8B11E868B6}"/>
    <cellStyle name="Normal 7 3 5 6" xfId="3509" xr:uid="{2A1F7C46-7DFD-443A-AECE-798991BF3CD8}"/>
    <cellStyle name="Normal 7 3 6" xfId="362" xr:uid="{C03C5EDC-B90F-432E-8EDC-9296A6DAC7C6}"/>
    <cellStyle name="Normal 7 3 6 2" xfId="1912" xr:uid="{6E2A2BDB-71FE-43DA-B44C-93F86696C0AE}"/>
    <cellStyle name="Normal 7 3 6 2 2" xfId="1913" xr:uid="{D5121A1E-A9B6-479A-8CF3-0F4D74855238}"/>
    <cellStyle name="Normal 7 3 6 2 3" xfId="3510" xr:uid="{6DC18405-5271-49A7-B6DE-A7085F8F8A49}"/>
    <cellStyle name="Normal 7 3 6 2 4" xfId="3511" xr:uid="{5E4E13D7-D786-46A1-8463-FB4F36FDC6E7}"/>
    <cellStyle name="Normal 7 3 6 3" xfId="1914" xr:uid="{18BAAA56-10AE-4DE4-86D5-61702554963C}"/>
    <cellStyle name="Normal 7 3 6 4" xfId="3512" xr:uid="{E6BE5430-9A7D-4865-BD54-3BF9F731C28C}"/>
    <cellStyle name="Normal 7 3 6 5" xfId="3513" xr:uid="{21FCBBCB-211F-4AF0-8150-3FDF1998077F}"/>
    <cellStyle name="Normal 7 3 7" xfId="1915" xr:uid="{B1B35CD6-3F0A-4D40-A1EA-6EDE257813EE}"/>
    <cellStyle name="Normal 7 3 7 2" xfId="1916" xr:uid="{48ECD02E-6020-4345-A999-BFBE8E3F8DC4}"/>
    <cellStyle name="Normal 7 3 7 3" xfId="3514" xr:uid="{2574BC92-8BF3-4364-9F45-3E1D537A9FD6}"/>
    <cellStyle name="Normal 7 3 7 4" xfId="3515" xr:uid="{3577B7BC-9B0A-4A30-BB32-D4DC32DCEC32}"/>
    <cellStyle name="Normal 7 3 8" xfId="1917" xr:uid="{51752F70-2268-4716-898D-30409C4A217B}"/>
    <cellStyle name="Normal 7 3 8 2" xfId="3516" xr:uid="{3EDC2232-929D-4764-8007-58C02F9F33DE}"/>
    <cellStyle name="Normal 7 3 8 3" xfId="3517" xr:uid="{78F45EAE-909D-413E-8F0E-C9985EEC1AF4}"/>
    <cellStyle name="Normal 7 3 8 4" xfId="3518" xr:uid="{B27C7554-AC92-4B5D-880E-6E871F802103}"/>
    <cellStyle name="Normal 7 3 9" xfId="3519" xr:uid="{1447DDA2-2409-4F56-98C1-AC1F07EF2F0C}"/>
    <cellStyle name="Normal 7 4" xfId="141" xr:uid="{0122B1C7-6F8C-4D2D-BD17-67BFB2AE7C10}"/>
    <cellStyle name="Normal 7 4 10" xfId="3520" xr:uid="{7AC01003-AFC9-4A58-B0A4-8B38AB0BE876}"/>
    <cellStyle name="Normal 7 4 11" xfId="3521" xr:uid="{BE639648-B919-42E2-A5ED-4497F69C1A74}"/>
    <cellStyle name="Normal 7 4 2" xfId="142" xr:uid="{D8AE08B3-AEE7-4ED5-8C33-0F317A1CFF4C}"/>
    <cellStyle name="Normal 7 4 2 2" xfId="363" xr:uid="{86312489-730B-4BB4-A312-546C9CA60F83}"/>
    <cellStyle name="Normal 7 4 2 2 2" xfId="720" xr:uid="{084CC97A-BA63-40AA-BC7E-9FCEAAD10E5A}"/>
    <cellStyle name="Normal 7 4 2 2 2 2" xfId="721" xr:uid="{AF5C797D-3C54-4987-9DD8-01531D10A1E9}"/>
    <cellStyle name="Normal 7 4 2 2 2 2 2" xfId="1918" xr:uid="{305EA95C-AB0C-48ED-A099-7E2990733923}"/>
    <cellStyle name="Normal 7 4 2 2 2 2 3" xfId="3522" xr:uid="{DD7D3489-5464-46CC-BDDF-EB0AC5223AF5}"/>
    <cellStyle name="Normal 7 4 2 2 2 2 4" xfId="3523" xr:uid="{6779DF48-19D6-413F-A667-F7B4DA7EB26F}"/>
    <cellStyle name="Normal 7 4 2 2 2 3" xfId="1919" xr:uid="{08F7A41A-E34A-4521-922F-7D6B843FA05F}"/>
    <cellStyle name="Normal 7 4 2 2 2 3 2" xfId="3524" xr:uid="{DCE6CC38-29BB-4D99-912C-716611FE013D}"/>
    <cellStyle name="Normal 7 4 2 2 2 3 3" xfId="3525" xr:uid="{AA0B8F45-DC68-4084-BC83-9A960F80867F}"/>
    <cellStyle name="Normal 7 4 2 2 2 3 4" xfId="3526" xr:uid="{8E67E614-E574-4993-A3AD-93CE99CF42B2}"/>
    <cellStyle name="Normal 7 4 2 2 2 4" xfId="3527" xr:uid="{229B6342-2B80-41BB-9AC9-1CEF87293BC0}"/>
    <cellStyle name="Normal 7 4 2 2 2 5" xfId="3528" xr:uid="{44076209-1A95-4FA8-AA6A-6E9262EA02CD}"/>
    <cellStyle name="Normal 7 4 2 2 2 6" xfId="3529" xr:uid="{C24A548E-86AB-47D6-9322-3CB9D0C284C0}"/>
    <cellStyle name="Normal 7 4 2 2 3" xfId="722" xr:uid="{4E35F247-A588-4CD6-846D-AB5BD1593379}"/>
    <cellStyle name="Normal 7 4 2 2 3 2" xfId="1920" xr:uid="{4D109006-8437-436B-8E82-C9A8D5F82C24}"/>
    <cellStyle name="Normal 7 4 2 2 3 2 2" xfId="3530" xr:uid="{8DFC84A8-6F55-4B2D-B11F-8975B039103A}"/>
    <cellStyle name="Normal 7 4 2 2 3 2 3" xfId="3531" xr:uid="{0530A1A1-0632-445B-A96B-E8DA63B09A2F}"/>
    <cellStyle name="Normal 7 4 2 2 3 2 4" xfId="3532" xr:uid="{4AE08173-C1F1-472D-B8A2-1FC1B81F6D51}"/>
    <cellStyle name="Normal 7 4 2 2 3 3" xfId="3533" xr:uid="{C7FF8C42-817B-4BD7-B14D-B8B339D6DC75}"/>
    <cellStyle name="Normal 7 4 2 2 3 4" xfId="3534" xr:uid="{930B8444-6870-47C3-9760-AE8551E2CB3D}"/>
    <cellStyle name="Normal 7 4 2 2 3 5" xfId="3535" xr:uid="{8CCA5017-4641-4EF7-8AC3-1C10C8C0ACD3}"/>
    <cellStyle name="Normal 7 4 2 2 4" xfId="1921" xr:uid="{62C1E227-8EBA-4C29-B962-D3CB3515B611}"/>
    <cellStyle name="Normal 7 4 2 2 4 2" xfId="3536" xr:uid="{58E53D89-3381-4164-BFB8-7382E9AE5C34}"/>
    <cellStyle name="Normal 7 4 2 2 4 3" xfId="3537" xr:uid="{E85DB1FD-7240-477F-BA4C-7302B2A447B6}"/>
    <cellStyle name="Normal 7 4 2 2 4 4" xfId="3538" xr:uid="{EBF04E12-1307-4997-B577-FB2CF76A5E12}"/>
    <cellStyle name="Normal 7 4 2 2 5" xfId="3539" xr:uid="{B7879959-D09A-46AE-86B2-81B1DD2B4761}"/>
    <cellStyle name="Normal 7 4 2 2 5 2" xfId="3540" xr:uid="{AD08DBB2-E7FE-4C47-A842-1249771F75A5}"/>
    <cellStyle name="Normal 7 4 2 2 5 3" xfId="3541" xr:uid="{D27A3BAA-CA48-48B5-BDCF-165813441812}"/>
    <cellStyle name="Normal 7 4 2 2 5 4" xfId="3542" xr:uid="{B75317C9-3A16-4FC4-A8C6-7D51C66AE3BB}"/>
    <cellStyle name="Normal 7 4 2 2 6" xfId="3543" xr:uid="{8395BCEF-C239-40B3-ABBD-4184600731CA}"/>
    <cellStyle name="Normal 7 4 2 2 7" xfId="3544" xr:uid="{2EDB8083-5A09-4F35-8975-7ADB32347C47}"/>
    <cellStyle name="Normal 7 4 2 2 8" xfId="3545" xr:uid="{528E0269-E075-4C6A-B56F-0147E45F735B}"/>
    <cellStyle name="Normal 7 4 2 3" xfId="723" xr:uid="{008D165C-ADC3-4B70-97CD-850AD729A1AA}"/>
    <cellStyle name="Normal 7 4 2 3 2" xfId="724" xr:uid="{5FCB2428-92F5-416E-97B4-B5178BED6439}"/>
    <cellStyle name="Normal 7 4 2 3 2 2" xfId="725" xr:uid="{EA04D8CC-5294-46D9-9D5F-551C3691B6E2}"/>
    <cellStyle name="Normal 7 4 2 3 2 3" xfId="3546" xr:uid="{61C2B114-815D-49A9-918C-D26A49FFC4E3}"/>
    <cellStyle name="Normal 7 4 2 3 2 4" xfId="3547" xr:uid="{4D65978E-A492-41D2-8B6D-AC06D03FEE3E}"/>
    <cellStyle name="Normal 7 4 2 3 3" xfId="726" xr:uid="{16E5F96D-3172-442E-A965-9E7579FAA47B}"/>
    <cellStyle name="Normal 7 4 2 3 3 2" xfId="3548" xr:uid="{25F5B88A-39EE-4277-919F-D1FBDD77275D}"/>
    <cellStyle name="Normal 7 4 2 3 3 3" xfId="3549" xr:uid="{ECC90F8D-7193-4460-90B0-BFF4A6089CD6}"/>
    <cellStyle name="Normal 7 4 2 3 3 4" xfId="3550" xr:uid="{568851C4-7E10-4842-9C82-3220E7CA22B0}"/>
    <cellStyle name="Normal 7 4 2 3 4" xfId="3551" xr:uid="{831A9689-1051-43D9-A3C0-0B075C9801AA}"/>
    <cellStyle name="Normal 7 4 2 3 5" xfId="3552" xr:uid="{B2513B2C-25D1-447C-9158-63E4B6EB1097}"/>
    <cellStyle name="Normal 7 4 2 3 6" xfId="3553" xr:uid="{F6D02519-4C10-4A68-9852-D637F4AE7FFD}"/>
    <cellStyle name="Normal 7 4 2 4" xfId="727" xr:uid="{7B97BD52-E6D8-4D15-A119-0747861E75FB}"/>
    <cellStyle name="Normal 7 4 2 4 2" xfId="728" xr:uid="{3A6169B8-37A9-46DD-8ED2-AED69AFCFA69}"/>
    <cellStyle name="Normal 7 4 2 4 2 2" xfId="3554" xr:uid="{09ACC913-DCF7-48EB-811E-D2FF56396E86}"/>
    <cellStyle name="Normal 7 4 2 4 2 3" xfId="3555" xr:uid="{8E009EE8-FCC4-45E4-A796-70981FB9D477}"/>
    <cellStyle name="Normal 7 4 2 4 2 4" xfId="3556" xr:uid="{88FD0560-6547-4C7B-93FE-F03C4BBBE921}"/>
    <cellStyle name="Normal 7 4 2 4 3" xfId="3557" xr:uid="{729E0D54-C43B-46AD-A5D7-5C84FA13163A}"/>
    <cellStyle name="Normal 7 4 2 4 4" xfId="3558" xr:uid="{2F73AE5C-A182-48B3-A941-5DA9CD22C4E8}"/>
    <cellStyle name="Normal 7 4 2 4 5" xfId="3559" xr:uid="{7F802763-5E1A-46B1-94FC-C15790323434}"/>
    <cellStyle name="Normal 7 4 2 5" xfId="729" xr:uid="{3699D828-1F35-4EF1-8A13-5B0223D4C7DA}"/>
    <cellStyle name="Normal 7 4 2 5 2" xfId="3560" xr:uid="{F9C180C7-F98E-4596-B980-2B6455E30242}"/>
    <cellStyle name="Normal 7 4 2 5 3" xfId="3561" xr:uid="{E5A9AB17-23C6-4DE6-84B8-46E3CE1904B4}"/>
    <cellStyle name="Normal 7 4 2 5 4" xfId="3562" xr:uid="{9EFB442D-BACF-4E07-ACA6-407FEE7CCD6B}"/>
    <cellStyle name="Normal 7 4 2 6" xfId="3563" xr:uid="{878C3FEC-F948-4ACF-852B-AE0AFA831A7E}"/>
    <cellStyle name="Normal 7 4 2 6 2" xfId="3564" xr:uid="{EC495034-C308-4695-8A43-C10F4D080BB7}"/>
    <cellStyle name="Normal 7 4 2 6 3" xfId="3565" xr:uid="{2C4CB701-1586-42E0-95E0-0BA1CED8A510}"/>
    <cellStyle name="Normal 7 4 2 6 4" xfId="3566" xr:uid="{7449DD1A-4890-4B25-BB98-1E0C0665B283}"/>
    <cellStyle name="Normal 7 4 2 7" xfId="3567" xr:uid="{17FB7824-32A4-4360-8380-7F67C45D66E0}"/>
    <cellStyle name="Normal 7 4 2 8" xfId="3568" xr:uid="{974942A3-E274-4B43-B789-5969E5D9486A}"/>
    <cellStyle name="Normal 7 4 2 9" xfId="3569" xr:uid="{693468C3-7FBD-49DD-89A4-5AC344BCDE0C}"/>
    <cellStyle name="Normal 7 4 3" xfId="364" xr:uid="{F66F6A97-CDD9-4248-9282-E4B8009BB95F}"/>
    <cellStyle name="Normal 7 4 3 2" xfId="730" xr:uid="{53438385-FC4F-487B-916F-1DE0FC9FD197}"/>
    <cellStyle name="Normal 7 4 3 2 2" xfId="731" xr:uid="{318B88C3-F5DB-45B1-B38C-8FE85848BA3B}"/>
    <cellStyle name="Normal 7 4 3 2 2 2" xfId="1922" xr:uid="{DC847E6C-1C2F-4D22-BB71-8CA51995223C}"/>
    <cellStyle name="Normal 7 4 3 2 2 2 2" xfId="1923" xr:uid="{C2E73639-CDF6-4140-B754-60DA73A8C930}"/>
    <cellStyle name="Normal 7 4 3 2 2 3" xfId="1924" xr:uid="{8FDA7A1B-665F-4338-8A62-83EABC02AA1E}"/>
    <cellStyle name="Normal 7 4 3 2 2 4" xfId="3570" xr:uid="{98AC7A36-85C5-4AF5-A956-620D0A5D8ECF}"/>
    <cellStyle name="Normal 7 4 3 2 3" xfId="1925" xr:uid="{DF3D3768-7315-47E0-BB30-694868F69D6F}"/>
    <cellStyle name="Normal 7 4 3 2 3 2" xfId="1926" xr:uid="{17A0084F-CCEC-4C7E-92B5-BE222BBE2A5E}"/>
    <cellStyle name="Normal 7 4 3 2 3 3" xfId="3571" xr:uid="{7F3189C5-9463-43B2-82C0-371AA312274F}"/>
    <cellStyle name="Normal 7 4 3 2 3 4" xfId="3572" xr:uid="{5622E313-3B4C-4E80-BF6A-4A08E02990F1}"/>
    <cellStyle name="Normal 7 4 3 2 4" xfId="1927" xr:uid="{07986387-5905-4FCB-B1E1-124AFD22B404}"/>
    <cellStyle name="Normal 7 4 3 2 5" xfId="3573" xr:uid="{B461672C-9CC8-4771-944B-487CD615B831}"/>
    <cellStyle name="Normal 7 4 3 2 6" xfId="3574" xr:uid="{A7211097-9074-43C5-9D17-0D37EED60C9C}"/>
    <cellStyle name="Normal 7 4 3 3" xfId="732" xr:uid="{AB24A2B9-1515-4176-8B6E-E3D3AE2AF0FD}"/>
    <cellStyle name="Normal 7 4 3 3 2" xfId="1928" xr:uid="{BD6B395C-8038-41EA-B8F5-A9E2C22175CD}"/>
    <cellStyle name="Normal 7 4 3 3 2 2" xfId="1929" xr:uid="{6548EDF9-0CD2-4B95-A39A-1188D080D202}"/>
    <cellStyle name="Normal 7 4 3 3 2 3" xfId="3575" xr:uid="{7E63352C-0B3F-46F6-975F-C397DC6B4E98}"/>
    <cellStyle name="Normal 7 4 3 3 2 4" xfId="3576" xr:uid="{9D869211-75F6-44ED-AD72-18D967A0D817}"/>
    <cellStyle name="Normal 7 4 3 3 3" xfId="1930" xr:uid="{1D9C27AD-B41D-472D-8F47-652521F333FA}"/>
    <cellStyle name="Normal 7 4 3 3 4" xfId="3577" xr:uid="{F8D240F1-9CE5-4D91-8F24-92C5E17718A1}"/>
    <cellStyle name="Normal 7 4 3 3 5" xfId="3578" xr:uid="{DDBD3A3F-DE09-492D-8410-54D49745B898}"/>
    <cellStyle name="Normal 7 4 3 4" xfId="1931" xr:uid="{ADCDDA23-8639-4D86-AC13-29D07DAFCAE2}"/>
    <cellStyle name="Normal 7 4 3 4 2" xfId="1932" xr:uid="{C66C55DD-A653-4BD3-BFA7-7DADB3D817AF}"/>
    <cellStyle name="Normal 7 4 3 4 3" xfId="3579" xr:uid="{5CAD163B-1393-4C3D-884F-5E5B850A887B}"/>
    <cellStyle name="Normal 7 4 3 4 4" xfId="3580" xr:uid="{8D25FB62-EE88-412A-8E49-96DAA24B4BB4}"/>
    <cellStyle name="Normal 7 4 3 5" xfId="1933" xr:uid="{878C067E-3593-4481-A05B-F5D64E2C0F4F}"/>
    <cellStyle name="Normal 7 4 3 5 2" xfId="3581" xr:uid="{389784D9-7932-4C32-8BE5-2B4B618AB97F}"/>
    <cellStyle name="Normal 7 4 3 5 3" xfId="3582" xr:uid="{D290FFCF-C78B-4D14-8B22-E5763A907496}"/>
    <cellStyle name="Normal 7 4 3 5 4" xfId="3583" xr:uid="{18F6CFE9-BFF2-4E9B-82F8-B94C47DAA022}"/>
    <cellStyle name="Normal 7 4 3 6" xfId="3584" xr:uid="{9137F9B8-F366-4B8F-A1FF-ABAF47779350}"/>
    <cellStyle name="Normal 7 4 3 7" xfId="3585" xr:uid="{B4CA2269-302A-44E1-914A-BC48F7D57B7E}"/>
    <cellStyle name="Normal 7 4 3 8" xfId="3586" xr:uid="{069E2853-B7E8-44A8-8911-894D94BA8972}"/>
    <cellStyle name="Normal 7 4 4" xfId="365" xr:uid="{6CAF1A18-9FC1-4798-A0D0-8A8638347F6D}"/>
    <cellStyle name="Normal 7 4 4 2" xfId="733" xr:uid="{D249D7BD-D37C-4547-A15E-7DAE3D3D8E63}"/>
    <cellStyle name="Normal 7 4 4 2 2" xfId="734" xr:uid="{0FCC7415-46A7-4ED6-8347-DC432ED78CA9}"/>
    <cellStyle name="Normal 7 4 4 2 2 2" xfId="1934" xr:uid="{8A805CCD-9BF6-4F59-B61F-938C1EF7BCC9}"/>
    <cellStyle name="Normal 7 4 4 2 2 3" xfId="3587" xr:uid="{BA49089F-1651-43F6-94A4-A99A46D38F50}"/>
    <cellStyle name="Normal 7 4 4 2 2 4" xfId="3588" xr:uid="{0001B8E1-A30F-4126-9E6E-1875BE7A9E5A}"/>
    <cellStyle name="Normal 7 4 4 2 3" xfId="1935" xr:uid="{F5963F0A-8B88-46A5-9330-02E896D39E16}"/>
    <cellStyle name="Normal 7 4 4 2 4" xfId="3589" xr:uid="{CA5460B0-D41D-440D-8F83-92EA389F5B8E}"/>
    <cellStyle name="Normal 7 4 4 2 5" xfId="3590" xr:uid="{BFF9ECDE-136B-486B-BD04-0E47CA088935}"/>
    <cellStyle name="Normal 7 4 4 3" xfId="735" xr:uid="{0EC6833A-5DDC-4192-A7D4-3E5BA1E49DE1}"/>
    <cellStyle name="Normal 7 4 4 3 2" xfId="1936" xr:uid="{2CB764E1-93A1-41A7-955B-4BF0553E2FED}"/>
    <cellStyle name="Normal 7 4 4 3 3" xfId="3591" xr:uid="{E190AF58-DB4F-43ED-BD01-E4D8D818245C}"/>
    <cellStyle name="Normal 7 4 4 3 4" xfId="3592" xr:uid="{3F6064EA-6F27-4006-A271-36448019529A}"/>
    <cellStyle name="Normal 7 4 4 4" xfId="1937" xr:uid="{CF5B50DB-4DDA-4080-A5CF-D47CF20AC3B3}"/>
    <cellStyle name="Normal 7 4 4 4 2" xfId="3593" xr:uid="{33FEB991-FA17-432F-89E4-3C9EF1910870}"/>
    <cellStyle name="Normal 7 4 4 4 3" xfId="3594" xr:uid="{94A561E7-BC7C-47E6-BF93-AC930C5AFF14}"/>
    <cellStyle name="Normal 7 4 4 4 4" xfId="3595" xr:uid="{4548ABBD-5508-4AB1-95C9-A64FEF986920}"/>
    <cellStyle name="Normal 7 4 4 5" xfId="3596" xr:uid="{B4987084-AC27-48F3-A0E2-21481220BD25}"/>
    <cellStyle name="Normal 7 4 4 6" xfId="3597" xr:uid="{0590D267-2C09-41B3-8EE1-3FB0D9EA2217}"/>
    <cellStyle name="Normal 7 4 4 7" xfId="3598" xr:uid="{17A4DF8A-12AF-42F0-84EF-82A29661CB40}"/>
    <cellStyle name="Normal 7 4 5" xfId="366" xr:uid="{6E314ED7-2CF1-49F9-BB4A-DEC77EA8CB94}"/>
    <cellStyle name="Normal 7 4 5 2" xfId="736" xr:uid="{4616A27C-5A33-4802-9B60-C3D6C7EEAA1D}"/>
    <cellStyle name="Normal 7 4 5 2 2" xfId="1938" xr:uid="{118CD50F-67CC-4D55-8C8C-22CA8C6E238F}"/>
    <cellStyle name="Normal 7 4 5 2 3" xfId="3599" xr:uid="{1FC5190C-3A1C-4F9F-B4B5-6358443F00B8}"/>
    <cellStyle name="Normal 7 4 5 2 4" xfId="3600" xr:uid="{40CB88AC-85EB-48CB-B4EE-014F1A73E3B3}"/>
    <cellStyle name="Normal 7 4 5 3" xfId="1939" xr:uid="{2F7A95EC-94F2-45E0-A03B-6B4D564409E7}"/>
    <cellStyle name="Normal 7 4 5 3 2" xfId="3601" xr:uid="{0B277C98-6F34-4FDD-89B5-75ACEB662956}"/>
    <cellStyle name="Normal 7 4 5 3 3" xfId="3602" xr:uid="{76A0FF2F-D61D-4C7F-89A1-E644D69762AF}"/>
    <cellStyle name="Normal 7 4 5 3 4" xfId="3603" xr:uid="{86701516-9AAD-4B9A-8CD1-EB2C4E5FDADF}"/>
    <cellStyle name="Normal 7 4 5 4" xfId="3604" xr:uid="{352CC59F-AC89-4B71-A93F-ACEB6B8E4556}"/>
    <cellStyle name="Normal 7 4 5 5" xfId="3605" xr:uid="{BAA77975-54BD-4FD3-90A9-A8EEBE71CB8D}"/>
    <cellStyle name="Normal 7 4 5 6" xfId="3606" xr:uid="{F714AC68-8C5B-4FD1-A277-1C11E45EF0EC}"/>
    <cellStyle name="Normal 7 4 6" xfId="737" xr:uid="{B830FFCE-C234-4DE1-B19C-365CB0DE7E54}"/>
    <cellStyle name="Normal 7 4 6 2" xfId="1940" xr:uid="{D0BDB9E4-B657-472E-BC6E-3E5DD61739BA}"/>
    <cellStyle name="Normal 7 4 6 2 2" xfId="3607" xr:uid="{F3455A44-AA69-41ED-89F6-962837A73136}"/>
    <cellStyle name="Normal 7 4 6 2 3" xfId="3608" xr:uid="{AE1808A7-B950-40F1-BC9F-D0BCEB150EA2}"/>
    <cellStyle name="Normal 7 4 6 2 4" xfId="3609" xr:uid="{DB88AA4B-E97F-4839-8791-56525CF2BC15}"/>
    <cellStyle name="Normal 7 4 6 3" xfId="3610" xr:uid="{A7097DF5-CE03-4879-B442-FF8A8A2E22B1}"/>
    <cellStyle name="Normal 7 4 6 4" xfId="3611" xr:uid="{24A9D365-FA98-4EEB-A78D-FBC2BA7B0943}"/>
    <cellStyle name="Normal 7 4 6 5" xfId="3612" xr:uid="{52B66421-FDDB-40CE-836C-19BD5BAB5BFB}"/>
    <cellStyle name="Normal 7 4 7" xfId="1941" xr:uid="{21BA9D92-B668-4F0C-994C-244248E3612C}"/>
    <cellStyle name="Normal 7 4 7 2" xfId="3613" xr:uid="{A8F2AC04-52AF-4156-BB0A-F0CF8F4E95DA}"/>
    <cellStyle name="Normal 7 4 7 3" xfId="3614" xr:uid="{F6E4EA82-69CD-41E2-B433-67A9ADBFEEBF}"/>
    <cellStyle name="Normal 7 4 7 4" xfId="3615" xr:uid="{22F86D35-BAED-4568-836A-389ECA6655C1}"/>
    <cellStyle name="Normal 7 4 8" xfId="3616" xr:uid="{C699601B-243D-483B-90B0-69A9BDDB1092}"/>
    <cellStyle name="Normal 7 4 8 2" xfId="3617" xr:uid="{6F9E29B8-A10A-4F73-8176-59145AA5A513}"/>
    <cellStyle name="Normal 7 4 8 3" xfId="3618" xr:uid="{5EB49D0E-9008-4592-BCB4-EC282076AB4A}"/>
    <cellStyle name="Normal 7 4 8 4" xfId="3619" xr:uid="{9447492A-A871-4C59-8811-EC092F1E52CD}"/>
    <cellStyle name="Normal 7 4 9" xfId="3620" xr:uid="{C3F469E7-77AA-432C-BB2D-63B3DA38F4AA}"/>
    <cellStyle name="Normal 7 5" xfId="143" xr:uid="{91C9EF28-6548-4C18-877F-CFE703AE29D7}"/>
    <cellStyle name="Normal 7 5 2" xfId="144" xr:uid="{F9E164F7-03A5-4BFE-91FE-C9195B1E23D1}"/>
    <cellStyle name="Normal 7 5 2 2" xfId="367" xr:uid="{55D33076-0A7A-49DA-9A77-61B8B44377D2}"/>
    <cellStyle name="Normal 7 5 2 2 2" xfId="738" xr:uid="{4B8EF491-598F-426C-B7E5-8B652BE0F938}"/>
    <cellStyle name="Normal 7 5 2 2 2 2" xfId="1942" xr:uid="{88768AD8-001D-48B0-8303-4F7202FEC932}"/>
    <cellStyle name="Normal 7 5 2 2 2 3" xfId="3621" xr:uid="{B85049FA-3F8C-4C80-AB07-69FD19CEEF81}"/>
    <cellStyle name="Normal 7 5 2 2 2 4" xfId="3622" xr:uid="{FCCB2F07-8331-4AF1-9F9B-FD2919B78779}"/>
    <cellStyle name="Normal 7 5 2 2 3" xfId="1943" xr:uid="{E0A41DB9-AC67-4E92-9519-CF86B038D6AC}"/>
    <cellStyle name="Normal 7 5 2 2 3 2" xfId="3623" xr:uid="{036306FA-25CF-4FF2-9EC3-194A322D37D0}"/>
    <cellStyle name="Normal 7 5 2 2 3 3" xfId="3624" xr:uid="{B6DEB961-DA23-4210-97C1-380F77E5C532}"/>
    <cellStyle name="Normal 7 5 2 2 3 4" xfId="3625" xr:uid="{177C0251-BA11-4FB6-A67D-35B6771DC96F}"/>
    <cellStyle name="Normal 7 5 2 2 4" xfId="3626" xr:uid="{BCD053D5-8365-4486-921E-736B049D6EF3}"/>
    <cellStyle name="Normal 7 5 2 2 5" xfId="3627" xr:uid="{45946A6E-0968-4FBA-8D2D-F55AB0A244FA}"/>
    <cellStyle name="Normal 7 5 2 2 6" xfId="3628" xr:uid="{9AEE959B-1FAF-4798-9773-DCA7AC8BF01E}"/>
    <cellStyle name="Normal 7 5 2 3" xfId="739" xr:uid="{181C8ABC-66D0-4B26-BB02-6D131965082F}"/>
    <cellStyle name="Normal 7 5 2 3 2" xfId="1944" xr:uid="{2945A369-3FEB-4C1C-8CDB-8D83D9935A97}"/>
    <cellStyle name="Normal 7 5 2 3 2 2" xfId="3629" xr:uid="{4DF6A92B-EE57-4D4C-B80B-B53AC002209B}"/>
    <cellStyle name="Normal 7 5 2 3 2 3" xfId="3630" xr:uid="{04A05639-CBB8-4569-B485-722DE3D9B1BD}"/>
    <cellStyle name="Normal 7 5 2 3 2 4" xfId="3631" xr:uid="{114916D5-F166-46D1-A8AE-D9420782B68A}"/>
    <cellStyle name="Normal 7 5 2 3 3" xfId="3632" xr:uid="{6F97C56F-9C51-4C55-86E8-8B0B974537E8}"/>
    <cellStyle name="Normal 7 5 2 3 4" xfId="3633" xr:uid="{71E9C943-83EF-46AC-A2E3-8E8D8DB5EF1E}"/>
    <cellStyle name="Normal 7 5 2 3 5" xfId="3634" xr:uid="{98F0B55B-C526-48E0-BCA4-ADC54C992306}"/>
    <cellStyle name="Normal 7 5 2 4" xfId="1945" xr:uid="{71EA3B66-6485-45A7-8666-128DAF27738C}"/>
    <cellStyle name="Normal 7 5 2 4 2" xfId="3635" xr:uid="{67C4BD10-FE75-4A6C-B402-B3F9407A0ADF}"/>
    <cellStyle name="Normal 7 5 2 4 3" xfId="3636" xr:uid="{83D9A27C-4183-4CD0-975C-DC9F3144CA21}"/>
    <cellStyle name="Normal 7 5 2 4 4" xfId="3637" xr:uid="{FC720E23-51E4-45CD-85C1-4BE2A33ACBD9}"/>
    <cellStyle name="Normal 7 5 2 5" xfId="3638" xr:uid="{8C3F2FC7-FA27-4C84-BAB6-857D451AD1C5}"/>
    <cellStyle name="Normal 7 5 2 5 2" xfId="3639" xr:uid="{37D79D75-216C-47E0-A79F-EEAA6E34FB3A}"/>
    <cellStyle name="Normal 7 5 2 5 3" xfId="3640" xr:uid="{0EF8105F-0544-440F-BBC4-4247608A7550}"/>
    <cellStyle name="Normal 7 5 2 5 4" xfId="3641" xr:uid="{B1F2F622-E1C1-4A12-82CE-0C55120B0A7E}"/>
    <cellStyle name="Normal 7 5 2 6" xfId="3642" xr:uid="{BC2440FE-D149-441F-A7E9-A87614436567}"/>
    <cellStyle name="Normal 7 5 2 7" xfId="3643" xr:uid="{4AFB5BFA-0C21-4E3F-8C27-AB817242769C}"/>
    <cellStyle name="Normal 7 5 2 8" xfId="3644" xr:uid="{DCA1EEE5-2F84-43B3-9132-F7BBF1C033F1}"/>
    <cellStyle name="Normal 7 5 3" xfId="368" xr:uid="{844A114D-E5E3-45B9-8FF2-739A7668179C}"/>
    <cellStyle name="Normal 7 5 3 2" xfId="740" xr:uid="{A0DD0675-054D-4338-A6EB-E019A4D9521A}"/>
    <cellStyle name="Normal 7 5 3 2 2" xfId="741" xr:uid="{2A26D44E-8150-4A48-9B21-4EA4FC22B87E}"/>
    <cellStyle name="Normal 7 5 3 2 3" xfId="3645" xr:uid="{583089CE-1B63-4CAF-8476-ADA67B125770}"/>
    <cellStyle name="Normal 7 5 3 2 4" xfId="3646" xr:uid="{78728174-71C2-4D47-B708-FE0EC3998259}"/>
    <cellStyle name="Normal 7 5 3 3" xfId="742" xr:uid="{E37638CB-0CF6-42FA-9012-8B5B613E140D}"/>
    <cellStyle name="Normal 7 5 3 3 2" xfId="3647" xr:uid="{B3B4A184-E6F0-4F6B-9580-BBFE5012D875}"/>
    <cellStyle name="Normal 7 5 3 3 3" xfId="3648" xr:uid="{36AF48F3-9B6E-4011-9467-1E378A18EDB1}"/>
    <cellStyle name="Normal 7 5 3 3 4" xfId="3649" xr:uid="{B327E95A-D815-4790-A569-45130EA4D6E8}"/>
    <cellStyle name="Normal 7 5 3 4" xfId="3650" xr:uid="{F53E4A88-1743-46D1-BD78-5FAC2D372744}"/>
    <cellStyle name="Normal 7 5 3 5" xfId="3651" xr:uid="{A2A3D84F-5FDC-4853-8C29-AD337A6A101E}"/>
    <cellStyle name="Normal 7 5 3 6" xfId="3652" xr:uid="{742A0338-CF20-485E-9612-A498010B1612}"/>
    <cellStyle name="Normal 7 5 4" xfId="369" xr:uid="{3B1D3B46-365B-42D1-8EC7-197ACF223BBC}"/>
    <cellStyle name="Normal 7 5 4 2" xfId="743" xr:uid="{176D9087-F6EB-4E89-BDE8-B3F8E6904049}"/>
    <cellStyle name="Normal 7 5 4 2 2" xfId="3653" xr:uid="{22881F58-B701-4FAB-9557-4A94D447B85C}"/>
    <cellStyle name="Normal 7 5 4 2 3" xfId="3654" xr:uid="{26EB78F5-2773-4F58-AA23-EB6C7ADFA4CC}"/>
    <cellStyle name="Normal 7 5 4 2 4" xfId="3655" xr:uid="{54AA9815-E926-4577-A554-DC8A3D987620}"/>
    <cellStyle name="Normal 7 5 4 3" xfId="3656" xr:uid="{414CA493-DDEC-405F-987F-7F894054499A}"/>
    <cellStyle name="Normal 7 5 4 4" xfId="3657" xr:uid="{47F18A1E-6B46-4ADC-9F9D-68AB5F31FC7A}"/>
    <cellStyle name="Normal 7 5 4 5" xfId="3658" xr:uid="{AA34D1BA-E7BA-4431-BBA3-CAFBF27EBA3A}"/>
    <cellStyle name="Normal 7 5 5" xfId="744" xr:uid="{9C70DD15-FAEA-43C2-BE19-45772B440496}"/>
    <cellStyle name="Normal 7 5 5 2" xfId="3659" xr:uid="{7893442B-9673-4787-8BFD-F77152E4CBE4}"/>
    <cellStyle name="Normal 7 5 5 3" xfId="3660" xr:uid="{538BDE45-91CB-4CA0-9706-D73CC85D4E1D}"/>
    <cellStyle name="Normal 7 5 5 4" xfId="3661" xr:uid="{5EAFFA56-F32D-45E0-9265-C5C8834CCC9C}"/>
    <cellStyle name="Normal 7 5 6" xfId="3662" xr:uid="{B1F67FA2-982F-4F9D-896F-E8E9A60A5D60}"/>
    <cellStyle name="Normal 7 5 6 2" xfId="3663" xr:uid="{6EAEA2A5-8A4C-4003-A48E-3316D575EBAB}"/>
    <cellStyle name="Normal 7 5 6 3" xfId="3664" xr:uid="{2CA55FD6-038F-4779-8EB6-127369C38ED7}"/>
    <cellStyle name="Normal 7 5 6 4" xfId="3665" xr:uid="{A5DF5B3C-26AA-42D5-9BCD-C26E220099CB}"/>
    <cellStyle name="Normal 7 5 7" xfId="3666" xr:uid="{C3B37056-D4C7-438E-B7B6-C28E58F0F8C4}"/>
    <cellStyle name="Normal 7 5 8" xfId="3667" xr:uid="{0B6CACC7-5807-416F-878F-B08EF9CC8788}"/>
    <cellStyle name="Normal 7 5 9" xfId="3668" xr:uid="{8C80C3B1-8512-413A-931B-4F81A92B0C92}"/>
    <cellStyle name="Normal 7 6" xfId="145" xr:uid="{973ACD72-09A5-4AB4-86A4-9B02F1872D10}"/>
    <cellStyle name="Normal 7 6 2" xfId="370" xr:uid="{75C4157B-E7F4-4707-AFD4-70FEA75674CB}"/>
    <cellStyle name="Normal 7 6 2 2" xfId="745" xr:uid="{363EB229-2B80-4CD0-9DAD-D97F8361A91C}"/>
    <cellStyle name="Normal 7 6 2 2 2" xfId="1946" xr:uid="{97704905-CD7F-4A65-9FA7-8F6C7CAF8C6E}"/>
    <cellStyle name="Normal 7 6 2 2 2 2" xfId="1947" xr:uid="{EA372FC8-B5AD-4D55-B7D2-70FC9FEB7F38}"/>
    <cellStyle name="Normal 7 6 2 2 3" xfId="1948" xr:uid="{DD98F905-A452-47D0-8E42-6EDEC536058B}"/>
    <cellStyle name="Normal 7 6 2 2 4" xfId="3669" xr:uid="{B0A2C5B6-0185-4158-A907-18ECFAD2302D}"/>
    <cellStyle name="Normal 7 6 2 3" xfId="1949" xr:uid="{E48ECAD4-158E-4AF4-AE75-563720E16E6B}"/>
    <cellStyle name="Normal 7 6 2 3 2" xfId="1950" xr:uid="{99BF9274-34D4-46D2-B731-70805BAB8EF9}"/>
    <cellStyle name="Normal 7 6 2 3 3" xfId="3670" xr:uid="{D490A100-43E3-46A1-90CE-C61642288D8F}"/>
    <cellStyle name="Normal 7 6 2 3 4" xfId="3671" xr:uid="{57ED85FA-99C1-43E4-B422-6847078ECB71}"/>
    <cellStyle name="Normal 7 6 2 4" xfId="1951" xr:uid="{38FDF4A1-F993-4E72-9BF9-BFC21534FE30}"/>
    <cellStyle name="Normal 7 6 2 5" xfId="3672" xr:uid="{98B6D842-254F-4310-97F8-8A4A0C82D848}"/>
    <cellStyle name="Normal 7 6 2 6" xfId="3673" xr:uid="{134ECEBC-CBF1-45DF-B22B-D5A43232E136}"/>
    <cellStyle name="Normal 7 6 3" xfId="746" xr:uid="{0F980767-C767-4A45-BB7F-5731FE60B60B}"/>
    <cellStyle name="Normal 7 6 3 2" xfId="1952" xr:uid="{D92A74C7-47C2-4FC4-A148-AE1FE025C9E3}"/>
    <cellStyle name="Normal 7 6 3 2 2" xfId="1953" xr:uid="{A6106D0F-6E1C-4D9E-B696-3CB3D92BC754}"/>
    <cellStyle name="Normal 7 6 3 2 3" xfId="3674" xr:uid="{64085CAF-7304-45AB-A9B2-1A2C4144290C}"/>
    <cellStyle name="Normal 7 6 3 2 4" xfId="3675" xr:uid="{F2908185-F9E3-4A37-A5FC-97EE4D0C0086}"/>
    <cellStyle name="Normal 7 6 3 3" xfId="1954" xr:uid="{0E2ABB83-9F72-4C07-B071-C241B50F40BB}"/>
    <cellStyle name="Normal 7 6 3 4" xfId="3676" xr:uid="{FE5EEA41-7EF5-4BF2-A223-6FCF50735046}"/>
    <cellStyle name="Normal 7 6 3 5" xfId="3677" xr:uid="{3D60EA92-6431-491D-BDF4-9C3E58783CAA}"/>
    <cellStyle name="Normal 7 6 4" xfId="1955" xr:uid="{864B5C7A-D85E-42FC-87BF-7A7518DF3EA9}"/>
    <cellStyle name="Normal 7 6 4 2" xfId="1956" xr:uid="{5822A908-5304-4C28-856E-7960B90907CA}"/>
    <cellStyle name="Normal 7 6 4 3" xfId="3678" xr:uid="{957D552B-64B6-4740-9F38-986E36C553AF}"/>
    <cellStyle name="Normal 7 6 4 4" xfId="3679" xr:uid="{31223E94-F0DD-47C2-A524-A9F01FFA15F5}"/>
    <cellStyle name="Normal 7 6 5" xfId="1957" xr:uid="{15579EE5-EF82-4BAD-9260-17F5322EA1B2}"/>
    <cellStyle name="Normal 7 6 5 2" xfId="3680" xr:uid="{AE96E7DE-5A89-4AFF-9B5E-C864FAF2C50B}"/>
    <cellStyle name="Normal 7 6 5 3" xfId="3681" xr:uid="{DF18B671-2C4B-446E-B11B-42AF4C0ECD7C}"/>
    <cellStyle name="Normal 7 6 5 4" xfId="3682" xr:uid="{8A6E6A30-37AE-41C7-AC1D-6037D7B489E7}"/>
    <cellStyle name="Normal 7 6 6" xfId="3683" xr:uid="{A5C6B947-22E4-47E7-9318-D4D5AFB5380F}"/>
    <cellStyle name="Normal 7 6 7" xfId="3684" xr:uid="{DF3CAF59-BFE4-4DA8-87C8-DF43BAB65D3E}"/>
    <cellStyle name="Normal 7 6 8" xfId="3685" xr:uid="{2DDF3E50-857C-4CD5-8016-D34278D0E7B0}"/>
    <cellStyle name="Normal 7 7" xfId="371" xr:uid="{7C6F2B0E-D1ED-406C-BB84-2399A6C5AB25}"/>
    <cellStyle name="Normal 7 7 2" xfId="747" xr:uid="{E67BC889-652C-4459-A298-8080EF9E08F9}"/>
    <cellStyle name="Normal 7 7 2 2" xfId="748" xr:uid="{A2B82A96-87B0-4993-8281-CE40B8CA8C65}"/>
    <cellStyle name="Normal 7 7 2 2 2" xfId="1958" xr:uid="{E50030FC-37F9-44A0-9BCF-74F622FFB1D4}"/>
    <cellStyle name="Normal 7 7 2 2 3" xfId="3686" xr:uid="{7EBCD0BD-4D6B-4C6A-B8A2-9ADD8AF630DD}"/>
    <cellStyle name="Normal 7 7 2 2 4" xfId="3687" xr:uid="{50F125DB-2856-4875-84BC-AE585FE0898B}"/>
    <cellStyle name="Normal 7 7 2 3" xfId="1959" xr:uid="{AB0624B2-DD20-4B11-86E9-E45B966FDD00}"/>
    <cellStyle name="Normal 7 7 2 4" xfId="3688" xr:uid="{E030A402-8FA7-4157-AC1C-E55CC9002278}"/>
    <cellStyle name="Normal 7 7 2 5" xfId="3689" xr:uid="{55093D09-7F51-42F9-9766-D08B1D6F29FE}"/>
    <cellStyle name="Normal 7 7 3" xfId="749" xr:uid="{ADF47676-C5AF-402C-AE9D-E4F330F8F990}"/>
    <cellStyle name="Normal 7 7 3 2" xfId="1960" xr:uid="{162A6731-F5AC-43F1-82CB-03F1BCFDCA35}"/>
    <cellStyle name="Normal 7 7 3 3" xfId="3690" xr:uid="{6F235B44-4C8C-4414-A7B5-4D5BC238E532}"/>
    <cellStyle name="Normal 7 7 3 4" xfId="3691" xr:uid="{6D9935FE-0C87-478C-8C7A-22E19883AE89}"/>
    <cellStyle name="Normal 7 7 4" xfId="1961" xr:uid="{5EDDB342-C1F5-47E8-B763-17502EF6F07A}"/>
    <cellStyle name="Normal 7 7 4 2" xfId="3692" xr:uid="{0FAF6AFD-9BEB-45EA-82B2-C84CCE1753DC}"/>
    <cellStyle name="Normal 7 7 4 3" xfId="3693" xr:uid="{B338CDAB-3C02-49BA-800C-12FD7AD798BB}"/>
    <cellStyle name="Normal 7 7 4 4" xfId="3694" xr:uid="{E85BC2AF-1330-49B5-96FA-1429973851E6}"/>
    <cellStyle name="Normal 7 7 5" xfId="3695" xr:uid="{39584B59-1CAC-4BFD-99C4-D9715C528854}"/>
    <cellStyle name="Normal 7 7 6" xfId="3696" xr:uid="{6D6111E8-6275-450F-AD88-A29CDA481E77}"/>
    <cellStyle name="Normal 7 7 7" xfId="3697" xr:uid="{16A9FB36-AA84-4667-A9B7-FC187067ADE4}"/>
    <cellStyle name="Normal 7 8" xfId="372" xr:uid="{9D8AEFB9-FEDA-485A-AE3E-288349AC1C61}"/>
    <cellStyle name="Normal 7 8 2" xfId="750" xr:uid="{C4AACBCF-2E0E-409A-8F2D-C1A7B2F75BF4}"/>
    <cellStyle name="Normal 7 8 2 2" xfId="1962" xr:uid="{284BB01C-789B-487E-9C7E-4A7A2AB2E3DB}"/>
    <cellStyle name="Normal 7 8 2 3" xfId="3698" xr:uid="{1DD361B8-4DF8-4F92-9DC2-EA2DF1E68935}"/>
    <cellStyle name="Normal 7 8 2 4" xfId="3699" xr:uid="{D7B266B9-FFF1-49F0-BD0D-9AC82CE7B4A0}"/>
    <cellStyle name="Normal 7 8 3" xfId="1963" xr:uid="{34D4D015-5B9B-4CB2-954A-CE5F996FAED4}"/>
    <cellStyle name="Normal 7 8 3 2" xfId="3700" xr:uid="{3AF876C5-1409-406C-AD34-8EE11DCBA08A}"/>
    <cellStyle name="Normal 7 8 3 3" xfId="3701" xr:uid="{02CF8C44-A467-44C9-AE77-2439FE8918BF}"/>
    <cellStyle name="Normal 7 8 3 4" xfId="3702" xr:uid="{2D3DF54E-ACF0-427F-9DB0-B62938F0B36E}"/>
    <cellStyle name="Normal 7 8 4" xfId="3703" xr:uid="{68B08157-1259-454B-B71F-BB0DD43F825B}"/>
    <cellStyle name="Normal 7 8 5" xfId="3704" xr:uid="{1CD63351-A363-4B83-8C1B-4C0FA03B258C}"/>
    <cellStyle name="Normal 7 8 6" xfId="3705" xr:uid="{55B654A9-F5D4-462A-938F-7540156075C4}"/>
    <cellStyle name="Normal 7 9" xfId="373" xr:uid="{8AF0E218-839F-4C12-8EEA-2507471BCCF0}"/>
    <cellStyle name="Normal 7 9 2" xfId="1964" xr:uid="{882A7C34-3A4E-4324-A460-598DF5D9EEBB}"/>
    <cellStyle name="Normal 7 9 2 2" xfId="3706" xr:uid="{40D95998-14ED-4F6B-A3C3-4201D5C1B779}"/>
    <cellStyle name="Normal 7 9 2 2 2" xfId="4408" xr:uid="{9ACBBBBE-6F53-4933-8747-69D863860322}"/>
    <cellStyle name="Normal 7 9 2 2 3" xfId="4687" xr:uid="{0EC5F53D-6194-4AD9-99EB-322E5B58648A}"/>
    <cellStyle name="Normal 7 9 2 3" xfId="3707" xr:uid="{86EE7D9E-A93F-407C-A04F-43AD9E1D9322}"/>
    <cellStyle name="Normal 7 9 2 4" xfId="3708" xr:uid="{9DC651A2-1F7C-42CC-9740-C5FC6DF25DC0}"/>
    <cellStyle name="Normal 7 9 3" xfId="3709" xr:uid="{6BA88505-6FD6-422F-AC19-01F8EB094DA8}"/>
    <cellStyle name="Normal 7 9 4" xfId="3710" xr:uid="{F5BF512D-8478-4BC2-B3BA-F7E31F8146B0}"/>
    <cellStyle name="Normal 7 9 4 2" xfId="4578" xr:uid="{8E9A2A8A-D3D7-49B4-B5C0-AE8CA0D9CE07}"/>
    <cellStyle name="Normal 7 9 4 3" xfId="4688" xr:uid="{3136DB72-61EA-462E-8E06-973A272E479E}"/>
    <cellStyle name="Normal 7 9 4 4" xfId="4607" xr:uid="{FDAF34FD-27F2-4CAE-BFEF-98135CB51EDC}"/>
    <cellStyle name="Normal 7 9 5" xfId="3711" xr:uid="{36CF8184-C7ED-4166-82B2-7850B64A0684}"/>
    <cellStyle name="Normal 8" xfId="146" xr:uid="{3B8B1881-31A7-4917-ACEF-7B2782F6CAE7}"/>
    <cellStyle name="Normal 8 10" xfId="1965" xr:uid="{64867499-8B79-4086-9552-D30584ABC246}"/>
    <cellStyle name="Normal 8 10 2" xfId="3712" xr:uid="{B2C2E4E7-C382-497D-8709-8B2589C95635}"/>
    <cellStyle name="Normal 8 10 3" xfId="3713" xr:uid="{3C5055F8-67BF-43B0-9A3C-F1678CD5FD5D}"/>
    <cellStyle name="Normal 8 10 4" xfId="3714" xr:uid="{F8F88D96-61E3-4862-A014-D149FCC13970}"/>
    <cellStyle name="Normal 8 11" xfId="3715" xr:uid="{E874359B-4B12-45DA-A735-B771E8BC85B0}"/>
    <cellStyle name="Normal 8 11 2" xfId="3716" xr:uid="{3451E854-10BF-434F-8773-40B9AD2E0BCB}"/>
    <cellStyle name="Normal 8 11 3" xfId="3717" xr:uid="{5743FB41-7324-4064-B2A4-1732DD46D664}"/>
    <cellStyle name="Normal 8 11 4" xfId="3718" xr:uid="{FC279427-9D02-4B38-BDF8-34507A4AAA1D}"/>
    <cellStyle name="Normal 8 12" xfId="3719" xr:uid="{177C742C-BF58-484B-848F-C34F4759735D}"/>
    <cellStyle name="Normal 8 12 2" xfId="3720" xr:uid="{90249F72-D8AF-4BCC-886E-33B0460EEF18}"/>
    <cellStyle name="Normal 8 13" xfId="3721" xr:uid="{B763CB9B-7501-4E06-9CD9-EFC7CE3C422C}"/>
    <cellStyle name="Normal 8 14" xfId="3722" xr:uid="{F55D3029-5E08-4EA4-8205-544C037D680F}"/>
    <cellStyle name="Normal 8 15" xfId="3723" xr:uid="{47B1F650-8904-4DB3-B3E7-F8F5E5F7D3D9}"/>
    <cellStyle name="Normal 8 2" xfId="147" xr:uid="{49B661FD-042B-43E8-9558-32FE3086BDA7}"/>
    <cellStyle name="Normal 8 2 10" xfId="3724" xr:uid="{F1287038-34BC-4708-8FFB-E31AB779E25C}"/>
    <cellStyle name="Normal 8 2 11" xfId="3725" xr:uid="{97091335-0F8B-44C5-82EE-9862C98FD996}"/>
    <cellStyle name="Normal 8 2 2" xfId="148" xr:uid="{2693CF90-079E-4186-B164-05438D56E28E}"/>
    <cellStyle name="Normal 8 2 2 2" xfId="149" xr:uid="{C4374247-6A54-4767-AA5D-6FAE56EF9CCB}"/>
    <cellStyle name="Normal 8 2 2 2 2" xfId="374" xr:uid="{F49F54B0-BEA6-4A04-98D9-C191203BA9FE}"/>
    <cellStyle name="Normal 8 2 2 2 2 2" xfId="751" xr:uid="{0E0D1D51-5448-476A-A8BA-BFC48EE3EF5A}"/>
    <cellStyle name="Normal 8 2 2 2 2 2 2" xfId="752" xr:uid="{7D5B94E4-C0A1-4FA0-9BA3-9F4BB22AED79}"/>
    <cellStyle name="Normal 8 2 2 2 2 2 2 2" xfId="1966" xr:uid="{D6DAE3EA-A2F6-4A17-9699-00DA724EFF2E}"/>
    <cellStyle name="Normal 8 2 2 2 2 2 2 2 2" xfId="1967" xr:uid="{486782AF-D754-42B6-A14E-E6D4D9205663}"/>
    <cellStyle name="Normal 8 2 2 2 2 2 2 3" xfId="1968" xr:uid="{72A54D31-2D39-49AA-B6CA-CC0CEE7B5A01}"/>
    <cellStyle name="Normal 8 2 2 2 2 2 3" xfId="1969" xr:uid="{479D289A-2F12-4913-A1D1-31E5051E98B6}"/>
    <cellStyle name="Normal 8 2 2 2 2 2 3 2" xfId="1970" xr:uid="{696D5C53-736C-4ADE-A0A6-25C29D7C11D3}"/>
    <cellStyle name="Normal 8 2 2 2 2 2 4" xfId="1971" xr:uid="{8381E0BA-3ED3-45B2-9AF8-1CC41B604089}"/>
    <cellStyle name="Normal 8 2 2 2 2 3" xfId="753" xr:uid="{D430110C-2A5D-49E1-B192-032A25509830}"/>
    <cellStyle name="Normal 8 2 2 2 2 3 2" xfId="1972" xr:uid="{82F55936-36BF-4A94-BEC5-330CF48B229C}"/>
    <cellStyle name="Normal 8 2 2 2 2 3 2 2" xfId="1973" xr:uid="{4178B534-642C-4BA8-8E3A-87BAF1BD1F32}"/>
    <cellStyle name="Normal 8 2 2 2 2 3 3" xfId="1974" xr:uid="{4CEDCC86-D89A-4BE4-9D31-8BF11D516DE3}"/>
    <cellStyle name="Normal 8 2 2 2 2 3 4" xfId="3726" xr:uid="{F8697A56-359B-433A-9FC9-86264C8FEC7C}"/>
    <cellStyle name="Normal 8 2 2 2 2 4" xfId="1975" xr:uid="{C4643C1C-0349-43D5-8A6F-D4DEDA592D7F}"/>
    <cellStyle name="Normal 8 2 2 2 2 4 2" xfId="1976" xr:uid="{DFE27607-F6D0-4A13-A9B3-9828E3B2CB15}"/>
    <cellStyle name="Normal 8 2 2 2 2 5" xfId="1977" xr:uid="{514C8685-55B3-464C-B886-A665C0B00273}"/>
    <cellStyle name="Normal 8 2 2 2 2 6" xfId="3727" xr:uid="{E91F0196-9B7F-4B8A-88FF-0BDDA5BEE134}"/>
    <cellStyle name="Normal 8 2 2 2 3" xfId="375" xr:uid="{1C077F37-C772-4743-BD93-7B43875FCC33}"/>
    <cellStyle name="Normal 8 2 2 2 3 2" xfId="754" xr:uid="{0B62F70D-D1E1-43DD-A81D-2149BEB3A9E8}"/>
    <cellStyle name="Normal 8 2 2 2 3 2 2" xfId="755" xr:uid="{2FF3FA56-3640-4F5A-AD69-3081D812EADE}"/>
    <cellStyle name="Normal 8 2 2 2 3 2 2 2" xfId="1978" xr:uid="{F29B344A-B595-4C57-A0A0-885997F6551A}"/>
    <cellStyle name="Normal 8 2 2 2 3 2 2 2 2" xfId="1979" xr:uid="{30140B0E-C01B-45C3-B359-53927155A913}"/>
    <cellStyle name="Normal 8 2 2 2 3 2 2 3" xfId="1980" xr:uid="{D6842BF0-8942-4727-9896-1D68D4E0A38E}"/>
    <cellStyle name="Normal 8 2 2 2 3 2 3" xfId="1981" xr:uid="{65D525DD-2305-4063-8A43-AD4A175FC05E}"/>
    <cellStyle name="Normal 8 2 2 2 3 2 3 2" xfId="1982" xr:uid="{295B9E31-B202-4FDE-AEB8-C99ABBF74848}"/>
    <cellStyle name="Normal 8 2 2 2 3 2 4" xfId="1983" xr:uid="{EB9F614B-E766-43C8-B9F4-B32CBF632E48}"/>
    <cellStyle name="Normal 8 2 2 2 3 3" xfId="756" xr:uid="{929478A7-83C1-4BB9-934A-86A52D68BEC2}"/>
    <cellStyle name="Normal 8 2 2 2 3 3 2" xfId="1984" xr:uid="{FBA2FF0C-D0D4-47FB-82EB-F5538AD38A98}"/>
    <cellStyle name="Normal 8 2 2 2 3 3 2 2" xfId="1985" xr:uid="{171E5FB1-1986-4D82-B049-C04D61C72E74}"/>
    <cellStyle name="Normal 8 2 2 2 3 3 3" xfId="1986" xr:uid="{0BEBE603-1FEE-4FB4-80F5-591CE9D6723D}"/>
    <cellStyle name="Normal 8 2 2 2 3 4" xfId="1987" xr:uid="{C48E8266-DAB2-41ED-BA23-625D64C0B736}"/>
    <cellStyle name="Normal 8 2 2 2 3 4 2" xfId="1988" xr:uid="{D76CFECD-C802-4A96-A343-BB04B584FF93}"/>
    <cellStyle name="Normal 8 2 2 2 3 5" xfId="1989" xr:uid="{0BF3D6D0-9E34-449D-BC6A-25A5763A1745}"/>
    <cellStyle name="Normal 8 2 2 2 4" xfId="757" xr:uid="{FFC835CE-FD7C-4FFA-B69A-60F83B29EAB7}"/>
    <cellStyle name="Normal 8 2 2 2 4 2" xfId="758" xr:uid="{7C822D39-BE46-4F19-A698-6D657C42F701}"/>
    <cellStyle name="Normal 8 2 2 2 4 2 2" xfId="1990" xr:uid="{02749158-46C4-418E-ACAC-256C1FE270DA}"/>
    <cellStyle name="Normal 8 2 2 2 4 2 2 2" xfId="1991" xr:uid="{1EF3DFB9-9ED8-44C0-98D9-25D74A85BA01}"/>
    <cellStyle name="Normal 8 2 2 2 4 2 3" xfId="1992" xr:uid="{51F3333C-A3A9-4345-934B-2ECE935449FE}"/>
    <cellStyle name="Normal 8 2 2 2 4 3" xfId="1993" xr:uid="{52450C7A-9BB3-450A-8B9D-98483EDAA398}"/>
    <cellStyle name="Normal 8 2 2 2 4 3 2" xfId="1994" xr:uid="{BAB153DC-590C-4E04-8652-E14C14E1EA3B}"/>
    <cellStyle name="Normal 8 2 2 2 4 4" xfId="1995" xr:uid="{1595D6B8-7B35-4822-B09C-1B8E00BB077A}"/>
    <cellStyle name="Normal 8 2 2 2 5" xfId="759" xr:uid="{7B4AECF3-30CC-48B9-AE04-FE883C41ACF9}"/>
    <cellStyle name="Normal 8 2 2 2 5 2" xfId="1996" xr:uid="{576FC9A3-8F7C-40C2-BB67-A6C45D4BDF2F}"/>
    <cellStyle name="Normal 8 2 2 2 5 2 2" xfId="1997" xr:uid="{AA8875A0-233D-4881-821A-8643246CC369}"/>
    <cellStyle name="Normal 8 2 2 2 5 3" xfId="1998" xr:uid="{B2FC03C8-9E04-43E7-BB59-51F2CE695357}"/>
    <cellStyle name="Normal 8 2 2 2 5 4" xfId="3728" xr:uid="{99AB76E0-DAF7-4DAD-970D-12279A5EE28D}"/>
    <cellStyle name="Normal 8 2 2 2 6" xfId="1999" xr:uid="{66E8CC4D-A911-4109-9058-797249DAD794}"/>
    <cellStyle name="Normal 8 2 2 2 6 2" xfId="2000" xr:uid="{1A308EAD-9603-4852-B115-B3B26F13BEBC}"/>
    <cellStyle name="Normal 8 2 2 2 7" xfId="2001" xr:uid="{0F3C74E1-DA81-4534-B26E-EA8AFD6E2F16}"/>
    <cellStyle name="Normal 8 2 2 2 8" xfId="3729" xr:uid="{28694DBE-5C03-4737-A1A7-DCB2F95DD777}"/>
    <cellStyle name="Normal 8 2 2 3" xfId="376" xr:uid="{67DAD3A2-6DC9-422D-8523-9D684F094228}"/>
    <cellStyle name="Normal 8 2 2 3 2" xfId="760" xr:uid="{AF86DFB0-D268-4AD8-870F-70BC9592C54D}"/>
    <cellStyle name="Normal 8 2 2 3 2 2" xfId="761" xr:uid="{3CEBEFA2-441E-4EA4-BC08-E71487444263}"/>
    <cellStyle name="Normal 8 2 2 3 2 2 2" xfId="2002" xr:uid="{3C28DD5B-33C8-4FAC-ADE8-CF05732FC2BC}"/>
    <cellStyle name="Normal 8 2 2 3 2 2 2 2" xfId="2003" xr:uid="{4084C91F-E513-4C22-9681-7CDE8E31E5FF}"/>
    <cellStyle name="Normal 8 2 2 3 2 2 3" xfId="2004" xr:uid="{9888FD64-08B8-4E7B-8692-1573433ABBCF}"/>
    <cellStyle name="Normal 8 2 2 3 2 3" xfId="2005" xr:uid="{CB96586C-E654-4CEC-9549-89AC21E0C256}"/>
    <cellStyle name="Normal 8 2 2 3 2 3 2" xfId="2006" xr:uid="{A41382BA-FFDA-4C87-931D-D51DD703B002}"/>
    <cellStyle name="Normal 8 2 2 3 2 4" xfId="2007" xr:uid="{20E79FF0-22F8-46B0-BAAE-7DA755D74281}"/>
    <cellStyle name="Normal 8 2 2 3 3" xfId="762" xr:uid="{3856C6E3-3E8C-43F4-834D-4527128EDD3E}"/>
    <cellStyle name="Normal 8 2 2 3 3 2" xfId="2008" xr:uid="{5EAD1FAD-4964-401A-9CD6-D9B79DD311E2}"/>
    <cellStyle name="Normal 8 2 2 3 3 2 2" xfId="2009" xr:uid="{3347D58E-32E7-4A94-9298-1842E77E401F}"/>
    <cellStyle name="Normal 8 2 2 3 3 3" xfId="2010" xr:uid="{7124CDDC-53F3-4FD3-BF18-9A1DAA392D6E}"/>
    <cellStyle name="Normal 8 2 2 3 3 4" xfId="3730" xr:uid="{D32073E7-992F-4DD8-B509-5A0750F22F06}"/>
    <cellStyle name="Normal 8 2 2 3 4" xfId="2011" xr:uid="{D35ED4D9-26D5-4D5B-B352-C7049666A966}"/>
    <cellStyle name="Normal 8 2 2 3 4 2" xfId="2012" xr:uid="{170C04C8-05E2-4D34-83BE-945DB623FB23}"/>
    <cellStyle name="Normal 8 2 2 3 5" xfId="2013" xr:uid="{48E6551C-F6C8-4CD5-99EB-36F776E47EC8}"/>
    <cellStyle name="Normal 8 2 2 3 6" xfId="3731" xr:uid="{B25B0419-DDC2-4D53-A4AA-D87A360CA82A}"/>
    <cellStyle name="Normal 8 2 2 4" xfId="377" xr:uid="{4EE102CA-7F0A-4D44-BC38-BE7BF1EBF68B}"/>
    <cellStyle name="Normal 8 2 2 4 2" xfId="763" xr:uid="{D78F3653-8060-4275-B40B-2F6C0A9B76D7}"/>
    <cellStyle name="Normal 8 2 2 4 2 2" xfId="764" xr:uid="{89A9A36A-6A72-4CDA-8965-C5B480602D79}"/>
    <cellStyle name="Normal 8 2 2 4 2 2 2" xfId="2014" xr:uid="{351AF5D0-5F29-45AF-A897-AA21C79FA7F6}"/>
    <cellStyle name="Normal 8 2 2 4 2 2 2 2" xfId="2015" xr:uid="{78EAA305-EDFE-414A-87BA-FF35783AFF56}"/>
    <cellStyle name="Normal 8 2 2 4 2 2 3" xfId="2016" xr:uid="{17BF6272-BB4E-4B2A-A332-B5A732F28E42}"/>
    <cellStyle name="Normal 8 2 2 4 2 3" xfId="2017" xr:uid="{5D0F0EDA-5EDB-4A1F-A196-06EF726B1557}"/>
    <cellStyle name="Normal 8 2 2 4 2 3 2" xfId="2018" xr:uid="{F058AA49-5075-446A-8A3C-6EF8333D8E25}"/>
    <cellStyle name="Normal 8 2 2 4 2 4" xfId="2019" xr:uid="{09B0A955-F074-437E-A5E6-A6484F73CAC5}"/>
    <cellStyle name="Normal 8 2 2 4 3" xfId="765" xr:uid="{5728AF2D-3FB3-484E-80D3-372FD24F89F8}"/>
    <cellStyle name="Normal 8 2 2 4 3 2" xfId="2020" xr:uid="{347117B9-F91C-4606-B7EE-623A79FFEBAC}"/>
    <cellStyle name="Normal 8 2 2 4 3 2 2" xfId="2021" xr:uid="{5AB32478-44D2-4BD7-B3E2-200F93654BB9}"/>
    <cellStyle name="Normal 8 2 2 4 3 3" xfId="2022" xr:uid="{4506AD92-5465-45FE-9F63-F5F4B383B9DC}"/>
    <cellStyle name="Normal 8 2 2 4 4" xfId="2023" xr:uid="{CF585A85-E900-4692-A8B0-E03D90F5F69A}"/>
    <cellStyle name="Normal 8 2 2 4 4 2" xfId="2024" xr:uid="{8F09B46F-9569-4A3F-B914-29694D5EA6F5}"/>
    <cellStyle name="Normal 8 2 2 4 5" xfId="2025" xr:uid="{6DC50632-8291-47DF-8148-70DE05F10400}"/>
    <cellStyle name="Normal 8 2 2 5" xfId="378" xr:uid="{99F75809-9133-47FC-AC78-1C86D8AED459}"/>
    <cellStyle name="Normal 8 2 2 5 2" xfId="766" xr:uid="{972676C9-4794-4E9E-BAA8-80917C2F6E20}"/>
    <cellStyle name="Normal 8 2 2 5 2 2" xfId="2026" xr:uid="{E4CD71FC-346C-4BAE-B7DC-9A5BED6AF579}"/>
    <cellStyle name="Normal 8 2 2 5 2 2 2" xfId="2027" xr:uid="{522046DA-B6C7-4AAD-9001-1D1C9B30FBB3}"/>
    <cellStyle name="Normal 8 2 2 5 2 3" xfId="2028" xr:uid="{9022C2BC-975B-4A58-93C2-5F5A167DF205}"/>
    <cellStyle name="Normal 8 2 2 5 3" xfId="2029" xr:uid="{CE696707-FAAB-47B8-9B40-3CCA1F6532C6}"/>
    <cellStyle name="Normal 8 2 2 5 3 2" xfId="2030" xr:uid="{E64A873B-8581-4150-82C6-0BBD3F993473}"/>
    <cellStyle name="Normal 8 2 2 5 4" xfId="2031" xr:uid="{8A79CD85-F31A-4E7A-B898-3D0924668BC8}"/>
    <cellStyle name="Normal 8 2 2 6" xfId="767" xr:uid="{B826EFB2-1A0C-4518-A19F-89AC93311CB3}"/>
    <cellStyle name="Normal 8 2 2 6 2" xfId="2032" xr:uid="{4AB09DDC-A1E2-4F31-83F2-BFE5DC89D521}"/>
    <cellStyle name="Normal 8 2 2 6 2 2" xfId="2033" xr:uid="{50282B92-BDEB-4784-B4C7-32534D1ACB18}"/>
    <cellStyle name="Normal 8 2 2 6 3" xfId="2034" xr:uid="{6BC9547D-98C4-44F2-BF30-2560B80A2608}"/>
    <cellStyle name="Normal 8 2 2 6 4" xfId="3732" xr:uid="{4E24F674-D883-4175-93FC-CE5F36EA0F6C}"/>
    <cellStyle name="Normal 8 2 2 7" xfId="2035" xr:uid="{BB6308FD-7872-4BB6-A980-CF0804FDCEB4}"/>
    <cellStyle name="Normal 8 2 2 7 2" xfId="2036" xr:uid="{D60542FA-4025-466A-97E8-82BED3363441}"/>
    <cellStyle name="Normal 8 2 2 8" xfId="2037" xr:uid="{2C3F4568-81DD-4F4B-837E-8461D23928C1}"/>
    <cellStyle name="Normal 8 2 2 9" xfId="3733" xr:uid="{8675701A-DB0F-4AA2-8DFA-2E2651900FCB}"/>
    <cellStyle name="Normal 8 2 3" xfId="150" xr:uid="{37FC765F-4372-4DD2-BF95-4C7D214A3738}"/>
    <cellStyle name="Normal 8 2 3 2" xfId="151" xr:uid="{290A8A41-1D67-4E58-9E6C-2D2C3F19FDED}"/>
    <cellStyle name="Normal 8 2 3 2 2" xfId="768" xr:uid="{B91C1E53-D0DB-407C-B4E8-C06E6862591A}"/>
    <cellStyle name="Normal 8 2 3 2 2 2" xfId="769" xr:uid="{FBF361DA-9D04-4283-AE9A-22C50285574E}"/>
    <cellStyle name="Normal 8 2 3 2 2 2 2" xfId="2038" xr:uid="{160E5B29-7E75-4AEA-B817-E05F226DB1BC}"/>
    <cellStyle name="Normal 8 2 3 2 2 2 2 2" xfId="2039" xr:uid="{E3315B99-CFB6-429C-B7DA-7BFC43926A22}"/>
    <cellStyle name="Normal 8 2 3 2 2 2 3" xfId="2040" xr:uid="{F45A6190-84C4-4140-8559-16FA97F7F85D}"/>
    <cellStyle name="Normal 8 2 3 2 2 3" xfId="2041" xr:uid="{F68F506C-6F33-4644-A303-25AF0D20917F}"/>
    <cellStyle name="Normal 8 2 3 2 2 3 2" xfId="2042" xr:uid="{05333EE7-BBE5-4107-B41C-ECB010B74E6C}"/>
    <cellStyle name="Normal 8 2 3 2 2 4" xfId="2043" xr:uid="{682827BE-A381-446A-B3A5-B22DDA6D8B5D}"/>
    <cellStyle name="Normal 8 2 3 2 3" xfId="770" xr:uid="{6A605FA3-5BB7-4D52-B85F-1B728D16C8E0}"/>
    <cellStyle name="Normal 8 2 3 2 3 2" xfId="2044" xr:uid="{44FA404D-E34D-4F87-8038-4E0144FD2BB2}"/>
    <cellStyle name="Normal 8 2 3 2 3 2 2" xfId="2045" xr:uid="{501F591D-D2F6-46B1-A303-0D68C1DE62C9}"/>
    <cellStyle name="Normal 8 2 3 2 3 3" xfId="2046" xr:uid="{CB040BDF-750E-4B68-946E-2D8648D4606B}"/>
    <cellStyle name="Normal 8 2 3 2 3 4" xfId="3734" xr:uid="{8DF592EC-FDCD-4F7B-A067-3570771C2162}"/>
    <cellStyle name="Normal 8 2 3 2 4" xfId="2047" xr:uid="{FA5C627F-D695-40B2-A3FC-173E0252853A}"/>
    <cellStyle name="Normal 8 2 3 2 4 2" xfId="2048" xr:uid="{622A3FAF-E1A6-4A18-92C7-FC34B23071AD}"/>
    <cellStyle name="Normal 8 2 3 2 5" xfId="2049" xr:uid="{0758ADB1-4147-47B1-8B66-915F3C5E9C59}"/>
    <cellStyle name="Normal 8 2 3 2 6" xfId="3735" xr:uid="{622A1F51-5BAB-454E-93FF-E15908C2CC7A}"/>
    <cellStyle name="Normal 8 2 3 3" xfId="379" xr:uid="{34090FC5-A752-44ED-A61C-052BC229B951}"/>
    <cellStyle name="Normal 8 2 3 3 2" xfId="771" xr:uid="{B82B0860-DA12-4E1F-AC11-0CE5A3F0D088}"/>
    <cellStyle name="Normal 8 2 3 3 2 2" xfId="772" xr:uid="{69F5CD6D-E2B4-4091-9518-3661B1F9A28B}"/>
    <cellStyle name="Normal 8 2 3 3 2 2 2" xfId="2050" xr:uid="{42716B65-7BE7-40C1-A860-1820DED6C0E1}"/>
    <cellStyle name="Normal 8 2 3 3 2 2 2 2" xfId="2051" xr:uid="{F0933B62-27F0-46A2-B880-3E16F979661E}"/>
    <cellStyle name="Normal 8 2 3 3 2 2 3" xfId="2052" xr:uid="{66E0F713-8784-4A95-92A4-38470AE6D511}"/>
    <cellStyle name="Normal 8 2 3 3 2 3" xfId="2053" xr:uid="{B7EBA320-6AE8-405A-B683-CDF603226002}"/>
    <cellStyle name="Normal 8 2 3 3 2 3 2" xfId="2054" xr:uid="{8FE098A5-A8E8-4B63-8CDB-70E6A2135B6E}"/>
    <cellStyle name="Normal 8 2 3 3 2 4" xfId="2055" xr:uid="{9D4B41AE-CAEB-42EA-B254-BA24D92B6D51}"/>
    <cellStyle name="Normal 8 2 3 3 3" xfId="773" xr:uid="{57DCFE2D-FD2D-4545-9989-A319854CFD24}"/>
    <cellStyle name="Normal 8 2 3 3 3 2" xfId="2056" xr:uid="{33D678A1-72FE-4330-AA78-11206370DE64}"/>
    <cellStyle name="Normal 8 2 3 3 3 2 2" xfId="2057" xr:uid="{FAD3F766-0DCC-49C8-9002-8B56220E0952}"/>
    <cellStyle name="Normal 8 2 3 3 3 3" xfId="2058" xr:uid="{3FF192EB-94B5-4E19-8A96-81FA6A4FF38E}"/>
    <cellStyle name="Normal 8 2 3 3 4" xfId="2059" xr:uid="{BE46FD39-8392-4566-8A56-4BD3610EFA53}"/>
    <cellStyle name="Normal 8 2 3 3 4 2" xfId="2060" xr:uid="{204E6E32-54FD-4852-89B2-6B8EEC0527A6}"/>
    <cellStyle name="Normal 8 2 3 3 5" xfId="2061" xr:uid="{7A335D76-CD02-445F-89DE-5BAA43B0118F}"/>
    <cellStyle name="Normal 8 2 3 4" xfId="380" xr:uid="{F04811A1-67E4-4614-94CE-AD645B793CAB}"/>
    <cellStyle name="Normal 8 2 3 4 2" xfId="774" xr:uid="{B869175A-A8BA-48CA-A66F-7157446EBC1D}"/>
    <cellStyle name="Normal 8 2 3 4 2 2" xfId="2062" xr:uid="{D280EF44-21DB-4567-BABB-7376F05405DC}"/>
    <cellStyle name="Normal 8 2 3 4 2 2 2" xfId="2063" xr:uid="{C4F7DA31-38AF-4204-968E-D7A4E7241DBD}"/>
    <cellStyle name="Normal 8 2 3 4 2 3" xfId="2064" xr:uid="{271F8C5C-DB26-462A-B7CE-BC6B752068EB}"/>
    <cellStyle name="Normal 8 2 3 4 3" xfId="2065" xr:uid="{BFAEC429-4525-47F7-A2FE-53F1D0555FF0}"/>
    <cellStyle name="Normal 8 2 3 4 3 2" xfId="2066" xr:uid="{0BB2EB48-9FA1-4F46-B558-B08A343061A1}"/>
    <cellStyle name="Normal 8 2 3 4 4" xfId="2067" xr:uid="{E6742075-A15C-47D5-8FAF-3D073565BA44}"/>
    <cellStyle name="Normal 8 2 3 5" xfId="775" xr:uid="{8D56492B-9384-4FD4-B03F-D76C3F76E3CC}"/>
    <cellStyle name="Normal 8 2 3 5 2" xfId="2068" xr:uid="{D7A11FB3-E574-4E39-94AC-B11E01B34060}"/>
    <cellStyle name="Normal 8 2 3 5 2 2" xfId="2069" xr:uid="{734FE9A5-1DD4-4686-BC75-85F85E58CECC}"/>
    <cellStyle name="Normal 8 2 3 5 3" xfId="2070" xr:uid="{E12A600A-1DA9-490B-9466-3DC4E9DA98B2}"/>
    <cellStyle name="Normal 8 2 3 5 4" xfId="3736" xr:uid="{A84E6A9B-E4CC-468A-8D4A-22F27FAF8ABF}"/>
    <cellStyle name="Normal 8 2 3 6" xfId="2071" xr:uid="{E11B0914-7845-46C0-B73D-947045E521D1}"/>
    <cellStyle name="Normal 8 2 3 6 2" xfId="2072" xr:uid="{7DF27229-DE8E-4590-B994-ED1E2F60E3C1}"/>
    <cellStyle name="Normal 8 2 3 7" xfId="2073" xr:uid="{6B09E02D-50FB-4FF0-9B5C-0003D6BB983D}"/>
    <cellStyle name="Normal 8 2 3 8" xfId="3737" xr:uid="{0F6763F0-6D94-4A59-B6FF-1BC47E4EFE10}"/>
    <cellStyle name="Normal 8 2 4" xfId="152" xr:uid="{98BBEB7E-A2B7-477D-89AA-FB9714F4FBA8}"/>
    <cellStyle name="Normal 8 2 4 2" xfId="449" xr:uid="{362CFF65-4A4F-4701-8E5E-61A86B5E2FBF}"/>
    <cellStyle name="Normal 8 2 4 2 2" xfId="776" xr:uid="{24817199-653E-400A-873A-3BE76306C9C0}"/>
    <cellStyle name="Normal 8 2 4 2 2 2" xfId="2074" xr:uid="{45CAE10F-0CDA-4CDE-97B8-55117ED91310}"/>
    <cellStyle name="Normal 8 2 4 2 2 2 2" xfId="2075" xr:uid="{6251A915-DE4E-4880-BC07-FBB69130D368}"/>
    <cellStyle name="Normal 8 2 4 2 2 3" xfId="2076" xr:uid="{7ABB1245-FE75-4987-AE7F-B690E7CAF48E}"/>
    <cellStyle name="Normal 8 2 4 2 2 4" xfId="3738" xr:uid="{8EC0728A-4E73-4E33-AD75-7C315F717E50}"/>
    <cellStyle name="Normal 8 2 4 2 3" xfId="2077" xr:uid="{5A9C538C-166A-445B-9D32-0A60D68BA44F}"/>
    <cellStyle name="Normal 8 2 4 2 3 2" xfId="2078" xr:uid="{0B2B122D-8EEB-42E6-B1F6-B234BE2B189D}"/>
    <cellStyle name="Normal 8 2 4 2 4" xfId="2079" xr:uid="{9BA0F906-F68E-4031-B310-12F919C30B90}"/>
    <cellStyle name="Normal 8 2 4 2 5" xfId="3739" xr:uid="{336B49F1-D0A5-443C-8A46-2F5AA2F260F2}"/>
    <cellStyle name="Normal 8 2 4 3" xfId="777" xr:uid="{4D39DC3F-A664-46CC-BD66-742CF7B1A5B8}"/>
    <cellStyle name="Normal 8 2 4 3 2" xfId="2080" xr:uid="{1AE0EC25-8E08-4D16-BE6B-832BB008BFAD}"/>
    <cellStyle name="Normal 8 2 4 3 2 2" xfId="2081" xr:uid="{B5070278-22AD-4D06-8A38-6F31D5A4A1BA}"/>
    <cellStyle name="Normal 8 2 4 3 3" xfId="2082" xr:uid="{B36A6D1A-3986-4931-915A-4C368BA7E62E}"/>
    <cellStyle name="Normal 8 2 4 3 4" xfId="3740" xr:uid="{41BA6234-07CB-4D34-844C-668EE2997977}"/>
    <cellStyle name="Normal 8 2 4 4" xfId="2083" xr:uid="{1B70AD09-F554-48BA-854A-EF1A4F27EB84}"/>
    <cellStyle name="Normal 8 2 4 4 2" xfId="2084" xr:uid="{23280FA6-0C55-4028-AE2C-6B672033DD3E}"/>
    <cellStyle name="Normal 8 2 4 4 3" xfId="3741" xr:uid="{C565DCED-2BB8-4B5F-9F17-245347472903}"/>
    <cellStyle name="Normal 8 2 4 4 4" xfId="3742" xr:uid="{5B3CB642-D766-4351-97A0-8A5B236FDD36}"/>
    <cellStyle name="Normal 8 2 4 5" xfId="2085" xr:uid="{E511A379-DBAD-4123-B157-AFF81F61AB8E}"/>
    <cellStyle name="Normal 8 2 4 6" xfId="3743" xr:uid="{78770253-20A9-489D-894E-D9EF2977F2E3}"/>
    <cellStyle name="Normal 8 2 4 7" xfId="3744" xr:uid="{8A65DB2D-8D66-4315-9416-DE005D4AE849}"/>
    <cellStyle name="Normal 8 2 5" xfId="381" xr:uid="{E3B47446-0282-4172-9A9E-D00915DAED28}"/>
    <cellStyle name="Normal 8 2 5 2" xfId="778" xr:uid="{B0C1A491-7007-406F-AEFC-581AB0E22D65}"/>
    <cellStyle name="Normal 8 2 5 2 2" xfId="779" xr:uid="{F8D06B96-7135-445B-B909-8F5F16E28B90}"/>
    <cellStyle name="Normal 8 2 5 2 2 2" xfId="2086" xr:uid="{B49FB7E5-3DC1-4993-BDCD-0D075F081E28}"/>
    <cellStyle name="Normal 8 2 5 2 2 2 2" xfId="2087" xr:uid="{566A69BD-6A54-4DD4-B24E-B5B6F0A64493}"/>
    <cellStyle name="Normal 8 2 5 2 2 3" xfId="2088" xr:uid="{652BA169-D302-46AB-9247-4923D15A0F11}"/>
    <cellStyle name="Normal 8 2 5 2 3" xfId="2089" xr:uid="{3DE69916-A85B-4BDF-9BA8-5BA9226475AE}"/>
    <cellStyle name="Normal 8 2 5 2 3 2" xfId="2090" xr:uid="{0571DB72-DE6F-4B3F-95DE-4DA65ED6F83C}"/>
    <cellStyle name="Normal 8 2 5 2 4" xfId="2091" xr:uid="{BEFEAF27-4F59-4108-A65F-C8D23CFAA985}"/>
    <cellStyle name="Normal 8 2 5 3" xfId="780" xr:uid="{3AFA41E0-3558-45AA-9230-4501F4D963FF}"/>
    <cellStyle name="Normal 8 2 5 3 2" xfId="2092" xr:uid="{C1CB311E-16B4-4C32-8D6E-126E70470C2F}"/>
    <cellStyle name="Normal 8 2 5 3 2 2" xfId="2093" xr:uid="{AF3CD94F-0ECC-4858-BAE7-3D5EDA24D3E5}"/>
    <cellStyle name="Normal 8 2 5 3 3" xfId="2094" xr:uid="{E5B05710-23A7-419F-A367-3E497EAB6D53}"/>
    <cellStyle name="Normal 8 2 5 3 4" xfId="3745" xr:uid="{B33547E3-9AEF-456B-9270-EE8EDE40ACEA}"/>
    <cellStyle name="Normal 8 2 5 4" xfId="2095" xr:uid="{229CC08E-F819-46C5-825E-3CE8C79D0D35}"/>
    <cellStyle name="Normal 8 2 5 4 2" xfId="2096" xr:uid="{43A73A0D-4BF2-4BC5-A518-7BA287A1D560}"/>
    <cellStyle name="Normal 8 2 5 5" xfId="2097" xr:uid="{24D5CB61-9FF4-4158-B778-9F2815AD28D2}"/>
    <cellStyle name="Normal 8 2 5 6" xfId="3746" xr:uid="{F66B3CAF-FC48-4701-8556-D1EFCD3440A6}"/>
    <cellStyle name="Normal 8 2 6" xfId="382" xr:uid="{BA2B2E6A-450A-4350-9A81-585BE5A7891E}"/>
    <cellStyle name="Normal 8 2 6 2" xfId="781" xr:uid="{4F5D8F5C-6FF9-479B-8FD2-C09A6CD51516}"/>
    <cellStyle name="Normal 8 2 6 2 2" xfId="2098" xr:uid="{CA8539D2-E174-4482-A2B5-FD1A3B6ED66D}"/>
    <cellStyle name="Normal 8 2 6 2 2 2" xfId="2099" xr:uid="{F43CB32F-53FF-4BEF-91D6-AA45FB11B9F6}"/>
    <cellStyle name="Normal 8 2 6 2 3" xfId="2100" xr:uid="{E938C0B7-0545-4125-85F8-7DE6F66E123D}"/>
    <cellStyle name="Normal 8 2 6 2 4" xfId="3747" xr:uid="{ABBBA4FA-873C-4D08-B389-344851F30E5B}"/>
    <cellStyle name="Normal 8 2 6 3" xfId="2101" xr:uid="{C336199A-7F47-49CB-A028-F175D1E0723C}"/>
    <cellStyle name="Normal 8 2 6 3 2" xfId="2102" xr:uid="{C4EEC93B-95E5-4D1C-84C1-72798EF60363}"/>
    <cellStyle name="Normal 8 2 6 4" xfId="2103" xr:uid="{5468DDD6-681C-4066-9619-62F6F238021D}"/>
    <cellStyle name="Normal 8 2 6 5" xfId="3748" xr:uid="{FBE59CCF-932A-4064-B6CE-CE245D07D28B}"/>
    <cellStyle name="Normal 8 2 7" xfId="782" xr:uid="{A4691829-D225-4FD8-B71B-0A6E39DF7A8C}"/>
    <cellStyle name="Normal 8 2 7 2" xfId="2104" xr:uid="{944CEF11-C028-43B0-879B-C7EA90088B34}"/>
    <cellStyle name="Normal 8 2 7 2 2" xfId="2105" xr:uid="{4231718C-E726-4253-B8CC-B205970E39C5}"/>
    <cellStyle name="Normal 8 2 7 3" xfId="2106" xr:uid="{4134A8BC-7E60-4F09-998F-0D011DF521B2}"/>
    <cellStyle name="Normal 8 2 7 4" xfId="3749" xr:uid="{00867861-C2C0-4C4B-8EAE-CCF456BBAE5E}"/>
    <cellStyle name="Normal 8 2 8" xfId="2107" xr:uid="{36875459-4983-47FD-A9E0-6622AF2F6666}"/>
    <cellStyle name="Normal 8 2 8 2" xfId="2108" xr:uid="{6EA1D1CB-0E5F-4744-8D4F-13D1F4B3CF83}"/>
    <cellStyle name="Normal 8 2 8 3" xfId="3750" xr:uid="{6C01D42A-A496-445E-9C9B-87806122B33E}"/>
    <cellStyle name="Normal 8 2 8 4" xfId="3751" xr:uid="{2D0EF56C-3BE9-4445-9E5A-B2F449F17B77}"/>
    <cellStyle name="Normal 8 2 9" xfId="2109" xr:uid="{905398E2-5292-469E-A415-FA9F6FC13988}"/>
    <cellStyle name="Normal 8 3" xfId="153" xr:uid="{DC880153-AE0E-465C-9390-14250C4DB244}"/>
    <cellStyle name="Normal 8 3 10" xfId="3752" xr:uid="{39FFF085-3972-4B5B-8865-E6FBA89ACEF4}"/>
    <cellStyle name="Normal 8 3 11" xfId="3753" xr:uid="{42C3AC5C-ADD9-40F4-AF63-E86710A1C28A}"/>
    <cellStyle name="Normal 8 3 2" xfId="154" xr:uid="{1888058C-768F-4BFB-87E7-89CC632819B3}"/>
    <cellStyle name="Normal 8 3 2 2" xfId="155" xr:uid="{79C4E542-E12F-4357-8DD6-8A4817DC8924}"/>
    <cellStyle name="Normal 8 3 2 2 2" xfId="383" xr:uid="{E53B35BD-81FF-4057-B446-30FFDEC1B673}"/>
    <cellStyle name="Normal 8 3 2 2 2 2" xfId="783" xr:uid="{114D0276-9DD8-45B6-A54C-D0064EB81CEC}"/>
    <cellStyle name="Normal 8 3 2 2 2 2 2" xfId="2110" xr:uid="{425A80C2-0CC0-47D0-95F6-3D0F93C3E99D}"/>
    <cellStyle name="Normal 8 3 2 2 2 2 2 2" xfId="2111" xr:uid="{F7DCD2A8-9644-49B8-AD94-5B782756E16C}"/>
    <cellStyle name="Normal 8 3 2 2 2 2 3" xfId="2112" xr:uid="{81387BFA-7C14-4580-9C06-73D631AB918B}"/>
    <cellStyle name="Normal 8 3 2 2 2 2 4" xfId="3754" xr:uid="{1C7F36D1-D762-48B2-9C54-835135A17E08}"/>
    <cellStyle name="Normal 8 3 2 2 2 3" xfId="2113" xr:uid="{8E8849C2-B766-4F81-BE26-B0BB329B6DBC}"/>
    <cellStyle name="Normal 8 3 2 2 2 3 2" xfId="2114" xr:uid="{4F73CE18-081A-4D56-AC36-60436EC0ED7E}"/>
    <cellStyle name="Normal 8 3 2 2 2 3 3" xfId="3755" xr:uid="{6609A210-A715-4BC7-A522-C1FD1B4D4779}"/>
    <cellStyle name="Normal 8 3 2 2 2 3 4" xfId="3756" xr:uid="{7FDF8F8C-FA52-4B67-AC50-5114906EB5AD}"/>
    <cellStyle name="Normal 8 3 2 2 2 4" xfId="2115" xr:uid="{EE23DB50-D14C-4F9F-9947-52325577FC3E}"/>
    <cellStyle name="Normal 8 3 2 2 2 5" xfId="3757" xr:uid="{0ACBC3B8-0ADE-4DAE-9998-2949ED0C3792}"/>
    <cellStyle name="Normal 8 3 2 2 2 6" xfId="3758" xr:uid="{8E72807E-405B-4F28-8902-E50A080AE877}"/>
    <cellStyle name="Normal 8 3 2 2 3" xfId="784" xr:uid="{33947A76-DA3E-4091-8D78-975D67D0DF86}"/>
    <cellStyle name="Normal 8 3 2 2 3 2" xfId="2116" xr:uid="{0D2BBA8B-5303-44B4-8035-614D554BAA68}"/>
    <cellStyle name="Normal 8 3 2 2 3 2 2" xfId="2117" xr:uid="{37B0F9B2-25CD-43E9-B2A6-9EE3624233D0}"/>
    <cellStyle name="Normal 8 3 2 2 3 2 3" xfId="3759" xr:uid="{1FFF91EB-7883-4E1F-B229-896D0DD3F134}"/>
    <cellStyle name="Normal 8 3 2 2 3 2 4" xfId="3760" xr:uid="{9DE3029F-52E5-4D90-A7EE-7A41A620A31C}"/>
    <cellStyle name="Normal 8 3 2 2 3 3" xfId="2118" xr:uid="{96CCF8D8-A36B-4D01-ADE2-E80E825D770B}"/>
    <cellStyle name="Normal 8 3 2 2 3 4" xfId="3761" xr:uid="{1041CA5C-E747-4F79-B112-007DD49C1988}"/>
    <cellStyle name="Normal 8 3 2 2 3 5" xfId="3762" xr:uid="{9CB26DCD-6E08-46DE-BF9A-C29579CB7D22}"/>
    <cellStyle name="Normal 8 3 2 2 4" xfId="2119" xr:uid="{CB2D3BA2-5ABB-47CE-9A79-8C10A9689DF1}"/>
    <cellStyle name="Normal 8 3 2 2 4 2" xfId="2120" xr:uid="{BCA4BE62-F0CE-4FEF-9550-458221F5C088}"/>
    <cellStyle name="Normal 8 3 2 2 4 3" xfId="3763" xr:uid="{C72F68D7-3E1C-4BC8-8452-54A969D24974}"/>
    <cellStyle name="Normal 8 3 2 2 4 4" xfId="3764" xr:uid="{6F0B1BB2-DB99-4810-A95C-66FD7F406DAF}"/>
    <cellStyle name="Normal 8 3 2 2 5" xfId="2121" xr:uid="{926D3F3E-2E84-4828-8A61-5F103CA02871}"/>
    <cellStyle name="Normal 8 3 2 2 5 2" xfId="3765" xr:uid="{D1F6839F-5D82-4A69-B18D-D6AEEDCE23F7}"/>
    <cellStyle name="Normal 8 3 2 2 5 3" xfId="3766" xr:uid="{A6143767-0635-4104-8D2B-235BE086CC43}"/>
    <cellStyle name="Normal 8 3 2 2 5 4" xfId="3767" xr:uid="{DB5D7487-96DE-431E-98D6-FAD52CABCB31}"/>
    <cellStyle name="Normal 8 3 2 2 6" xfId="3768" xr:uid="{96D465F7-1105-4283-AB54-0C5845750880}"/>
    <cellStyle name="Normal 8 3 2 2 7" xfId="3769" xr:uid="{899757A7-5AAF-4B7E-9DAA-B2A62D179158}"/>
    <cellStyle name="Normal 8 3 2 2 8" xfId="3770" xr:uid="{C95E0FF9-4A1A-4276-A554-1756C08CA47F}"/>
    <cellStyle name="Normal 8 3 2 3" xfId="384" xr:uid="{C1EDB01B-A1D6-4ADB-A8B2-031690DA5D69}"/>
    <cellStyle name="Normal 8 3 2 3 2" xfId="785" xr:uid="{EFAE4E65-31F8-4FCC-9704-4D7FB8748F1E}"/>
    <cellStyle name="Normal 8 3 2 3 2 2" xfId="786" xr:uid="{A3173F3B-4780-4481-9196-892CFDAB1D2B}"/>
    <cellStyle name="Normal 8 3 2 3 2 2 2" xfId="2122" xr:uid="{A31CDFF7-CF4A-452D-80C2-775F21544BD2}"/>
    <cellStyle name="Normal 8 3 2 3 2 2 2 2" xfId="2123" xr:uid="{C4DFFD18-2E92-41B2-9719-6E7EE2A272B3}"/>
    <cellStyle name="Normal 8 3 2 3 2 2 3" xfId="2124" xr:uid="{4EF0252E-CE1F-4B24-8ADB-DB39C59B147B}"/>
    <cellStyle name="Normal 8 3 2 3 2 3" xfId="2125" xr:uid="{345BAC7F-F678-43C2-B724-7490A86A3CA4}"/>
    <cellStyle name="Normal 8 3 2 3 2 3 2" xfId="2126" xr:uid="{0D93029B-3694-4A36-B2C4-77BD2B6C5828}"/>
    <cellStyle name="Normal 8 3 2 3 2 4" xfId="2127" xr:uid="{C963A75B-5AEC-4CD9-8244-B40149FE68D7}"/>
    <cellStyle name="Normal 8 3 2 3 3" xfId="787" xr:uid="{73F2C318-6562-4402-8E5A-747D3F732860}"/>
    <cellStyle name="Normal 8 3 2 3 3 2" xfId="2128" xr:uid="{76E7A694-BFC3-4DEB-98C9-48496DE99924}"/>
    <cellStyle name="Normal 8 3 2 3 3 2 2" xfId="2129" xr:uid="{564064FC-8C95-4379-BE83-54088287A520}"/>
    <cellStyle name="Normal 8 3 2 3 3 3" xfId="2130" xr:uid="{A0EAF530-5688-4A94-81F3-6CC86DEEBAC3}"/>
    <cellStyle name="Normal 8 3 2 3 3 4" xfId="3771" xr:uid="{6FD684AA-6ECF-42D1-80F6-3ACDD88A2EEC}"/>
    <cellStyle name="Normal 8 3 2 3 4" xfId="2131" xr:uid="{9D7E045B-D214-4363-B48B-F21DD63399A1}"/>
    <cellStyle name="Normal 8 3 2 3 4 2" xfId="2132" xr:uid="{5B91761E-ABEF-4DB3-9A07-39445FD0E658}"/>
    <cellStyle name="Normal 8 3 2 3 5" xfId="2133" xr:uid="{7C072662-0E96-47F0-B6CE-BF134A196FDC}"/>
    <cellStyle name="Normal 8 3 2 3 6" xfId="3772" xr:uid="{54290F4D-FDBE-45B0-9446-DFF3488B7670}"/>
    <cellStyle name="Normal 8 3 2 4" xfId="385" xr:uid="{2535A2A2-D00E-4B8E-AD6D-5223C3EC45A6}"/>
    <cellStyle name="Normal 8 3 2 4 2" xfId="788" xr:uid="{8DE52EA8-B09F-4EC4-B66F-ED35807B56F3}"/>
    <cellStyle name="Normal 8 3 2 4 2 2" xfId="2134" xr:uid="{64741362-1749-4B94-8087-E3C60A75DA84}"/>
    <cellStyle name="Normal 8 3 2 4 2 2 2" xfId="2135" xr:uid="{C5D9F5CE-CDA4-4DA2-A19B-520E1C74C76B}"/>
    <cellStyle name="Normal 8 3 2 4 2 3" xfId="2136" xr:uid="{F2716D56-97D5-47C6-A954-AE08F73AD157}"/>
    <cellStyle name="Normal 8 3 2 4 2 4" xfId="3773" xr:uid="{FE8C404F-2220-4519-99F2-1FF06F1761B5}"/>
    <cellStyle name="Normal 8 3 2 4 3" xfId="2137" xr:uid="{AB5BF225-738B-430A-8AFF-475F8354815E}"/>
    <cellStyle name="Normal 8 3 2 4 3 2" xfId="2138" xr:uid="{54D392E3-FB76-4B28-A48F-CDC5121CB246}"/>
    <cellStyle name="Normal 8 3 2 4 4" xfId="2139" xr:uid="{F5CA3AE0-2B54-425B-8566-3DF5EDA139CA}"/>
    <cellStyle name="Normal 8 3 2 4 5" xfId="3774" xr:uid="{DEC41FF9-9F44-4641-A302-DDE071F321D9}"/>
    <cellStyle name="Normal 8 3 2 5" xfId="386" xr:uid="{7C0FCDDE-E8BB-4729-8457-CBE2E3D70512}"/>
    <cellStyle name="Normal 8 3 2 5 2" xfId="2140" xr:uid="{D8BE308D-FBB8-4B1B-8191-457BB139A079}"/>
    <cellStyle name="Normal 8 3 2 5 2 2" xfId="2141" xr:uid="{DF1E70C2-8051-4EAA-9B78-C56DEA01425E}"/>
    <cellStyle name="Normal 8 3 2 5 3" xfId="2142" xr:uid="{026F631A-3F77-403B-9103-5917E6DB103E}"/>
    <cellStyle name="Normal 8 3 2 5 4" xfId="3775" xr:uid="{FBE8275C-FFAD-4297-980B-61882AD0D2BD}"/>
    <cellStyle name="Normal 8 3 2 6" xfId="2143" xr:uid="{984E5751-BDA4-41FA-ADB3-646659D99F14}"/>
    <cellStyle name="Normal 8 3 2 6 2" xfId="2144" xr:uid="{D5078528-7406-47CC-8BC6-7577924BDB57}"/>
    <cellStyle name="Normal 8 3 2 6 3" xfId="3776" xr:uid="{10A52CEE-E7E1-438F-83D2-CAFC6D7A7676}"/>
    <cellStyle name="Normal 8 3 2 6 4" xfId="3777" xr:uid="{D7DF2D97-373D-43D3-9A55-AA235FF56DCB}"/>
    <cellStyle name="Normal 8 3 2 7" xfId="2145" xr:uid="{05518534-E68D-4E7D-BAA9-D22DBD26E405}"/>
    <cellStyle name="Normal 8 3 2 8" xfId="3778" xr:uid="{C7B145A3-CE5C-4BC7-985E-FA849C1C1F13}"/>
    <cellStyle name="Normal 8 3 2 9" xfId="3779" xr:uid="{123F6999-75A0-4795-BF59-E32B472092C1}"/>
    <cellStyle name="Normal 8 3 3" xfId="156" xr:uid="{57541396-87B4-4429-8D3D-26DD5B2010B0}"/>
    <cellStyle name="Normal 8 3 3 2" xfId="157" xr:uid="{B6744AE5-D07B-455D-A8E0-35DBD65FCCD4}"/>
    <cellStyle name="Normal 8 3 3 2 2" xfId="789" xr:uid="{C1437F71-CE68-41C5-80A4-2D2CE59E3612}"/>
    <cellStyle name="Normal 8 3 3 2 2 2" xfId="2146" xr:uid="{21232DCF-4EBB-4825-B3DE-9754855F8FFC}"/>
    <cellStyle name="Normal 8 3 3 2 2 2 2" xfId="2147" xr:uid="{4C9FD5AD-607C-4802-95DB-9581BB8EFBE3}"/>
    <cellStyle name="Normal 8 3 3 2 2 2 2 2" xfId="4492" xr:uid="{FBA5950F-50B7-49F8-BA8B-7FB47B5D3DE5}"/>
    <cellStyle name="Normal 8 3 3 2 2 2 3" xfId="4493" xr:uid="{9B55B80E-C17B-496E-B7C3-801405FF61BC}"/>
    <cellStyle name="Normal 8 3 3 2 2 3" xfId="2148" xr:uid="{223CCA14-EAB2-489E-9530-8ADB5E421E20}"/>
    <cellStyle name="Normal 8 3 3 2 2 3 2" xfId="4494" xr:uid="{F14C78DD-DB04-4364-A2B3-8DC2E47C77F6}"/>
    <cellStyle name="Normal 8 3 3 2 2 4" xfId="3780" xr:uid="{1880355B-2565-409C-905D-C6699016A1D2}"/>
    <cellStyle name="Normal 8 3 3 2 3" xfId="2149" xr:uid="{8A01AEC9-8F09-4827-8731-79866FE74290}"/>
    <cellStyle name="Normal 8 3 3 2 3 2" xfId="2150" xr:uid="{9FC8769F-802E-4105-AF43-448AAE768DF2}"/>
    <cellStyle name="Normal 8 3 3 2 3 2 2" xfId="4495" xr:uid="{CD58E65C-87CF-4EE1-858F-FDA84E588382}"/>
    <cellStyle name="Normal 8 3 3 2 3 3" xfId="3781" xr:uid="{D376D2B9-0D63-4F7A-87BD-404E92F49F3B}"/>
    <cellStyle name="Normal 8 3 3 2 3 4" xfId="3782" xr:uid="{47E70484-8249-4C06-A500-4572E5CFAB70}"/>
    <cellStyle name="Normal 8 3 3 2 4" xfId="2151" xr:uid="{38E40B8A-F71A-43E9-B758-463F686FC538}"/>
    <cellStyle name="Normal 8 3 3 2 4 2" xfId="4496" xr:uid="{F248210D-7824-4FDB-8842-0FE6DD358497}"/>
    <cellStyle name="Normal 8 3 3 2 5" xfId="3783" xr:uid="{F0DECBFE-3525-40A4-991E-0F249F81FBED}"/>
    <cellStyle name="Normal 8 3 3 2 6" xfId="3784" xr:uid="{9718633D-501B-42A5-BDB4-C2BC1F501272}"/>
    <cellStyle name="Normal 8 3 3 3" xfId="387" xr:uid="{FB4BEC33-F245-4FC7-A4B5-B3E1F11B6811}"/>
    <cellStyle name="Normal 8 3 3 3 2" xfId="2152" xr:uid="{5318B14E-22EA-4C51-8A90-844EABB27AC1}"/>
    <cellStyle name="Normal 8 3 3 3 2 2" xfId="2153" xr:uid="{2DE3D9AB-7996-4213-9EFB-B400E87CCF2B}"/>
    <cellStyle name="Normal 8 3 3 3 2 2 2" xfId="4497" xr:uid="{4E9A3878-5CC6-418C-88BD-E5A993627C62}"/>
    <cellStyle name="Normal 8 3 3 3 2 3" xfId="3785" xr:uid="{F3673785-88F7-4980-A03B-054A76CF35FE}"/>
    <cellStyle name="Normal 8 3 3 3 2 4" xfId="3786" xr:uid="{571976AD-8BE9-4C11-864D-0C61E3E86178}"/>
    <cellStyle name="Normal 8 3 3 3 3" xfId="2154" xr:uid="{36FD0690-DE5C-43BE-AED7-A875F1D3B569}"/>
    <cellStyle name="Normal 8 3 3 3 3 2" xfId="4498" xr:uid="{ED685F1B-D093-421A-8CB3-495B452AF0B5}"/>
    <cellStyle name="Normal 8 3 3 3 4" xfId="3787" xr:uid="{0D5046BE-11A3-468E-8B90-EE116E9FB2A4}"/>
    <cellStyle name="Normal 8 3 3 3 5" xfId="3788" xr:uid="{558F8D2F-965A-4DA4-B09E-92E8B7F20F17}"/>
    <cellStyle name="Normal 8 3 3 4" xfId="2155" xr:uid="{F5645948-C891-4DB4-BFD0-CEF3C8979055}"/>
    <cellStyle name="Normal 8 3 3 4 2" xfId="2156" xr:uid="{9BE437A7-60FD-487B-B4FA-6C7DCE93FAB5}"/>
    <cellStyle name="Normal 8 3 3 4 2 2" xfId="4499" xr:uid="{3291B400-DF2C-4903-BBE9-95DB0BFC6E62}"/>
    <cellStyle name="Normal 8 3 3 4 3" xfId="3789" xr:uid="{B5EBF279-E2FF-4239-AE06-3E5EE9377F9F}"/>
    <cellStyle name="Normal 8 3 3 4 4" xfId="3790" xr:uid="{D5E98BD0-D97B-42F3-BAF1-CE7AF5159D8B}"/>
    <cellStyle name="Normal 8 3 3 5" xfId="2157" xr:uid="{6A44488A-71C1-40D5-8E72-C973FF721FDF}"/>
    <cellStyle name="Normal 8 3 3 5 2" xfId="3791" xr:uid="{4A2874E3-C961-41B9-91F4-A94C12B39685}"/>
    <cellStyle name="Normal 8 3 3 5 3" xfId="3792" xr:uid="{DC79661B-0F40-4943-B1AE-73E6C7266A62}"/>
    <cellStyle name="Normal 8 3 3 5 4" xfId="3793" xr:uid="{7B10E2E1-9F62-43FE-839E-A24808FF86A2}"/>
    <cellStyle name="Normal 8 3 3 6" xfId="3794" xr:uid="{41D897E0-9EC5-483C-955B-AB28B4415713}"/>
    <cellStyle name="Normal 8 3 3 7" xfId="3795" xr:uid="{D5004EFE-690C-44D8-A0C9-9B051AD9D509}"/>
    <cellStyle name="Normal 8 3 3 8" xfId="3796" xr:uid="{7262DCB1-EB84-4E06-9D88-6B7363AE8666}"/>
    <cellStyle name="Normal 8 3 4" xfId="158" xr:uid="{4DBD490D-ECC0-48C0-A210-C34AABA34EC1}"/>
    <cellStyle name="Normal 8 3 4 2" xfId="790" xr:uid="{038FB6A4-5929-4D64-9829-DD759EBFFDE7}"/>
    <cellStyle name="Normal 8 3 4 2 2" xfId="791" xr:uid="{EEE4D35D-CA1F-4697-ABB3-C121F9948D8E}"/>
    <cellStyle name="Normal 8 3 4 2 2 2" xfId="2158" xr:uid="{A4CC7C26-EF9B-4BBA-9C67-7FE1D471E43B}"/>
    <cellStyle name="Normal 8 3 4 2 2 2 2" xfId="2159" xr:uid="{25A64367-25A1-4264-8C6B-2CCFF03AD4FC}"/>
    <cellStyle name="Normal 8 3 4 2 2 3" xfId="2160" xr:uid="{DC6905A5-7D12-4EC6-96C2-7B86E59C3829}"/>
    <cellStyle name="Normal 8 3 4 2 2 4" xfId="3797" xr:uid="{AFF9A102-597A-4F09-B811-845713B0E95D}"/>
    <cellStyle name="Normal 8 3 4 2 3" xfId="2161" xr:uid="{911F4825-A768-4CC2-AAC1-B0722747BF05}"/>
    <cellStyle name="Normal 8 3 4 2 3 2" xfId="2162" xr:uid="{39D9EAD7-9F51-45C3-B67C-817756AFF60F}"/>
    <cellStyle name="Normal 8 3 4 2 4" xfId="2163" xr:uid="{DAD8EB92-63F0-4C01-A52F-5A516AD116E5}"/>
    <cellStyle name="Normal 8 3 4 2 5" xfId="3798" xr:uid="{FD520600-33AC-42B1-B510-A737596A90CD}"/>
    <cellStyle name="Normal 8 3 4 3" xfId="792" xr:uid="{8340D426-2990-40B3-B32A-784944E50AAC}"/>
    <cellStyle name="Normal 8 3 4 3 2" xfId="2164" xr:uid="{188F94D5-1C55-4373-AD81-EE00355A1C37}"/>
    <cellStyle name="Normal 8 3 4 3 2 2" xfId="2165" xr:uid="{F297AEA6-27D7-4469-B7EE-77F5903F72CB}"/>
    <cellStyle name="Normal 8 3 4 3 3" xfId="2166" xr:uid="{7F87FF55-6734-4F5A-99F0-256D1EECC00A}"/>
    <cellStyle name="Normal 8 3 4 3 4" xfId="3799" xr:uid="{8B313329-11C1-48B1-B22D-BCF8721C4885}"/>
    <cellStyle name="Normal 8 3 4 4" xfId="2167" xr:uid="{037A2F5A-CCAF-4B99-8F95-0162729C3876}"/>
    <cellStyle name="Normal 8 3 4 4 2" xfId="2168" xr:uid="{9986A6AE-E4EF-4CDA-B5AA-A347C328E653}"/>
    <cellStyle name="Normal 8 3 4 4 3" xfId="3800" xr:uid="{B57DF30F-7DC3-4468-8C87-4A88F9BF3A04}"/>
    <cellStyle name="Normal 8 3 4 4 4" xfId="3801" xr:uid="{6482F648-453D-4096-923D-DE6EAA33E417}"/>
    <cellStyle name="Normal 8 3 4 5" xfId="2169" xr:uid="{6C7CAE4B-FF06-49BD-B19D-BD8AF5EA6835}"/>
    <cellStyle name="Normal 8 3 4 6" xfId="3802" xr:uid="{A3A73488-B532-42E8-A19D-ED1E7A369273}"/>
    <cellStyle name="Normal 8 3 4 7" xfId="3803" xr:uid="{A682DCFD-2A9C-4AE5-A6F9-FC963C786527}"/>
    <cellStyle name="Normal 8 3 5" xfId="388" xr:uid="{EC8A72BB-1F7A-47D9-B7A7-FCF3AC49E0F8}"/>
    <cellStyle name="Normal 8 3 5 2" xfId="793" xr:uid="{AC4A61F8-8A85-42AE-86D5-87EC6269D2AA}"/>
    <cellStyle name="Normal 8 3 5 2 2" xfId="2170" xr:uid="{45717BED-7E08-4275-95A7-D2DAAEA936CB}"/>
    <cellStyle name="Normal 8 3 5 2 2 2" xfId="2171" xr:uid="{8E3EF598-987F-4CA5-AB5A-7B88AB0E1E57}"/>
    <cellStyle name="Normal 8 3 5 2 3" xfId="2172" xr:uid="{06E16316-9B4C-43AE-9BD5-8DEACD49842D}"/>
    <cellStyle name="Normal 8 3 5 2 4" xfId="3804" xr:uid="{1AA2D3B4-A5EE-448B-9831-7FAF5AF31087}"/>
    <cellStyle name="Normal 8 3 5 3" xfId="2173" xr:uid="{9DDBB2DD-399E-4231-AF7B-3B84AE0A5F7B}"/>
    <cellStyle name="Normal 8 3 5 3 2" xfId="2174" xr:uid="{6E04AD7B-1BEF-4ED3-9C35-89FC93A8B833}"/>
    <cellStyle name="Normal 8 3 5 3 3" xfId="3805" xr:uid="{E3A3DF5C-11E9-4BED-A94A-596323BF7C64}"/>
    <cellStyle name="Normal 8 3 5 3 4" xfId="3806" xr:uid="{DE388966-8EA5-43F7-BB2D-844487475C2B}"/>
    <cellStyle name="Normal 8 3 5 4" xfId="2175" xr:uid="{A3713FC4-DACD-4F1A-AB77-E52EA7B9C015}"/>
    <cellStyle name="Normal 8 3 5 5" xfId="3807" xr:uid="{A04DC0DF-6A23-4D5E-965E-B39C6FF4D4D4}"/>
    <cellStyle name="Normal 8 3 5 6" xfId="3808" xr:uid="{0B6602EA-C1D4-4929-8629-D791208575E8}"/>
    <cellStyle name="Normal 8 3 6" xfId="389" xr:uid="{395DA316-8048-4D68-817D-552A4E3C5238}"/>
    <cellStyle name="Normal 8 3 6 2" xfId="2176" xr:uid="{27EB46FE-80CE-4048-9350-9756410CA13B}"/>
    <cellStyle name="Normal 8 3 6 2 2" xfId="2177" xr:uid="{922CC8F3-2953-4EC4-B4DE-A1AB7E248AA6}"/>
    <cellStyle name="Normal 8 3 6 2 3" xfId="3809" xr:uid="{DFAFFFDD-CC1E-4A24-8CAF-57434EC80E62}"/>
    <cellStyle name="Normal 8 3 6 2 4" xfId="3810" xr:uid="{A0B5F9D3-8F75-4CCC-9969-050735407B64}"/>
    <cellStyle name="Normal 8 3 6 3" xfId="2178" xr:uid="{1CBC2388-D564-41D5-AB9F-A61BBA6E7884}"/>
    <cellStyle name="Normal 8 3 6 4" xfId="3811" xr:uid="{1D4CE3DC-3034-42AA-9FFD-CE7F276A0769}"/>
    <cellStyle name="Normal 8 3 6 5" xfId="3812" xr:uid="{25D56AB0-429E-4F64-84EC-53987A3B5DD4}"/>
    <cellStyle name="Normal 8 3 7" xfId="2179" xr:uid="{F3B721F1-2DDC-4A01-8872-A070FF7FC0E8}"/>
    <cellStyle name="Normal 8 3 7 2" xfId="2180" xr:uid="{717D1576-EDBC-49E4-87BB-C5876DDE28B6}"/>
    <cellStyle name="Normal 8 3 7 3" xfId="3813" xr:uid="{9308D024-8030-4F14-B28F-203404D5423B}"/>
    <cellStyle name="Normal 8 3 7 4" xfId="3814" xr:uid="{AF0DD5E5-2D49-45B4-8470-DD1ECE8660B9}"/>
    <cellStyle name="Normal 8 3 8" xfId="2181" xr:uid="{928C1137-4D8E-4D13-AD53-078E07D2DF9F}"/>
    <cellStyle name="Normal 8 3 8 2" xfId="3815" xr:uid="{138954A9-E282-4C59-81C3-876CEF176825}"/>
    <cellStyle name="Normal 8 3 8 3" xfId="3816" xr:uid="{D69543B2-606D-4C2C-B4B1-54F26B573F70}"/>
    <cellStyle name="Normal 8 3 8 4" xfId="3817" xr:uid="{1F861857-8C23-494F-ADDB-DC9AF9FB14FD}"/>
    <cellStyle name="Normal 8 3 9" xfId="3818" xr:uid="{C05716FE-0599-49EB-8E21-8A08807A36D9}"/>
    <cellStyle name="Normal 8 4" xfId="159" xr:uid="{7503C4CB-A2D4-4400-8997-046AA72B3900}"/>
    <cellStyle name="Normal 8 4 10" xfId="3819" xr:uid="{B2B48861-D199-4409-8192-12CC0EADCDCE}"/>
    <cellStyle name="Normal 8 4 11" xfId="3820" xr:uid="{2DE8EAFC-BDBB-476D-9CA5-25488C9F5B2F}"/>
    <cellStyle name="Normal 8 4 2" xfId="160" xr:uid="{E13492ED-85EC-4AA9-A382-D9552515AF55}"/>
    <cellStyle name="Normal 8 4 2 2" xfId="390" xr:uid="{23996ED0-FC4D-46F5-A871-B9721F1821E4}"/>
    <cellStyle name="Normal 8 4 2 2 2" xfId="794" xr:uid="{3C72ED0E-9323-4750-8FD1-6516C0686FCB}"/>
    <cellStyle name="Normal 8 4 2 2 2 2" xfId="795" xr:uid="{8D6A53C2-A044-4A38-8BCD-7DF05634D61B}"/>
    <cellStyle name="Normal 8 4 2 2 2 2 2" xfId="2182" xr:uid="{448332BC-15EB-4BF4-B8A0-033A0E43BC1C}"/>
    <cellStyle name="Normal 8 4 2 2 2 2 3" xfId="3821" xr:uid="{510FEEFC-CE28-4709-BD54-25A0F4D54BA3}"/>
    <cellStyle name="Normal 8 4 2 2 2 2 4" xfId="3822" xr:uid="{18D42AF9-7B79-40EE-8BFF-0923B7F87681}"/>
    <cellStyle name="Normal 8 4 2 2 2 3" xfId="2183" xr:uid="{24938DCD-BE09-4193-8047-99AA0831F63D}"/>
    <cellStyle name="Normal 8 4 2 2 2 3 2" xfId="3823" xr:uid="{E965C62A-B636-4D65-854D-6116E8877227}"/>
    <cellStyle name="Normal 8 4 2 2 2 3 3" xfId="3824" xr:uid="{DEE5999A-B314-4022-9719-12B96767A563}"/>
    <cellStyle name="Normal 8 4 2 2 2 3 4" xfId="3825" xr:uid="{67B054B9-CE7D-46DD-AD3B-322276216F70}"/>
    <cellStyle name="Normal 8 4 2 2 2 4" xfId="3826" xr:uid="{0AD535CD-D18E-4664-8C12-5567C2F61F23}"/>
    <cellStyle name="Normal 8 4 2 2 2 5" xfId="3827" xr:uid="{FAB3D4C5-83D1-43EB-96C4-973B133C72DD}"/>
    <cellStyle name="Normal 8 4 2 2 2 6" xfId="3828" xr:uid="{4F060E5B-E079-4C98-95E2-8F8A1349446A}"/>
    <cellStyle name="Normal 8 4 2 2 3" xfId="796" xr:uid="{E70B4A58-24D5-4DEA-92F4-50D2D8358421}"/>
    <cellStyle name="Normal 8 4 2 2 3 2" xfId="2184" xr:uid="{8BA99409-41A1-4CEB-BC00-A36FD974E181}"/>
    <cellStyle name="Normal 8 4 2 2 3 2 2" xfId="3829" xr:uid="{FC71FD7F-234B-4A7B-9A8F-502887724725}"/>
    <cellStyle name="Normal 8 4 2 2 3 2 3" xfId="3830" xr:uid="{D298081B-CD10-4D7F-80E8-C40B8ECE2A24}"/>
    <cellStyle name="Normal 8 4 2 2 3 2 4" xfId="3831" xr:uid="{222BCE7F-18E9-4490-8D4D-A05A8247E8E2}"/>
    <cellStyle name="Normal 8 4 2 2 3 3" xfId="3832" xr:uid="{83062672-5051-4035-9D5F-0BDDF882AFCB}"/>
    <cellStyle name="Normal 8 4 2 2 3 4" xfId="3833" xr:uid="{B01CDC46-D0ED-420B-8C6F-5E7D9BC909AA}"/>
    <cellStyle name="Normal 8 4 2 2 3 5" xfId="3834" xr:uid="{FA85ED33-8266-4BDC-9033-F0377F1E7D9A}"/>
    <cellStyle name="Normal 8 4 2 2 4" xfId="2185" xr:uid="{2FBD0A9F-4875-4881-A1B4-AB6298E87D9F}"/>
    <cellStyle name="Normal 8 4 2 2 4 2" xfId="3835" xr:uid="{59230963-C212-49EB-B461-E195B276E230}"/>
    <cellStyle name="Normal 8 4 2 2 4 3" xfId="3836" xr:uid="{5467EB09-7E9A-4F9F-A002-9E9128925242}"/>
    <cellStyle name="Normal 8 4 2 2 4 4" xfId="3837" xr:uid="{6661B678-11D9-4497-A035-86BFD753E550}"/>
    <cellStyle name="Normal 8 4 2 2 5" xfId="3838" xr:uid="{CA7BDB7E-40FF-4AF3-8C39-8275ABEA5A54}"/>
    <cellStyle name="Normal 8 4 2 2 5 2" xfId="3839" xr:uid="{831B26B2-1CBD-43EE-B139-A322D4715E5B}"/>
    <cellStyle name="Normal 8 4 2 2 5 3" xfId="3840" xr:uid="{3E6D3457-0369-4756-B27C-B6E8BC2B8905}"/>
    <cellStyle name="Normal 8 4 2 2 5 4" xfId="3841" xr:uid="{ECAE0F6A-D4D8-4A23-A092-54F419F0D414}"/>
    <cellStyle name="Normal 8 4 2 2 6" xfId="3842" xr:uid="{9C12ED05-34E9-416A-95C6-9DBE177A6131}"/>
    <cellStyle name="Normal 8 4 2 2 7" xfId="3843" xr:uid="{2BAA3709-D023-4CB2-88AE-C00FE2A40D8C}"/>
    <cellStyle name="Normal 8 4 2 2 8" xfId="3844" xr:uid="{6673D7C1-687B-47A9-AEF9-664A4E1DA08C}"/>
    <cellStyle name="Normal 8 4 2 3" xfId="797" xr:uid="{43F307E7-C32F-49D5-AAC7-CEB0E112A4E1}"/>
    <cellStyle name="Normal 8 4 2 3 2" xfId="798" xr:uid="{B6524150-7D9F-4C6B-AAC9-07DF235F0B5B}"/>
    <cellStyle name="Normal 8 4 2 3 2 2" xfId="799" xr:uid="{45C95AD8-692A-4D25-A3C9-DC523A766F34}"/>
    <cellStyle name="Normal 8 4 2 3 2 3" xfId="3845" xr:uid="{2D42A510-84B3-4129-B60E-A98E42B8BEC0}"/>
    <cellStyle name="Normal 8 4 2 3 2 4" xfId="3846" xr:uid="{BCFA703E-9B20-4744-864C-8C603E3E543E}"/>
    <cellStyle name="Normal 8 4 2 3 3" xfId="800" xr:uid="{C483BE3B-7E9E-4A69-9674-C1DF1CA3A7EE}"/>
    <cellStyle name="Normal 8 4 2 3 3 2" xfId="3847" xr:uid="{7BA4FF20-BDD4-4081-B3C4-891A10DDA5E6}"/>
    <cellStyle name="Normal 8 4 2 3 3 3" xfId="3848" xr:uid="{E25C7D35-2075-4BD4-9802-11CB395DD194}"/>
    <cellStyle name="Normal 8 4 2 3 3 4" xfId="3849" xr:uid="{02857985-DF9E-4FC2-A783-5A5C88AFFE3E}"/>
    <cellStyle name="Normal 8 4 2 3 4" xfId="3850" xr:uid="{5246212D-2EF8-4F74-A2B8-7D53C3D3EF0C}"/>
    <cellStyle name="Normal 8 4 2 3 5" xfId="3851" xr:uid="{B18D47F7-565E-42B1-A354-6E388AB027D3}"/>
    <cellStyle name="Normal 8 4 2 3 6" xfId="3852" xr:uid="{9435525F-E73E-41FE-8030-6F1CF01823EE}"/>
    <cellStyle name="Normal 8 4 2 4" xfId="801" xr:uid="{1BD15E55-4279-4E44-B320-8E64CBA26413}"/>
    <cellStyle name="Normal 8 4 2 4 2" xfId="802" xr:uid="{181052FB-09E0-4D38-8F19-BCE862AC53A3}"/>
    <cellStyle name="Normal 8 4 2 4 2 2" xfId="3853" xr:uid="{926AEA32-CFEE-430F-B330-BD7A1ED9E8D3}"/>
    <cellStyle name="Normal 8 4 2 4 2 3" xfId="3854" xr:uid="{CF812D6F-28F1-44A8-9C94-A679F5C0E2D3}"/>
    <cellStyle name="Normal 8 4 2 4 2 4" xfId="3855" xr:uid="{E32E2540-2821-438A-9BAD-C43A567EB640}"/>
    <cellStyle name="Normal 8 4 2 4 3" xfId="3856" xr:uid="{B7583BE8-FB56-41EE-A090-50227978F5F5}"/>
    <cellStyle name="Normal 8 4 2 4 4" xfId="3857" xr:uid="{3B8A06D5-A5D7-4A15-A5BB-270226E8D058}"/>
    <cellStyle name="Normal 8 4 2 4 5" xfId="3858" xr:uid="{182E640C-CBA9-45B3-9744-8F07311F4695}"/>
    <cellStyle name="Normal 8 4 2 5" xfId="803" xr:uid="{B0BD6586-174F-45E5-BDD9-9EADC8B8BCC5}"/>
    <cellStyle name="Normal 8 4 2 5 2" xfId="3859" xr:uid="{0663A9BA-EEF7-40F9-A563-1B7905D9ECE6}"/>
    <cellStyle name="Normal 8 4 2 5 3" xfId="3860" xr:uid="{D88B1FDC-0EDF-47BE-B28D-28FC63AC58E2}"/>
    <cellStyle name="Normal 8 4 2 5 4" xfId="3861" xr:uid="{5FFAF41D-6C56-417B-8F72-6B91E2BF7C13}"/>
    <cellStyle name="Normal 8 4 2 6" xfId="3862" xr:uid="{D6939FEC-AF1D-47D7-95D4-ACA6395B30F3}"/>
    <cellStyle name="Normal 8 4 2 6 2" xfId="3863" xr:uid="{68F50E41-0C53-497E-943F-6D5BAF65470E}"/>
    <cellStyle name="Normal 8 4 2 6 3" xfId="3864" xr:uid="{3676ADC1-F67F-42C1-9B6E-B7589A7AC29D}"/>
    <cellStyle name="Normal 8 4 2 6 4" xfId="3865" xr:uid="{B9DA5569-5EC8-4C6F-8F4C-D412DB4CFEF6}"/>
    <cellStyle name="Normal 8 4 2 7" xfId="3866" xr:uid="{5EA81433-A4CA-41A1-BCAE-4657BAF9F7B7}"/>
    <cellStyle name="Normal 8 4 2 8" xfId="3867" xr:uid="{B688FD8D-3CA0-4903-ACB1-E7792C42FDE3}"/>
    <cellStyle name="Normal 8 4 2 9" xfId="3868" xr:uid="{1E25DBA5-A119-4E56-8500-BAF1219840C6}"/>
    <cellStyle name="Normal 8 4 3" xfId="391" xr:uid="{582A1BE4-77F1-41B2-8631-F1EDC6CA0C80}"/>
    <cellStyle name="Normal 8 4 3 2" xfId="804" xr:uid="{A12EAD45-E667-4F6A-BCC9-DC2B1BF22DCB}"/>
    <cellStyle name="Normal 8 4 3 2 2" xfId="805" xr:uid="{98A448E0-E6FE-4EE4-9B0A-E43EE85C6478}"/>
    <cellStyle name="Normal 8 4 3 2 2 2" xfId="2186" xr:uid="{A4A6AC00-550C-4CB1-922E-15DE2634F70C}"/>
    <cellStyle name="Normal 8 4 3 2 2 2 2" xfId="2187" xr:uid="{CBC81552-32D1-45C7-86D0-9B310A020D02}"/>
    <cellStyle name="Normal 8 4 3 2 2 3" xfId="2188" xr:uid="{D29E0EB8-95D2-4627-A1D5-264BAB01A734}"/>
    <cellStyle name="Normal 8 4 3 2 2 4" xfId="3869" xr:uid="{3D9A012F-198C-4750-B919-6CA175C61288}"/>
    <cellStyle name="Normal 8 4 3 2 3" xfId="2189" xr:uid="{4251A8A4-D963-4362-8049-D8AEDF42130C}"/>
    <cellStyle name="Normal 8 4 3 2 3 2" xfId="2190" xr:uid="{D142B840-CAF4-4A25-8E0E-CCAB5644BD4C}"/>
    <cellStyle name="Normal 8 4 3 2 3 3" xfId="3870" xr:uid="{9806A68C-7506-4DE5-AD42-138E0BCB497B}"/>
    <cellStyle name="Normal 8 4 3 2 3 4" xfId="3871" xr:uid="{540ADDE9-8AA0-4B9A-9620-DE4C58CC9847}"/>
    <cellStyle name="Normal 8 4 3 2 4" xfId="2191" xr:uid="{939A84DD-0DC4-4657-B02A-3B341C39D68D}"/>
    <cellStyle name="Normal 8 4 3 2 5" xfId="3872" xr:uid="{493F5AB2-99D7-4A55-B9C5-61A85F2CB2E1}"/>
    <cellStyle name="Normal 8 4 3 2 6" xfId="3873" xr:uid="{24BD596F-1279-4D20-88F9-A645E07C6A73}"/>
    <cellStyle name="Normal 8 4 3 3" xfId="806" xr:uid="{FA9B7594-317E-4EEE-B1D6-20B55F5A9A4B}"/>
    <cellStyle name="Normal 8 4 3 3 2" xfId="2192" xr:uid="{B1C290C0-EECB-4333-9229-CD4A93AC05E7}"/>
    <cellStyle name="Normal 8 4 3 3 2 2" xfId="2193" xr:uid="{247316FC-B94B-4927-90F5-E09533641E02}"/>
    <cellStyle name="Normal 8 4 3 3 2 3" xfId="3874" xr:uid="{3B16647A-859B-4F65-9522-6B9E3CDB4BE0}"/>
    <cellStyle name="Normal 8 4 3 3 2 4" xfId="3875" xr:uid="{03C6FDDF-C7CC-4E13-90C4-514E1B4B9570}"/>
    <cellStyle name="Normal 8 4 3 3 3" xfId="2194" xr:uid="{5B9AC627-F03F-430C-8639-64A3F419F003}"/>
    <cellStyle name="Normal 8 4 3 3 4" xfId="3876" xr:uid="{309428DA-1D2F-41D0-9E04-C2DA7F7A6A60}"/>
    <cellStyle name="Normal 8 4 3 3 5" xfId="3877" xr:uid="{E02C73CF-5A11-4A4D-87BE-44B02158FBD5}"/>
    <cellStyle name="Normal 8 4 3 4" xfId="2195" xr:uid="{C2E51E2F-6FF4-4315-A541-EE3F70174011}"/>
    <cellStyle name="Normal 8 4 3 4 2" xfId="2196" xr:uid="{83B3C611-529D-426F-880F-6F69155B4ED0}"/>
    <cellStyle name="Normal 8 4 3 4 3" xfId="3878" xr:uid="{3C54DB28-76CB-44E9-8EA6-CB3B5E67910C}"/>
    <cellStyle name="Normal 8 4 3 4 4" xfId="3879" xr:uid="{03FF1C06-B6C9-4BF3-B8B1-C0F1042B2767}"/>
    <cellStyle name="Normal 8 4 3 5" xfId="2197" xr:uid="{4FB406A5-9CBE-468A-BB30-596F66B10683}"/>
    <cellStyle name="Normal 8 4 3 5 2" xfId="3880" xr:uid="{96E7278F-F25A-485B-ADB1-3B036BA21696}"/>
    <cellStyle name="Normal 8 4 3 5 3" xfId="3881" xr:uid="{B0D649CE-5DC7-4E5C-995D-3A4492CAFF1B}"/>
    <cellStyle name="Normal 8 4 3 5 4" xfId="3882" xr:uid="{FB462328-49B2-4C2C-8F53-49EF61AFA9CF}"/>
    <cellStyle name="Normal 8 4 3 6" xfId="3883" xr:uid="{0D62E501-F1AD-4C78-A7F9-7B1AB989A626}"/>
    <cellStyle name="Normal 8 4 3 7" xfId="3884" xr:uid="{1D9417B6-3375-4A5E-9A5D-3CB8587D15B0}"/>
    <cellStyle name="Normal 8 4 3 8" xfId="3885" xr:uid="{D8328B3A-5835-4FD1-8CBA-5A9D9CC5F02D}"/>
    <cellStyle name="Normal 8 4 4" xfId="392" xr:uid="{98A11B93-6E2F-40D6-8A57-D8CAE8CF093F}"/>
    <cellStyle name="Normal 8 4 4 2" xfId="807" xr:uid="{1A9B9F7F-0AED-48C3-B52B-27C7843203D4}"/>
    <cellStyle name="Normal 8 4 4 2 2" xfId="808" xr:uid="{A485C5AC-569E-4C60-8138-467DCCD2E034}"/>
    <cellStyle name="Normal 8 4 4 2 2 2" xfId="2198" xr:uid="{158091F7-47AD-4255-B99E-403F06706265}"/>
    <cellStyle name="Normal 8 4 4 2 2 3" xfId="3886" xr:uid="{29FB7DB9-DA7C-4D5E-A127-51F74C0D7978}"/>
    <cellStyle name="Normal 8 4 4 2 2 4" xfId="3887" xr:uid="{E1149CA9-6DEE-49A0-8390-4AEBF2E2F3CD}"/>
    <cellStyle name="Normal 8 4 4 2 3" xfId="2199" xr:uid="{F269307A-87DE-42E7-8DEC-6468EF78E8B8}"/>
    <cellStyle name="Normal 8 4 4 2 4" xfId="3888" xr:uid="{A9233DCD-B94D-45C5-A9A5-6A2335729C45}"/>
    <cellStyle name="Normal 8 4 4 2 5" xfId="3889" xr:uid="{2CDA6823-B85E-44D5-815F-17FCB67F54D1}"/>
    <cellStyle name="Normal 8 4 4 3" xfId="809" xr:uid="{EB50B772-422C-40F8-ABF1-983326774984}"/>
    <cellStyle name="Normal 8 4 4 3 2" xfId="2200" xr:uid="{87DD6A53-3D9F-4957-BEF1-4333FE4544A7}"/>
    <cellStyle name="Normal 8 4 4 3 3" xfId="3890" xr:uid="{39D4D04A-F801-4B89-8363-D33015C32418}"/>
    <cellStyle name="Normal 8 4 4 3 4" xfId="3891" xr:uid="{1B883907-59A7-437C-B604-8B267C68A366}"/>
    <cellStyle name="Normal 8 4 4 4" xfId="2201" xr:uid="{50117273-3BF4-4FE7-ADFD-0922D49FB1D5}"/>
    <cellStyle name="Normal 8 4 4 4 2" xfId="3892" xr:uid="{DF8D6949-B6F4-452B-B6F1-4DAEB9FA6231}"/>
    <cellStyle name="Normal 8 4 4 4 3" xfId="3893" xr:uid="{AB0600F3-70F1-4EDC-B401-D8119F0C997B}"/>
    <cellStyle name="Normal 8 4 4 4 4" xfId="3894" xr:uid="{FDBD5A8F-3835-4E1E-877C-D867ADB05C98}"/>
    <cellStyle name="Normal 8 4 4 5" xfId="3895" xr:uid="{A1FB7EBD-6BD4-440A-8122-A3B2193D4DF5}"/>
    <cellStyle name="Normal 8 4 4 6" xfId="3896" xr:uid="{3D87786F-77FE-4350-9EA2-12FC2B78D684}"/>
    <cellStyle name="Normal 8 4 4 7" xfId="3897" xr:uid="{DB673507-1FF0-4599-AE22-3F31879110AC}"/>
    <cellStyle name="Normal 8 4 5" xfId="393" xr:uid="{26772BEA-A8D7-431C-9EA9-497A10120C75}"/>
    <cellStyle name="Normal 8 4 5 2" xfId="810" xr:uid="{0F81586C-CAFB-4732-98D0-50D247575F46}"/>
    <cellStyle name="Normal 8 4 5 2 2" xfId="2202" xr:uid="{D9009D58-261D-43E8-ABCD-BCC6F6DD768E}"/>
    <cellStyle name="Normal 8 4 5 2 3" xfId="3898" xr:uid="{88E4F136-8972-44A5-9752-0AC64DD19FF4}"/>
    <cellStyle name="Normal 8 4 5 2 4" xfId="3899" xr:uid="{E2422833-FE2A-4FB9-8FB9-340C7E4D27DC}"/>
    <cellStyle name="Normal 8 4 5 3" xfId="2203" xr:uid="{02D26FE2-FC41-48E1-82DC-F376A3A323C5}"/>
    <cellStyle name="Normal 8 4 5 3 2" xfId="3900" xr:uid="{38E1A79E-BD1F-4ADF-8588-D7A7AD2B993B}"/>
    <cellStyle name="Normal 8 4 5 3 3" xfId="3901" xr:uid="{5F07A295-E84B-4CDE-B0F1-4C50BFA7D865}"/>
    <cellStyle name="Normal 8 4 5 3 4" xfId="3902" xr:uid="{149B425A-059E-4236-9B6C-4C2C4F578798}"/>
    <cellStyle name="Normal 8 4 5 4" xfId="3903" xr:uid="{D2BCF1A2-F241-4DBE-B125-02C4A13434EC}"/>
    <cellStyle name="Normal 8 4 5 5" xfId="3904" xr:uid="{DEBF828B-3144-4184-8F60-156240854F9C}"/>
    <cellStyle name="Normal 8 4 5 6" xfId="3905" xr:uid="{78EC8836-7262-4CDA-8B10-DFC24AF19096}"/>
    <cellStyle name="Normal 8 4 6" xfId="811" xr:uid="{779A0666-ECF6-461B-A949-6649A3645AE4}"/>
    <cellStyle name="Normal 8 4 6 2" xfId="2204" xr:uid="{6B5770FF-41FC-490A-A36E-E4ACF96D139A}"/>
    <cellStyle name="Normal 8 4 6 2 2" xfId="3906" xr:uid="{82077236-40A0-454F-AF8C-C4F8D8D5CA99}"/>
    <cellStyle name="Normal 8 4 6 2 3" xfId="3907" xr:uid="{EA0CCCBF-3CC8-4B84-8E55-4953BCB38CE4}"/>
    <cellStyle name="Normal 8 4 6 2 4" xfId="3908" xr:uid="{44217608-2EFC-4794-A523-B9DD94FA544E}"/>
    <cellStyle name="Normal 8 4 6 3" xfId="3909" xr:uid="{50403CA6-AFA5-4505-A947-F68E9409A814}"/>
    <cellStyle name="Normal 8 4 6 4" xfId="3910" xr:uid="{A5A80845-6FBD-4F6A-B494-99BE2B975ADC}"/>
    <cellStyle name="Normal 8 4 6 5" xfId="3911" xr:uid="{77F3F971-356A-4E0C-8A09-4CD72CD0BA9D}"/>
    <cellStyle name="Normal 8 4 7" xfId="2205" xr:uid="{F293427D-51B3-4655-A903-97B3C20D3698}"/>
    <cellStyle name="Normal 8 4 7 2" xfId="3912" xr:uid="{0FAF6360-5584-4418-B12B-8E7D9CC4FE2D}"/>
    <cellStyle name="Normal 8 4 7 3" xfId="3913" xr:uid="{6C2A393D-ABB3-42A8-BFC1-4361B3EC65AD}"/>
    <cellStyle name="Normal 8 4 7 4" xfId="3914" xr:uid="{18BFF429-F271-4A14-B6A4-B91EB64038C9}"/>
    <cellStyle name="Normal 8 4 8" xfId="3915" xr:uid="{1CE7FA53-8EED-42A0-A154-0CD154608C83}"/>
    <cellStyle name="Normal 8 4 8 2" xfId="3916" xr:uid="{37E5AFE3-8E51-4993-81AB-BC4CA34CA8B8}"/>
    <cellStyle name="Normal 8 4 8 3" xfId="3917" xr:uid="{FC233D3E-9847-461D-AC3A-AF52EAAA5F49}"/>
    <cellStyle name="Normal 8 4 8 4" xfId="3918" xr:uid="{FBF4EDD5-49BA-4DA3-A285-5EAA1A085DAE}"/>
    <cellStyle name="Normal 8 4 9" xfId="3919" xr:uid="{F2637F9C-6768-4745-9310-D5CFB53D7AFF}"/>
    <cellStyle name="Normal 8 5" xfId="161" xr:uid="{1A0AC413-5526-4A73-AFF7-5D780338398A}"/>
    <cellStyle name="Normal 8 5 2" xfId="162" xr:uid="{7EE37EDD-AE53-425C-A3D6-F3BD1F8B1531}"/>
    <cellStyle name="Normal 8 5 2 2" xfId="394" xr:uid="{C37BCDD1-E7A3-41F7-8F09-CA1FB3060AE0}"/>
    <cellStyle name="Normal 8 5 2 2 2" xfId="812" xr:uid="{BAFC222F-5360-43A4-9DBF-F48E9C0E9EAA}"/>
    <cellStyle name="Normal 8 5 2 2 2 2" xfId="2206" xr:uid="{75B2CE8D-0B98-471F-9BB1-C8745BD791D2}"/>
    <cellStyle name="Normal 8 5 2 2 2 3" xfId="3920" xr:uid="{5A73F98A-6FB8-4212-9DA0-D38B7C75DB57}"/>
    <cellStyle name="Normal 8 5 2 2 2 4" xfId="3921" xr:uid="{6C44D279-7F47-40DA-85F4-63BB49866B79}"/>
    <cellStyle name="Normal 8 5 2 2 3" xfId="2207" xr:uid="{3A5C2388-CD6F-4B2C-8FAB-746271C6E5CD}"/>
    <cellStyle name="Normal 8 5 2 2 3 2" xfId="3922" xr:uid="{A84E1B18-7C99-4ABA-9F12-F99D8224175C}"/>
    <cellStyle name="Normal 8 5 2 2 3 3" xfId="3923" xr:uid="{D5FADF26-5295-46E3-B77D-9E5E435D6490}"/>
    <cellStyle name="Normal 8 5 2 2 3 4" xfId="3924" xr:uid="{6259D43B-CC53-4F5A-8973-DE67E3A85D36}"/>
    <cellStyle name="Normal 8 5 2 2 4" xfId="3925" xr:uid="{0869258F-78B5-4BB3-816B-430F3D4E940C}"/>
    <cellStyle name="Normal 8 5 2 2 5" xfId="3926" xr:uid="{76E4D700-FB36-4066-9673-1A630DB4BC00}"/>
    <cellStyle name="Normal 8 5 2 2 6" xfId="3927" xr:uid="{4B25B2A6-8181-43C4-8ACB-D6E1F9875FDA}"/>
    <cellStyle name="Normal 8 5 2 3" xfId="813" xr:uid="{F8A1DC81-6D12-42C3-A024-3DEB31B56F07}"/>
    <cellStyle name="Normal 8 5 2 3 2" xfId="2208" xr:uid="{D57361B9-22D7-4EFA-9E57-DDF75404473D}"/>
    <cellStyle name="Normal 8 5 2 3 2 2" xfId="3928" xr:uid="{1D4C7ADD-557F-4462-A034-77EF93A53067}"/>
    <cellStyle name="Normal 8 5 2 3 2 3" xfId="3929" xr:uid="{2F8B1ABB-A36C-4919-8C94-917C8C15AE20}"/>
    <cellStyle name="Normal 8 5 2 3 2 4" xfId="3930" xr:uid="{F2033DE1-1F9B-481C-A347-D242C64A6963}"/>
    <cellStyle name="Normal 8 5 2 3 3" xfId="3931" xr:uid="{DFA3E7CC-655E-47DF-8423-E91D47C459D0}"/>
    <cellStyle name="Normal 8 5 2 3 4" xfId="3932" xr:uid="{BE90713A-1AC0-4A39-8D62-BEEC1FE5DFF0}"/>
    <cellStyle name="Normal 8 5 2 3 5" xfId="3933" xr:uid="{F7FA1ED5-5E6A-4300-8A3A-12E7A4D1D7CB}"/>
    <cellStyle name="Normal 8 5 2 4" xfId="2209" xr:uid="{279FE3F7-1813-459B-9944-5DC1C35E511A}"/>
    <cellStyle name="Normal 8 5 2 4 2" xfId="3934" xr:uid="{E7A57436-7CF2-4129-A41B-721C6B5A67B4}"/>
    <cellStyle name="Normal 8 5 2 4 3" xfId="3935" xr:uid="{240BFACE-4DBC-477C-9E7E-59E286B0CBB0}"/>
    <cellStyle name="Normal 8 5 2 4 4" xfId="3936" xr:uid="{F0F4C4C0-DEE6-4EFD-ABD7-66859B4AC1B3}"/>
    <cellStyle name="Normal 8 5 2 5" xfId="3937" xr:uid="{4F787337-CBC8-4E39-BC18-F06F4CDEB727}"/>
    <cellStyle name="Normal 8 5 2 5 2" xfId="3938" xr:uid="{262BFB1F-B868-4D67-923C-47F32EDAC289}"/>
    <cellStyle name="Normal 8 5 2 5 3" xfId="3939" xr:uid="{79B3A121-E722-4F2C-A3A0-E3C73142B059}"/>
    <cellStyle name="Normal 8 5 2 5 4" xfId="3940" xr:uid="{96184287-9B89-4710-AE84-DAFE83706D2C}"/>
    <cellStyle name="Normal 8 5 2 6" xfId="3941" xr:uid="{E0E2F144-F120-4408-8C0F-517233B6A339}"/>
    <cellStyle name="Normal 8 5 2 7" xfId="3942" xr:uid="{CA4DD967-09B9-4615-B9F2-E5C35E1EE672}"/>
    <cellStyle name="Normal 8 5 2 8" xfId="3943" xr:uid="{35BD67F8-0198-4434-8E29-F7A33FCE32E0}"/>
    <cellStyle name="Normal 8 5 3" xfId="395" xr:uid="{AF97C815-2691-4AB4-9F1D-A8542498C351}"/>
    <cellStyle name="Normal 8 5 3 2" xfId="814" xr:uid="{07D749D5-CAC0-4068-AD72-E49F03978322}"/>
    <cellStyle name="Normal 8 5 3 2 2" xfId="815" xr:uid="{E7D4781D-EB50-433D-A623-EA24905E18E5}"/>
    <cellStyle name="Normal 8 5 3 2 3" xfId="3944" xr:uid="{CE0434FE-23F1-402B-8CE1-A74F4CEB4503}"/>
    <cellStyle name="Normal 8 5 3 2 4" xfId="3945" xr:uid="{2BE14ED9-0D83-44E4-8058-918564C27AFD}"/>
    <cellStyle name="Normal 8 5 3 3" xfId="816" xr:uid="{C9EFF706-E1C8-47D8-9851-22DDDDA7602D}"/>
    <cellStyle name="Normal 8 5 3 3 2" xfId="3946" xr:uid="{C1C5C50B-09D4-4B46-937A-8462B51B6323}"/>
    <cellStyle name="Normal 8 5 3 3 3" xfId="3947" xr:uid="{091E6CED-BCAC-458A-AC92-15B2905173D5}"/>
    <cellStyle name="Normal 8 5 3 3 4" xfId="3948" xr:uid="{1F298BFB-9C26-4528-A816-D5DB523BF013}"/>
    <cellStyle name="Normal 8 5 3 4" xfId="3949" xr:uid="{5B60E798-F04C-40C0-9636-CB48F4BFF1DA}"/>
    <cellStyle name="Normal 8 5 3 5" xfId="3950" xr:uid="{D7E9A3DC-F8B1-4CA8-8E09-B9809BB7C590}"/>
    <cellStyle name="Normal 8 5 3 6" xfId="3951" xr:uid="{265F4E49-67AC-440A-901E-679032B45236}"/>
    <cellStyle name="Normal 8 5 4" xfId="396" xr:uid="{F3DB2528-4DC0-4B49-8B9E-9C1C7EC2CCDF}"/>
    <cellStyle name="Normal 8 5 4 2" xfId="817" xr:uid="{58300B00-B0C9-4EB0-ADB7-03C36A7CAF10}"/>
    <cellStyle name="Normal 8 5 4 2 2" xfId="3952" xr:uid="{58166F51-6311-4788-847D-E203094347EE}"/>
    <cellStyle name="Normal 8 5 4 2 3" xfId="3953" xr:uid="{41E9E225-2D49-4194-8AF6-5BE7929EB4F7}"/>
    <cellStyle name="Normal 8 5 4 2 4" xfId="3954" xr:uid="{3E5E4C56-930C-4F93-AC68-F04B37A5B7CB}"/>
    <cellStyle name="Normal 8 5 4 3" xfId="3955" xr:uid="{F459FF77-5860-467C-8689-F62777B4EC37}"/>
    <cellStyle name="Normal 8 5 4 4" xfId="3956" xr:uid="{4C95A211-FF93-4755-A46F-49E1F8DE1175}"/>
    <cellStyle name="Normal 8 5 4 5" xfId="3957" xr:uid="{C38FC4CB-8610-4109-A45C-015AEEFC392C}"/>
    <cellStyle name="Normal 8 5 5" xfId="818" xr:uid="{3A72CC9A-5E1C-482C-A84F-D3FA92252891}"/>
    <cellStyle name="Normal 8 5 5 2" xfId="3958" xr:uid="{6C5FE172-382A-4332-B1E8-B37BCF059F66}"/>
    <cellStyle name="Normal 8 5 5 3" xfId="3959" xr:uid="{96B0791C-2B24-41FC-87AB-69BEFA8B2528}"/>
    <cellStyle name="Normal 8 5 5 4" xfId="3960" xr:uid="{33A262EE-F0BB-43F7-94B2-95AAAE3FCA39}"/>
    <cellStyle name="Normal 8 5 6" xfId="3961" xr:uid="{8AEFB548-5C16-4598-83AA-668F3958FEEC}"/>
    <cellStyle name="Normal 8 5 6 2" xfId="3962" xr:uid="{77E506E5-5065-4782-8EBA-D15A9C956B14}"/>
    <cellStyle name="Normal 8 5 6 3" xfId="3963" xr:uid="{95452611-F185-4AD1-80EE-41382C269008}"/>
    <cellStyle name="Normal 8 5 6 4" xfId="3964" xr:uid="{C704F5FF-1F29-48FA-8127-A6417829F70C}"/>
    <cellStyle name="Normal 8 5 7" xfId="3965" xr:uid="{8443E7F1-C76C-4A3F-8AAE-E195DC672D61}"/>
    <cellStyle name="Normal 8 5 8" xfId="3966" xr:uid="{3408438B-4C72-41B6-9577-07A897E8C764}"/>
    <cellStyle name="Normal 8 5 9" xfId="3967" xr:uid="{9482B357-9533-41B9-B8DA-1FEFD0E82A2A}"/>
    <cellStyle name="Normal 8 6" xfId="163" xr:uid="{11EE3BD9-09BF-4041-A5C1-E9E103D0951F}"/>
    <cellStyle name="Normal 8 6 2" xfId="397" xr:uid="{A270E12F-503F-4A8B-8805-C564DE0D57CE}"/>
    <cellStyle name="Normal 8 6 2 2" xfId="819" xr:uid="{CA1D77E1-0781-4024-91A0-762AFB782FCC}"/>
    <cellStyle name="Normal 8 6 2 2 2" xfId="2210" xr:uid="{426C40EF-B226-4ACC-B930-E2703AA2BFB8}"/>
    <cellStyle name="Normal 8 6 2 2 2 2" xfId="2211" xr:uid="{951AD7B9-4A06-4409-BF6D-4056E26C11A1}"/>
    <cellStyle name="Normal 8 6 2 2 3" xfId="2212" xr:uid="{9BECFBF3-4723-49E1-8EE9-A95CF069EFCB}"/>
    <cellStyle name="Normal 8 6 2 2 4" xfId="3968" xr:uid="{CB9A741D-2F7C-4F79-97BA-46ECB664E198}"/>
    <cellStyle name="Normal 8 6 2 3" xfId="2213" xr:uid="{FB8197A5-93EC-4307-A452-53D620C3FED1}"/>
    <cellStyle name="Normal 8 6 2 3 2" xfId="2214" xr:uid="{080D9DD1-70F3-4BFA-8D0C-B832D5ECCCFE}"/>
    <cellStyle name="Normal 8 6 2 3 3" xfId="3969" xr:uid="{C5CA5C54-0A29-4C56-BBF1-E63C3053A419}"/>
    <cellStyle name="Normal 8 6 2 3 4" xfId="3970" xr:uid="{41DA71AF-61F2-48DD-9C34-DB83F82E44A8}"/>
    <cellStyle name="Normal 8 6 2 4" xfId="2215" xr:uid="{FB3530F8-B3EF-4EF6-A16D-68F7E3C5B856}"/>
    <cellStyle name="Normal 8 6 2 5" xfId="3971" xr:uid="{A9BDC356-6F8C-4390-A614-2B627ADC3C92}"/>
    <cellStyle name="Normal 8 6 2 6" xfId="3972" xr:uid="{D56C348A-0601-40FC-94BD-4B3CB20355B9}"/>
    <cellStyle name="Normal 8 6 3" xfId="820" xr:uid="{74ABA31C-8E81-462F-BF25-DAAD0B5192D9}"/>
    <cellStyle name="Normal 8 6 3 2" xfId="2216" xr:uid="{6D289B46-8A56-4F00-9A6D-C55AAC07B855}"/>
    <cellStyle name="Normal 8 6 3 2 2" xfId="2217" xr:uid="{A58F376B-6FA3-400D-AABE-99B0D6B3FEB7}"/>
    <cellStyle name="Normal 8 6 3 2 3" xfId="3973" xr:uid="{2974969F-BD2C-47B4-A89A-A5D175D2FA9C}"/>
    <cellStyle name="Normal 8 6 3 2 4" xfId="3974" xr:uid="{B4D03A47-6452-48BB-8F88-7327E8085EDC}"/>
    <cellStyle name="Normal 8 6 3 3" xfId="2218" xr:uid="{808D2DC9-1CA0-4519-BDAB-6357806050D4}"/>
    <cellStyle name="Normal 8 6 3 4" xfId="3975" xr:uid="{A1765E6C-7002-4662-A9A0-C301070E23A1}"/>
    <cellStyle name="Normal 8 6 3 5" xfId="3976" xr:uid="{9B1C3690-D70D-4894-9695-A8EAA3A7CA36}"/>
    <cellStyle name="Normal 8 6 4" xfId="2219" xr:uid="{5D967583-4581-4BBA-853F-6960638D5194}"/>
    <cellStyle name="Normal 8 6 4 2" xfId="2220" xr:uid="{FDD76220-49DA-475D-8419-5D6B910C5EBE}"/>
    <cellStyle name="Normal 8 6 4 3" xfId="3977" xr:uid="{5921F0B9-3A28-4080-A26D-3A4D3704B99F}"/>
    <cellStyle name="Normal 8 6 4 4" xfId="3978" xr:uid="{247F3AD5-2130-464E-8B25-DEB5D976643E}"/>
    <cellStyle name="Normal 8 6 5" xfId="2221" xr:uid="{F5ED276E-C28F-43AD-9B62-81F25F410D4A}"/>
    <cellStyle name="Normal 8 6 5 2" xfId="3979" xr:uid="{FE197918-EEB3-4482-8C13-0175DCA36560}"/>
    <cellStyle name="Normal 8 6 5 3" xfId="3980" xr:uid="{170E82FE-2770-4325-ACC3-BE02DEAF77F5}"/>
    <cellStyle name="Normal 8 6 5 4" xfId="3981" xr:uid="{5BB00C8B-573F-4321-939B-CE73978BEB89}"/>
    <cellStyle name="Normal 8 6 6" xfId="3982" xr:uid="{C008DF2C-1B15-4847-8965-F33E2891FABE}"/>
    <cellStyle name="Normal 8 6 7" xfId="3983" xr:uid="{511429DC-3941-4AB1-9E31-25FCC2927B70}"/>
    <cellStyle name="Normal 8 6 8" xfId="3984" xr:uid="{D44F65C3-9090-47E0-9264-85142C082C89}"/>
    <cellStyle name="Normal 8 7" xfId="398" xr:uid="{4522E4DE-ADE1-4D8B-BDE0-A12668462009}"/>
    <cellStyle name="Normal 8 7 2" xfId="821" xr:uid="{47305944-47CD-4D68-BED7-6A8D4E80EA07}"/>
    <cellStyle name="Normal 8 7 2 2" xfId="822" xr:uid="{719D74F7-B5E8-44E2-9C20-F36F544747E6}"/>
    <cellStyle name="Normal 8 7 2 2 2" xfId="2222" xr:uid="{49D0AA6E-BD56-46AC-BC67-EA6F740FFC17}"/>
    <cellStyle name="Normal 8 7 2 2 3" xfId="3985" xr:uid="{8919EA46-7A31-46F7-A522-A5D9EC2FE1FC}"/>
    <cellStyle name="Normal 8 7 2 2 4" xfId="3986" xr:uid="{6437A837-DF4E-43BD-9DBB-9F7646DA5707}"/>
    <cellStyle name="Normal 8 7 2 3" xfId="2223" xr:uid="{4E9E3178-18EE-4EDF-8788-A697A7170B7C}"/>
    <cellStyle name="Normal 8 7 2 4" xfId="3987" xr:uid="{7D622B1A-E6A8-4B2C-B44A-93B4E0C4A49E}"/>
    <cellStyle name="Normal 8 7 2 5" xfId="3988" xr:uid="{3E5CD1AD-2ABD-4CD9-A69D-4718AE2D7AFD}"/>
    <cellStyle name="Normal 8 7 3" xfId="823" xr:uid="{FD7D99AF-DDE8-4D27-AC19-05494FA602DF}"/>
    <cellStyle name="Normal 8 7 3 2" xfId="2224" xr:uid="{8E8295CF-42F8-48EE-999D-CFBD8E80E1A7}"/>
    <cellStyle name="Normal 8 7 3 3" xfId="3989" xr:uid="{771045BB-DC07-49F1-AE08-AE4882A1A581}"/>
    <cellStyle name="Normal 8 7 3 4" xfId="3990" xr:uid="{A653FA39-20FC-4B66-A5CB-26BFF9FEBBC0}"/>
    <cellStyle name="Normal 8 7 4" xfId="2225" xr:uid="{1A699228-8F73-4781-B3C0-D8315AEC1136}"/>
    <cellStyle name="Normal 8 7 4 2" xfId="3991" xr:uid="{24E7E5E4-E060-463C-839A-839861C38884}"/>
    <cellStyle name="Normal 8 7 4 3" xfId="3992" xr:uid="{A81F4389-D1DD-4980-BEF2-39F9A0E0FBCA}"/>
    <cellStyle name="Normal 8 7 4 4" xfId="3993" xr:uid="{9D94F1D9-16C0-46CF-B824-05F5EBA51498}"/>
    <cellStyle name="Normal 8 7 5" xfId="3994" xr:uid="{C122721E-A399-473F-9A58-BC24EF0B82F4}"/>
    <cellStyle name="Normal 8 7 6" xfId="3995" xr:uid="{9FCD35E9-DE41-432D-A7C2-4729BC5DB383}"/>
    <cellStyle name="Normal 8 7 7" xfId="3996" xr:uid="{87E3B4DE-1703-4556-85F2-86EFCF37FEDB}"/>
    <cellStyle name="Normal 8 8" xfId="399" xr:uid="{A1AEBFF3-793A-4242-B4EB-54DD7B4488C8}"/>
    <cellStyle name="Normal 8 8 2" xfId="824" xr:uid="{E32C001B-7A6E-47A7-84FE-10CCE059E774}"/>
    <cellStyle name="Normal 8 8 2 2" xfId="2226" xr:uid="{245973B2-E5B9-458B-BA1D-D4187C2FCDCB}"/>
    <cellStyle name="Normal 8 8 2 3" xfId="3997" xr:uid="{94EC432D-40DA-4E6E-8FE1-CF528B63629E}"/>
    <cellStyle name="Normal 8 8 2 4" xfId="3998" xr:uid="{489038D8-4224-46D2-8D45-80984C537D0C}"/>
    <cellStyle name="Normal 8 8 3" xfId="2227" xr:uid="{99DB0BDE-0D09-4E03-B25C-72D5D35DF583}"/>
    <cellStyle name="Normal 8 8 3 2" xfId="3999" xr:uid="{B28AE38A-780D-488B-879D-03E6EA6A3FA6}"/>
    <cellStyle name="Normal 8 8 3 3" xfId="4000" xr:uid="{A38CA8BA-64AF-4EF3-88F2-D82DB4570E5E}"/>
    <cellStyle name="Normal 8 8 3 4" xfId="4001" xr:uid="{67E038CE-DBCF-4098-ACC2-0993E10083AC}"/>
    <cellStyle name="Normal 8 8 4" xfId="4002" xr:uid="{AA77D661-AB8C-4FD3-807F-1BFF4C67D13B}"/>
    <cellStyle name="Normal 8 8 5" xfId="4003" xr:uid="{130F62A6-7CE7-47AB-80AD-BF5396317EF3}"/>
    <cellStyle name="Normal 8 8 6" xfId="4004" xr:uid="{947DD3BF-3897-4628-B27F-AAD66E51C733}"/>
    <cellStyle name="Normal 8 9" xfId="400" xr:uid="{C518815D-FD61-4397-B13C-E3C6BF08970A}"/>
    <cellStyle name="Normal 8 9 2" xfId="2228" xr:uid="{86B401FC-3E09-4ED4-B8B4-DD80E1192E0A}"/>
    <cellStyle name="Normal 8 9 2 2" xfId="4005" xr:uid="{FD2E94C5-F0A8-4389-BFC1-7EAD1D26558E}"/>
    <cellStyle name="Normal 8 9 2 2 2" xfId="4410" xr:uid="{5848873D-262A-46EC-AA15-1C0E67EE0026}"/>
    <cellStyle name="Normal 8 9 2 2 3" xfId="4689" xr:uid="{BEE64232-A242-42CB-982A-DB40B03D5BB9}"/>
    <cellStyle name="Normal 8 9 2 3" xfId="4006" xr:uid="{290C532E-AEDB-41A4-A6E5-7AC988D0DEBC}"/>
    <cellStyle name="Normal 8 9 2 4" xfId="4007" xr:uid="{088649D5-BEFE-425D-B1C4-10E8A0B0092C}"/>
    <cellStyle name="Normal 8 9 3" xfId="4008" xr:uid="{B70D6DBB-5560-4101-BFEB-DF1B0AC9DC14}"/>
    <cellStyle name="Normal 8 9 4" xfId="4009" xr:uid="{6444BB02-30FD-4610-BE8D-C662FF306A13}"/>
    <cellStyle name="Normal 8 9 4 2" xfId="4580" xr:uid="{EC66FE87-BA72-4CCD-B356-68250897D831}"/>
    <cellStyle name="Normal 8 9 4 3" xfId="4690" xr:uid="{1FA9D620-6485-4EB4-9886-371CBEBD80EE}"/>
    <cellStyle name="Normal 8 9 4 4" xfId="4609" xr:uid="{E7646DE5-B903-4122-87EC-E0092E034191}"/>
    <cellStyle name="Normal 8 9 5" xfId="4010" xr:uid="{5786669D-D824-4637-B62B-C8A48E639DE7}"/>
    <cellStyle name="Normal 9" xfId="164" xr:uid="{CE9DD389-AA13-448F-AEA2-8DA74126E8D3}"/>
    <cellStyle name="Normal 9 10" xfId="401" xr:uid="{1500E4C9-D7F5-470A-A3DA-203B9F7260EF}"/>
    <cellStyle name="Normal 9 10 2" xfId="2229" xr:uid="{F4B19CE8-4859-48A2-9865-276E4A7AA330}"/>
    <cellStyle name="Normal 9 10 2 2" xfId="4011" xr:uid="{6C24C203-CF40-496A-8439-DA4D68F5527B}"/>
    <cellStyle name="Normal 9 10 2 3" xfId="4012" xr:uid="{ABD8F5FB-E09F-4D4F-AC19-D4D5FA04DB50}"/>
    <cellStyle name="Normal 9 10 2 4" xfId="4013" xr:uid="{96041AC4-B6BA-4C4F-BFDC-ED230A5E3E3F}"/>
    <cellStyle name="Normal 9 10 3" xfId="4014" xr:uid="{BB419877-D798-4A90-90C5-F93281237B91}"/>
    <cellStyle name="Normal 9 10 4" xfId="4015" xr:uid="{490B101B-64CF-47D8-9255-AEE6C436F2D7}"/>
    <cellStyle name="Normal 9 10 5" xfId="4016" xr:uid="{55CEF0B1-63EA-421E-A863-AD4725ABC68D}"/>
    <cellStyle name="Normal 9 11" xfId="2230" xr:uid="{A968E93F-CC14-4A51-A81E-C686004384C4}"/>
    <cellStyle name="Normal 9 11 2" xfId="4017" xr:uid="{2E002338-399F-458C-AD98-E925EDC7459B}"/>
    <cellStyle name="Normal 9 11 3" xfId="4018" xr:uid="{EA1F1673-C619-4B7B-A59D-12C5093AD374}"/>
    <cellStyle name="Normal 9 11 4" xfId="4019" xr:uid="{A6689B48-9FB3-47C4-980B-B5FB4666745C}"/>
    <cellStyle name="Normal 9 12" xfId="4020" xr:uid="{FD977D7D-9711-43B7-84E0-60A39FA9D633}"/>
    <cellStyle name="Normal 9 12 2" xfId="4021" xr:uid="{793A7ADC-8D2D-4036-85B1-F0632299132B}"/>
    <cellStyle name="Normal 9 12 3" xfId="4022" xr:uid="{BAD545DB-48AD-499F-9766-584F8ED1FAC4}"/>
    <cellStyle name="Normal 9 12 4" xfId="4023" xr:uid="{D83A4EED-CCFF-4569-9DD8-54ED3F986EB0}"/>
    <cellStyle name="Normal 9 13" xfId="4024" xr:uid="{27F94FE1-E777-4B80-9E09-FB74D7842241}"/>
    <cellStyle name="Normal 9 13 2" xfId="4025" xr:uid="{8544894D-E8D6-4FBE-A710-233E3371DC3F}"/>
    <cellStyle name="Normal 9 14" xfId="4026" xr:uid="{1B43596E-39DA-4B1F-9782-CF1234F4E94E}"/>
    <cellStyle name="Normal 9 15" xfId="4027" xr:uid="{1AAD525C-4927-4C12-B2E5-32B5D2388EB1}"/>
    <cellStyle name="Normal 9 16" xfId="4028" xr:uid="{B4F098CD-A436-4DE2-88D3-0052479C3D03}"/>
    <cellStyle name="Normal 9 2" xfId="165" xr:uid="{60843454-2B97-43ED-9751-FFE0C6E1915F}"/>
    <cellStyle name="Normal 9 2 2" xfId="402" xr:uid="{B301BFAE-E29C-4DB8-9310-5AB9C6496658}"/>
    <cellStyle name="Normal 9 2 2 2" xfId="4672" xr:uid="{589D049B-EA15-4280-8C75-F9E3CF0B78D5}"/>
    <cellStyle name="Normal 9 2 3" xfId="4561" xr:uid="{032AF5DC-0C26-4B15-A588-4A7339D7698E}"/>
    <cellStyle name="Normal 9 3" xfId="166" xr:uid="{A8124A9B-3AF9-4B75-BED8-C3B4019341BE}"/>
    <cellStyle name="Normal 9 3 10" xfId="4029" xr:uid="{2EEB86DE-A68A-43CB-96A2-B1EC5EADE988}"/>
    <cellStyle name="Normal 9 3 11" xfId="4030" xr:uid="{14A5097E-AF46-4483-A797-4171B8FFF7A7}"/>
    <cellStyle name="Normal 9 3 2" xfId="167" xr:uid="{77D0AE01-CFD8-4D7D-9ADB-952F3A9D3DD1}"/>
    <cellStyle name="Normal 9 3 2 2" xfId="168" xr:uid="{87BF8FBB-9DCE-4C1B-8393-A265B7AE3A9C}"/>
    <cellStyle name="Normal 9 3 2 2 2" xfId="403" xr:uid="{09D7EBDB-C27C-43FA-9D72-4E662C4103BF}"/>
    <cellStyle name="Normal 9 3 2 2 2 2" xfId="825" xr:uid="{637C3173-A5CC-4084-971F-48ADF813658E}"/>
    <cellStyle name="Normal 9 3 2 2 2 2 2" xfId="826" xr:uid="{FB7C1D76-4926-4A48-A45C-1693A1FCC620}"/>
    <cellStyle name="Normal 9 3 2 2 2 2 2 2" xfId="2231" xr:uid="{6CCEBBFC-69DD-48FB-9802-0D44EF3200EF}"/>
    <cellStyle name="Normal 9 3 2 2 2 2 2 2 2" xfId="2232" xr:uid="{41EED3C6-B8CA-4B37-BF44-FE5F2D373863}"/>
    <cellStyle name="Normal 9 3 2 2 2 2 2 3" xfId="2233" xr:uid="{FC1A3966-1E7E-448D-9936-F6D36CEFBD02}"/>
    <cellStyle name="Normal 9 3 2 2 2 2 3" xfId="2234" xr:uid="{28C11185-4B88-4104-B92B-97FC0C73B73B}"/>
    <cellStyle name="Normal 9 3 2 2 2 2 3 2" xfId="2235" xr:uid="{62BD97B9-DFB0-4788-9A09-EA093C255805}"/>
    <cellStyle name="Normal 9 3 2 2 2 2 4" xfId="2236" xr:uid="{499D732B-08BF-4B38-BF7F-B91F3A38D2C3}"/>
    <cellStyle name="Normal 9 3 2 2 2 3" xfId="827" xr:uid="{CAC38657-A3E0-4CC1-8FC3-1D055447CF82}"/>
    <cellStyle name="Normal 9 3 2 2 2 3 2" xfId="2237" xr:uid="{AEECC450-DCD1-4229-822F-44A43AE0F913}"/>
    <cellStyle name="Normal 9 3 2 2 2 3 2 2" xfId="2238" xr:uid="{3A07CEFA-DFEA-4CEC-B62A-C3189FD18BE9}"/>
    <cellStyle name="Normal 9 3 2 2 2 3 3" xfId="2239" xr:uid="{4A38FD9B-B462-4E7F-BDFE-0D574D227892}"/>
    <cellStyle name="Normal 9 3 2 2 2 3 4" xfId="4031" xr:uid="{C2D71B3B-77AF-46BB-851C-551F55D21D77}"/>
    <cellStyle name="Normal 9 3 2 2 2 4" xfId="2240" xr:uid="{DE92CBFB-91F2-4E8E-A227-B2F53D666842}"/>
    <cellStyle name="Normal 9 3 2 2 2 4 2" xfId="2241" xr:uid="{304838C4-0A90-4BCD-A0BE-BDDE9A73C1D2}"/>
    <cellStyle name="Normal 9 3 2 2 2 5" xfId="2242" xr:uid="{87DC04EA-266E-4D60-A3CB-F65156E2A49A}"/>
    <cellStyle name="Normal 9 3 2 2 2 6" xfId="4032" xr:uid="{9ACF4459-193F-4876-ADF0-10C855390B7E}"/>
    <cellStyle name="Normal 9 3 2 2 3" xfId="404" xr:uid="{D5228AF8-6067-474B-BC92-8AACCAFF2F78}"/>
    <cellStyle name="Normal 9 3 2 2 3 2" xfId="828" xr:uid="{138C6D66-5FC1-425D-AFA0-3427033D6629}"/>
    <cellStyle name="Normal 9 3 2 2 3 2 2" xfId="829" xr:uid="{9809BE70-DF9A-4D92-8C46-7E4D0A301CA0}"/>
    <cellStyle name="Normal 9 3 2 2 3 2 2 2" xfId="2243" xr:uid="{5EFD663A-044F-41B6-B464-CC9D68BEF4C7}"/>
    <cellStyle name="Normal 9 3 2 2 3 2 2 2 2" xfId="2244" xr:uid="{01C63FEF-2AB0-4326-B777-68CA83D62036}"/>
    <cellStyle name="Normal 9 3 2 2 3 2 2 3" xfId="2245" xr:uid="{CC92D177-7E65-40C7-B6ED-F531D64D6202}"/>
    <cellStyle name="Normal 9 3 2 2 3 2 3" xfId="2246" xr:uid="{06B76780-B848-4E80-90F4-FC006076E606}"/>
    <cellStyle name="Normal 9 3 2 2 3 2 3 2" xfId="2247" xr:uid="{DA3A5950-B447-4527-9CCC-6E54C2C02AB8}"/>
    <cellStyle name="Normal 9 3 2 2 3 2 4" xfId="2248" xr:uid="{75D3BBBB-B2FD-4E16-AE3E-930A17F1D457}"/>
    <cellStyle name="Normal 9 3 2 2 3 3" xfId="830" xr:uid="{62F21A28-31C5-4E15-863A-8AF65B6A67A8}"/>
    <cellStyle name="Normal 9 3 2 2 3 3 2" xfId="2249" xr:uid="{85A2C78C-ED67-4CAC-B4F2-5DB21D42E8E1}"/>
    <cellStyle name="Normal 9 3 2 2 3 3 2 2" xfId="2250" xr:uid="{7B1C4482-4B79-4A33-B9FA-2F31A4344129}"/>
    <cellStyle name="Normal 9 3 2 2 3 3 3" xfId="2251" xr:uid="{E0BCCAD9-8252-4785-BDCF-252BC946B3D3}"/>
    <cellStyle name="Normal 9 3 2 2 3 4" xfId="2252" xr:uid="{6961F7C8-B0CF-409B-89D8-FE8A47373E2D}"/>
    <cellStyle name="Normal 9 3 2 2 3 4 2" xfId="2253" xr:uid="{4F071F73-BB3C-4F3C-B032-046FC4FE59FE}"/>
    <cellStyle name="Normal 9 3 2 2 3 5" xfId="2254" xr:uid="{69DFE347-9C37-4587-A1A2-37EA750CF340}"/>
    <cellStyle name="Normal 9 3 2 2 4" xfId="831" xr:uid="{00CDA80B-D326-42FA-88B7-A2B9D594C041}"/>
    <cellStyle name="Normal 9 3 2 2 4 2" xfId="832" xr:uid="{2EA0C5A8-2B2B-426F-BCB9-17D29FCF5EDE}"/>
    <cellStyle name="Normal 9 3 2 2 4 2 2" xfId="2255" xr:uid="{348AA801-C356-405F-8197-A2D55B71152E}"/>
    <cellStyle name="Normal 9 3 2 2 4 2 2 2" xfId="2256" xr:uid="{E5ADA268-5FD5-4691-BD60-5AF6C0AEC498}"/>
    <cellStyle name="Normal 9 3 2 2 4 2 3" xfId="2257" xr:uid="{7FCB97B7-B93D-4718-9D19-806B75699F8B}"/>
    <cellStyle name="Normal 9 3 2 2 4 3" xfId="2258" xr:uid="{B903D38D-DD42-482D-AD5F-55AEDCEEE155}"/>
    <cellStyle name="Normal 9 3 2 2 4 3 2" xfId="2259" xr:uid="{3262E7C0-2B44-4946-A982-2BE279ED9CF4}"/>
    <cellStyle name="Normal 9 3 2 2 4 4" xfId="2260" xr:uid="{7D7508F0-D0F4-4261-83F7-F60FA52ECDE5}"/>
    <cellStyle name="Normal 9 3 2 2 5" xfId="833" xr:uid="{A7F5F713-6B5D-4424-8EAD-752AFFCDBC65}"/>
    <cellStyle name="Normal 9 3 2 2 5 2" xfId="2261" xr:uid="{AFFF0DF1-8CBE-47A1-B217-50800EF19D89}"/>
    <cellStyle name="Normal 9 3 2 2 5 2 2" xfId="2262" xr:uid="{73BE13EF-210B-44F1-9150-5A1130B08006}"/>
    <cellStyle name="Normal 9 3 2 2 5 3" xfId="2263" xr:uid="{A61789E3-F25D-40A3-A72C-10A6ED9DEA92}"/>
    <cellStyle name="Normal 9 3 2 2 5 4" xfId="4033" xr:uid="{89BDCF06-2745-471D-9EEF-4E21743492A2}"/>
    <cellStyle name="Normal 9 3 2 2 6" xfId="2264" xr:uid="{75E4EADD-1316-420E-9C03-C50F7DA8FE6F}"/>
    <cellStyle name="Normal 9 3 2 2 6 2" xfId="2265" xr:uid="{D89420DD-817B-4498-9393-DB4DE8545BE6}"/>
    <cellStyle name="Normal 9 3 2 2 7" xfId="2266" xr:uid="{1F52B84A-0D3C-4CD0-AF48-0F9FE7D7FED1}"/>
    <cellStyle name="Normal 9 3 2 2 8" xfId="4034" xr:uid="{45742963-6FAF-4905-8C35-E98DA21D15D0}"/>
    <cellStyle name="Normal 9 3 2 3" xfId="405" xr:uid="{129619EF-FC77-4249-A9BB-B14FF21B9535}"/>
    <cellStyle name="Normal 9 3 2 3 2" xfId="834" xr:uid="{9013640A-E033-4A42-B06B-037C45407BBE}"/>
    <cellStyle name="Normal 9 3 2 3 2 2" xfId="835" xr:uid="{2B26E914-E74F-44DE-938B-5E3531F392CA}"/>
    <cellStyle name="Normal 9 3 2 3 2 2 2" xfId="2267" xr:uid="{F324A12E-CCC5-4B6C-8349-CD080BC222FD}"/>
    <cellStyle name="Normal 9 3 2 3 2 2 2 2" xfId="2268" xr:uid="{B99F5921-B88C-45EE-8963-BA5A3A4BA4E8}"/>
    <cellStyle name="Normal 9 3 2 3 2 2 3" xfId="2269" xr:uid="{42D079B9-0EF6-41E4-BCE7-903997DC6910}"/>
    <cellStyle name="Normal 9 3 2 3 2 3" xfId="2270" xr:uid="{C5A1A617-9FF0-4211-9CD6-6FE7210AC817}"/>
    <cellStyle name="Normal 9 3 2 3 2 3 2" xfId="2271" xr:uid="{2EF9EF30-1A3B-4456-AE05-CD879AAB65D3}"/>
    <cellStyle name="Normal 9 3 2 3 2 4" xfId="2272" xr:uid="{A1C5C56B-74D7-4B32-BA29-9BFC6E8EAE25}"/>
    <cellStyle name="Normal 9 3 2 3 3" xfId="836" xr:uid="{64C6B37E-E6F8-4FAF-92DF-5DBA4E11DE9C}"/>
    <cellStyle name="Normal 9 3 2 3 3 2" xfId="2273" xr:uid="{9433F23E-D9F5-4A1C-9568-7CE3BA3A2F5C}"/>
    <cellStyle name="Normal 9 3 2 3 3 2 2" xfId="2274" xr:uid="{6963734B-AF05-4214-A0D8-F0F0598D863F}"/>
    <cellStyle name="Normal 9 3 2 3 3 3" xfId="2275" xr:uid="{95214FA1-0933-4418-AA91-2E9E9DAD50B6}"/>
    <cellStyle name="Normal 9 3 2 3 3 4" xfId="4035" xr:uid="{23F764F0-825F-4F36-8ED0-D0A8353ECF3E}"/>
    <cellStyle name="Normal 9 3 2 3 4" xfId="2276" xr:uid="{6F9FC4E5-A5BD-463F-913F-54C3B5A8CA14}"/>
    <cellStyle name="Normal 9 3 2 3 4 2" xfId="2277" xr:uid="{C24AD9C2-63C3-4ECA-8018-9567E1D9F915}"/>
    <cellStyle name="Normal 9 3 2 3 5" xfId="2278" xr:uid="{CE8316AC-FB2C-4F28-837B-52640DF4C9FE}"/>
    <cellStyle name="Normal 9 3 2 3 6" xfId="4036" xr:uid="{AFF270F6-0968-46F4-8E22-E91B07E0A2EA}"/>
    <cellStyle name="Normal 9 3 2 4" xfId="406" xr:uid="{9E4D29A2-A269-496F-A595-5E2BBFC1C23D}"/>
    <cellStyle name="Normal 9 3 2 4 2" xfId="837" xr:uid="{46E27A73-CE7E-4AEB-BD4E-639A4E465CED}"/>
    <cellStyle name="Normal 9 3 2 4 2 2" xfId="838" xr:uid="{6EC8537A-D7C5-4BB6-A2A8-3E6FFCD866CE}"/>
    <cellStyle name="Normal 9 3 2 4 2 2 2" xfId="2279" xr:uid="{99949769-BBB3-4867-9C3E-201E37446CB8}"/>
    <cellStyle name="Normal 9 3 2 4 2 2 2 2" xfId="2280" xr:uid="{78A41FE2-C2DD-4384-96E9-8E65C270D7EA}"/>
    <cellStyle name="Normal 9 3 2 4 2 2 3" xfId="2281" xr:uid="{0915EBF4-369C-4BB5-80F7-DFF6967D692E}"/>
    <cellStyle name="Normal 9 3 2 4 2 3" xfId="2282" xr:uid="{0ABAE1F7-D73A-4781-9BD7-D5BC4A7D9AFB}"/>
    <cellStyle name="Normal 9 3 2 4 2 3 2" xfId="2283" xr:uid="{8A282F85-9A74-4DCA-85AC-576B032FD722}"/>
    <cellStyle name="Normal 9 3 2 4 2 4" xfId="2284" xr:uid="{216C535D-4165-4910-B39A-4E90FAA589ED}"/>
    <cellStyle name="Normal 9 3 2 4 3" xfId="839" xr:uid="{77EF991B-E615-46A6-90F1-25F98D677AC6}"/>
    <cellStyle name="Normal 9 3 2 4 3 2" xfId="2285" xr:uid="{77A98A50-03C7-430A-8CD0-C40D118225A2}"/>
    <cellStyle name="Normal 9 3 2 4 3 2 2" xfId="2286" xr:uid="{FCA034E6-17D4-47BB-B88D-FE59DAD6029F}"/>
    <cellStyle name="Normal 9 3 2 4 3 3" xfId="2287" xr:uid="{130CC821-E454-4F5C-BCB5-AFC5AECD5CF4}"/>
    <cellStyle name="Normal 9 3 2 4 4" xfId="2288" xr:uid="{9EF9DC07-9EB3-4669-B09D-E024D9CEA85F}"/>
    <cellStyle name="Normal 9 3 2 4 4 2" xfId="2289" xr:uid="{3364B90C-E0F1-4DD6-8FDB-E15E1A18CDFE}"/>
    <cellStyle name="Normal 9 3 2 4 5" xfId="2290" xr:uid="{6082682F-9F62-473E-82B2-9C6ECE77038B}"/>
    <cellStyle name="Normal 9 3 2 5" xfId="407" xr:uid="{9C70F0ED-D82C-4691-B460-F4799E199BD9}"/>
    <cellStyle name="Normal 9 3 2 5 2" xfId="840" xr:uid="{99DA3F36-DA95-4FFD-9D80-7E8DC304E9E5}"/>
    <cellStyle name="Normal 9 3 2 5 2 2" xfId="2291" xr:uid="{68BDB167-C1F0-4C2E-B641-B343440A447C}"/>
    <cellStyle name="Normal 9 3 2 5 2 2 2" xfId="2292" xr:uid="{E8E873FD-5D3C-45CE-993D-0D1306145F7A}"/>
    <cellStyle name="Normal 9 3 2 5 2 3" xfId="2293" xr:uid="{F3932AFF-6609-4D69-95C2-4A2202FB273C}"/>
    <cellStyle name="Normal 9 3 2 5 3" xfId="2294" xr:uid="{FAF8B97E-27C6-4DD8-8828-58770D67EE6B}"/>
    <cellStyle name="Normal 9 3 2 5 3 2" xfId="2295" xr:uid="{109964CA-DFA1-4604-A903-CB50103795C5}"/>
    <cellStyle name="Normal 9 3 2 5 4" xfId="2296" xr:uid="{30517A3F-0846-4EAC-9E4A-319B3B785BEF}"/>
    <cellStyle name="Normal 9 3 2 6" xfId="841" xr:uid="{EE8F43A6-4148-4D9A-9C12-34C36296F629}"/>
    <cellStyle name="Normal 9 3 2 6 2" xfId="2297" xr:uid="{DBE51407-32CC-413D-826C-7D36AD7ADE50}"/>
    <cellStyle name="Normal 9 3 2 6 2 2" xfId="2298" xr:uid="{8EF1E5FD-6339-473F-92BA-8D59A18BF330}"/>
    <cellStyle name="Normal 9 3 2 6 3" xfId="2299" xr:uid="{26D39F99-2DD9-43A0-92F7-942F5C5219B2}"/>
    <cellStyle name="Normal 9 3 2 6 4" xfId="4037" xr:uid="{38B06496-173C-46E2-8F0B-8A83B7DA2CFB}"/>
    <cellStyle name="Normal 9 3 2 7" xfId="2300" xr:uid="{1A8FFDFE-944F-4A8D-94F9-3C0CF06231B7}"/>
    <cellStyle name="Normal 9 3 2 7 2" xfId="2301" xr:uid="{80456E86-5A5D-4B4D-B410-92D64159B88D}"/>
    <cellStyle name="Normal 9 3 2 8" xfId="2302" xr:uid="{BF3307BD-202D-4F6E-926F-214A9499A3D0}"/>
    <cellStyle name="Normal 9 3 2 9" xfId="4038" xr:uid="{F34BC677-4E3F-4CEA-BC1E-8ADE1C09506E}"/>
    <cellStyle name="Normal 9 3 3" xfId="169" xr:uid="{8AA09AA1-185E-4D2C-8E21-F2581A86B85A}"/>
    <cellStyle name="Normal 9 3 3 2" xfId="170" xr:uid="{045244C1-759F-4DFF-AD58-F2078694D400}"/>
    <cellStyle name="Normal 9 3 3 2 2" xfId="842" xr:uid="{ACCCF77D-32CF-4172-A664-47EDFA0FFA4A}"/>
    <cellStyle name="Normal 9 3 3 2 2 2" xfId="843" xr:uid="{E14500C4-C3CD-4164-B947-C11CD7A04890}"/>
    <cellStyle name="Normal 9 3 3 2 2 2 2" xfId="2303" xr:uid="{9C4FF051-DAFB-4141-9BA3-0829ADB3B4D7}"/>
    <cellStyle name="Normal 9 3 3 2 2 2 2 2" xfId="2304" xr:uid="{48B8702E-B97F-499B-B044-3D7D6365BBCE}"/>
    <cellStyle name="Normal 9 3 3 2 2 2 3" xfId="2305" xr:uid="{E8109795-3236-45FC-9A21-5052DE28D530}"/>
    <cellStyle name="Normal 9 3 3 2 2 3" xfId="2306" xr:uid="{43894071-F9E3-4881-A094-0F5FAC58C203}"/>
    <cellStyle name="Normal 9 3 3 2 2 3 2" xfId="2307" xr:uid="{AB887268-EF0B-4007-AF9D-0217CB48100E}"/>
    <cellStyle name="Normal 9 3 3 2 2 4" xfId="2308" xr:uid="{C08B0B97-B900-4049-98D6-14A19E0A52A1}"/>
    <cellStyle name="Normal 9 3 3 2 3" xfId="844" xr:uid="{EFD776A8-E78E-4558-A509-A81A7BD83215}"/>
    <cellStyle name="Normal 9 3 3 2 3 2" xfId="2309" xr:uid="{3CE56C64-6061-4EE6-8A5E-D051C042A396}"/>
    <cellStyle name="Normal 9 3 3 2 3 2 2" xfId="2310" xr:uid="{88E4CAE5-5C09-4468-8536-E982D345275B}"/>
    <cellStyle name="Normal 9 3 3 2 3 3" xfId="2311" xr:uid="{7CA01105-1C78-4205-9A63-CE952E19AA2C}"/>
    <cellStyle name="Normal 9 3 3 2 3 4" xfId="4039" xr:uid="{0B70C783-E653-40C1-89EC-185A5FF324F7}"/>
    <cellStyle name="Normal 9 3 3 2 4" xfId="2312" xr:uid="{7C70DF7B-4354-43E5-A5C2-1631B74E3FEE}"/>
    <cellStyle name="Normal 9 3 3 2 4 2" xfId="2313" xr:uid="{4B9FD506-84F2-42A0-AFEF-CE1043D0EB7E}"/>
    <cellStyle name="Normal 9 3 3 2 5" xfId="2314" xr:uid="{7854DC3A-0C2D-491C-A959-56ED53F733EE}"/>
    <cellStyle name="Normal 9 3 3 2 6" xfId="4040" xr:uid="{F7677A55-BFEA-476D-9766-0C561F7BD764}"/>
    <cellStyle name="Normal 9 3 3 3" xfId="408" xr:uid="{7A389694-E2DB-4788-8831-09EBFD93194E}"/>
    <cellStyle name="Normal 9 3 3 3 2" xfId="845" xr:uid="{1B216C5C-674E-4315-8C89-0B4D4AF82BF0}"/>
    <cellStyle name="Normal 9 3 3 3 2 2" xfId="846" xr:uid="{F1A49606-AD29-4781-A899-8E4AB65B70A5}"/>
    <cellStyle name="Normal 9 3 3 3 2 2 2" xfId="2315" xr:uid="{0777906D-7DB1-4AFF-9D2F-6B6C287ECF58}"/>
    <cellStyle name="Normal 9 3 3 3 2 2 2 2" xfId="2316" xr:uid="{7DBBE10E-677D-4FC7-B011-046EBB165D5F}"/>
    <cellStyle name="Normal 9 3 3 3 2 2 2 2 2" xfId="4765" xr:uid="{4A913795-FE21-4571-A0F6-676F1EB214BF}"/>
    <cellStyle name="Normal 9 3 3 3 2 2 3" xfId="2317" xr:uid="{598E0D00-4181-4C44-BEBD-A372D7970781}"/>
    <cellStyle name="Normal 9 3 3 3 2 2 3 2" xfId="4766" xr:uid="{F10215A3-35BC-4928-A64C-C0DB31ABC133}"/>
    <cellStyle name="Normal 9 3 3 3 2 3" xfId="2318" xr:uid="{879ABE8C-2164-4535-836C-FD9E3B318336}"/>
    <cellStyle name="Normal 9 3 3 3 2 3 2" xfId="2319" xr:uid="{D5DBC0EA-7611-41FF-B698-E7F412BF65A6}"/>
    <cellStyle name="Normal 9 3 3 3 2 3 2 2" xfId="4768" xr:uid="{6685362E-AD15-4EC0-B112-A110108D4BC6}"/>
    <cellStyle name="Normal 9 3 3 3 2 3 3" xfId="4767" xr:uid="{1F6D45CF-6A2D-4800-A0E9-328ADCEF8BC4}"/>
    <cellStyle name="Normal 9 3 3 3 2 4" xfId="2320" xr:uid="{6BE3093D-1B47-4F11-B130-EC80F9876804}"/>
    <cellStyle name="Normal 9 3 3 3 2 4 2" xfId="4769" xr:uid="{8A986C34-46AC-4342-8189-7C58643B4DDF}"/>
    <cellStyle name="Normal 9 3 3 3 3" xfId="847" xr:uid="{E530BE7B-5511-4A51-BE01-32C1A03C0534}"/>
    <cellStyle name="Normal 9 3 3 3 3 2" xfId="2321" xr:uid="{CD1723A5-1639-4B01-9DDC-A534AE5A9E67}"/>
    <cellStyle name="Normal 9 3 3 3 3 2 2" xfId="2322" xr:uid="{8136EC62-4F67-440F-9D3D-BD21CFAFE069}"/>
    <cellStyle name="Normal 9 3 3 3 3 2 2 2" xfId="4772" xr:uid="{5B3A531B-BCD6-41A6-88AC-1CDD1DB5BA91}"/>
    <cellStyle name="Normal 9 3 3 3 3 2 3" xfId="4771" xr:uid="{DE91DEC6-B6CE-4F7B-8BBD-082347330757}"/>
    <cellStyle name="Normal 9 3 3 3 3 3" xfId="2323" xr:uid="{095154B7-E7A8-454F-AC88-CB9A3629B051}"/>
    <cellStyle name="Normal 9 3 3 3 3 3 2" xfId="4773" xr:uid="{DA41CBA8-2735-4C92-A8F6-BCC70ABCD563}"/>
    <cellStyle name="Normal 9 3 3 3 3 4" xfId="4770" xr:uid="{0D239E4A-E914-4C09-81E4-81049945713A}"/>
    <cellStyle name="Normal 9 3 3 3 4" xfId="2324" xr:uid="{072C18B2-18D2-4BB5-8FC9-3840CCF8E140}"/>
    <cellStyle name="Normal 9 3 3 3 4 2" xfId="2325" xr:uid="{00D915D1-D36A-47FF-AFDF-82B63540BE6B}"/>
    <cellStyle name="Normal 9 3 3 3 4 2 2" xfId="4775" xr:uid="{A5F42701-03C1-4E22-8630-5A990BCBD12C}"/>
    <cellStyle name="Normal 9 3 3 3 4 3" xfId="4774" xr:uid="{F12AB724-596A-4A2C-8942-97F7685D1345}"/>
    <cellStyle name="Normal 9 3 3 3 5" xfId="2326" xr:uid="{6F09278F-72AC-4395-8BA5-77F4EDC96F7B}"/>
    <cellStyle name="Normal 9 3 3 3 5 2" xfId="4776" xr:uid="{C7536AB4-339C-4F53-A5B6-636E2EBFCB03}"/>
    <cellStyle name="Normal 9 3 3 4" xfId="409" xr:uid="{3301E6EE-50A4-41FE-8064-AF05DBC0FEBC}"/>
    <cellStyle name="Normal 9 3 3 4 2" xfId="848" xr:uid="{5F4F84EA-3D0E-4D15-BE57-4C006F0BBFDF}"/>
    <cellStyle name="Normal 9 3 3 4 2 2" xfId="2327" xr:uid="{7B860382-635A-4D57-A43D-26CA4D8F59FF}"/>
    <cellStyle name="Normal 9 3 3 4 2 2 2" xfId="2328" xr:uid="{93D9B2D3-F9BF-4866-8B7B-E43CB4FAB092}"/>
    <cellStyle name="Normal 9 3 3 4 2 2 2 2" xfId="4780" xr:uid="{B75E7D6A-5F2C-4779-88E3-84ED081F5298}"/>
    <cellStyle name="Normal 9 3 3 4 2 2 3" xfId="4779" xr:uid="{6C73E1BF-4142-4402-8F54-EACCE9CCC57B}"/>
    <cellStyle name="Normal 9 3 3 4 2 3" xfId="2329" xr:uid="{99CA5025-B24A-41D9-A3E9-3C1960B9EA6F}"/>
    <cellStyle name="Normal 9 3 3 4 2 3 2" xfId="4781" xr:uid="{E15F6121-664F-42F4-8B77-29240A0143F4}"/>
    <cellStyle name="Normal 9 3 3 4 2 4" xfId="4778" xr:uid="{05C605D8-77C7-4741-A276-846610DFF0EA}"/>
    <cellStyle name="Normal 9 3 3 4 3" xfId="2330" xr:uid="{FE6B6E33-3D5B-47A6-92E8-170FECCE7141}"/>
    <cellStyle name="Normal 9 3 3 4 3 2" xfId="2331" xr:uid="{26C00A90-4553-4F72-8C9B-91362E50E2FF}"/>
    <cellStyle name="Normal 9 3 3 4 3 2 2" xfId="4783" xr:uid="{D912D9A8-20A4-4ACA-BD5C-EDC25DA87D09}"/>
    <cellStyle name="Normal 9 3 3 4 3 3" xfId="4782" xr:uid="{8AC17A6F-2D84-4BE3-8714-9519AC29C1D4}"/>
    <cellStyle name="Normal 9 3 3 4 4" xfId="2332" xr:uid="{9C1A8C85-CED5-4B47-9207-6887276C422E}"/>
    <cellStyle name="Normal 9 3 3 4 4 2" xfId="4784" xr:uid="{7A5F1181-355A-460C-93F7-D74389F0A5E2}"/>
    <cellStyle name="Normal 9 3 3 4 5" xfId="4777" xr:uid="{ECB8417F-5FF7-4DC5-BF81-33938AA65E7F}"/>
    <cellStyle name="Normal 9 3 3 5" xfId="849" xr:uid="{C9883895-547D-43CA-895B-D7DE9014CBC1}"/>
    <cellStyle name="Normal 9 3 3 5 2" xfId="2333" xr:uid="{FCF424E2-C455-48F6-A09B-B6A9F85736FC}"/>
    <cellStyle name="Normal 9 3 3 5 2 2" xfId="2334" xr:uid="{8AB41268-898B-4E9D-AEE9-FF8CADA674CF}"/>
    <cellStyle name="Normal 9 3 3 5 2 2 2" xfId="4787" xr:uid="{5A8E3B9D-9F39-4060-A56B-6C405BA035EA}"/>
    <cellStyle name="Normal 9 3 3 5 2 3" xfId="4786" xr:uid="{0DA24C14-6B0C-4D9F-B86A-9048023F08B3}"/>
    <cellStyle name="Normal 9 3 3 5 3" xfId="2335" xr:uid="{63A56D12-D955-4DA7-91DA-B6792B45EF40}"/>
    <cellStyle name="Normal 9 3 3 5 3 2" xfId="4788" xr:uid="{E3913249-C8A1-4A78-9AA3-01D381E14668}"/>
    <cellStyle name="Normal 9 3 3 5 4" xfId="4041" xr:uid="{B3297700-1D85-47F9-B7A0-DFC48F4D2D1E}"/>
    <cellStyle name="Normal 9 3 3 5 4 2" xfId="4789" xr:uid="{5E620276-389C-4437-A9CD-535ED199E2CD}"/>
    <cellStyle name="Normal 9 3 3 5 5" xfId="4785" xr:uid="{21D5E3EF-0C69-4A7A-8606-7A7D72A94871}"/>
    <cellStyle name="Normal 9 3 3 6" xfId="2336" xr:uid="{2E4E29DD-2FDD-4ECC-A119-B87068A8881C}"/>
    <cellStyle name="Normal 9 3 3 6 2" xfId="2337" xr:uid="{865B7D69-AD9A-422D-BAAF-BAE548E1F48E}"/>
    <cellStyle name="Normal 9 3 3 6 2 2" xfId="4791" xr:uid="{551FF131-6112-4ADF-8B44-F1221443C721}"/>
    <cellStyle name="Normal 9 3 3 6 3" xfId="4790" xr:uid="{FB3F990B-845F-4023-A067-997362AC5F9C}"/>
    <cellStyle name="Normal 9 3 3 7" xfId="2338" xr:uid="{E712E27B-57A0-43A9-8871-AD5BF35B3E26}"/>
    <cellStyle name="Normal 9 3 3 7 2" xfId="4792" xr:uid="{B85D1D5D-9249-4928-89B8-D971AC9F024E}"/>
    <cellStyle name="Normal 9 3 3 8" xfId="4042" xr:uid="{6CD1603C-9C53-430D-BE27-DE2E94FEDB8A}"/>
    <cellStyle name="Normal 9 3 3 8 2" xfId="4793" xr:uid="{92239363-49DF-4E02-A93C-330C6C175F10}"/>
    <cellStyle name="Normal 9 3 4" xfId="171" xr:uid="{BF6E6723-C5B1-441D-B18E-59F08EB75565}"/>
    <cellStyle name="Normal 9 3 4 2" xfId="450" xr:uid="{A8FE55C8-4B4B-4E22-90C9-D5C88C510334}"/>
    <cellStyle name="Normal 9 3 4 2 2" xfId="850" xr:uid="{32367B4D-782C-4136-A389-F15253F33C01}"/>
    <cellStyle name="Normal 9 3 4 2 2 2" xfId="2339" xr:uid="{BDB8209B-1588-4271-ABD8-76BE2202629B}"/>
    <cellStyle name="Normal 9 3 4 2 2 2 2" xfId="2340" xr:uid="{D037E5B4-56E4-4998-B08B-DEC478C1E164}"/>
    <cellStyle name="Normal 9 3 4 2 2 2 2 2" xfId="4798" xr:uid="{FA120C93-A9E1-4FF6-A7C1-1DD8790CACE2}"/>
    <cellStyle name="Normal 9 3 4 2 2 2 3" xfId="4797" xr:uid="{B83972DA-9247-4EA3-84D0-1CCDDAE5924F}"/>
    <cellStyle name="Normal 9 3 4 2 2 3" xfId="2341" xr:uid="{AC6FA510-336E-43D0-9D5F-E248960F814E}"/>
    <cellStyle name="Normal 9 3 4 2 2 3 2" xfId="4799" xr:uid="{68DAEDF5-1D65-44AF-85EC-5A4A98A7F764}"/>
    <cellStyle name="Normal 9 3 4 2 2 4" xfId="4043" xr:uid="{8C88D0D7-004D-4104-8A8E-8BA5974A64E0}"/>
    <cellStyle name="Normal 9 3 4 2 2 4 2" xfId="4800" xr:uid="{5D383C36-DE01-49AC-BD6B-22C686201694}"/>
    <cellStyle name="Normal 9 3 4 2 2 5" xfId="4796" xr:uid="{3F809095-831C-480D-AF59-9AB8A25D05CE}"/>
    <cellStyle name="Normal 9 3 4 2 3" xfId="2342" xr:uid="{03C5DA4B-B1D4-48F3-A177-C312659886D4}"/>
    <cellStyle name="Normal 9 3 4 2 3 2" xfId="2343" xr:uid="{A3E03061-BFE6-4AA2-B71F-DE63FC7C85A1}"/>
    <cellStyle name="Normal 9 3 4 2 3 2 2" xfId="4802" xr:uid="{1E006C4D-5304-49EE-931F-0B3F9C54142B}"/>
    <cellStyle name="Normal 9 3 4 2 3 3" xfId="4801" xr:uid="{DC9E6E9F-46E5-4942-AC7B-CBC9070E8D2F}"/>
    <cellStyle name="Normal 9 3 4 2 4" xfId="2344" xr:uid="{CEB44CDF-4131-4D5F-8800-170EBCF16A76}"/>
    <cellStyle name="Normal 9 3 4 2 4 2" xfId="4803" xr:uid="{EE0E072F-A0C8-4F6E-9873-ABBE3056E796}"/>
    <cellStyle name="Normal 9 3 4 2 5" xfId="4044" xr:uid="{00E75C01-8012-434D-89BE-8CBB066597D5}"/>
    <cellStyle name="Normal 9 3 4 2 5 2" xfId="4804" xr:uid="{3CF3E41E-CDD4-4139-97CC-FD1C81505E9C}"/>
    <cellStyle name="Normal 9 3 4 2 6" xfId="4795" xr:uid="{0624A3B1-F073-41A3-846B-BE63632A37E7}"/>
    <cellStyle name="Normal 9 3 4 3" xfId="851" xr:uid="{4C9227E3-1202-4918-945E-787F369D1FE1}"/>
    <cellStyle name="Normal 9 3 4 3 2" xfId="2345" xr:uid="{4E3ED57C-14DC-4D78-A9B3-0B079423AC44}"/>
    <cellStyle name="Normal 9 3 4 3 2 2" xfId="2346" xr:uid="{4E6F44CE-1F4B-4A60-9AD9-C911B816D2AA}"/>
    <cellStyle name="Normal 9 3 4 3 2 2 2" xfId="4807" xr:uid="{23B9E4AF-528D-4D5B-BFDE-7D5D9B4DF73B}"/>
    <cellStyle name="Normal 9 3 4 3 2 3" xfId="4806" xr:uid="{76775F86-F68C-430F-85A6-C662123BA734}"/>
    <cellStyle name="Normal 9 3 4 3 3" xfId="2347" xr:uid="{E58EB464-6786-4197-B33B-AAB2673093D0}"/>
    <cellStyle name="Normal 9 3 4 3 3 2" xfId="4808" xr:uid="{4BA273E5-0883-48A0-804E-0155726C3A9E}"/>
    <cellStyle name="Normal 9 3 4 3 4" xfId="4045" xr:uid="{488F7A76-34CA-4FA5-B877-7253828830A1}"/>
    <cellStyle name="Normal 9 3 4 3 4 2" xfId="4809" xr:uid="{A73E3A92-A01E-46D8-912E-ACD6DA17D6B8}"/>
    <cellStyle name="Normal 9 3 4 3 5" xfId="4805" xr:uid="{A4790070-624D-4DB8-A9E1-361C0B4C94F9}"/>
    <cellStyle name="Normal 9 3 4 4" xfId="2348" xr:uid="{CBB31BD3-D905-4D55-B22E-E2A55BB9F937}"/>
    <cellStyle name="Normal 9 3 4 4 2" xfId="2349" xr:uid="{655C5167-3DC2-4429-8A9E-A8B35DC578E9}"/>
    <cellStyle name="Normal 9 3 4 4 2 2" xfId="4811" xr:uid="{3379988F-CB41-4311-B100-1DCBFF9C7AEE}"/>
    <cellStyle name="Normal 9 3 4 4 3" xfId="4046" xr:uid="{126C9B67-D993-4C8E-A3D9-E1C3FA774114}"/>
    <cellStyle name="Normal 9 3 4 4 3 2" xfId="4812" xr:uid="{42412897-AD77-43E4-9081-F6FDCCA7C6B9}"/>
    <cellStyle name="Normal 9 3 4 4 4" xfId="4047" xr:uid="{F7D8746C-D5D0-44CC-B3DF-8193EE764E51}"/>
    <cellStyle name="Normal 9 3 4 4 4 2" xfId="4813" xr:uid="{D459BCAD-10A8-418F-9E4D-6CE7FC867C70}"/>
    <cellStyle name="Normal 9 3 4 4 5" xfId="4810" xr:uid="{5A379685-F653-45D7-BC60-4100D76225B0}"/>
    <cellStyle name="Normal 9 3 4 5" xfId="2350" xr:uid="{AE7CC698-3D85-487D-9C0F-816809FF5B44}"/>
    <cellStyle name="Normal 9 3 4 5 2" xfId="4814" xr:uid="{5A6C88C2-4EF9-4F7C-8E1E-F945775817AD}"/>
    <cellStyle name="Normal 9 3 4 6" xfId="4048" xr:uid="{DF147076-DAEE-4405-AD13-F11047099703}"/>
    <cellStyle name="Normal 9 3 4 6 2" xfId="4815" xr:uid="{680A69C8-C391-4BC2-B7F2-1EE476A67095}"/>
    <cellStyle name="Normal 9 3 4 7" xfId="4049" xr:uid="{FE8263A5-E10E-4A3B-BD67-432221F913FD}"/>
    <cellStyle name="Normal 9 3 4 7 2" xfId="4816" xr:uid="{BB90B76A-2FB2-4CC9-8C90-07139B3B507F}"/>
    <cellStyle name="Normal 9 3 4 8" xfId="4794" xr:uid="{3E4BCBA2-5635-43DA-9717-57B6B722FAF2}"/>
    <cellStyle name="Normal 9 3 5" xfId="410" xr:uid="{E6588D48-CFFE-4364-84A6-766131E95B9B}"/>
    <cellStyle name="Normal 9 3 5 2" xfId="852" xr:uid="{D1514CDE-5EE0-48FA-B1D3-E83D4018627E}"/>
    <cellStyle name="Normal 9 3 5 2 2" xfId="853" xr:uid="{6DB40D6D-AF25-42F2-AA45-1EE12BADFF15}"/>
    <cellStyle name="Normal 9 3 5 2 2 2" xfId="2351" xr:uid="{B84189AE-8517-4E0B-8CA8-B25DBFAE67BC}"/>
    <cellStyle name="Normal 9 3 5 2 2 2 2" xfId="2352" xr:uid="{3B07534C-2E52-4B34-B66B-EF10AD954DF8}"/>
    <cellStyle name="Normal 9 3 5 2 2 2 2 2" xfId="4821" xr:uid="{BEDC5D6B-AEA9-42E2-BBE0-AFDA4F296CC8}"/>
    <cellStyle name="Normal 9 3 5 2 2 2 3" xfId="4820" xr:uid="{A811B47F-B486-4673-B762-5972C804E363}"/>
    <cellStyle name="Normal 9 3 5 2 2 3" xfId="2353" xr:uid="{C6DCC443-9D4F-49AD-9D96-C30F2B09C7BE}"/>
    <cellStyle name="Normal 9 3 5 2 2 3 2" xfId="4822" xr:uid="{9B6CD3B3-3521-4415-9663-5B494861381D}"/>
    <cellStyle name="Normal 9 3 5 2 2 4" xfId="4819" xr:uid="{3F1B5ADF-1CB6-4AE3-8C27-4664F92E7A90}"/>
    <cellStyle name="Normal 9 3 5 2 3" xfId="2354" xr:uid="{22D1057A-C274-4A9C-9BE7-8AB604534A21}"/>
    <cellStyle name="Normal 9 3 5 2 3 2" xfId="2355" xr:uid="{F0E5BEFE-5242-4C6D-A818-27F778881C57}"/>
    <cellStyle name="Normal 9 3 5 2 3 2 2" xfId="4824" xr:uid="{5830C524-C5CE-4AA0-A35D-2BE74A687919}"/>
    <cellStyle name="Normal 9 3 5 2 3 3" xfId="4823" xr:uid="{2DAD5B49-8E41-4195-8DFD-C2EFD546750A}"/>
    <cellStyle name="Normal 9 3 5 2 4" xfId="2356" xr:uid="{872BBAFE-BF22-4B87-A8D5-AC786C4BD25F}"/>
    <cellStyle name="Normal 9 3 5 2 4 2" xfId="4825" xr:uid="{26B13BEB-25FF-4335-8C7D-9903E9B06D26}"/>
    <cellStyle name="Normal 9 3 5 2 5" xfId="4818" xr:uid="{1F8B4FDE-79E7-4589-B7AB-B12853366355}"/>
    <cellStyle name="Normal 9 3 5 3" xfId="854" xr:uid="{FF8E497A-3C58-4E58-B7B3-BB44845DDC8F}"/>
    <cellStyle name="Normal 9 3 5 3 2" xfId="2357" xr:uid="{89082F91-8B2D-4C08-880F-034E426427B1}"/>
    <cellStyle name="Normal 9 3 5 3 2 2" xfId="2358" xr:uid="{BE5011D3-DD4E-4E94-9785-D6B3D805FF44}"/>
    <cellStyle name="Normal 9 3 5 3 2 2 2" xfId="4828" xr:uid="{BF41B598-43A2-4D66-88A0-8ED22D745C3E}"/>
    <cellStyle name="Normal 9 3 5 3 2 3" xfId="4827" xr:uid="{194DFE5E-C13A-4D8A-9690-B130B53C580D}"/>
    <cellStyle name="Normal 9 3 5 3 3" xfId="2359" xr:uid="{4F9DA684-0910-4FF2-94AE-1B9884B63D87}"/>
    <cellStyle name="Normal 9 3 5 3 3 2" xfId="4829" xr:uid="{0321E6B9-87A4-49A6-B506-F728DD53438D}"/>
    <cellStyle name="Normal 9 3 5 3 4" xfId="4050" xr:uid="{43D3A753-26B0-4DF5-B53C-0972338E55CA}"/>
    <cellStyle name="Normal 9 3 5 3 4 2" xfId="4830" xr:uid="{ED41917F-4D5D-4CC8-9D7C-8265598B090F}"/>
    <cellStyle name="Normal 9 3 5 3 5" xfId="4826" xr:uid="{6DC56C76-E52D-4181-988F-5C02F896729C}"/>
    <cellStyle name="Normal 9 3 5 4" xfId="2360" xr:uid="{9B4224EC-EAE1-49FE-97F1-4228E3340091}"/>
    <cellStyle name="Normal 9 3 5 4 2" xfId="2361" xr:uid="{519926A2-4997-4623-AC83-59E0F262B1B1}"/>
    <cellStyle name="Normal 9 3 5 4 2 2" xfId="4832" xr:uid="{F2DC576C-9C68-414A-90B6-1EBA6B8519D8}"/>
    <cellStyle name="Normal 9 3 5 4 3" xfId="4831" xr:uid="{E588474C-ACB6-4AC2-A60C-D992BF657C20}"/>
    <cellStyle name="Normal 9 3 5 5" xfId="2362" xr:uid="{319B3459-CC4C-4FAB-BA0A-1EDD825014AD}"/>
    <cellStyle name="Normal 9 3 5 5 2" xfId="4833" xr:uid="{3A11052B-39A8-4F38-9CD4-DC01F41418F2}"/>
    <cellStyle name="Normal 9 3 5 6" xfId="4051" xr:uid="{E859099F-FC1F-4072-81F8-F08DF09600A7}"/>
    <cellStyle name="Normal 9 3 5 6 2" xfId="4834" xr:uid="{878B6869-62BA-454F-B9C7-767000900949}"/>
    <cellStyle name="Normal 9 3 5 7" xfId="4817" xr:uid="{0E04BF36-DE4A-4C33-8EDE-2FAF0C5BB929}"/>
    <cellStyle name="Normal 9 3 6" xfId="411" xr:uid="{D74F8943-6D65-45BD-81E8-F11E696F32F2}"/>
    <cellStyle name="Normal 9 3 6 2" xfId="855" xr:uid="{60C1B56E-63D9-494D-AA1C-9FF50528523B}"/>
    <cellStyle name="Normal 9 3 6 2 2" xfId="2363" xr:uid="{AF524353-193B-4BD8-B4F9-579CE0DFD650}"/>
    <cellStyle name="Normal 9 3 6 2 2 2" xfId="2364" xr:uid="{509911E7-2C08-472F-A6ED-CA19DAAA85F6}"/>
    <cellStyle name="Normal 9 3 6 2 2 2 2" xfId="4838" xr:uid="{82285DB2-447E-4531-84FC-8BFE9FE57DEC}"/>
    <cellStyle name="Normal 9 3 6 2 2 3" xfId="4837" xr:uid="{11467CDE-C4C1-4045-BBB3-31D92CFA34B0}"/>
    <cellStyle name="Normal 9 3 6 2 3" xfId="2365" xr:uid="{150121F9-AE69-448B-8721-9CC22F4CE1BA}"/>
    <cellStyle name="Normal 9 3 6 2 3 2" xfId="4839" xr:uid="{481BE9FE-3F29-437F-A141-A47F81ED17C1}"/>
    <cellStyle name="Normal 9 3 6 2 4" xfId="4052" xr:uid="{86B08D83-F15D-456E-89C7-628A62E01289}"/>
    <cellStyle name="Normal 9 3 6 2 4 2" xfId="4840" xr:uid="{BEF83664-EF46-4A8E-A467-E8C4AC40ADC6}"/>
    <cellStyle name="Normal 9 3 6 2 5" xfId="4836" xr:uid="{E40628B2-9177-4E85-9D19-FC2679D79FFA}"/>
    <cellStyle name="Normal 9 3 6 3" xfId="2366" xr:uid="{54AEE309-6F61-40B5-ACF5-421AA1CF0061}"/>
    <cellStyle name="Normal 9 3 6 3 2" xfId="2367" xr:uid="{42FA63A2-34BA-4E84-BD5A-2C4DAC68F5C4}"/>
    <cellStyle name="Normal 9 3 6 3 2 2" xfId="4842" xr:uid="{74D9D7E7-66B5-42AB-804F-68A0924E1EC6}"/>
    <cellStyle name="Normal 9 3 6 3 3" xfId="4841" xr:uid="{23F23FEB-2E08-495B-A1FB-C1913710689A}"/>
    <cellStyle name="Normal 9 3 6 4" xfId="2368" xr:uid="{B15BBAC5-310C-4E73-9D0C-A74CAE21740D}"/>
    <cellStyle name="Normal 9 3 6 4 2" xfId="4843" xr:uid="{B307D24E-C5EE-494E-A17E-9C1D8ED82FA8}"/>
    <cellStyle name="Normal 9 3 6 5" xfId="4053" xr:uid="{A4A09317-C4E3-4B66-BBD4-E58CF76A0925}"/>
    <cellStyle name="Normal 9 3 6 5 2" xfId="4844" xr:uid="{CE2AFC34-FC21-4DD0-A7EF-D700D324410C}"/>
    <cellStyle name="Normal 9 3 6 6" xfId="4835" xr:uid="{CAEA825A-F3F5-491E-910A-6FF913F71130}"/>
    <cellStyle name="Normal 9 3 7" xfId="856" xr:uid="{82108028-6B32-4CDB-865F-81211C941885}"/>
    <cellStyle name="Normal 9 3 7 2" xfId="2369" xr:uid="{508DE26A-8EA3-4FB7-8122-D9AD21D4EA75}"/>
    <cellStyle name="Normal 9 3 7 2 2" xfId="2370" xr:uid="{C096FE89-D3E1-4899-9AA1-A2F7E23EFF9E}"/>
    <cellStyle name="Normal 9 3 7 2 2 2" xfId="4847" xr:uid="{F13AECE6-8B76-439A-B50D-99DAD652ED97}"/>
    <cellStyle name="Normal 9 3 7 2 3" xfId="4846" xr:uid="{665251D2-3784-4BF6-A3E2-10ED6297821F}"/>
    <cellStyle name="Normal 9 3 7 3" xfId="2371" xr:uid="{9ABF3B15-F5BC-4319-820D-190C4C0B9CE8}"/>
    <cellStyle name="Normal 9 3 7 3 2" xfId="4848" xr:uid="{5022703D-5CD0-478E-A91B-4169D9F15660}"/>
    <cellStyle name="Normal 9 3 7 4" xfId="4054" xr:uid="{7287A556-1590-4899-8779-43E59BD0DE74}"/>
    <cellStyle name="Normal 9 3 7 4 2" xfId="4849" xr:uid="{D1027C1F-9BA9-468C-BB6B-7ACE884CFFE0}"/>
    <cellStyle name="Normal 9 3 7 5" xfId="4845" xr:uid="{BC7DD5BD-9F56-40A7-A8FC-00BBA9E91784}"/>
    <cellStyle name="Normal 9 3 8" xfId="2372" xr:uid="{9C30F62D-72C7-4136-AD98-F229C08372BA}"/>
    <cellStyle name="Normal 9 3 8 2" xfId="2373" xr:uid="{3A6F2CD2-E4B6-49BF-A54A-4F8BA637A6DF}"/>
    <cellStyle name="Normal 9 3 8 2 2" xfId="4851" xr:uid="{3353A88D-233C-4210-B43A-68BCC5E75151}"/>
    <cellStyle name="Normal 9 3 8 3" xfId="4055" xr:uid="{64F04756-2FF7-4774-A7F8-79AAC87683A0}"/>
    <cellStyle name="Normal 9 3 8 3 2" xfId="4852" xr:uid="{10A773F3-8A68-4A7F-A94D-76AD96D4D7E0}"/>
    <cellStyle name="Normal 9 3 8 4" xfId="4056" xr:uid="{893B0355-8FA1-4815-8C15-F7A8E38FE62E}"/>
    <cellStyle name="Normal 9 3 8 4 2" xfId="4853" xr:uid="{9A5351A4-4624-4516-9906-7D709990A958}"/>
    <cellStyle name="Normal 9 3 8 5" xfId="4850" xr:uid="{8FCFAD1B-EACB-4897-9AFE-53A21613B3BE}"/>
    <cellStyle name="Normal 9 3 9" xfId="2374" xr:uid="{95C2BBAE-0E81-4866-8899-AC22C73944A2}"/>
    <cellStyle name="Normal 9 3 9 2" xfId="4854" xr:uid="{5098FB4A-E10A-4C39-9473-D031DA200F93}"/>
    <cellStyle name="Normal 9 4" xfId="172" xr:uid="{ED6A4FD2-B2FF-43AD-8AF8-6198CDBB92E5}"/>
    <cellStyle name="Normal 9 4 10" xfId="4057" xr:uid="{94A8CC58-604E-493A-8061-0402141D3ECE}"/>
    <cellStyle name="Normal 9 4 10 2" xfId="4856" xr:uid="{231051CB-0EB7-4180-ABC9-28340E24FEF3}"/>
    <cellStyle name="Normal 9 4 11" xfId="4058" xr:uid="{4CED0221-85F2-4D6E-A259-43C39FB1886E}"/>
    <cellStyle name="Normal 9 4 11 2" xfId="4857" xr:uid="{E19F7F02-BE46-4A88-A074-984F43F7CFFA}"/>
    <cellStyle name="Normal 9 4 12" xfId="4855" xr:uid="{21E4243D-30D2-425F-BFCB-14F5563386CD}"/>
    <cellStyle name="Normal 9 4 2" xfId="173" xr:uid="{B12A9C18-B7EF-4430-AAE0-677A1CB2461C}"/>
    <cellStyle name="Normal 9 4 2 10" xfId="4858" xr:uid="{7D90377D-B1B3-42C7-9BE5-47874503C3E0}"/>
    <cellStyle name="Normal 9 4 2 2" xfId="174" xr:uid="{FE39D80A-0701-4EB7-9177-39C006AC9C51}"/>
    <cellStyle name="Normal 9 4 2 2 2" xfId="412" xr:uid="{AAB6C6BB-C6FB-4DEC-B8FB-B1DC0CB08B0D}"/>
    <cellStyle name="Normal 9 4 2 2 2 2" xfId="857" xr:uid="{EDAF2928-6C30-4FF0-97AA-EB252EF8CD1F}"/>
    <cellStyle name="Normal 9 4 2 2 2 2 2" xfId="2375" xr:uid="{CEC7A1E4-66AA-43AD-9037-F8EB8CD6080B}"/>
    <cellStyle name="Normal 9 4 2 2 2 2 2 2" xfId="2376" xr:uid="{8315C253-D6FB-4424-9DFA-43C3D4BCE19E}"/>
    <cellStyle name="Normal 9 4 2 2 2 2 2 2 2" xfId="4863" xr:uid="{480BD7EC-12BE-432D-9CD7-57C4BFB07899}"/>
    <cellStyle name="Normal 9 4 2 2 2 2 2 3" xfId="4862" xr:uid="{3E7514CA-799A-4D8E-A087-09B518D00FCA}"/>
    <cellStyle name="Normal 9 4 2 2 2 2 3" xfId="2377" xr:uid="{6408D2CD-4921-4D52-8431-A16960B7A322}"/>
    <cellStyle name="Normal 9 4 2 2 2 2 3 2" xfId="4864" xr:uid="{C3D9ECDD-A720-405B-8C01-3A435378346A}"/>
    <cellStyle name="Normal 9 4 2 2 2 2 4" xfId="4059" xr:uid="{4B7BA1CC-4452-49B1-BD3A-6F6B6654B87D}"/>
    <cellStyle name="Normal 9 4 2 2 2 2 4 2" xfId="4865" xr:uid="{52C231BE-D4F3-4D83-9BFD-7868E70AC000}"/>
    <cellStyle name="Normal 9 4 2 2 2 2 5" xfId="4861" xr:uid="{7EC57613-C0CC-4FF0-89BD-6F0857370F20}"/>
    <cellStyle name="Normal 9 4 2 2 2 3" xfId="2378" xr:uid="{A5CC88D5-DAFF-433E-B400-C48988744302}"/>
    <cellStyle name="Normal 9 4 2 2 2 3 2" xfId="2379" xr:uid="{3D58CF4D-D2E2-4C53-86D8-BBD61E256B67}"/>
    <cellStyle name="Normal 9 4 2 2 2 3 2 2" xfId="4867" xr:uid="{0D0FF235-54F7-4201-A132-CA3D7BF3819F}"/>
    <cellStyle name="Normal 9 4 2 2 2 3 3" xfId="4060" xr:uid="{27463ACE-D8F0-4D2B-8A2B-F39EB10F9473}"/>
    <cellStyle name="Normal 9 4 2 2 2 3 3 2" xfId="4868" xr:uid="{21F8F490-272A-4521-A9A1-0F43BC042860}"/>
    <cellStyle name="Normal 9 4 2 2 2 3 4" xfId="4061" xr:uid="{57ADD8C3-DE5F-48E0-98A4-D47B38149B0F}"/>
    <cellStyle name="Normal 9 4 2 2 2 3 4 2" xfId="4869" xr:uid="{13371002-1171-449A-AA03-A4233901DE64}"/>
    <cellStyle name="Normal 9 4 2 2 2 3 5" xfId="4866" xr:uid="{B0BE91EA-5A89-441E-9260-21E3DB3EA479}"/>
    <cellStyle name="Normal 9 4 2 2 2 4" xfId="2380" xr:uid="{6728179C-01E0-4CB2-B463-0B2286240BC1}"/>
    <cellStyle name="Normal 9 4 2 2 2 4 2" xfId="4870" xr:uid="{F3BAEACA-4C84-4832-A961-9241C8DCF279}"/>
    <cellStyle name="Normal 9 4 2 2 2 5" xfId="4062" xr:uid="{4E53E855-DD8C-4C18-A31D-9AEE7855B51C}"/>
    <cellStyle name="Normal 9 4 2 2 2 5 2" xfId="4871" xr:uid="{C06784B5-68C2-49E5-8D09-CB2F81172FC7}"/>
    <cellStyle name="Normal 9 4 2 2 2 6" xfId="4063" xr:uid="{7137B444-CD77-4A0E-AEEF-7B0FF7938DF9}"/>
    <cellStyle name="Normal 9 4 2 2 2 6 2" xfId="4872" xr:uid="{B1FACA29-736B-41B0-B50D-E67EA6D20959}"/>
    <cellStyle name="Normal 9 4 2 2 2 7" xfId="4860" xr:uid="{FCBD8AB3-147C-4ACB-BBF3-BAD4D356BE71}"/>
    <cellStyle name="Normal 9 4 2 2 3" xfId="858" xr:uid="{C5288D69-919F-4413-BB9C-9BCFC2709D9D}"/>
    <cellStyle name="Normal 9 4 2 2 3 2" xfId="2381" xr:uid="{372341B2-EEA2-4C6F-B157-AAA60EAD14DB}"/>
    <cellStyle name="Normal 9 4 2 2 3 2 2" xfId="2382" xr:uid="{B5529EF3-8C22-43F5-8BDC-2EB01900C7A9}"/>
    <cellStyle name="Normal 9 4 2 2 3 2 2 2" xfId="4875" xr:uid="{E4C6122E-2E96-4D27-8A8C-0AB209B55872}"/>
    <cellStyle name="Normal 9 4 2 2 3 2 3" xfId="4064" xr:uid="{FE15CE67-5AEB-4073-B054-0D782612D133}"/>
    <cellStyle name="Normal 9 4 2 2 3 2 3 2" xfId="4876" xr:uid="{4B22A32A-53CB-4B62-AA9E-7AED59240698}"/>
    <cellStyle name="Normal 9 4 2 2 3 2 4" xfId="4065" xr:uid="{30670DC6-894B-4CDC-B33C-37E857189CFB}"/>
    <cellStyle name="Normal 9 4 2 2 3 2 4 2" xfId="4877" xr:uid="{4176C87D-84B7-407C-8E4E-B2E15FBD4421}"/>
    <cellStyle name="Normal 9 4 2 2 3 2 5" xfId="4874" xr:uid="{2EEBE8AE-2CCA-43A7-BE95-5D521945224F}"/>
    <cellStyle name="Normal 9 4 2 2 3 3" xfId="2383" xr:uid="{D8B3E8A3-D22E-4850-9A4B-40B89D15B037}"/>
    <cellStyle name="Normal 9 4 2 2 3 3 2" xfId="4878" xr:uid="{CF66CAEA-3AF2-47FC-AC99-1E457E37295E}"/>
    <cellStyle name="Normal 9 4 2 2 3 4" xfId="4066" xr:uid="{3C47696D-2B32-44B0-91E5-19052A226531}"/>
    <cellStyle name="Normal 9 4 2 2 3 4 2" xfId="4879" xr:uid="{9BB9DD70-1DFD-457F-8D16-FE8747B4C751}"/>
    <cellStyle name="Normal 9 4 2 2 3 5" xfId="4067" xr:uid="{DC9A5DA0-A843-4EFE-97A7-4893EC105641}"/>
    <cellStyle name="Normal 9 4 2 2 3 5 2" xfId="4880" xr:uid="{981B2115-21B5-45DA-B8DA-DDD21FD8A642}"/>
    <cellStyle name="Normal 9 4 2 2 3 6" xfId="4873" xr:uid="{2D717E3E-5614-4302-B31C-8801A47CCC0A}"/>
    <cellStyle name="Normal 9 4 2 2 4" xfId="2384" xr:uid="{3EF115C9-6B21-4686-B5CD-3CD705A90A85}"/>
    <cellStyle name="Normal 9 4 2 2 4 2" xfId="2385" xr:uid="{77429295-A639-49C0-9BAE-3465EF5B12FE}"/>
    <cellStyle name="Normal 9 4 2 2 4 2 2" xfId="4882" xr:uid="{7AEE9A70-1485-41F7-B2DA-156189227319}"/>
    <cellStyle name="Normal 9 4 2 2 4 3" xfId="4068" xr:uid="{7FE574BE-78CD-4889-A880-5AA9B8110AF2}"/>
    <cellStyle name="Normal 9 4 2 2 4 3 2" xfId="4883" xr:uid="{D0D5FC25-DB51-4C03-9D37-EB06D156804B}"/>
    <cellStyle name="Normal 9 4 2 2 4 4" xfId="4069" xr:uid="{ED37D705-CF60-4462-B0E8-56BBA01D8CBC}"/>
    <cellStyle name="Normal 9 4 2 2 4 4 2" xfId="4884" xr:uid="{8EDE8B8F-D060-4A39-BF28-E2F1DAA0FDC7}"/>
    <cellStyle name="Normal 9 4 2 2 4 5" xfId="4881" xr:uid="{AD651285-C5F7-46CD-9993-EDD7864C149B}"/>
    <cellStyle name="Normal 9 4 2 2 5" xfId="2386" xr:uid="{FCC8144E-4A51-42D5-AEEA-937CD5B8D452}"/>
    <cellStyle name="Normal 9 4 2 2 5 2" xfId="4070" xr:uid="{E0808F95-E06A-4A00-A6B5-5A54F932FAF5}"/>
    <cellStyle name="Normal 9 4 2 2 5 2 2" xfId="4886" xr:uid="{DB7CAE76-A756-47B8-978C-5FF7250B9118}"/>
    <cellStyle name="Normal 9 4 2 2 5 3" xfId="4071" xr:uid="{466CC838-EACD-44E5-90A0-160F0F862CB9}"/>
    <cellStyle name="Normal 9 4 2 2 5 3 2" xfId="4887" xr:uid="{27686982-7C02-429A-A65B-B7655EE80A63}"/>
    <cellStyle name="Normal 9 4 2 2 5 4" xfId="4072" xr:uid="{AD003FBE-2FC1-433D-8185-A00E189F6A44}"/>
    <cellStyle name="Normal 9 4 2 2 5 4 2" xfId="4888" xr:uid="{97E4B4A8-4EF8-42CB-8AC1-407538969B16}"/>
    <cellStyle name="Normal 9 4 2 2 5 5" xfId="4885" xr:uid="{FA60421A-91DC-4C15-8768-11A057AA8FAD}"/>
    <cellStyle name="Normal 9 4 2 2 6" xfId="4073" xr:uid="{87E94556-25AC-4DF1-948B-E70190E17A47}"/>
    <cellStyle name="Normal 9 4 2 2 6 2" xfId="4889" xr:uid="{B0B2E442-E2B7-412B-B029-1B19D30BB982}"/>
    <cellStyle name="Normal 9 4 2 2 7" xfId="4074" xr:uid="{3CCF047F-BD10-4C96-A137-7026936961D2}"/>
    <cellStyle name="Normal 9 4 2 2 7 2" xfId="4890" xr:uid="{75EB3E3E-247C-4D75-82C5-B037DF57BAEE}"/>
    <cellStyle name="Normal 9 4 2 2 8" xfId="4075" xr:uid="{15EAA999-E4CD-4A04-AAF9-BF9538676D88}"/>
    <cellStyle name="Normal 9 4 2 2 8 2" xfId="4891" xr:uid="{848F692D-213A-448F-AB4E-106C4EB6B7B0}"/>
    <cellStyle name="Normal 9 4 2 2 9" xfId="4859" xr:uid="{C2A6B7E5-BB8C-4E51-910B-86A5EDC71267}"/>
    <cellStyle name="Normal 9 4 2 3" xfId="413" xr:uid="{460310A7-9EA7-43C0-8AC2-97E95D80690F}"/>
    <cellStyle name="Normal 9 4 2 3 2" xfId="859" xr:uid="{D9D318F7-D800-4210-AE17-5862AFA766B4}"/>
    <cellStyle name="Normal 9 4 2 3 2 2" xfId="860" xr:uid="{B990604F-5C50-478A-BFD0-B3362A224A72}"/>
    <cellStyle name="Normal 9 4 2 3 2 2 2" xfId="2387" xr:uid="{14B5643D-B023-46FC-B565-C24017F30D4E}"/>
    <cellStyle name="Normal 9 4 2 3 2 2 2 2" xfId="2388" xr:uid="{D7E36986-19DE-4FA5-8CA0-9B6E7421E6F7}"/>
    <cellStyle name="Normal 9 4 2 3 2 2 2 2 2" xfId="4896" xr:uid="{B15D92A2-1BF8-4AFE-A3CA-E89230569B35}"/>
    <cellStyle name="Normal 9 4 2 3 2 2 2 3" xfId="4895" xr:uid="{2A9499F1-2FE9-458D-BB7C-8D5B182A97E4}"/>
    <cellStyle name="Normal 9 4 2 3 2 2 3" xfId="2389" xr:uid="{4B9B1BF1-DACC-419F-BF50-BEEA8C96002C}"/>
    <cellStyle name="Normal 9 4 2 3 2 2 3 2" xfId="4897" xr:uid="{1BAA91CA-DA6B-49EE-BE4D-42570DA0DD76}"/>
    <cellStyle name="Normal 9 4 2 3 2 2 4" xfId="4894" xr:uid="{01A79E97-105D-4B6F-9180-916FCC4A7AF3}"/>
    <cellStyle name="Normal 9 4 2 3 2 3" xfId="2390" xr:uid="{A5D506FD-B68F-40EA-8368-019DD8584C87}"/>
    <cellStyle name="Normal 9 4 2 3 2 3 2" xfId="2391" xr:uid="{66232F94-EFBA-42FC-A34A-E2A3CA0A255B}"/>
    <cellStyle name="Normal 9 4 2 3 2 3 2 2" xfId="4899" xr:uid="{C7B45265-50EC-4E80-AC3A-A0C8EA424ED9}"/>
    <cellStyle name="Normal 9 4 2 3 2 3 3" xfId="4898" xr:uid="{689185C7-F4B4-404E-9FD3-5B7B868A2C32}"/>
    <cellStyle name="Normal 9 4 2 3 2 4" xfId="2392" xr:uid="{0A2B01D2-B639-40FE-B230-FEB11B2499BA}"/>
    <cellStyle name="Normal 9 4 2 3 2 4 2" xfId="4900" xr:uid="{4470F108-B5A1-4689-8E61-E87978ED0E1B}"/>
    <cellStyle name="Normal 9 4 2 3 2 5" xfId="4893" xr:uid="{C269F94E-98B7-4031-9E94-1BDAA5F17C84}"/>
    <cellStyle name="Normal 9 4 2 3 3" xfId="861" xr:uid="{8B99E131-32E5-4C46-BA96-DAB7FBA74234}"/>
    <cellStyle name="Normal 9 4 2 3 3 2" xfId="2393" xr:uid="{56C4B1A6-AC60-4C22-A045-FF24EAF60A52}"/>
    <cellStyle name="Normal 9 4 2 3 3 2 2" xfId="2394" xr:uid="{953BAC98-74EC-478A-971F-F75EB733628F}"/>
    <cellStyle name="Normal 9 4 2 3 3 2 2 2" xfId="4903" xr:uid="{BA2230D9-031F-45F6-B3D9-D986451B633F}"/>
    <cellStyle name="Normal 9 4 2 3 3 2 3" xfId="4902" xr:uid="{E34192E9-0B5E-4F26-A620-67A70E1F72A7}"/>
    <cellStyle name="Normal 9 4 2 3 3 3" xfId="2395" xr:uid="{D6F7CFF1-C75D-4556-97AB-DBB5073C0101}"/>
    <cellStyle name="Normal 9 4 2 3 3 3 2" xfId="4904" xr:uid="{9CAE73E1-994E-4321-87CC-136EBE35E60A}"/>
    <cellStyle name="Normal 9 4 2 3 3 4" xfId="4076" xr:uid="{F919EC95-657F-4A3F-BFF7-1E500A5A585C}"/>
    <cellStyle name="Normal 9 4 2 3 3 4 2" xfId="4905" xr:uid="{704D0952-F36D-49A5-96DD-B2737AE4ACF8}"/>
    <cellStyle name="Normal 9 4 2 3 3 5" xfId="4901" xr:uid="{1B71ECC5-4C0B-48D6-BFEF-5C99DEBDAF60}"/>
    <cellStyle name="Normal 9 4 2 3 4" xfId="2396" xr:uid="{D093996B-6887-4E23-A915-C328B03D0CBE}"/>
    <cellStyle name="Normal 9 4 2 3 4 2" xfId="2397" xr:uid="{AB275247-BE11-4805-B950-51470D757890}"/>
    <cellStyle name="Normal 9 4 2 3 4 2 2" xfId="4907" xr:uid="{ED4789D8-54BE-43BA-ABE0-7A227D9F0C48}"/>
    <cellStyle name="Normal 9 4 2 3 4 3" xfId="4906" xr:uid="{3EBD857F-529E-47A7-9D67-21D9BB436666}"/>
    <cellStyle name="Normal 9 4 2 3 5" xfId="2398" xr:uid="{90B3DB73-E9ED-4D94-B897-0545AEE9655A}"/>
    <cellStyle name="Normal 9 4 2 3 5 2" xfId="4908" xr:uid="{AC181F54-CBA7-40FD-B25C-7F6714D8721A}"/>
    <cellStyle name="Normal 9 4 2 3 6" xfId="4077" xr:uid="{0E9767A7-6C73-42F1-A918-FFFC33D14B1B}"/>
    <cellStyle name="Normal 9 4 2 3 6 2" xfId="4909" xr:uid="{06553695-EC92-44E3-856A-61B22F976144}"/>
    <cellStyle name="Normal 9 4 2 3 7" xfId="4892" xr:uid="{B09488C4-C7C5-4EE5-A6A0-C7163B337DB0}"/>
    <cellStyle name="Normal 9 4 2 4" xfId="414" xr:uid="{CA2C2D79-CFC8-4013-A75B-EAA67E9EF0EE}"/>
    <cellStyle name="Normal 9 4 2 4 2" xfId="862" xr:uid="{A7742BEB-B99C-461F-943D-0DD409EA0622}"/>
    <cellStyle name="Normal 9 4 2 4 2 2" xfId="2399" xr:uid="{762C326D-5B13-4468-9B8E-478307F26BEA}"/>
    <cellStyle name="Normal 9 4 2 4 2 2 2" xfId="2400" xr:uid="{42B56F89-A814-4628-BF40-B6B6B1E64A6E}"/>
    <cellStyle name="Normal 9 4 2 4 2 2 2 2" xfId="4913" xr:uid="{54E2EB1C-D8C9-4783-A682-27700C59A109}"/>
    <cellStyle name="Normal 9 4 2 4 2 2 3" xfId="4912" xr:uid="{1C99D15F-A4C4-4D4F-8E0C-DD5DB5D32647}"/>
    <cellStyle name="Normal 9 4 2 4 2 3" xfId="2401" xr:uid="{22F74912-DFB1-4989-B67F-C21F0052F634}"/>
    <cellStyle name="Normal 9 4 2 4 2 3 2" xfId="4914" xr:uid="{7243468A-885C-4F0D-A408-865A51846A9D}"/>
    <cellStyle name="Normal 9 4 2 4 2 4" xfId="4078" xr:uid="{7A8E8466-3C1A-4BF7-8C4A-D56A82F1B562}"/>
    <cellStyle name="Normal 9 4 2 4 2 4 2" xfId="4915" xr:uid="{35171BCD-7998-44E7-954C-66DB74065AE5}"/>
    <cellStyle name="Normal 9 4 2 4 2 5" xfId="4911" xr:uid="{CF56A80C-5E91-47CF-AC90-32685A8BFAEB}"/>
    <cellStyle name="Normal 9 4 2 4 3" xfId="2402" xr:uid="{593F8A33-424F-447D-875E-53EAED3F0204}"/>
    <cellStyle name="Normal 9 4 2 4 3 2" xfId="2403" xr:uid="{F40C0729-AFDA-4E5F-8244-5EAAE79188B0}"/>
    <cellStyle name="Normal 9 4 2 4 3 2 2" xfId="4917" xr:uid="{91602A4B-04F6-46BA-A0BC-BBEAC74E982D}"/>
    <cellStyle name="Normal 9 4 2 4 3 3" xfId="4916" xr:uid="{00E18E18-BC2E-46E0-9102-6ABD34F223E6}"/>
    <cellStyle name="Normal 9 4 2 4 4" xfId="2404" xr:uid="{8AEEBAA5-2B43-44C0-9338-0E9114E6C227}"/>
    <cellStyle name="Normal 9 4 2 4 4 2" xfId="4918" xr:uid="{2D646A29-5ACC-43D2-96BD-37CF11353813}"/>
    <cellStyle name="Normal 9 4 2 4 5" xfId="4079" xr:uid="{CC6AF5E7-6876-4629-B30C-FFF784A0913A}"/>
    <cellStyle name="Normal 9 4 2 4 5 2" xfId="4919" xr:uid="{5631CEC4-6654-4AE0-A2A2-EE64502FD709}"/>
    <cellStyle name="Normal 9 4 2 4 6" xfId="4910" xr:uid="{88588E41-C893-445D-A280-21BBA3C70D50}"/>
    <cellStyle name="Normal 9 4 2 5" xfId="415" xr:uid="{CAB7180A-1A88-4F7E-8214-6AA33EA429B9}"/>
    <cellStyle name="Normal 9 4 2 5 2" xfId="2405" xr:uid="{A55FBAEA-A855-4872-A2DF-219044083FBC}"/>
    <cellStyle name="Normal 9 4 2 5 2 2" xfId="2406" xr:uid="{79AD3E15-711F-4971-8B8B-60BCF0DAF21F}"/>
    <cellStyle name="Normal 9 4 2 5 2 2 2" xfId="4922" xr:uid="{F9FD5C1F-9BEE-42A7-B5D1-B1D2DBC39229}"/>
    <cellStyle name="Normal 9 4 2 5 2 3" xfId="4921" xr:uid="{2E28C194-FE9B-4C1C-868F-CFDC22A6529B}"/>
    <cellStyle name="Normal 9 4 2 5 3" xfId="2407" xr:uid="{CCA05A44-A3CC-4568-904D-B763903D3C98}"/>
    <cellStyle name="Normal 9 4 2 5 3 2" xfId="4923" xr:uid="{5958E8FB-3B9D-452F-9266-898FB4256C3F}"/>
    <cellStyle name="Normal 9 4 2 5 4" xfId="4080" xr:uid="{DDA282DE-516E-439C-8629-1729935E7511}"/>
    <cellStyle name="Normal 9 4 2 5 4 2" xfId="4924" xr:uid="{472E1E5C-5ED1-4DCD-972A-22203E186148}"/>
    <cellStyle name="Normal 9 4 2 5 5" xfId="4920" xr:uid="{3181AAF0-D691-4E6D-92BA-24CDF4D1D4FE}"/>
    <cellStyle name="Normal 9 4 2 6" xfId="2408" xr:uid="{2ADF86FA-769E-46E5-9437-4520BF9DA7E3}"/>
    <cellStyle name="Normal 9 4 2 6 2" xfId="2409" xr:uid="{48CACD8D-29B4-4BB8-A3DD-5C35CC5FFEAC}"/>
    <cellStyle name="Normal 9 4 2 6 2 2" xfId="4926" xr:uid="{85F83F76-4435-473F-804C-9DD9F2765C03}"/>
    <cellStyle name="Normal 9 4 2 6 3" xfId="4081" xr:uid="{7BE2DBD1-5ABA-4510-90EB-115504840F89}"/>
    <cellStyle name="Normal 9 4 2 6 3 2" xfId="4927" xr:uid="{565BD804-4601-4780-8E28-EAF69AF61C90}"/>
    <cellStyle name="Normal 9 4 2 6 4" xfId="4082" xr:uid="{72892799-77DC-4C17-ADDB-0B4A99B8C693}"/>
    <cellStyle name="Normal 9 4 2 6 4 2" xfId="4928" xr:uid="{58006A76-3B96-4441-826F-4358516A5EAC}"/>
    <cellStyle name="Normal 9 4 2 6 5" xfId="4925" xr:uid="{FAE73C1F-87DB-4D5A-A5B9-130155405F11}"/>
    <cellStyle name="Normal 9 4 2 7" xfId="2410" xr:uid="{DB0F1241-B940-4280-866F-4CDFBE6C64BC}"/>
    <cellStyle name="Normal 9 4 2 7 2" xfId="4929" xr:uid="{679A7796-BE9E-445D-8B27-8089F25016D0}"/>
    <cellStyle name="Normal 9 4 2 8" xfId="4083" xr:uid="{062FBDB5-431C-4210-A013-F910EBBFE2D3}"/>
    <cellStyle name="Normal 9 4 2 8 2" xfId="4930" xr:uid="{34098E19-F58A-4DB4-B0DD-D4163818F724}"/>
    <cellStyle name="Normal 9 4 2 9" xfId="4084" xr:uid="{3FAB8991-4BB6-4132-9DBF-6E39E7C2215D}"/>
    <cellStyle name="Normal 9 4 2 9 2" xfId="4931" xr:uid="{89382101-B2E0-419D-811C-05CF5F794456}"/>
    <cellStyle name="Normal 9 4 3" xfId="175" xr:uid="{A52CB236-570B-40C5-AD17-14C9EDE4C126}"/>
    <cellStyle name="Normal 9 4 3 2" xfId="176" xr:uid="{DB6711BC-9056-4173-8130-90D2CF3C35C1}"/>
    <cellStyle name="Normal 9 4 3 2 2" xfId="863" xr:uid="{EDBFF2E8-A8DD-40AA-A643-602FB029D14C}"/>
    <cellStyle name="Normal 9 4 3 2 2 2" xfId="2411" xr:uid="{C1D5D481-0D47-4B07-89CB-D69848E5B450}"/>
    <cellStyle name="Normal 9 4 3 2 2 2 2" xfId="2412" xr:uid="{FF6CB499-E29B-4191-9E23-EB293E5A0EAA}"/>
    <cellStyle name="Normal 9 4 3 2 2 2 2 2" xfId="4500" xr:uid="{42893371-CE72-4DE2-9B79-A3E456251313}"/>
    <cellStyle name="Normal 9 4 3 2 2 2 2 2 2" xfId="5307" xr:uid="{FAB4105A-DBAA-4147-83B8-642A23FC711B}"/>
    <cellStyle name="Normal 9 4 3 2 2 2 2 2 3" xfId="4936" xr:uid="{C38AA918-DED6-487B-8E50-856194B19991}"/>
    <cellStyle name="Normal 9 4 3 2 2 2 3" xfId="4501" xr:uid="{2A8C6A56-0E59-4CC5-89A6-2F5CC635362C}"/>
    <cellStyle name="Normal 9 4 3 2 2 2 3 2" xfId="5308" xr:uid="{C620B29B-094B-45B9-8F3B-99D1891C07A5}"/>
    <cellStyle name="Normal 9 4 3 2 2 2 3 3" xfId="4935" xr:uid="{40708881-D04F-4800-A2C0-1B08777CAE76}"/>
    <cellStyle name="Normal 9 4 3 2 2 3" xfId="2413" xr:uid="{7E118250-B54F-458C-9971-36B83DE1D81B}"/>
    <cellStyle name="Normal 9 4 3 2 2 3 2" xfId="4502" xr:uid="{FDB94126-28B8-4CF0-A4AD-B8AAD183F5E4}"/>
    <cellStyle name="Normal 9 4 3 2 2 3 2 2" xfId="5309" xr:uid="{68CBA0D1-B230-4D0A-90B8-AF3C5728E092}"/>
    <cellStyle name="Normal 9 4 3 2 2 3 2 3" xfId="4937" xr:uid="{2257E349-F5D1-4209-AAA2-2B0E9E60ACB3}"/>
    <cellStyle name="Normal 9 4 3 2 2 4" xfId="4085" xr:uid="{901DF189-A2C7-43DE-A76C-B628DEF3A65F}"/>
    <cellStyle name="Normal 9 4 3 2 2 4 2" xfId="4938" xr:uid="{BC3C07AA-07E4-40BB-A1E5-A16F4125DE59}"/>
    <cellStyle name="Normal 9 4 3 2 2 5" xfId="4934" xr:uid="{D800DB14-0B91-41DC-8B50-05634786D188}"/>
    <cellStyle name="Normal 9 4 3 2 3" xfId="2414" xr:uid="{5646C067-2407-489A-9DFE-3D44568208B9}"/>
    <cellStyle name="Normal 9 4 3 2 3 2" xfId="2415" xr:uid="{73E147B2-0728-4DAF-B619-5F03A1DCEAF8}"/>
    <cellStyle name="Normal 9 4 3 2 3 2 2" xfId="4503" xr:uid="{97407812-91A0-4CED-9846-FD04FFB101DB}"/>
    <cellStyle name="Normal 9 4 3 2 3 2 2 2" xfId="5310" xr:uid="{E4AF2F9A-AA17-491F-8CCC-750362CA2F56}"/>
    <cellStyle name="Normal 9 4 3 2 3 2 2 3" xfId="4940" xr:uid="{38BF7261-E708-4C7D-865F-64C02BF9735C}"/>
    <cellStyle name="Normal 9 4 3 2 3 3" xfId="4086" xr:uid="{05176B8F-EFBE-44FF-884E-7361FD653FEE}"/>
    <cellStyle name="Normal 9 4 3 2 3 3 2" xfId="4941" xr:uid="{E71866D2-2163-49AB-9CFE-8ABE60D1261C}"/>
    <cellStyle name="Normal 9 4 3 2 3 4" xfId="4087" xr:uid="{4CF9E75D-78AF-454A-85A7-13655DBC0FC4}"/>
    <cellStyle name="Normal 9 4 3 2 3 4 2" xfId="4942" xr:uid="{F1CD9E5D-DFD8-4988-8BE3-183143CC5F05}"/>
    <cellStyle name="Normal 9 4 3 2 3 5" xfId="4939" xr:uid="{CE151B0E-0E4A-479E-8F9B-88F94E94317D}"/>
    <cellStyle name="Normal 9 4 3 2 4" xfId="2416" xr:uid="{B8B066CC-2EEC-4B8D-BBF8-16B7A9E9EC42}"/>
    <cellStyle name="Normal 9 4 3 2 4 2" xfId="4504" xr:uid="{3CF2338D-E6A8-4508-A51A-CEB4C0F643D3}"/>
    <cellStyle name="Normal 9 4 3 2 4 2 2" xfId="5311" xr:uid="{CACEA295-F2A7-413B-BE41-F224B3411302}"/>
    <cellStyle name="Normal 9 4 3 2 4 2 3" xfId="4943" xr:uid="{E626E759-F0BC-4F06-9CDC-8EF8BF2019F4}"/>
    <cellStyle name="Normal 9 4 3 2 5" xfId="4088" xr:uid="{C8EC2E43-5C9C-4CAD-834D-0706AA6CF820}"/>
    <cellStyle name="Normal 9 4 3 2 5 2" xfId="4944" xr:uid="{F7E88A3F-6618-4559-8CF5-7F19AE91561C}"/>
    <cellStyle name="Normal 9 4 3 2 6" xfId="4089" xr:uid="{64BF9FDF-6735-463A-84AE-F87E92BCEAD9}"/>
    <cellStyle name="Normal 9 4 3 2 6 2" xfId="4945" xr:uid="{34852005-10B2-4ECB-9132-0AFE97B0DFED}"/>
    <cellStyle name="Normal 9 4 3 2 7" xfId="4933" xr:uid="{4E1E3FFA-8637-430F-ABC3-ECCC69D0A834}"/>
    <cellStyle name="Normal 9 4 3 3" xfId="416" xr:uid="{E6C935A8-D85E-473F-9F01-B1D135EB7EDF}"/>
    <cellStyle name="Normal 9 4 3 3 2" xfId="2417" xr:uid="{E4A8F058-0644-4F91-8746-C4382B3B8747}"/>
    <cellStyle name="Normal 9 4 3 3 2 2" xfId="2418" xr:uid="{DAA71E6F-5BF2-405C-8A2B-E520B658E63A}"/>
    <cellStyle name="Normal 9 4 3 3 2 2 2" xfId="4505" xr:uid="{9623689D-7604-422D-8408-A215BBBCAC16}"/>
    <cellStyle name="Normal 9 4 3 3 2 2 2 2" xfId="5312" xr:uid="{D3BAFB0A-D95E-419D-984B-F30BAFC2B6A2}"/>
    <cellStyle name="Normal 9 4 3 3 2 2 2 3" xfId="4948" xr:uid="{CC79FB53-6EA0-4BCE-86C5-F88A9978B70D}"/>
    <cellStyle name="Normal 9 4 3 3 2 3" xfId="4090" xr:uid="{4F378CF6-EBFE-428A-829A-3D0D30D8F78B}"/>
    <cellStyle name="Normal 9 4 3 3 2 3 2" xfId="4949" xr:uid="{29EBB336-A5FA-4942-9A63-A73C10C0CEC9}"/>
    <cellStyle name="Normal 9 4 3 3 2 4" xfId="4091" xr:uid="{1334F95E-B8B4-43EC-B92D-7C37D7A9BDF4}"/>
    <cellStyle name="Normal 9 4 3 3 2 4 2" xfId="4950" xr:uid="{1F56F162-7A53-4163-BCA7-394049931E5A}"/>
    <cellStyle name="Normal 9 4 3 3 2 5" xfId="4947" xr:uid="{5A3A85CA-2DF3-433C-BCC1-D88B9611F314}"/>
    <cellStyle name="Normal 9 4 3 3 3" xfId="2419" xr:uid="{75DDF369-43C1-444F-9EBE-5141BFE039E9}"/>
    <cellStyle name="Normal 9 4 3 3 3 2" xfId="4506" xr:uid="{98B70E86-AD49-4125-88C3-12825C05D618}"/>
    <cellStyle name="Normal 9 4 3 3 3 2 2" xfId="5313" xr:uid="{491D02DC-44C8-4366-8091-94330E470D68}"/>
    <cellStyle name="Normal 9 4 3 3 3 2 3" xfId="4951" xr:uid="{E5E52A55-CA91-4F0D-A540-9986CC5E86A3}"/>
    <cellStyle name="Normal 9 4 3 3 4" xfId="4092" xr:uid="{9CF5AFC3-5FDC-476E-8056-53617C193AAA}"/>
    <cellStyle name="Normal 9 4 3 3 4 2" xfId="4952" xr:uid="{306D51BA-E5FB-43DD-9899-234C027BCF98}"/>
    <cellStyle name="Normal 9 4 3 3 5" xfId="4093" xr:uid="{A5689CE4-9EDB-42E6-AEF1-CA53D84F558C}"/>
    <cellStyle name="Normal 9 4 3 3 5 2" xfId="4953" xr:uid="{8DE9F8F8-5561-4BAB-9C8F-5EE764C3FFA8}"/>
    <cellStyle name="Normal 9 4 3 3 6" xfId="4946" xr:uid="{AE0D8F3A-5A23-4A34-9E01-8700CB0C3D32}"/>
    <cellStyle name="Normal 9 4 3 4" xfId="2420" xr:uid="{2A72C671-E11E-4EA2-B277-E87CBD117A11}"/>
    <cellStyle name="Normal 9 4 3 4 2" xfId="2421" xr:uid="{0D045977-DCD3-49FD-A058-383A76925BF3}"/>
    <cellStyle name="Normal 9 4 3 4 2 2" xfId="4507" xr:uid="{861DCF83-56D7-4C21-9644-B405CBD48917}"/>
    <cellStyle name="Normal 9 4 3 4 2 2 2" xfId="5314" xr:uid="{C692728F-0BC7-40E3-B0C1-7746FB73F2A7}"/>
    <cellStyle name="Normal 9 4 3 4 2 2 3" xfId="4955" xr:uid="{5660E098-EEA6-4C2E-9AE5-2500C2FB82AD}"/>
    <cellStyle name="Normal 9 4 3 4 3" xfId="4094" xr:uid="{37584EBF-2691-4F4D-A164-AB60832676AC}"/>
    <cellStyle name="Normal 9 4 3 4 3 2" xfId="4956" xr:uid="{26D34EFC-60D9-4D56-9613-A67D5A7CFD74}"/>
    <cellStyle name="Normal 9 4 3 4 4" xfId="4095" xr:uid="{FCDC6CE5-2829-4ED5-805C-726C96E8CC46}"/>
    <cellStyle name="Normal 9 4 3 4 4 2" xfId="4957" xr:uid="{F0CEAB82-9BBC-4079-ADD8-7F7C429913C8}"/>
    <cellStyle name="Normal 9 4 3 4 5" xfId="4954" xr:uid="{4BBAFD83-E82D-4546-8085-93C11FBEFCEF}"/>
    <cellStyle name="Normal 9 4 3 5" xfId="2422" xr:uid="{1C839AB4-912D-43B5-8C61-D0D73F3567F1}"/>
    <cellStyle name="Normal 9 4 3 5 2" xfId="4096" xr:uid="{6274F521-6B88-4222-A8FE-E9C09FE60B3D}"/>
    <cellStyle name="Normal 9 4 3 5 2 2" xfId="4959" xr:uid="{429A016E-3BED-4656-8163-D6E3AB63FB21}"/>
    <cellStyle name="Normal 9 4 3 5 3" xfId="4097" xr:uid="{D4633850-EFE3-4122-BF71-AFA7783B7400}"/>
    <cellStyle name="Normal 9 4 3 5 3 2" xfId="4960" xr:uid="{062A8332-14CC-4E13-9881-B69285E277EF}"/>
    <cellStyle name="Normal 9 4 3 5 4" xfId="4098" xr:uid="{13F909C4-384C-486B-B55A-3EC5A64827DE}"/>
    <cellStyle name="Normal 9 4 3 5 4 2" xfId="4961" xr:uid="{10120CE1-ADBA-408A-B056-7D79E8F0DA3C}"/>
    <cellStyle name="Normal 9 4 3 5 5" xfId="4958" xr:uid="{04CDF483-8B2D-4EB3-A8B5-BDF4FC571620}"/>
    <cellStyle name="Normal 9 4 3 6" xfId="4099" xr:uid="{B974A5EC-B6C6-4AF8-927F-1F812D5CBB4B}"/>
    <cellStyle name="Normal 9 4 3 6 2" xfId="4962" xr:uid="{9A85FE61-777E-4B3E-B6FF-CA34F2B99DAE}"/>
    <cellStyle name="Normal 9 4 3 7" xfId="4100" xr:uid="{763BAC0E-22D1-4CF3-A55E-6E54B5A57388}"/>
    <cellStyle name="Normal 9 4 3 7 2" xfId="4963" xr:uid="{5A395421-B29C-4264-A030-4341C08CC812}"/>
    <cellStyle name="Normal 9 4 3 8" xfId="4101" xr:uid="{757B3AC5-D8C9-4276-A8AB-7361696871DE}"/>
    <cellStyle name="Normal 9 4 3 8 2" xfId="4964" xr:uid="{BADC0D64-B444-4D51-8BC7-255118D06D97}"/>
    <cellStyle name="Normal 9 4 3 9" xfId="4932" xr:uid="{2DAC4624-3C27-4ED1-8D51-4E514E0FAE27}"/>
    <cellStyle name="Normal 9 4 4" xfId="177" xr:uid="{B05CCE07-9839-4511-9DE6-FD0ABE946DEC}"/>
    <cellStyle name="Normal 9 4 4 2" xfId="864" xr:uid="{EABC772F-36B0-4915-9ADF-C40E6080CC76}"/>
    <cellStyle name="Normal 9 4 4 2 2" xfId="865" xr:uid="{B98422F1-727A-40AF-A0E9-8EDED582DB38}"/>
    <cellStyle name="Normal 9 4 4 2 2 2" xfId="2423" xr:uid="{5A89D7AC-51F0-4641-833C-E9A2AA6ED951}"/>
    <cellStyle name="Normal 9 4 4 2 2 2 2" xfId="2424" xr:uid="{D3ED0984-6254-4C13-9F0E-BB47CC016C81}"/>
    <cellStyle name="Normal 9 4 4 2 2 2 2 2" xfId="4969" xr:uid="{43A16659-DBCD-476B-AC1E-A6382EB86429}"/>
    <cellStyle name="Normal 9 4 4 2 2 2 3" xfId="4968" xr:uid="{9303F19C-9135-4083-97B9-DAD290C2CE56}"/>
    <cellStyle name="Normal 9 4 4 2 2 3" xfId="2425" xr:uid="{187C6634-1997-4FA6-8B3B-807F5CBAB04F}"/>
    <cellStyle name="Normal 9 4 4 2 2 3 2" xfId="4970" xr:uid="{DB68C4BF-E7FE-459C-A511-A1B409E963B6}"/>
    <cellStyle name="Normal 9 4 4 2 2 4" xfId="4102" xr:uid="{4EF9B9B6-48E3-4A1B-BCA2-501B0982A28C}"/>
    <cellStyle name="Normal 9 4 4 2 2 4 2" xfId="4971" xr:uid="{11B76432-00C2-4B3F-BF03-168DED22C249}"/>
    <cellStyle name="Normal 9 4 4 2 2 5" xfId="4967" xr:uid="{36A0BE90-3133-4D6D-875B-8E1F24B38D64}"/>
    <cellStyle name="Normal 9 4 4 2 3" xfId="2426" xr:uid="{AFD0EBC5-C312-4482-B473-29631BDC799F}"/>
    <cellStyle name="Normal 9 4 4 2 3 2" xfId="2427" xr:uid="{C74835D0-5AE1-47B3-858F-2172CC662E74}"/>
    <cellStyle name="Normal 9 4 4 2 3 2 2" xfId="4973" xr:uid="{044DA48E-2E97-4BB0-BD50-D27E7E8158F9}"/>
    <cellStyle name="Normal 9 4 4 2 3 3" xfId="4972" xr:uid="{98535B25-4BF6-4BDB-A037-3F5F1B18B0EE}"/>
    <cellStyle name="Normal 9 4 4 2 4" xfId="2428" xr:uid="{364CEB5A-7F29-4123-8B79-6BC0840F8B96}"/>
    <cellStyle name="Normal 9 4 4 2 4 2" xfId="4974" xr:uid="{79B2C120-6E24-4034-A613-086FEACDA1B9}"/>
    <cellStyle name="Normal 9 4 4 2 5" xfId="4103" xr:uid="{A041DB3D-CFAB-4D9D-970A-4C8209270154}"/>
    <cellStyle name="Normal 9 4 4 2 5 2" xfId="4975" xr:uid="{A5EF42CB-A64D-4844-99CC-0F2FFE4DDF7F}"/>
    <cellStyle name="Normal 9 4 4 2 6" xfId="4966" xr:uid="{99B272C0-9A7D-4952-A5EA-01937A895173}"/>
    <cellStyle name="Normal 9 4 4 3" xfId="866" xr:uid="{84CD7A2F-0556-438E-8988-AE39E1B4B32B}"/>
    <cellStyle name="Normal 9 4 4 3 2" xfId="2429" xr:uid="{968496F4-CF97-4514-AB6C-1B76E9A66908}"/>
    <cellStyle name="Normal 9 4 4 3 2 2" xfId="2430" xr:uid="{066F1918-B86C-4F1E-9991-502BE3C07FEE}"/>
    <cellStyle name="Normal 9 4 4 3 2 2 2" xfId="4978" xr:uid="{7EEC2AFB-9B77-486F-93D6-1E01C0C20E57}"/>
    <cellStyle name="Normal 9 4 4 3 2 3" xfId="4977" xr:uid="{9B8C08F8-97CB-4D51-92F9-3BE6E3E9B887}"/>
    <cellStyle name="Normal 9 4 4 3 3" xfId="2431" xr:uid="{5BE0FE98-64A8-4389-A64A-9E972F47A999}"/>
    <cellStyle name="Normal 9 4 4 3 3 2" xfId="4979" xr:uid="{797EEBFE-2927-430F-9D54-9CBE07A95F88}"/>
    <cellStyle name="Normal 9 4 4 3 4" xfId="4104" xr:uid="{E581A1C5-8587-4C1D-8146-91293DE7E8C6}"/>
    <cellStyle name="Normal 9 4 4 3 4 2" xfId="4980" xr:uid="{AC3EBFE0-8278-400C-AEE3-F72EB5BF84CB}"/>
    <cellStyle name="Normal 9 4 4 3 5" xfId="4976" xr:uid="{2D69D16F-A275-4BA8-B8CA-6B35CAAF1FF1}"/>
    <cellStyle name="Normal 9 4 4 4" xfId="2432" xr:uid="{B2DE4686-8128-4CD2-B790-4A2B7669D3D3}"/>
    <cellStyle name="Normal 9 4 4 4 2" xfId="2433" xr:uid="{C56A360C-43A0-4E59-8E2C-E038C318A377}"/>
    <cellStyle name="Normal 9 4 4 4 2 2" xfId="4982" xr:uid="{EA5A5B8A-B69F-4875-A682-E66648A1C79C}"/>
    <cellStyle name="Normal 9 4 4 4 3" xfId="4105" xr:uid="{A3B83FF3-2E10-4493-BA16-4554E6E37B3F}"/>
    <cellStyle name="Normal 9 4 4 4 3 2" xfId="4983" xr:uid="{30F659EA-AB61-4F94-A3FE-443C63439AA4}"/>
    <cellStyle name="Normal 9 4 4 4 4" xfId="4106" xr:uid="{79A0D322-5C71-45E2-A912-339623BF2C97}"/>
    <cellStyle name="Normal 9 4 4 4 4 2" xfId="4984" xr:uid="{B3194024-53CB-4566-A4B2-3D330112FBB5}"/>
    <cellStyle name="Normal 9 4 4 4 5" xfId="4981" xr:uid="{5984BDD4-D812-4BF9-9254-EC348DC4125B}"/>
    <cellStyle name="Normal 9 4 4 5" xfId="2434" xr:uid="{75A0A508-1955-4DA7-A616-9BC0A9494D4C}"/>
    <cellStyle name="Normal 9 4 4 5 2" xfId="4985" xr:uid="{A7D0BB16-F5A0-481F-86DB-083140FA5A62}"/>
    <cellStyle name="Normal 9 4 4 6" xfId="4107" xr:uid="{594A4631-AD56-4C78-AFF8-5D1B0F54BD3D}"/>
    <cellStyle name="Normal 9 4 4 6 2" xfId="4986" xr:uid="{9B090911-FF60-41F5-B9EF-D60BF6B3057B}"/>
    <cellStyle name="Normal 9 4 4 7" xfId="4108" xr:uid="{6B5EDD9F-5A48-403A-9BB5-5ED80C8ABFBC}"/>
    <cellStyle name="Normal 9 4 4 7 2" xfId="4987" xr:uid="{5F051105-6D97-4D34-A063-69EBF605B424}"/>
    <cellStyle name="Normal 9 4 4 8" xfId="4965" xr:uid="{CF13D2CB-FC95-4558-AB75-1586AA70D08A}"/>
    <cellStyle name="Normal 9 4 5" xfId="417" xr:uid="{38C941B7-01AE-4D6E-A0BE-D6151AB74967}"/>
    <cellStyle name="Normal 9 4 5 2" xfId="867" xr:uid="{81C07334-C133-4047-B90E-C2342A6A4980}"/>
    <cellStyle name="Normal 9 4 5 2 2" xfId="2435" xr:uid="{4812A937-CA96-49D5-8461-8A5786ADD876}"/>
    <cellStyle name="Normal 9 4 5 2 2 2" xfId="2436" xr:uid="{FBC123BC-3183-4A63-8117-D4A2E7536852}"/>
    <cellStyle name="Normal 9 4 5 2 2 2 2" xfId="4991" xr:uid="{7F7C4CAE-01BF-4A99-8F57-BBD2394646C2}"/>
    <cellStyle name="Normal 9 4 5 2 2 3" xfId="4990" xr:uid="{7E505136-818E-40FE-ABC6-64CBB73BE601}"/>
    <cellStyle name="Normal 9 4 5 2 3" xfId="2437" xr:uid="{406793C1-BAE8-4335-93F7-355E0D102419}"/>
    <cellStyle name="Normal 9 4 5 2 3 2" xfId="4992" xr:uid="{8E42E24C-59CD-45FE-B37C-84406225DB34}"/>
    <cellStyle name="Normal 9 4 5 2 4" xfId="4109" xr:uid="{3123B931-2093-432D-AC3B-211A096ACD1F}"/>
    <cellStyle name="Normal 9 4 5 2 4 2" xfId="4993" xr:uid="{E5E0B656-0867-4B40-8CE2-21EEE2CF2A9F}"/>
    <cellStyle name="Normal 9 4 5 2 5" xfId="4989" xr:uid="{48B42579-21A5-4800-8F94-9807BFF58BF9}"/>
    <cellStyle name="Normal 9 4 5 3" xfId="2438" xr:uid="{0E23BFAE-C668-44ED-8A3D-183D887D9ADC}"/>
    <cellStyle name="Normal 9 4 5 3 2" xfId="2439" xr:uid="{3BEBE746-B48F-4304-BDC6-8A87C76C46D3}"/>
    <cellStyle name="Normal 9 4 5 3 2 2" xfId="4995" xr:uid="{1C90E2A6-B3E9-4D71-866F-A5E652E07ED1}"/>
    <cellStyle name="Normal 9 4 5 3 3" xfId="4110" xr:uid="{8B5B11C5-4C38-45EE-A4C6-74722AA12D7F}"/>
    <cellStyle name="Normal 9 4 5 3 3 2" xfId="4996" xr:uid="{CB0D1AF7-2497-4C5C-A0AC-848DE922DF31}"/>
    <cellStyle name="Normal 9 4 5 3 4" xfId="4111" xr:uid="{8A29AD48-80C6-4C3D-A913-C2943941A316}"/>
    <cellStyle name="Normal 9 4 5 3 4 2" xfId="4997" xr:uid="{EC8BD67A-0F1B-4D9A-8D11-C5004FF308D3}"/>
    <cellStyle name="Normal 9 4 5 3 5" xfId="4994" xr:uid="{B30B763C-BDCC-4756-91A2-47D4F784FF88}"/>
    <cellStyle name="Normal 9 4 5 4" xfId="2440" xr:uid="{7C3173C8-C4E7-4E0B-8170-F9E65E852A81}"/>
    <cellStyle name="Normal 9 4 5 4 2" xfId="4998" xr:uid="{1A3BB24C-639A-4E23-A579-979AB2DFCCA8}"/>
    <cellStyle name="Normal 9 4 5 5" xfId="4112" xr:uid="{7876B673-EEBE-4CAD-B10F-CC8153D16F98}"/>
    <cellStyle name="Normal 9 4 5 5 2" xfId="4999" xr:uid="{35A072ED-18DE-48A3-9204-E295A313AFC8}"/>
    <cellStyle name="Normal 9 4 5 6" xfId="4113" xr:uid="{FF8F4C13-5188-4FBF-8289-00F2DCD4A059}"/>
    <cellStyle name="Normal 9 4 5 6 2" xfId="5000" xr:uid="{BE356210-47F8-4501-965C-B24BEC5573E3}"/>
    <cellStyle name="Normal 9 4 5 7" xfId="4988" xr:uid="{43C32427-972E-4B74-A579-EF2F10A40BC0}"/>
    <cellStyle name="Normal 9 4 6" xfId="418" xr:uid="{55D8EA11-D9F1-433F-8504-0DCC08C6F601}"/>
    <cellStyle name="Normal 9 4 6 2" xfId="2441" xr:uid="{D1BEE7AA-1B01-4C4F-83B7-AFAE6CDB7EB2}"/>
    <cellStyle name="Normal 9 4 6 2 2" xfId="2442" xr:uid="{8AD9810E-0CB1-484D-83EA-DB4A65D27402}"/>
    <cellStyle name="Normal 9 4 6 2 2 2" xfId="5003" xr:uid="{BC2B425A-8C69-4B9B-B734-589A6D1C558E}"/>
    <cellStyle name="Normal 9 4 6 2 3" xfId="4114" xr:uid="{F9AC8537-2506-4B31-9233-C484E537AB70}"/>
    <cellStyle name="Normal 9 4 6 2 3 2" xfId="5004" xr:uid="{AF1D16EB-B12F-4E4F-AB52-F6E9E569EF77}"/>
    <cellStyle name="Normal 9 4 6 2 4" xfId="4115" xr:uid="{01E5E87C-437B-45F1-A0A1-083A7D215276}"/>
    <cellStyle name="Normal 9 4 6 2 4 2" xfId="5005" xr:uid="{9C0422EB-3AEE-4241-AA08-8D1667ACE672}"/>
    <cellStyle name="Normal 9 4 6 2 5" xfId="5002" xr:uid="{F8E8D363-3762-40DA-A888-9590087F11E9}"/>
    <cellStyle name="Normal 9 4 6 3" xfId="2443" xr:uid="{909932AD-8923-4768-A91C-18A516722E93}"/>
    <cellStyle name="Normal 9 4 6 3 2" xfId="5006" xr:uid="{61D4D3F4-2104-4F81-8191-52266997F222}"/>
    <cellStyle name="Normal 9 4 6 4" xfId="4116" xr:uid="{308C5A8A-1261-4EFB-B466-8524FBD796A6}"/>
    <cellStyle name="Normal 9 4 6 4 2" xfId="5007" xr:uid="{E7367376-45BB-406F-A260-97B5F234C830}"/>
    <cellStyle name="Normal 9 4 6 5" xfId="4117" xr:uid="{8F08CCDD-2206-4F61-A347-61EC5A447B96}"/>
    <cellStyle name="Normal 9 4 6 5 2" xfId="5008" xr:uid="{F68DACBE-FE3A-4FFE-A464-58B35829C0F6}"/>
    <cellStyle name="Normal 9 4 6 6" xfId="5001" xr:uid="{1692330D-F50B-4C4C-83C8-EEE5150F7818}"/>
    <cellStyle name="Normal 9 4 7" xfId="2444" xr:uid="{5318C8DD-AC04-4DE5-AEE4-0D9B40F0C4FD}"/>
    <cellStyle name="Normal 9 4 7 2" xfId="2445" xr:uid="{1065CAE7-549E-43D4-999E-DBA5A7A71972}"/>
    <cellStyle name="Normal 9 4 7 2 2" xfId="5010" xr:uid="{D536BE09-B134-4358-ACA9-98F5D968F1F7}"/>
    <cellStyle name="Normal 9 4 7 3" xfId="4118" xr:uid="{5F582ACC-1E49-4240-BF20-532ECEC03DDA}"/>
    <cellStyle name="Normal 9 4 7 3 2" xfId="5011" xr:uid="{BDF3F335-5DA9-4831-AF26-3A54BB2764BA}"/>
    <cellStyle name="Normal 9 4 7 4" xfId="4119" xr:uid="{79A215CB-D785-4974-9EB4-6FFA2137936F}"/>
    <cellStyle name="Normal 9 4 7 4 2" xfId="5012" xr:uid="{47C29F23-35DD-4B68-AC1B-BEDD4942B748}"/>
    <cellStyle name="Normal 9 4 7 5" xfId="5009" xr:uid="{E01A0EDC-FA91-4E86-B2A0-7E8852B3B279}"/>
    <cellStyle name="Normal 9 4 8" xfId="2446" xr:uid="{F866854A-48BA-4701-98B3-4B0B65B3F23B}"/>
    <cellStyle name="Normal 9 4 8 2" xfId="4120" xr:uid="{FA0D2698-7A9E-4047-82DD-7C09AC7FFBF7}"/>
    <cellStyle name="Normal 9 4 8 2 2" xfId="5014" xr:uid="{A0AD37CF-1E78-49BF-BAA4-3CD047E98259}"/>
    <cellStyle name="Normal 9 4 8 3" xfId="4121" xr:uid="{66776878-4A30-44CB-AED1-D342CF407BCF}"/>
    <cellStyle name="Normal 9 4 8 3 2" xfId="5015" xr:uid="{D4B01250-F90B-47B4-917D-16340C2BD67E}"/>
    <cellStyle name="Normal 9 4 8 4" xfId="4122" xr:uid="{FCD6F691-4DDE-4CC4-82AE-E15AAA8AE020}"/>
    <cellStyle name="Normal 9 4 8 4 2" xfId="5016" xr:uid="{3CAB0107-03D4-46EE-959E-5BADC4D43331}"/>
    <cellStyle name="Normal 9 4 8 5" xfId="5013" xr:uid="{A31857FD-E18C-4AD9-9717-1C9FAC29BBA0}"/>
    <cellStyle name="Normal 9 4 9" xfId="4123" xr:uid="{79A85E69-9124-47EF-8C44-94F6D1AAB780}"/>
    <cellStyle name="Normal 9 4 9 2" xfId="5017" xr:uid="{A0924E5F-99F8-47EF-8DC5-D80E0F694BAB}"/>
    <cellStyle name="Normal 9 5" xfId="178" xr:uid="{1DA7EA3C-6BBA-42F0-B55E-2A4AFF0F1FA4}"/>
    <cellStyle name="Normal 9 5 10" xfId="4124" xr:uid="{DF82DDB1-B3E2-4E6E-840E-1FC7F3962BD1}"/>
    <cellStyle name="Normal 9 5 10 2" xfId="5019" xr:uid="{355B1EB4-60C7-496D-A520-E06A5297C031}"/>
    <cellStyle name="Normal 9 5 11" xfId="4125" xr:uid="{0A312FB4-6379-4DCF-AD77-F57162B042DB}"/>
    <cellStyle name="Normal 9 5 11 2" xfId="5020" xr:uid="{AD99A0E7-050C-421E-B9DF-361D41BDD359}"/>
    <cellStyle name="Normal 9 5 12" xfId="5018" xr:uid="{49725F45-BBD2-4B27-BC43-0D8D16E42718}"/>
    <cellStyle name="Normal 9 5 2" xfId="179" xr:uid="{B58A340F-5B7C-4484-A2F4-13CFACFDEB3B}"/>
    <cellStyle name="Normal 9 5 2 10" xfId="5021" xr:uid="{060772B0-E35B-485C-BEDC-5FAAC86C73BD}"/>
    <cellStyle name="Normal 9 5 2 2" xfId="419" xr:uid="{E17409A1-CC2F-4017-9928-F6AD339C0ED3}"/>
    <cellStyle name="Normal 9 5 2 2 2" xfId="868" xr:uid="{2E3B62A2-2E7D-4E12-B3D3-8434B929CF73}"/>
    <cellStyle name="Normal 9 5 2 2 2 2" xfId="869" xr:uid="{56B86E20-4EC3-4ECC-873A-7E48C253B7AE}"/>
    <cellStyle name="Normal 9 5 2 2 2 2 2" xfId="2447" xr:uid="{E687DB96-5AF4-4466-AA34-E11AE9379CDE}"/>
    <cellStyle name="Normal 9 5 2 2 2 2 2 2" xfId="5025" xr:uid="{4B3EF70D-4F69-457E-BFA0-50CD9AC4F5E3}"/>
    <cellStyle name="Normal 9 5 2 2 2 2 3" xfId="4126" xr:uid="{C338B55C-271B-4585-8B2D-025322ECE023}"/>
    <cellStyle name="Normal 9 5 2 2 2 2 3 2" xfId="5026" xr:uid="{5717F208-E40F-49AF-8388-860CBB7E5D1B}"/>
    <cellStyle name="Normal 9 5 2 2 2 2 4" xfId="4127" xr:uid="{62D9705C-7537-46AE-B77E-35011DA8AE09}"/>
    <cellStyle name="Normal 9 5 2 2 2 2 4 2" xfId="5027" xr:uid="{7C0CAA7A-89DC-4211-B11A-F0335B96810C}"/>
    <cellStyle name="Normal 9 5 2 2 2 2 5" xfId="5024" xr:uid="{C55420B0-4216-4A16-8887-6DEE9871799F}"/>
    <cellStyle name="Normal 9 5 2 2 2 3" xfId="2448" xr:uid="{00ED19E5-2584-4E3F-9E92-F3E9EEAFC44F}"/>
    <cellStyle name="Normal 9 5 2 2 2 3 2" xfId="4128" xr:uid="{88829346-24C5-4D41-9CB2-0E594DB5DF37}"/>
    <cellStyle name="Normal 9 5 2 2 2 3 2 2" xfId="5029" xr:uid="{23296F40-7D75-4BF8-979B-498C227A03E6}"/>
    <cellStyle name="Normal 9 5 2 2 2 3 3" xfId="4129" xr:uid="{C608B622-3EF2-4B7B-A7F9-DA1216F51A3E}"/>
    <cellStyle name="Normal 9 5 2 2 2 3 3 2" xfId="5030" xr:uid="{11F1D4C6-5AE2-4D3D-8115-953EA2000BEC}"/>
    <cellStyle name="Normal 9 5 2 2 2 3 4" xfId="4130" xr:uid="{B0A215C5-2525-410E-A7EB-B74C2040C53E}"/>
    <cellStyle name="Normal 9 5 2 2 2 3 4 2" xfId="5031" xr:uid="{6765CAA2-5036-4A5A-A5FD-50A136EE35C8}"/>
    <cellStyle name="Normal 9 5 2 2 2 3 5" xfId="5028" xr:uid="{0C39BDA1-E9AF-4986-9DDF-3FE3CDCE0685}"/>
    <cellStyle name="Normal 9 5 2 2 2 4" xfId="4131" xr:uid="{15FB7A97-C734-431F-B78A-88AB8D468BB8}"/>
    <cellStyle name="Normal 9 5 2 2 2 4 2" xfId="5032" xr:uid="{A82DF251-FA6B-4EAA-AA6E-7FAD628D2138}"/>
    <cellStyle name="Normal 9 5 2 2 2 5" xfId="4132" xr:uid="{51C31C2D-27B0-4880-BF96-D9B2D8A016EC}"/>
    <cellStyle name="Normal 9 5 2 2 2 5 2" xfId="5033" xr:uid="{437E8676-B95E-4FFA-A4AE-FBA2CEF9EACD}"/>
    <cellStyle name="Normal 9 5 2 2 2 6" xfId="4133" xr:uid="{053451B8-6181-4D33-A52D-10414220630E}"/>
    <cellStyle name="Normal 9 5 2 2 2 6 2" xfId="5034" xr:uid="{E54462A3-0626-4322-AD01-83127B14196F}"/>
    <cellStyle name="Normal 9 5 2 2 2 7" xfId="5023" xr:uid="{D3F8DE09-EA4B-4357-A977-4E3E4BAB372F}"/>
    <cellStyle name="Normal 9 5 2 2 3" xfId="870" xr:uid="{3EBB0158-EC6E-4005-9A92-1BA4EA48BF13}"/>
    <cellStyle name="Normal 9 5 2 2 3 2" xfId="2449" xr:uid="{57E5BFB6-3F0D-4121-B4CC-A80AE4CA5915}"/>
    <cellStyle name="Normal 9 5 2 2 3 2 2" xfId="4134" xr:uid="{A1AD8296-EF89-4679-BF74-235804B884E3}"/>
    <cellStyle name="Normal 9 5 2 2 3 2 2 2" xfId="5037" xr:uid="{63528771-8456-4596-9417-3B1DAD8B95D9}"/>
    <cellStyle name="Normal 9 5 2 2 3 2 3" xfId="4135" xr:uid="{6A3A30F2-29AD-4010-90D5-950A101F1171}"/>
    <cellStyle name="Normal 9 5 2 2 3 2 3 2" xfId="5038" xr:uid="{E2A236EE-BB1F-4E3D-96EF-3F9F3BDD0876}"/>
    <cellStyle name="Normal 9 5 2 2 3 2 4" xfId="4136" xr:uid="{497AA0AB-2930-4F58-8F90-7552EBFDF6F5}"/>
    <cellStyle name="Normal 9 5 2 2 3 2 4 2" xfId="5039" xr:uid="{7D227E14-6E41-47E4-A95E-0ABE63C458C1}"/>
    <cellStyle name="Normal 9 5 2 2 3 2 5" xfId="5036" xr:uid="{E70B18DF-212A-4F7F-9866-A492B20A9577}"/>
    <cellStyle name="Normal 9 5 2 2 3 3" xfId="4137" xr:uid="{04C25583-F3B3-4C17-AC72-80FE1B23BBB1}"/>
    <cellStyle name="Normal 9 5 2 2 3 3 2" xfId="5040" xr:uid="{6ED45190-EBEC-4C60-9C47-F8E76535BB38}"/>
    <cellStyle name="Normal 9 5 2 2 3 4" xfId="4138" xr:uid="{28821593-9F8E-4B2B-963B-2504DB40FFC2}"/>
    <cellStyle name="Normal 9 5 2 2 3 4 2" xfId="5041" xr:uid="{8344AABF-4B77-46C1-BF2C-CF136494D1E9}"/>
    <cellStyle name="Normal 9 5 2 2 3 5" xfId="4139" xr:uid="{C2825C02-8E8C-441E-AD40-BA4FE62BF62B}"/>
    <cellStyle name="Normal 9 5 2 2 3 5 2" xfId="5042" xr:uid="{524966D8-30B5-484C-AC9E-14806C775455}"/>
    <cellStyle name="Normal 9 5 2 2 3 6" xfId="5035" xr:uid="{12A87BC0-2FD1-44D7-B619-523E9D374505}"/>
    <cellStyle name="Normal 9 5 2 2 4" xfId="2450" xr:uid="{7CBB2DE0-F588-49F0-97BF-BD0CA7381A3A}"/>
    <cellStyle name="Normal 9 5 2 2 4 2" xfId="4140" xr:uid="{13E6D93F-5B79-47B2-92D4-7F2AD9200079}"/>
    <cellStyle name="Normal 9 5 2 2 4 2 2" xfId="5044" xr:uid="{48DA83DE-AFEC-41E6-8366-C5B278B858A7}"/>
    <cellStyle name="Normal 9 5 2 2 4 3" xfId="4141" xr:uid="{7C8F970E-42A0-4F58-8074-3FC0050A814A}"/>
    <cellStyle name="Normal 9 5 2 2 4 3 2" xfId="5045" xr:uid="{5E0B389E-2539-4219-8AE9-3C8E1ED4FC61}"/>
    <cellStyle name="Normal 9 5 2 2 4 4" xfId="4142" xr:uid="{55CA6686-52E0-491D-87E0-5696CFC11103}"/>
    <cellStyle name="Normal 9 5 2 2 4 4 2" xfId="5046" xr:uid="{64F313F6-FB46-4FEE-B7CF-E7782984FFCB}"/>
    <cellStyle name="Normal 9 5 2 2 4 5" xfId="5043" xr:uid="{8EEA774F-EDE6-432B-8FC0-5F700123ABA8}"/>
    <cellStyle name="Normal 9 5 2 2 5" xfId="4143" xr:uid="{675A5C7A-250B-4B6B-87CA-3E96F813F8A4}"/>
    <cellStyle name="Normal 9 5 2 2 5 2" xfId="4144" xr:uid="{5ED56CE1-AD8A-4BF8-9448-E701ED09D897}"/>
    <cellStyle name="Normal 9 5 2 2 5 2 2" xfId="5048" xr:uid="{0F5EB371-08C1-4D35-A2D8-C972D4CA389F}"/>
    <cellStyle name="Normal 9 5 2 2 5 3" xfId="4145" xr:uid="{60997E51-E90F-4CA7-8B3D-D765E03C61CE}"/>
    <cellStyle name="Normal 9 5 2 2 5 3 2" xfId="5049" xr:uid="{479449EF-D301-485A-ABCB-51502962CB71}"/>
    <cellStyle name="Normal 9 5 2 2 5 4" xfId="4146" xr:uid="{DDA72C2C-5140-40F1-9AE6-C18DA3989593}"/>
    <cellStyle name="Normal 9 5 2 2 5 4 2" xfId="5050" xr:uid="{7DF7DB5B-196F-4938-9D45-B1EB9E4C310B}"/>
    <cellStyle name="Normal 9 5 2 2 5 5" xfId="5047" xr:uid="{805F7CD3-D32B-4709-AC4C-9B74FF3501C8}"/>
    <cellStyle name="Normal 9 5 2 2 6" xfId="4147" xr:uid="{E8C04B84-42F4-4AA0-96C1-B092BD2E793E}"/>
    <cellStyle name="Normal 9 5 2 2 6 2" xfId="5051" xr:uid="{A63479BE-9463-4957-A9F8-0DEE43801D2C}"/>
    <cellStyle name="Normal 9 5 2 2 7" xfId="4148" xr:uid="{4E75BA2B-B323-4A85-878F-2FE4C945EE53}"/>
    <cellStyle name="Normal 9 5 2 2 7 2" xfId="5052" xr:uid="{E6927BAD-5100-4DAE-9A34-4692FE945C32}"/>
    <cellStyle name="Normal 9 5 2 2 8" xfId="4149" xr:uid="{4B662B51-5F0D-46F2-A5C3-3F0CCB137AA9}"/>
    <cellStyle name="Normal 9 5 2 2 8 2" xfId="5053" xr:uid="{BC4E1F40-5457-4198-B13D-C2785E66900A}"/>
    <cellStyle name="Normal 9 5 2 2 9" xfId="5022" xr:uid="{83C5A1EE-1B0D-4B1D-A53B-96904C588EFE}"/>
    <cellStyle name="Normal 9 5 2 3" xfId="871" xr:uid="{72E9350F-9DFC-478A-9077-9F35026A7623}"/>
    <cellStyle name="Normal 9 5 2 3 2" xfId="872" xr:uid="{8F0E7C57-FA9C-49B3-A9C0-FF46006A0388}"/>
    <cellStyle name="Normal 9 5 2 3 2 2" xfId="873" xr:uid="{9BAE8BE7-F543-40F2-B8CE-6CAF27CC6F16}"/>
    <cellStyle name="Normal 9 5 2 3 2 2 2" xfId="5056" xr:uid="{A1FA8755-7949-462E-AD5F-D2078E92A6BF}"/>
    <cellStyle name="Normal 9 5 2 3 2 3" xfId="4150" xr:uid="{8E7816CF-4140-42D5-A175-67A99EE34E33}"/>
    <cellStyle name="Normal 9 5 2 3 2 3 2" xfId="5057" xr:uid="{3D55EE3C-1836-4152-B7F6-E9102E0AB75B}"/>
    <cellStyle name="Normal 9 5 2 3 2 4" xfId="4151" xr:uid="{D25627C1-FA60-49CE-8762-292CAA08CF11}"/>
    <cellStyle name="Normal 9 5 2 3 2 4 2" xfId="5058" xr:uid="{464ABD34-32AA-4582-8DC1-57001BB20C3A}"/>
    <cellStyle name="Normal 9 5 2 3 2 5" xfId="5055" xr:uid="{E237355A-F30B-487C-A087-02D58B65A1D3}"/>
    <cellStyle name="Normal 9 5 2 3 3" xfId="874" xr:uid="{EFAEB360-DC99-4D31-A79F-6505F110213C}"/>
    <cellStyle name="Normal 9 5 2 3 3 2" xfId="4152" xr:uid="{6C0D6DB9-23D8-4ACC-9F8E-97AC7CD29D32}"/>
    <cellStyle name="Normal 9 5 2 3 3 2 2" xfId="5060" xr:uid="{12AE519F-78BC-4907-A5CC-16611027F872}"/>
    <cellStyle name="Normal 9 5 2 3 3 3" xfId="4153" xr:uid="{50B5AD5C-D315-456F-AF64-3F981FC689D7}"/>
    <cellStyle name="Normal 9 5 2 3 3 3 2" xfId="5061" xr:uid="{2B276B41-B183-478D-A150-5446D7A812A7}"/>
    <cellStyle name="Normal 9 5 2 3 3 4" xfId="4154" xr:uid="{05B1626D-4A3E-47D7-9AEB-DBE6B0202A95}"/>
    <cellStyle name="Normal 9 5 2 3 3 4 2" xfId="5062" xr:uid="{B33D7C1F-4814-4D4C-A20A-5FA3018140E5}"/>
    <cellStyle name="Normal 9 5 2 3 3 5" xfId="5059" xr:uid="{22307E97-503F-49E4-9D34-B2329FE74D80}"/>
    <cellStyle name="Normal 9 5 2 3 4" xfId="4155" xr:uid="{5A63B66A-076B-4BD6-8386-D39E29D4B4AB}"/>
    <cellStyle name="Normal 9 5 2 3 4 2" xfId="5063" xr:uid="{14D7F455-7E6C-4BFD-80BA-4307EA8B490F}"/>
    <cellStyle name="Normal 9 5 2 3 5" xfId="4156" xr:uid="{B232C89C-BEE1-4B0D-AFD0-B196A8525D85}"/>
    <cellStyle name="Normal 9 5 2 3 5 2" xfId="5064" xr:uid="{70C98996-7772-4906-B8E4-BA309308F8FB}"/>
    <cellStyle name="Normal 9 5 2 3 6" xfId="4157" xr:uid="{3C364131-C326-4809-8C70-5102E079D968}"/>
    <cellStyle name="Normal 9 5 2 3 6 2" xfId="5065" xr:uid="{391FFC07-940C-462E-87FD-F0BCF849E712}"/>
    <cellStyle name="Normal 9 5 2 3 7" xfId="5054" xr:uid="{D4AEDFB4-BE02-46E4-A816-E5037D320476}"/>
    <cellStyle name="Normal 9 5 2 4" xfId="875" xr:uid="{49702B4F-2BDB-4885-956D-7616610D8AB9}"/>
    <cellStyle name="Normal 9 5 2 4 2" xfId="876" xr:uid="{D5E89DBC-4C0C-444F-812F-BD021365259A}"/>
    <cellStyle name="Normal 9 5 2 4 2 2" xfId="4158" xr:uid="{A1338795-D637-49F7-B864-2CA7AC9C4DFF}"/>
    <cellStyle name="Normal 9 5 2 4 2 2 2" xfId="5068" xr:uid="{96B0875E-6CDF-44E5-A38E-0C27B7387272}"/>
    <cellStyle name="Normal 9 5 2 4 2 3" xfId="4159" xr:uid="{63637D25-D959-4EC9-85E7-1AB2CB0983C9}"/>
    <cellStyle name="Normal 9 5 2 4 2 3 2" xfId="5069" xr:uid="{FC814206-71CB-4D9A-A7B6-3023B1D8AB85}"/>
    <cellStyle name="Normal 9 5 2 4 2 4" xfId="4160" xr:uid="{8ADF9622-2FF8-4DA8-BF80-C87CB5351059}"/>
    <cellStyle name="Normal 9 5 2 4 2 4 2" xfId="5070" xr:uid="{4DDFDF66-FC60-4F0D-9666-D9456BD4311E}"/>
    <cellStyle name="Normal 9 5 2 4 2 5" xfId="5067" xr:uid="{4671D2C7-6767-4C16-AD8F-E2C4329FA7F8}"/>
    <cellStyle name="Normal 9 5 2 4 3" xfId="4161" xr:uid="{F8DE9A00-CE68-4E17-A0AE-791112DF8282}"/>
    <cellStyle name="Normal 9 5 2 4 3 2" xfId="5071" xr:uid="{F365CDBC-4575-4E2A-80C6-16E6ED0987EB}"/>
    <cellStyle name="Normal 9 5 2 4 4" xfId="4162" xr:uid="{21C5FFA0-6E0F-459D-8101-2A2279BB2D3B}"/>
    <cellStyle name="Normal 9 5 2 4 4 2" xfId="5072" xr:uid="{A3AC5063-F447-4F95-B86E-08A116E0B93E}"/>
    <cellStyle name="Normal 9 5 2 4 5" xfId="4163" xr:uid="{59653090-FFA1-4702-832E-D066A7818035}"/>
    <cellStyle name="Normal 9 5 2 4 5 2" xfId="5073" xr:uid="{23730A51-14E8-4D6B-85CB-4421D7845EA7}"/>
    <cellStyle name="Normal 9 5 2 4 6" xfId="5066" xr:uid="{1884A7CC-4B83-41E7-B814-3511551B9451}"/>
    <cellStyle name="Normal 9 5 2 5" xfId="877" xr:uid="{A081A5E3-2B1A-4C31-BE06-C58691F5E240}"/>
    <cellStyle name="Normal 9 5 2 5 2" xfId="4164" xr:uid="{A3BC850D-F8A6-4A5C-AF9D-00E14CE523B6}"/>
    <cellStyle name="Normal 9 5 2 5 2 2" xfId="5075" xr:uid="{A4D975CA-C52E-462A-9AE1-5D530D7B48BD}"/>
    <cellStyle name="Normal 9 5 2 5 3" xfId="4165" xr:uid="{F973CD6A-4918-4BB0-ACE9-219E99314EDB}"/>
    <cellStyle name="Normal 9 5 2 5 3 2" xfId="5076" xr:uid="{6D67E0E2-1F8E-43AC-8311-F383D158620A}"/>
    <cellStyle name="Normal 9 5 2 5 4" xfId="4166" xr:uid="{9EE61EFB-60B6-4BC2-8EE7-7FF2504FE3E3}"/>
    <cellStyle name="Normal 9 5 2 5 4 2" xfId="5077" xr:uid="{E5511227-366C-4E41-8E42-88E2E02EA471}"/>
    <cellStyle name="Normal 9 5 2 5 5" xfId="5074" xr:uid="{572A324F-302B-47C5-96BA-8DDE49AB392F}"/>
    <cellStyle name="Normal 9 5 2 6" xfId="4167" xr:uid="{8E52AD71-6569-401D-8416-9D0D24DD7DBA}"/>
    <cellStyle name="Normal 9 5 2 6 2" xfId="4168" xr:uid="{099AF1BD-5D0A-480C-A18A-98DC471E6377}"/>
    <cellStyle name="Normal 9 5 2 6 2 2" xfId="5079" xr:uid="{2F6BCC05-F9A7-4FE9-9A86-5D9052BB7F83}"/>
    <cellStyle name="Normal 9 5 2 6 3" xfId="4169" xr:uid="{3F9FBB60-9D66-4DAF-B135-B45958B4A16D}"/>
    <cellStyle name="Normal 9 5 2 6 3 2" xfId="5080" xr:uid="{5A08A6F2-4F8E-45CC-B098-36800A6EF036}"/>
    <cellStyle name="Normal 9 5 2 6 4" xfId="4170" xr:uid="{D4ABEFF8-8BD5-454D-A8CC-B76BC970F3FD}"/>
    <cellStyle name="Normal 9 5 2 6 4 2" xfId="5081" xr:uid="{94593866-0A28-4B9F-90C7-3101B28725C0}"/>
    <cellStyle name="Normal 9 5 2 6 5" xfId="5078" xr:uid="{A651855A-6F9E-4D43-B6E2-06BF54FDB14C}"/>
    <cellStyle name="Normal 9 5 2 7" xfId="4171" xr:uid="{72C81E31-FFCA-4F5D-B9CD-894E075022A0}"/>
    <cellStyle name="Normal 9 5 2 7 2" xfId="5082" xr:uid="{16BBD3A5-A5CE-4707-81B6-02F006E2A6E4}"/>
    <cellStyle name="Normal 9 5 2 8" xfId="4172" xr:uid="{1DB1A77E-A422-41B4-9B7F-7A69FD9A719D}"/>
    <cellStyle name="Normal 9 5 2 8 2" xfId="5083" xr:uid="{58456E97-4917-4FE5-A56D-07BA52B1E84F}"/>
    <cellStyle name="Normal 9 5 2 9" xfId="4173" xr:uid="{207F075C-4810-493B-8A05-E5F51F8ED6B5}"/>
    <cellStyle name="Normal 9 5 2 9 2" xfId="5084" xr:uid="{75F39F89-EAB9-4560-AFF9-17115CE1745F}"/>
    <cellStyle name="Normal 9 5 3" xfId="420" xr:uid="{4696D005-10F2-4EC0-A72D-2FB88A93D0E6}"/>
    <cellStyle name="Normal 9 5 3 2" xfId="878" xr:uid="{944D9890-99E8-41EF-B684-5D0FE06B4D30}"/>
    <cellStyle name="Normal 9 5 3 2 2" xfId="879" xr:uid="{306AE97A-A7A1-4328-BD0F-9C22FBD9B86C}"/>
    <cellStyle name="Normal 9 5 3 2 2 2" xfId="2451" xr:uid="{BC1B9E28-9DB2-4CDC-811E-65EDC3D8B1BB}"/>
    <cellStyle name="Normal 9 5 3 2 2 2 2" xfId="2452" xr:uid="{22567591-87D4-4764-A8C1-F6989935F102}"/>
    <cellStyle name="Normal 9 5 3 2 2 2 2 2" xfId="5089" xr:uid="{8CC6A8F6-DF19-4F74-8F91-EE66C5A22B4C}"/>
    <cellStyle name="Normal 9 5 3 2 2 2 3" xfId="5088" xr:uid="{C08AB165-1FA2-485F-AE61-C96AF6ADB364}"/>
    <cellStyle name="Normal 9 5 3 2 2 3" xfId="2453" xr:uid="{8D33B751-A152-494A-BBD8-B1DBCF0CD195}"/>
    <cellStyle name="Normal 9 5 3 2 2 3 2" xfId="5090" xr:uid="{69E54F1F-43CA-4A4D-B95F-82800A5A8196}"/>
    <cellStyle name="Normal 9 5 3 2 2 4" xfId="4174" xr:uid="{1A9B9DD6-C8B5-435D-8AD2-2547E8C3A19D}"/>
    <cellStyle name="Normal 9 5 3 2 2 4 2" xfId="5091" xr:uid="{14525BD1-1888-4C55-A223-59C5C861A435}"/>
    <cellStyle name="Normal 9 5 3 2 2 5" xfId="5087" xr:uid="{4930BAA4-6170-4F3A-830B-D08C978A7A53}"/>
    <cellStyle name="Normal 9 5 3 2 3" xfId="2454" xr:uid="{68E9A655-B06E-443A-A792-CF2B84A12539}"/>
    <cellStyle name="Normal 9 5 3 2 3 2" xfId="2455" xr:uid="{7AF095DC-8CB1-4E68-985C-F060274E8C95}"/>
    <cellStyle name="Normal 9 5 3 2 3 2 2" xfId="5093" xr:uid="{AA6A8D94-DBAC-49DE-949D-9882E6C65A21}"/>
    <cellStyle name="Normal 9 5 3 2 3 3" xfId="4175" xr:uid="{E6385112-E400-46E4-A462-20EA27FFE634}"/>
    <cellStyle name="Normal 9 5 3 2 3 3 2" xfId="5094" xr:uid="{0AD6FB72-DCDE-4563-BB50-9B04679831FA}"/>
    <cellStyle name="Normal 9 5 3 2 3 4" xfId="4176" xr:uid="{0731D9A7-8F87-4746-9873-139348D9A133}"/>
    <cellStyle name="Normal 9 5 3 2 3 4 2" xfId="5095" xr:uid="{C44DB367-8FCD-4286-A159-B1414233E9D0}"/>
    <cellStyle name="Normal 9 5 3 2 3 5" xfId="5092" xr:uid="{E936A028-5765-44AD-B9AD-5EAA98FDAD6F}"/>
    <cellStyle name="Normal 9 5 3 2 4" xfId="2456" xr:uid="{FA4ECC4A-8D0F-45BA-89CA-AEA0F4F54EFC}"/>
    <cellStyle name="Normal 9 5 3 2 4 2" xfId="5096" xr:uid="{9B2A66B0-DD65-470C-9E07-B7274DD3C43B}"/>
    <cellStyle name="Normal 9 5 3 2 5" xfId="4177" xr:uid="{4918BFA0-4D3B-4391-ADA5-FAA699F999A1}"/>
    <cellStyle name="Normal 9 5 3 2 5 2" xfId="5097" xr:uid="{1F633750-A57C-4C63-9C61-A7E98693E3BE}"/>
    <cellStyle name="Normal 9 5 3 2 6" xfId="4178" xr:uid="{19BD5D10-0D05-4560-A7F0-A8B9A152EFE8}"/>
    <cellStyle name="Normal 9 5 3 2 6 2" xfId="5098" xr:uid="{2A2941C6-48E8-497A-BA69-556B4FAE654E}"/>
    <cellStyle name="Normal 9 5 3 2 7" xfId="5086" xr:uid="{56270C3C-207D-4FBE-9B72-C8E63256DD48}"/>
    <cellStyle name="Normal 9 5 3 3" xfId="880" xr:uid="{0DD00C43-663A-42CB-893C-FC1BAF245500}"/>
    <cellStyle name="Normal 9 5 3 3 2" xfId="2457" xr:uid="{A60A27C3-258D-45FB-B254-0BCF8834251B}"/>
    <cellStyle name="Normal 9 5 3 3 2 2" xfId="2458" xr:uid="{2658BE69-414C-4718-B537-8EA43DEA55FD}"/>
    <cellStyle name="Normal 9 5 3 3 2 2 2" xfId="5101" xr:uid="{F295E22B-06FF-4481-A96D-E207CD5496DC}"/>
    <cellStyle name="Normal 9 5 3 3 2 3" xfId="4179" xr:uid="{B7FE7DCC-B507-4E51-BE66-0900066C5EF6}"/>
    <cellStyle name="Normal 9 5 3 3 2 3 2" xfId="5102" xr:uid="{E6D0B155-6015-4CC4-B750-FF1D7344339E}"/>
    <cellStyle name="Normal 9 5 3 3 2 4" xfId="4180" xr:uid="{05E5B199-F10B-420F-80F5-EE5F00E66F90}"/>
    <cellStyle name="Normal 9 5 3 3 2 4 2" xfId="5103" xr:uid="{85B3622C-E963-4951-846D-05D520E798D7}"/>
    <cellStyle name="Normal 9 5 3 3 2 5" xfId="5100" xr:uid="{7560CAFF-2680-4832-AAAF-248C0F21322F}"/>
    <cellStyle name="Normal 9 5 3 3 3" xfId="2459" xr:uid="{6657B702-8267-4B7A-A856-DA52CE5888B3}"/>
    <cellStyle name="Normal 9 5 3 3 3 2" xfId="5104" xr:uid="{561FEE5D-FD52-4387-8A73-7C7F7E20E78A}"/>
    <cellStyle name="Normal 9 5 3 3 4" xfId="4181" xr:uid="{BD814948-5D33-4E2A-96C0-6E5E938A20C6}"/>
    <cellStyle name="Normal 9 5 3 3 4 2" xfId="5105" xr:uid="{CDF125AE-41EC-45DA-BBE3-1A3A775265C6}"/>
    <cellStyle name="Normal 9 5 3 3 5" xfId="4182" xr:uid="{C8CC1124-A0D5-4A57-A245-48B4BFFB9DE1}"/>
    <cellStyle name="Normal 9 5 3 3 5 2" xfId="5106" xr:uid="{DB7AF940-8BEF-465D-B5EF-CE5252A969A0}"/>
    <cellStyle name="Normal 9 5 3 3 6" xfId="5099" xr:uid="{CCD0206D-2F5D-4D12-A6A0-12F00C7AF996}"/>
    <cellStyle name="Normal 9 5 3 4" xfId="2460" xr:uid="{EFAA529A-6D54-4352-9CC8-91377A5284CB}"/>
    <cellStyle name="Normal 9 5 3 4 2" xfId="2461" xr:uid="{DFE0B468-563D-4642-91D7-AF778CB42866}"/>
    <cellStyle name="Normal 9 5 3 4 2 2" xfId="5108" xr:uid="{3EC7B80C-303A-4FCC-A41C-31606048BEE5}"/>
    <cellStyle name="Normal 9 5 3 4 3" xfId="4183" xr:uid="{DBD64E96-880C-476E-9AC9-30F0121B0D9F}"/>
    <cellStyle name="Normal 9 5 3 4 3 2" xfId="5109" xr:uid="{187A07CA-48A6-4A3A-94FE-0EC51CA61B28}"/>
    <cellStyle name="Normal 9 5 3 4 4" xfId="4184" xr:uid="{DC9DE6F0-1FC9-4E27-A130-11E753847D12}"/>
    <cellStyle name="Normal 9 5 3 4 4 2" xfId="5110" xr:uid="{428D4288-6E2F-419B-A95A-0E8F543EB113}"/>
    <cellStyle name="Normal 9 5 3 4 5" xfId="5107" xr:uid="{1A813336-98A5-450C-B9EA-060DF02E634F}"/>
    <cellStyle name="Normal 9 5 3 5" xfId="2462" xr:uid="{CAC6EA4D-D676-475F-B0FE-CF39D665D33F}"/>
    <cellStyle name="Normal 9 5 3 5 2" xfId="4185" xr:uid="{FB1B5AA5-932B-4F91-AAC9-207DB2ED13DD}"/>
    <cellStyle name="Normal 9 5 3 5 2 2" xfId="5112" xr:uid="{2A6C33A2-071D-418A-B1EE-2C362A0106E6}"/>
    <cellStyle name="Normal 9 5 3 5 3" xfId="4186" xr:uid="{52F57514-322C-4D07-AA39-92353DF1AB83}"/>
    <cellStyle name="Normal 9 5 3 5 3 2" xfId="5113" xr:uid="{A0AE856F-AD67-4812-8D6D-9406317FB8B7}"/>
    <cellStyle name="Normal 9 5 3 5 4" xfId="4187" xr:uid="{623CE9A2-64BA-47D4-804E-E8ABC60824BF}"/>
    <cellStyle name="Normal 9 5 3 5 4 2" xfId="5114" xr:uid="{30DE2E50-F4B5-47F3-97DA-F9159410E29F}"/>
    <cellStyle name="Normal 9 5 3 5 5" xfId="5111" xr:uid="{A75B2A17-F734-4FDC-9299-C7745F6C0101}"/>
    <cellStyle name="Normal 9 5 3 6" xfId="4188" xr:uid="{A7751B3F-E4DD-42EE-B690-16F32797EC18}"/>
    <cellStyle name="Normal 9 5 3 6 2" xfId="5115" xr:uid="{B9BDCA08-1097-42D7-8D14-FD38EF240B54}"/>
    <cellStyle name="Normal 9 5 3 7" xfId="4189" xr:uid="{8AFFEE73-4278-4AD1-B778-61F36C097174}"/>
    <cellStyle name="Normal 9 5 3 7 2" xfId="5116" xr:uid="{8A519820-C629-4607-955E-F926AF326078}"/>
    <cellStyle name="Normal 9 5 3 8" xfId="4190" xr:uid="{183BEC2B-9680-46C5-9355-4C25552EC733}"/>
    <cellStyle name="Normal 9 5 3 8 2" xfId="5117" xr:uid="{EB3680C2-81F9-47D5-839E-75CEDF403727}"/>
    <cellStyle name="Normal 9 5 3 9" xfId="5085" xr:uid="{BA986B16-37C7-4513-9517-B15BE295F8A0}"/>
    <cellStyle name="Normal 9 5 4" xfId="421" xr:uid="{612A2E33-F5C0-4040-941D-32E72093B886}"/>
    <cellStyle name="Normal 9 5 4 2" xfId="881" xr:uid="{3AC8D84C-1CDF-40CA-9738-187C1705DCEF}"/>
    <cellStyle name="Normal 9 5 4 2 2" xfId="882" xr:uid="{58F8813E-E34A-4FAD-913A-BBF405A97217}"/>
    <cellStyle name="Normal 9 5 4 2 2 2" xfId="2463" xr:uid="{CF96D16A-A3AA-4DC9-8971-38B8FD8CAA00}"/>
    <cellStyle name="Normal 9 5 4 2 2 2 2" xfId="5121" xr:uid="{0A77D2B9-B3B8-4D5A-9D15-841AEE5A4380}"/>
    <cellStyle name="Normal 9 5 4 2 2 3" xfId="4191" xr:uid="{8B6CA333-A3E0-4F6D-BCEB-0FEF06CAAEB0}"/>
    <cellStyle name="Normal 9 5 4 2 2 3 2" xfId="5122" xr:uid="{74A31515-F81E-47FE-9F76-1397703D477D}"/>
    <cellStyle name="Normal 9 5 4 2 2 4" xfId="4192" xr:uid="{497C759C-A302-4D9F-9019-9D156AA56F69}"/>
    <cellStyle name="Normal 9 5 4 2 2 4 2" xfId="5123" xr:uid="{28E1852B-FA3A-439D-9FBC-4159EAAE8397}"/>
    <cellStyle name="Normal 9 5 4 2 2 5" xfId="5120" xr:uid="{1084C6F9-572E-44FE-BC65-046CBBF7B33F}"/>
    <cellStyle name="Normal 9 5 4 2 3" xfId="2464" xr:uid="{E7796E3F-7E88-4C56-9BC4-A4FF430ADDD6}"/>
    <cellStyle name="Normal 9 5 4 2 3 2" xfId="5124" xr:uid="{BBC67AAF-E8E0-48A6-B704-F9829F582FB9}"/>
    <cellStyle name="Normal 9 5 4 2 4" xfId="4193" xr:uid="{7C96FDCA-5AF0-447C-8B12-A7C6DB791BDF}"/>
    <cellStyle name="Normal 9 5 4 2 4 2" xfId="5125" xr:uid="{C9B89339-0CA4-416C-9EED-28EAEDACD746}"/>
    <cellStyle name="Normal 9 5 4 2 5" xfId="4194" xr:uid="{C866AA3F-E890-43A4-9BDF-85D42840EB39}"/>
    <cellStyle name="Normal 9 5 4 2 5 2" xfId="5126" xr:uid="{7389AF50-22C4-4FD8-86DE-084518F6EBE4}"/>
    <cellStyle name="Normal 9 5 4 2 6" xfId="5119" xr:uid="{B5D02AD6-13FD-410F-8BBD-BEB01D87CA80}"/>
    <cellStyle name="Normal 9 5 4 3" xfId="883" xr:uid="{6542296B-6243-4182-AFC3-DC0A19CFDB08}"/>
    <cellStyle name="Normal 9 5 4 3 2" xfId="2465" xr:uid="{257DA037-A0A4-4BC0-889F-5244C9320307}"/>
    <cellStyle name="Normal 9 5 4 3 2 2" xfId="5128" xr:uid="{F536AFA8-821C-46CE-AE07-D3E5D0D41EAC}"/>
    <cellStyle name="Normal 9 5 4 3 3" xfId="4195" xr:uid="{87CB5342-33D3-4420-B363-626CE0D485DE}"/>
    <cellStyle name="Normal 9 5 4 3 3 2" xfId="5129" xr:uid="{58D119F4-BD92-434C-B726-6401511BA217}"/>
    <cellStyle name="Normal 9 5 4 3 4" xfId="4196" xr:uid="{50E3A891-D54B-4596-A32D-324D177F67F7}"/>
    <cellStyle name="Normal 9 5 4 3 4 2" xfId="5130" xr:uid="{07830173-ECF6-452E-B88D-F3E4E5528AF1}"/>
    <cellStyle name="Normal 9 5 4 3 5" xfId="5127" xr:uid="{771D2E94-A898-493A-9D2F-21B6EDDBF236}"/>
    <cellStyle name="Normal 9 5 4 4" xfId="2466" xr:uid="{AB764AE3-EA77-4233-BCA3-DB13E5D46347}"/>
    <cellStyle name="Normal 9 5 4 4 2" xfId="4197" xr:uid="{72E038BD-ACDE-4D0B-8326-4D79174302B6}"/>
    <cellStyle name="Normal 9 5 4 4 2 2" xfId="5132" xr:uid="{C403A1CB-41B7-4FE4-835F-E11D0553EEB8}"/>
    <cellStyle name="Normal 9 5 4 4 3" xfId="4198" xr:uid="{2C2B3417-5042-4B47-B8EF-5F3E2AE3F10A}"/>
    <cellStyle name="Normal 9 5 4 4 3 2" xfId="5133" xr:uid="{6AFCAF7E-D948-47C7-8B01-073F19E34539}"/>
    <cellStyle name="Normal 9 5 4 4 4" xfId="4199" xr:uid="{F82526B2-CCBE-4941-8315-B07CD78F7916}"/>
    <cellStyle name="Normal 9 5 4 4 4 2" xfId="5134" xr:uid="{E85F7ADB-243B-4480-86E4-20F23199E16E}"/>
    <cellStyle name="Normal 9 5 4 4 5" xfId="5131" xr:uid="{F036B071-3838-4499-98CE-BAFA638A8BDE}"/>
    <cellStyle name="Normal 9 5 4 5" xfId="4200" xr:uid="{DDE923C2-3791-45DE-A17A-B3972431406E}"/>
    <cellStyle name="Normal 9 5 4 5 2" xfId="5135" xr:uid="{7873F819-A5AC-4213-9923-181AF08C449C}"/>
    <cellStyle name="Normal 9 5 4 6" xfId="4201" xr:uid="{17D911CA-5580-4B66-87CF-346348C6C35A}"/>
    <cellStyle name="Normal 9 5 4 6 2" xfId="5136" xr:uid="{7FDEF1F5-116C-4803-B7FA-B82CB2F0F15C}"/>
    <cellStyle name="Normal 9 5 4 7" xfId="4202" xr:uid="{34DAAFB1-066C-4CB0-A063-09A333DA8341}"/>
    <cellStyle name="Normal 9 5 4 7 2" xfId="5137" xr:uid="{9C5FEC69-095B-4A79-A815-A0043B3BC044}"/>
    <cellStyle name="Normal 9 5 4 8" xfId="5118" xr:uid="{5E7F4CBA-87A8-404B-A68B-9ABAE3DA345D}"/>
    <cellStyle name="Normal 9 5 5" xfId="422" xr:uid="{BD1F15FB-DBB3-4ABE-BA03-A9431123F86D}"/>
    <cellStyle name="Normal 9 5 5 2" xfId="884" xr:uid="{4075B7C8-BC99-4EC8-A2AF-FBD748C5DB44}"/>
    <cellStyle name="Normal 9 5 5 2 2" xfId="2467" xr:uid="{5D38C0D7-8EEE-408D-8A94-53FFB7DE3783}"/>
    <cellStyle name="Normal 9 5 5 2 2 2" xfId="5140" xr:uid="{17220CDD-A617-4995-AB70-78E8BDCC95F5}"/>
    <cellStyle name="Normal 9 5 5 2 3" xfId="4203" xr:uid="{33725F4D-D5CE-47CA-AC15-E172316259BB}"/>
    <cellStyle name="Normal 9 5 5 2 3 2" xfId="5141" xr:uid="{351955ED-06FC-4712-B943-C908BE5F0D7D}"/>
    <cellStyle name="Normal 9 5 5 2 4" xfId="4204" xr:uid="{8652110A-3B59-4A84-AF3B-05237516725A}"/>
    <cellStyle name="Normal 9 5 5 2 4 2" xfId="5142" xr:uid="{75F3599F-A805-4477-B084-DC307065F8F9}"/>
    <cellStyle name="Normal 9 5 5 2 5" xfId="5139" xr:uid="{8D562C1A-ADD2-4FA1-8C3C-C62BCD059962}"/>
    <cellStyle name="Normal 9 5 5 3" xfId="2468" xr:uid="{BEA538B8-6FF9-4362-8111-3C7EABD67049}"/>
    <cellStyle name="Normal 9 5 5 3 2" xfId="4205" xr:uid="{D5793E95-5A6A-4D82-9B6B-CFB5B8BA3D8A}"/>
    <cellStyle name="Normal 9 5 5 3 2 2" xfId="5144" xr:uid="{9F8B71FD-4CB4-4545-B538-33D8DFFF4A21}"/>
    <cellStyle name="Normal 9 5 5 3 3" xfId="4206" xr:uid="{04F6F526-B760-42F4-A492-F3EFB4F12920}"/>
    <cellStyle name="Normal 9 5 5 3 3 2" xfId="5145" xr:uid="{0AC925BD-6B3F-4282-BEB3-1BC7C1F53FCE}"/>
    <cellStyle name="Normal 9 5 5 3 4" xfId="4207" xr:uid="{181B7CD4-C74E-4EEC-96E7-D0B59934C5C6}"/>
    <cellStyle name="Normal 9 5 5 3 4 2" xfId="5146" xr:uid="{8A92494C-13EC-4EC8-BA8C-5265FC07CCFA}"/>
    <cellStyle name="Normal 9 5 5 3 5" xfId="5143" xr:uid="{3880002F-C9A9-4867-AC28-752D72172E61}"/>
    <cellStyle name="Normal 9 5 5 4" xfId="4208" xr:uid="{69C7E763-B934-40AB-B216-AE945B3365F3}"/>
    <cellStyle name="Normal 9 5 5 4 2" xfId="5147" xr:uid="{846AEA84-5FED-4332-96BF-8820D51F7546}"/>
    <cellStyle name="Normal 9 5 5 5" xfId="4209" xr:uid="{0C5D7E4F-6042-47B5-BF15-04C7D2F5E21F}"/>
    <cellStyle name="Normal 9 5 5 5 2" xfId="5148" xr:uid="{FC332442-1227-4F9C-BC08-B104D8CAD6E4}"/>
    <cellStyle name="Normal 9 5 5 6" xfId="4210" xr:uid="{4C96D810-03C8-4131-B2AF-FB8F35F6F6FC}"/>
    <cellStyle name="Normal 9 5 5 6 2" xfId="5149" xr:uid="{9EFB0FA0-4A08-4346-8133-FD53D184AB46}"/>
    <cellStyle name="Normal 9 5 5 7" xfId="5138" xr:uid="{3154458E-58A5-4CFF-A134-AF1AF64BC465}"/>
    <cellStyle name="Normal 9 5 6" xfId="885" xr:uid="{288A7B55-EC07-45CC-B795-ACEB1F0DF77E}"/>
    <cellStyle name="Normal 9 5 6 2" xfId="2469" xr:uid="{638A7D29-75CA-458A-B1A4-652717EDF375}"/>
    <cellStyle name="Normal 9 5 6 2 2" xfId="4211" xr:uid="{7F5C2818-E69F-4E82-995A-7EF8709B512A}"/>
    <cellStyle name="Normal 9 5 6 2 2 2" xfId="5152" xr:uid="{A8B281C8-FAA5-4AE7-A307-DFAF7AEDBE96}"/>
    <cellStyle name="Normal 9 5 6 2 3" xfId="4212" xr:uid="{608D8ADD-0552-44E9-88AD-1E7B6BBAC6F9}"/>
    <cellStyle name="Normal 9 5 6 2 3 2" xfId="5153" xr:uid="{09030055-A473-441D-9077-2DC97BD01B72}"/>
    <cellStyle name="Normal 9 5 6 2 4" xfId="4213" xr:uid="{BAA72840-853C-4E98-9512-74020E0B0B5B}"/>
    <cellStyle name="Normal 9 5 6 2 4 2" xfId="5154" xr:uid="{8EDA7263-E397-4FF5-B1B5-963013B7F746}"/>
    <cellStyle name="Normal 9 5 6 2 5" xfId="5151" xr:uid="{9BB707D9-EC2E-42DE-A4E2-74D895A4C0C6}"/>
    <cellStyle name="Normal 9 5 6 3" xfId="4214" xr:uid="{D2E9D127-32EC-4542-BFD5-425A5D39BC5C}"/>
    <cellStyle name="Normal 9 5 6 3 2" xfId="5155" xr:uid="{840B3DF2-D061-4970-8D3D-8FD8FB401436}"/>
    <cellStyle name="Normal 9 5 6 4" xfId="4215" xr:uid="{EE75A515-452D-4840-B9B0-2A61B8B027C0}"/>
    <cellStyle name="Normal 9 5 6 4 2" xfId="5156" xr:uid="{F1D0FD0B-962D-4DAA-9242-8E4518719F23}"/>
    <cellStyle name="Normal 9 5 6 5" xfId="4216" xr:uid="{846BABBA-2040-49AE-8AEB-783A2D98A24E}"/>
    <cellStyle name="Normal 9 5 6 5 2" xfId="5157" xr:uid="{234D275D-35F3-4F93-B168-7F2FD846A936}"/>
    <cellStyle name="Normal 9 5 6 6" xfId="5150" xr:uid="{9515D91F-5230-4730-9438-88CF88D846B5}"/>
    <cellStyle name="Normal 9 5 7" xfId="2470" xr:uid="{95D45108-A959-4762-B098-2ECD1E7097F7}"/>
    <cellStyle name="Normal 9 5 7 2" xfId="4217" xr:uid="{234AFD1D-D0E7-4E28-89E6-4B1918A2D2FE}"/>
    <cellStyle name="Normal 9 5 7 2 2" xfId="5159" xr:uid="{1893F588-FFBD-4991-A08A-2A140C41F1AA}"/>
    <cellStyle name="Normal 9 5 7 3" xfId="4218" xr:uid="{76288F5D-C365-443A-B108-12E4AD30FF7A}"/>
    <cellStyle name="Normal 9 5 7 3 2" xfId="5160" xr:uid="{E24FF400-5146-4703-879A-05F4AD948129}"/>
    <cellStyle name="Normal 9 5 7 4" xfId="4219" xr:uid="{E81983BD-02F4-4CF2-8BF3-231D268137A7}"/>
    <cellStyle name="Normal 9 5 7 4 2" xfId="5161" xr:uid="{39F0356A-0426-4148-9AEE-96E3F586AAF9}"/>
    <cellStyle name="Normal 9 5 7 5" xfId="5158" xr:uid="{DCCFE9B1-D445-4566-99A9-19F87B630C32}"/>
    <cellStyle name="Normal 9 5 8" xfId="4220" xr:uid="{82883D28-1B5C-43D0-99D6-D030668DA0A8}"/>
    <cellStyle name="Normal 9 5 8 2" xfId="4221" xr:uid="{CE8A4201-E5B3-4B5A-9255-D57953C3855A}"/>
    <cellStyle name="Normal 9 5 8 2 2" xfId="5163" xr:uid="{FF0EFF6B-FA4F-4216-9BBF-38F473A8F784}"/>
    <cellStyle name="Normal 9 5 8 3" xfId="4222" xr:uid="{32329ACE-5151-4D54-916A-759102CC246B}"/>
    <cellStyle name="Normal 9 5 8 3 2" xfId="5164" xr:uid="{80BBBA98-F8EE-4F2E-86D2-2857A6D86EDA}"/>
    <cellStyle name="Normal 9 5 8 4" xfId="4223" xr:uid="{915DACA9-2201-4AB1-AD4E-7FB3787BC5F2}"/>
    <cellStyle name="Normal 9 5 8 4 2" xfId="5165" xr:uid="{C9B3A26F-44B5-47B6-9993-024AF692C19D}"/>
    <cellStyle name="Normal 9 5 8 5" xfId="5162" xr:uid="{16B9AE99-6173-43C0-9099-BD6A31813DCF}"/>
    <cellStyle name="Normal 9 5 9" xfId="4224" xr:uid="{2F20FAA0-8DB0-4A4F-824A-F40211ED45C3}"/>
    <cellStyle name="Normal 9 5 9 2" xfId="5166" xr:uid="{AA7B2E26-71FB-4953-B815-BA4B05781E25}"/>
    <cellStyle name="Normal 9 6" xfId="180" xr:uid="{33DAF479-45DB-4FAD-B5AA-93CE4A395F4B}"/>
    <cellStyle name="Normal 9 6 10" xfId="5167" xr:uid="{120363BD-6AF3-4420-9567-66539620F76A}"/>
    <cellStyle name="Normal 9 6 2" xfId="181" xr:uid="{1EC5CF32-08EF-48DE-B216-9FFE26FB5BB1}"/>
    <cellStyle name="Normal 9 6 2 2" xfId="423" xr:uid="{7AD71C9A-3A77-4B5D-BA4F-6DFCA497AAD1}"/>
    <cellStyle name="Normal 9 6 2 2 2" xfId="886" xr:uid="{074CB0AC-12CE-404B-B20A-15AB708C6961}"/>
    <cellStyle name="Normal 9 6 2 2 2 2" xfId="2471" xr:uid="{09BACA71-EFF8-45C0-97C7-FD237C8C1FC7}"/>
    <cellStyle name="Normal 9 6 2 2 2 2 2" xfId="5171" xr:uid="{D971B3BA-9B49-4246-89E6-11DA6CF40A99}"/>
    <cellStyle name="Normal 9 6 2 2 2 3" xfId="4225" xr:uid="{6AA73DA9-FE52-4CED-9099-60C4F778D5E9}"/>
    <cellStyle name="Normal 9 6 2 2 2 3 2" xfId="5172" xr:uid="{43B4832A-E64D-40F4-A99B-03012D0256D4}"/>
    <cellStyle name="Normal 9 6 2 2 2 4" xfId="4226" xr:uid="{3835F3CA-E63E-44D4-AA8F-644E5932ED55}"/>
    <cellStyle name="Normal 9 6 2 2 2 4 2" xfId="5173" xr:uid="{DAC9ECB1-57D1-4D8B-A272-FC92726E10D3}"/>
    <cellStyle name="Normal 9 6 2 2 2 5" xfId="5170" xr:uid="{3DE257DF-F2B6-4AE0-927D-86AE63899FB4}"/>
    <cellStyle name="Normal 9 6 2 2 3" xfId="2472" xr:uid="{8899C45B-0228-49CE-9B7F-44E1D217FC5D}"/>
    <cellStyle name="Normal 9 6 2 2 3 2" xfId="4227" xr:uid="{1FBFAB54-DD8D-48C4-9BD3-776A9CFDB319}"/>
    <cellStyle name="Normal 9 6 2 2 3 2 2" xfId="5175" xr:uid="{7BE54489-9AAE-4121-BDC5-7392EBADAFD2}"/>
    <cellStyle name="Normal 9 6 2 2 3 3" xfId="4228" xr:uid="{55768F13-21B1-4637-ADF8-8B441FC934A3}"/>
    <cellStyle name="Normal 9 6 2 2 3 3 2" xfId="5176" xr:uid="{703E5F8A-F51F-485B-9F3A-1413BDBBB883}"/>
    <cellStyle name="Normal 9 6 2 2 3 4" xfId="4229" xr:uid="{6CD9A5AA-944B-43EA-8CB5-54B7F4A09D30}"/>
    <cellStyle name="Normal 9 6 2 2 3 4 2" xfId="5177" xr:uid="{B6F96B95-F1DC-44C4-B188-20C9E88A79F0}"/>
    <cellStyle name="Normal 9 6 2 2 3 5" xfId="5174" xr:uid="{68395BD1-5697-4AEB-A90F-3AB4063472B9}"/>
    <cellStyle name="Normal 9 6 2 2 4" xfId="4230" xr:uid="{ABC4B1F1-7287-49BA-843C-F420F76C3C59}"/>
    <cellStyle name="Normal 9 6 2 2 4 2" xfId="5178" xr:uid="{A928D3FE-0646-4C7E-B58D-28CA2A8C84AF}"/>
    <cellStyle name="Normal 9 6 2 2 5" xfId="4231" xr:uid="{12A9D155-7490-42B8-958D-343E694D4E17}"/>
    <cellStyle name="Normal 9 6 2 2 5 2" xfId="5179" xr:uid="{9456471D-C3FC-4551-8448-C9EA0DBCD086}"/>
    <cellStyle name="Normal 9 6 2 2 6" xfId="4232" xr:uid="{B0A25B87-2AF1-47FC-A101-47782F1C2579}"/>
    <cellStyle name="Normal 9 6 2 2 6 2" xfId="5180" xr:uid="{DEBE64CA-EE4D-44BB-AC07-6805FC6606D2}"/>
    <cellStyle name="Normal 9 6 2 2 7" xfId="5169" xr:uid="{CBFA517B-0E0E-4D4A-8538-524ECC1CC155}"/>
    <cellStyle name="Normal 9 6 2 3" xfId="887" xr:uid="{FE7CD91B-3AB5-4254-82DC-F5FCF5E8869E}"/>
    <cellStyle name="Normal 9 6 2 3 2" xfId="2473" xr:uid="{C86B3FB3-2ADE-4CEA-9C2F-6750173D1003}"/>
    <cellStyle name="Normal 9 6 2 3 2 2" xfId="4233" xr:uid="{4FA7A7C8-B779-4274-BE08-221474A083FF}"/>
    <cellStyle name="Normal 9 6 2 3 2 2 2" xfId="5183" xr:uid="{22E62E0E-75B1-4212-A759-AD3F1218C821}"/>
    <cellStyle name="Normal 9 6 2 3 2 3" xfId="4234" xr:uid="{06F2B911-084D-4A86-9F88-8B7BC61D67CF}"/>
    <cellStyle name="Normal 9 6 2 3 2 3 2" xfId="5184" xr:uid="{6C0D7A82-3B8F-45A1-A8ED-613E7C5ACEB5}"/>
    <cellStyle name="Normal 9 6 2 3 2 4" xfId="4235" xr:uid="{82AE9394-D5AB-4E4B-8A37-3F640C9FAC69}"/>
    <cellStyle name="Normal 9 6 2 3 2 4 2" xfId="5185" xr:uid="{B5467D5A-4A1C-49A4-9F76-896A5576AE7C}"/>
    <cellStyle name="Normal 9 6 2 3 2 5" xfId="5182" xr:uid="{DAFA49FF-02EF-4A94-B7DC-FD4537B4E6EB}"/>
    <cellStyle name="Normal 9 6 2 3 3" xfId="4236" xr:uid="{3920C3C8-5BEE-4DE4-A73C-F5080F17CB84}"/>
    <cellStyle name="Normal 9 6 2 3 3 2" xfId="5186" xr:uid="{7C7EB472-87A6-4BC7-A410-28118BD68391}"/>
    <cellStyle name="Normal 9 6 2 3 4" xfId="4237" xr:uid="{172C6CD6-1A9B-4382-BB87-6F8864AC5979}"/>
    <cellStyle name="Normal 9 6 2 3 4 2" xfId="5187" xr:uid="{F47F6649-4185-41F7-8E4D-A7AA4CFB5CB7}"/>
    <cellStyle name="Normal 9 6 2 3 5" xfId="4238" xr:uid="{5FFB72EB-2C61-43BF-BB38-C8A8D874A5C7}"/>
    <cellStyle name="Normal 9 6 2 3 5 2" xfId="5188" xr:uid="{8BF8DCC1-7E1A-4737-974F-3D144C888842}"/>
    <cellStyle name="Normal 9 6 2 3 6" xfId="5181" xr:uid="{EC1BC643-804A-4A5F-8880-EB68A4C6C20A}"/>
    <cellStyle name="Normal 9 6 2 4" xfId="2474" xr:uid="{16BAAEB0-D112-477E-A8D3-0663C68502EF}"/>
    <cellStyle name="Normal 9 6 2 4 2" xfId="4239" xr:uid="{1B21474A-23BF-4FF1-947E-C10922E2800A}"/>
    <cellStyle name="Normal 9 6 2 4 2 2" xfId="5190" xr:uid="{0C27430D-2047-4A23-A918-AB363DB37EAC}"/>
    <cellStyle name="Normal 9 6 2 4 3" xfId="4240" xr:uid="{FE27D033-37B9-4378-AB7F-799BF16BFAB7}"/>
    <cellStyle name="Normal 9 6 2 4 3 2" xfId="5191" xr:uid="{F39EE0BA-0CDF-420C-BC3B-4811FD008DC2}"/>
    <cellStyle name="Normal 9 6 2 4 4" xfId="4241" xr:uid="{53B43798-549C-4A93-961D-F74A301B6277}"/>
    <cellStyle name="Normal 9 6 2 4 4 2" xfId="5192" xr:uid="{05FF223B-17F1-4D18-AC81-F8D4584F59D8}"/>
    <cellStyle name="Normal 9 6 2 4 5" xfId="5189" xr:uid="{C00F6383-A037-48DE-8BBE-3373450902FD}"/>
    <cellStyle name="Normal 9 6 2 5" xfId="4242" xr:uid="{D1B97219-ECE7-4E96-9A0A-89545827CFE4}"/>
    <cellStyle name="Normal 9 6 2 5 2" xfId="4243" xr:uid="{C8312FF1-90BA-4C08-82CA-F732497A7C03}"/>
    <cellStyle name="Normal 9 6 2 5 2 2" xfId="5194" xr:uid="{C2354CE6-CC46-4D1C-8AE1-981DA0857BA1}"/>
    <cellStyle name="Normal 9 6 2 5 3" xfId="4244" xr:uid="{7E0A7321-A547-4D69-AB7A-94F1E745D835}"/>
    <cellStyle name="Normal 9 6 2 5 3 2" xfId="5195" xr:uid="{6347427E-CCE2-4B51-BD44-9855F1483753}"/>
    <cellStyle name="Normal 9 6 2 5 4" xfId="4245" xr:uid="{2CE80F1F-E8A7-4AD3-9C4D-F4058DFA9580}"/>
    <cellStyle name="Normal 9 6 2 5 4 2" xfId="5196" xr:uid="{9817F854-3BCE-458E-878D-7BBE5C249381}"/>
    <cellStyle name="Normal 9 6 2 5 5" xfId="5193" xr:uid="{38C5373A-F53D-43C0-B48B-6F30E19B9596}"/>
    <cellStyle name="Normal 9 6 2 6" xfId="4246" xr:uid="{6B0A7134-1290-49DE-82A8-EE4F62C15BA9}"/>
    <cellStyle name="Normal 9 6 2 6 2" xfId="5197" xr:uid="{7E97900F-8426-48EE-BEE3-8972E11C6ABB}"/>
    <cellStyle name="Normal 9 6 2 7" xfId="4247" xr:uid="{2E0241A1-34B2-4A99-BF6A-7768D7325D2C}"/>
    <cellStyle name="Normal 9 6 2 7 2" xfId="5198" xr:uid="{5954D98A-3910-4456-A991-81BB1ED254C2}"/>
    <cellStyle name="Normal 9 6 2 8" xfId="4248" xr:uid="{70143A52-6872-4EA6-B063-72BD5A1E7FCC}"/>
    <cellStyle name="Normal 9 6 2 8 2" xfId="5199" xr:uid="{8F1FF62B-47F5-4ED1-8B24-B9554A4FBFA6}"/>
    <cellStyle name="Normal 9 6 2 9" xfId="5168" xr:uid="{D0E2A123-C772-4D2F-8095-5CD6B7EA6FC7}"/>
    <cellStyle name="Normal 9 6 3" xfId="424" xr:uid="{CB16AB43-F46F-41CF-9B57-65EAECA17CF3}"/>
    <cellStyle name="Normal 9 6 3 2" xfId="888" xr:uid="{6B204BE8-95ED-4769-A4A2-A9109D2AE48F}"/>
    <cellStyle name="Normal 9 6 3 2 2" xfId="889" xr:uid="{507DA42F-FAAC-41BA-8DA6-1133570977DB}"/>
    <cellStyle name="Normal 9 6 3 2 2 2" xfId="5202" xr:uid="{9A91525F-960E-492F-94F6-02EA3A5FFE7F}"/>
    <cellStyle name="Normal 9 6 3 2 3" xfId="4249" xr:uid="{0984C0A4-A340-48BA-83C5-38A07B32EA53}"/>
    <cellStyle name="Normal 9 6 3 2 3 2" xfId="5203" xr:uid="{687A99F5-3BE0-41D9-BC16-155D2C277824}"/>
    <cellStyle name="Normal 9 6 3 2 4" xfId="4250" xr:uid="{736398F8-9614-4A1E-A0B1-FB928AB6C667}"/>
    <cellStyle name="Normal 9 6 3 2 4 2" xfId="5204" xr:uid="{5C9A7796-FBF6-4040-A453-E9089E301EA4}"/>
    <cellStyle name="Normal 9 6 3 2 5" xfId="5201" xr:uid="{C086C631-3C1B-4212-8A90-F15687DC1A0C}"/>
    <cellStyle name="Normal 9 6 3 3" xfId="890" xr:uid="{132647A8-A436-4E23-8AAF-F485C06B32BA}"/>
    <cellStyle name="Normal 9 6 3 3 2" xfId="4251" xr:uid="{C9DF5ABC-FDA7-4930-B98B-74722C7A9B9D}"/>
    <cellStyle name="Normal 9 6 3 3 2 2" xfId="5206" xr:uid="{FF0FFF14-514B-4CF2-9958-BC75344B3DDA}"/>
    <cellStyle name="Normal 9 6 3 3 3" xfId="4252" xr:uid="{6E6CCD71-2AC0-4A67-B87E-7CD1FF963F32}"/>
    <cellStyle name="Normal 9 6 3 3 3 2" xfId="5207" xr:uid="{268A64EA-46E8-438A-9991-466FFCE3671D}"/>
    <cellStyle name="Normal 9 6 3 3 4" xfId="4253" xr:uid="{A19D8EC0-CCA4-4CD0-96DC-8E0F139DCDB6}"/>
    <cellStyle name="Normal 9 6 3 3 4 2" xfId="5208" xr:uid="{0B9D2C80-64FD-4FD1-8412-F19C289DD57E}"/>
    <cellStyle name="Normal 9 6 3 3 5" xfId="5205" xr:uid="{881CAEE4-69C3-45E4-87EA-D98A3BE6D08D}"/>
    <cellStyle name="Normal 9 6 3 4" xfId="4254" xr:uid="{F5D8AA7A-904B-4270-AFF5-44D140645844}"/>
    <cellStyle name="Normal 9 6 3 4 2" xfId="5209" xr:uid="{03FB52E5-E627-4BCD-89E7-4ADF82853109}"/>
    <cellStyle name="Normal 9 6 3 5" xfId="4255" xr:uid="{82B948DC-1D1B-4BF7-93D9-062610250D44}"/>
    <cellStyle name="Normal 9 6 3 5 2" xfId="5210" xr:uid="{23779EA7-286E-43B3-849E-A2481585ABB3}"/>
    <cellStyle name="Normal 9 6 3 6" xfId="4256" xr:uid="{0F845644-9B3F-4FD3-A582-6B40BEC86018}"/>
    <cellStyle name="Normal 9 6 3 6 2" xfId="5211" xr:uid="{A463E653-B1C3-46B4-8897-B33C7B0856A2}"/>
    <cellStyle name="Normal 9 6 3 7" xfId="5200" xr:uid="{D5F94FF5-96A4-4FA2-A36C-72F6C70C22B2}"/>
    <cellStyle name="Normal 9 6 4" xfId="425" xr:uid="{758AEBE3-D311-4AB2-8164-CB6B50F3198F}"/>
    <cellStyle name="Normal 9 6 4 2" xfId="891" xr:uid="{FDF631B9-46FD-4431-810C-336101FC419B}"/>
    <cellStyle name="Normal 9 6 4 2 2" xfId="4257" xr:uid="{C97E77E4-C89A-43BC-96A5-6CF497833E81}"/>
    <cellStyle name="Normal 9 6 4 2 2 2" xfId="5214" xr:uid="{EA3C684B-6D0E-4F09-A500-3785C8AEBEF5}"/>
    <cellStyle name="Normal 9 6 4 2 3" xfId="4258" xr:uid="{2CF25849-3B52-4ECC-A3ED-A8B215E3AB39}"/>
    <cellStyle name="Normal 9 6 4 2 3 2" xfId="5215" xr:uid="{0B32D02E-A426-42A0-9B3D-CFC4BDE913F2}"/>
    <cellStyle name="Normal 9 6 4 2 4" xfId="4259" xr:uid="{8B24020D-4523-41B9-9128-BEA0F4426062}"/>
    <cellStyle name="Normal 9 6 4 2 4 2" xfId="5216" xr:uid="{058331D3-E0BB-4789-9741-FE3271AAADE7}"/>
    <cellStyle name="Normal 9 6 4 2 5" xfId="5213" xr:uid="{9CD4ED8B-CA22-4E63-AA88-B919BF8AB2C5}"/>
    <cellStyle name="Normal 9 6 4 3" xfId="4260" xr:uid="{1B65CF40-A8A0-4097-933D-B2FC5A2E6960}"/>
    <cellStyle name="Normal 9 6 4 3 2" xfId="5217" xr:uid="{5A78E4FD-E22C-4687-90F4-6E5E38084603}"/>
    <cellStyle name="Normal 9 6 4 4" xfId="4261" xr:uid="{8804EBF9-B777-4B9F-95D7-4A0510C96B9E}"/>
    <cellStyle name="Normal 9 6 4 4 2" xfId="5218" xr:uid="{2306B76E-4F64-45F2-890C-203A9271BCE3}"/>
    <cellStyle name="Normal 9 6 4 5" xfId="4262" xr:uid="{65BCB792-0C83-4589-8F3D-204ECB39595E}"/>
    <cellStyle name="Normal 9 6 4 5 2" xfId="5219" xr:uid="{AB948188-C35C-4EFF-A8E3-6DA52D31B0B7}"/>
    <cellStyle name="Normal 9 6 4 6" xfId="5212" xr:uid="{93BC6003-7507-4ADF-9F9A-B35106EC17EA}"/>
    <cellStyle name="Normal 9 6 5" xfId="892" xr:uid="{5EE83758-3E8A-47EC-8C67-D4DB7645F216}"/>
    <cellStyle name="Normal 9 6 5 2" xfId="4263" xr:uid="{F03E97C7-BB99-44E3-A9F7-C4FCE33B1D27}"/>
    <cellStyle name="Normal 9 6 5 2 2" xfId="5221" xr:uid="{6111151E-D1A3-47AF-8C65-90AA17CFFEE9}"/>
    <cellStyle name="Normal 9 6 5 3" xfId="4264" xr:uid="{61BDF352-CF3C-4AE9-97A3-92B22BE68E23}"/>
    <cellStyle name="Normal 9 6 5 3 2" xfId="5222" xr:uid="{257D5484-D59B-42E1-848D-AFBFC8F36F4C}"/>
    <cellStyle name="Normal 9 6 5 4" xfId="4265" xr:uid="{8F9C1261-30A8-4D19-BE17-67CFB236BCBA}"/>
    <cellStyle name="Normal 9 6 5 4 2" xfId="5223" xr:uid="{EEDA4DBB-3DFD-4CD1-BD4D-5C2927AE0A9B}"/>
    <cellStyle name="Normal 9 6 5 5" xfId="5220" xr:uid="{0A6E77CC-D3F4-414A-B471-ADCAF8B6E901}"/>
    <cellStyle name="Normal 9 6 6" xfId="4266" xr:uid="{83BD810E-4938-4BE8-8B76-AA90C9EDA0FC}"/>
    <cellStyle name="Normal 9 6 6 2" xfId="4267" xr:uid="{1657506E-EA3C-4086-896C-883DBDA8F7D3}"/>
    <cellStyle name="Normal 9 6 6 2 2" xfId="5225" xr:uid="{F87BD90E-D464-4E40-B3B3-50BA40068AE9}"/>
    <cellStyle name="Normal 9 6 6 3" xfId="4268" xr:uid="{A1152E49-2D92-433C-B027-756F07AB4DD7}"/>
    <cellStyle name="Normal 9 6 6 3 2" xfId="5226" xr:uid="{93F453FF-7EA4-4988-A0FD-1E0B241243BE}"/>
    <cellStyle name="Normal 9 6 6 4" xfId="4269" xr:uid="{F31331FA-A944-4476-A0C7-77A1ADEF2471}"/>
    <cellStyle name="Normal 9 6 6 4 2" xfId="5227" xr:uid="{EDEC123C-2B63-407A-96B7-210A7983BD79}"/>
    <cellStyle name="Normal 9 6 6 5" xfId="5224" xr:uid="{52BD6A82-3A7C-4CA8-9373-682ADD7C5316}"/>
    <cellStyle name="Normal 9 6 7" xfId="4270" xr:uid="{33BCE01B-3964-4FAB-A981-5AA2B6BAD40B}"/>
    <cellStyle name="Normal 9 6 7 2" xfId="5228" xr:uid="{267F6005-FA84-4ED5-BD34-D9C15EA4C1FB}"/>
    <cellStyle name="Normal 9 6 8" xfId="4271" xr:uid="{8A27CC4E-04CD-40A2-89FA-A9876AE8CDA2}"/>
    <cellStyle name="Normal 9 6 8 2" xfId="5229" xr:uid="{2482AC4A-4DDA-4304-880C-3C7829EF4C3E}"/>
    <cellStyle name="Normal 9 6 9" xfId="4272" xr:uid="{A0116BEC-7DA0-4149-876C-0E46753CE5AD}"/>
    <cellStyle name="Normal 9 6 9 2" xfId="5230" xr:uid="{573CAC6D-FF9F-4AD2-AAE6-69E14167744F}"/>
    <cellStyle name="Normal 9 7" xfId="182" xr:uid="{5A85CF05-B25D-44BF-9CB3-656A8754C78C}"/>
    <cellStyle name="Normal 9 7 2" xfId="426" xr:uid="{18926482-7E46-4BCE-A22F-40A5934717B2}"/>
    <cellStyle name="Normal 9 7 2 2" xfId="893" xr:uid="{8C9F91F6-15E2-4ADD-A3BE-8D2458FB6C28}"/>
    <cellStyle name="Normal 9 7 2 2 2" xfId="2475" xr:uid="{32A11084-8F45-48C6-9E8E-E1DBC00FCCA4}"/>
    <cellStyle name="Normal 9 7 2 2 2 2" xfId="2476" xr:uid="{729CD23B-E90B-41C5-8B21-A255D55A4F73}"/>
    <cellStyle name="Normal 9 7 2 2 2 2 2" xfId="5235" xr:uid="{C5690B7A-8486-4DEE-A543-9DC01A804A66}"/>
    <cellStyle name="Normal 9 7 2 2 2 3" xfId="5234" xr:uid="{08FE3624-704B-43DC-A025-A21CB808D5EF}"/>
    <cellStyle name="Normal 9 7 2 2 3" xfId="2477" xr:uid="{87AC8097-77E0-4EE3-8F3E-A840581C6CE8}"/>
    <cellStyle name="Normal 9 7 2 2 3 2" xfId="5236" xr:uid="{785C5F55-CBF0-4B7A-94CE-88044BB268E7}"/>
    <cellStyle name="Normal 9 7 2 2 4" xfId="4273" xr:uid="{9160462A-677F-47E0-AF5A-085578EA794A}"/>
    <cellStyle name="Normal 9 7 2 2 4 2" xfId="5237" xr:uid="{7AFADCD4-3C7A-496C-9D75-95D0E6248D7F}"/>
    <cellStyle name="Normal 9 7 2 2 5" xfId="5233" xr:uid="{0DCFFF8C-4C75-4319-ABCD-BD15755F15B0}"/>
    <cellStyle name="Normal 9 7 2 3" xfId="2478" xr:uid="{164378C0-18FD-4018-877A-D1DE8DAE6977}"/>
    <cellStyle name="Normal 9 7 2 3 2" xfId="2479" xr:uid="{B8B747AF-8635-46F6-9A9A-9F88B4D3730C}"/>
    <cellStyle name="Normal 9 7 2 3 2 2" xfId="5239" xr:uid="{CD60C7F6-C77C-4CC8-AAB8-FBF8F59C9D39}"/>
    <cellStyle name="Normal 9 7 2 3 3" xfId="4274" xr:uid="{C54A61C4-5FC1-4C4A-9540-B4D13CD7B098}"/>
    <cellStyle name="Normal 9 7 2 3 3 2" xfId="5240" xr:uid="{A7A3722D-A8B6-4A83-9418-4E388A0F544A}"/>
    <cellStyle name="Normal 9 7 2 3 4" xfId="4275" xr:uid="{5E330A5B-5CF1-4B96-88ED-3273C5A0B6E8}"/>
    <cellStyle name="Normal 9 7 2 3 4 2" xfId="5241" xr:uid="{68A1B269-5F65-48B5-A940-45013C0F5CCD}"/>
    <cellStyle name="Normal 9 7 2 3 5" xfId="5238" xr:uid="{4F7A851E-EAD0-422E-9C65-F672FCBDF24A}"/>
    <cellStyle name="Normal 9 7 2 4" xfId="2480" xr:uid="{63068DAC-1E7B-4ADA-80BA-3E1638F676AD}"/>
    <cellStyle name="Normal 9 7 2 4 2" xfId="5242" xr:uid="{4F71C6DF-3D46-4591-A037-EAC31C5B6062}"/>
    <cellStyle name="Normal 9 7 2 5" xfId="4276" xr:uid="{FFA5C5F3-5094-4580-96B1-BE11966695AD}"/>
    <cellStyle name="Normal 9 7 2 5 2" xfId="5243" xr:uid="{72D3EC88-0C06-4F91-B41C-68C384BCCA00}"/>
    <cellStyle name="Normal 9 7 2 6" xfId="4277" xr:uid="{D934F01E-7F20-49F1-A8AD-4254686FC1C1}"/>
    <cellStyle name="Normal 9 7 2 6 2" xfId="5244" xr:uid="{72BAC375-877D-46DA-9290-FD98C7B9F693}"/>
    <cellStyle name="Normal 9 7 2 7" xfId="5232" xr:uid="{400FB4F8-2A71-48CF-8830-231DDF0B80C2}"/>
    <cellStyle name="Normal 9 7 3" xfId="894" xr:uid="{3BA98D6E-71A1-4754-ABA1-8122846A6E3D}"/>
    <cellStyle name="Normal 9 7 3 2" xfId="2481" xr:uid="{2122DC42-E115-47B7-9F7D-A753C6D778DD}"/>
    <cellStyle name="Normal 9 7 3 2 2" xfId="2482" xr:uid="{D2450F78-4E59-4972-B833-9052906814DC}"/>
    <cellStyle name="Normal 9 7 3 2 2 2" xfId="5247" xr:uid="{671D6E1D-5865-45BB-B0F0-D3DFD6FD6AC0}"/>
    <cellStyle name="Normal 9 7 3 2 3" xfId="4278" xr:uid="{7DFC52CB-5747-4A54-8318-2100EC7930FC}"/>
    <cellStyle name="Normal 9 7 3 2 3 2" xfId="5248" xr:uid="{2C7E106C-E135-477D-B6DE-5D8AA7FC3AA8}"/>
    <cellStyle name="Normal 9 7 3 2 4" xfId="4279" xr:uid="{32794A70-E170-4FB5-907F-8692011EA7D3}"/>
    <cellStyle name="Normal 9 7 3 2 4 2" xfId="5249" xr:uid="{F9B8CE4B-27FC-4A89-A6F0-F00F7063C887}"/>
    <cellStyle name="Normal 9 7 3 2 5" xfId="5246" xr:uid="{D6C6D4C3-2674-4622-9554-36ED1614A61F}"/>
    <cellStyle name="Normal 9 7 3 3" xfId="2483" xr:uid="{9888E5F1-699D-427E-B5B4-713C39B2180A}"/>
    <cellStyle name="Normal 9 7 3 3 2" xfId="5250" xr:uid="{5510B133-3113-4D95-9263-34BF202C5DC6}"/>
    <cellStyle name="Normal 9 7 3 4" xfId="4280" xr:uid="{BAD22F9A-7973-41AF-A587-8E23949E59EB}"/>
    <cellStyle name="Normal 9 7 3 4 2" xfId="5251" xr:uid="{DDD701E7-EBAE-4DAE-A867-72EDA7C38A0C}"/>
    <cellStyle name="Normal 9 7 3 5" xfId="4281" xr:uid="{F9658DEA-055D-46A6-B9D7-775226ABC629}"/>
    <cellStyle name="Normal 9 7 3 5 2" xfId="5252" xr:uid="{71B186BD-3B2F-437B-BACA-5F94A61178B0}"/>
    <cellStyle name="Normal 9 7 3 6" xfId="5245" xr:uid="{4DFC1FD4-C97E-4B2A-A50C-6678B7C2834B}"/>
    <cellStyle name="Normal 9 7 4" xfId="2484" xr:uid="{86E03F4A-F76D-42BF-883F-039809086B11}"/>
    <cellStyle name="Normal 9 7 4 2" xfId="2485" xr:uid="{158FA2F4-9EB3-4D7B-84F1-C82F066FFF70}"/>
    <cellStyle name="Normal 9 7 4 2 2" xfId="5254" xr:uid="{FEE0CE0B-9C7D-416F-8BBD-DCFCF26463FC}"/>
    <cellStyle name="Normal 9 7 4 3" xfId="4282" xr:uid="{40659094-054F-42B9-8E78-1F53C57F081F}"/>
    <cellStyle name="Normal 9 7 4 3 2" xfId="5255" xr:uid="{6C5EAB6D-0183-4D66-93EA-D4902F88E23C}"/>
    <cellStyle name="Normal 9 7 4 4" xfId="4283" xr:uid="{EABE273A-48D8-42AE-A293-5987DF49CD94}"/>
    <cellStyle name="Normal 9 7 4 4 2" xfId="5256" xr:uid="{A8D5F7F4-098E-4DE9-A6EE-2C32564916C9}"/>
    <cellStyle name="Normal 9 7 4 5" xfId="5253" xr:uid="{C4FEF536-6412-4E18-A062-0ACE89371D0E}"/>
    <cellStyle name="Normal 9 7 5" xfId="2486" xr:uid="{37701DD1-2DFF-41E1-8AFF-17249FE9062E}"/>
    <cellStyle name="Normal 9 7 5 2" xfId="4284" xr:uid="{82C7FA4A-6D48-4CB3-ACA1-1B35FB8A5B48}"/>
    <cellStyle name="Normal 9 7 5 2 2" xfId="5258" xr:uid="{9E8C1054-CF19-4233-9516-82CD7AB54F8F}"/>
    <cellStyle name="Normal 9 7 5 3" xfId="4285" xr:uid="{87F092DE-5A30-4EAA-AAF3-6623F26D84AD}"/>
    <cellStyle name="Normal 9 7 5 3 2" xfId="5259" xr:uid="{0B86E9BC-24E9-4C07-8821-661E1932CD4D}"/>
    <cellStyle name="Normal 9 7 5 4" xfId="4286" xr:uid="{095630FC-5D60-41A8-A61A-D8DEC55C88A9}"/>
    <cellStyle name="Normal 9 7 5 4 2" xfId="5260" xr:uid="{C09FFCC2-405D-48CD-8304-EDC3EF5A102E}"/>
    <cellStyle name="Normal 9 7 5 5" xfId="5257" xr:uid="{1521AACB-FF34-49E6-85F9-AAB28F86C7F4}"/>
    <cellStyle name="Normal 9 7 6" xfId="4287" xr:uid="{95585FF0-829C-4A20-944E-C1B623BF7B4D}"/>
    <cellStyle name="Normal 9 7 6 2" xfId="5261" xr:uid="{D6437BB7-8AD7-4DEA-94CA-721573405CE8}"/>
    <cellStyle name="Normal 9 7 7" xfId="4288" xr:uid="{5D426521-BE4F-40BA-A13C-3376C1795F9A}"/>
    <cellStyle name="Normal 9 7 7 2" xfId="5262" xr:uid="{71CAC2EB-4189-4B1D-BB18-B85CA854D4BB}"/>
    <cellStyle name="Normal 9 7 8" xfId="4289" xr:uid="{C1C147B5-F845-4E2B-AB13-9BA4E2512C0B}"/>
    <cellStyle name="Normal 9 7 8 2" xfId="5263" xr:uid="{23023F16-4073-4034-BB23-049231706E1B}"/>
    <cellStyle name="Normal 9 7 9" xfId="5231" xr:uid="{8A4EF127-25C2-4B5E-893C-7F2A7D8F0E28}"/>
    <cellStyle name="Normal 9 8" xfId="427" xr:uid="{71BFC37A-8FAA-4D41-9DDE-9CF81C0DBB62}"/>
    <cellStyle name="Normal 9 8 2" xfId="895" xr:uid="{21DB7F00-AE29-483F-A8DA-0A9B54AFDEC6}"/>
    <cellStyle name="Normal 9 8 2 2" xfId="896" xr:uid="{38D53016-22F6-465A-8A28-77BA210672DF}"/>
    <cellStyle name="Normal 9 8 2 2 2" xfId="2487" xr:uid="{17194271-3ECA-4D01-A7CF-67C0B44C1121}"/>
    <cellStyle name="Normal 9 8 2 2 2 2" xfId="5267" xr:uid="{A75930C8-42CC-4A03-A686-4696EF360FB3}"/>
    <cellStyle name="Normal 9 8 2 2 3" xfId="4290" xr:uid="{EB90EB10-C414-4412-B605-0A0941B32A8A}"/>
    <cellStyle name="Normal 9 8 2 2 3 2" xfId="5268" xr:uid="{571A7DB6-A444-460C-B4D0-95C0FC294E4E}"/>
    <cellStyle name="Normal 9 8 2 2 4" xfId="4291" xr:uid="{1452F33A-6BAA-4486-8D33-59B82EE94E78}"/>
    <cellStyle name="Normal 9 8 2 2 4 2" xfId="5269" xr:uid="{DC5157B8-9686-48DF-B0CD-D6B88E7CF09B}"/>
    <cellStyle name="Normal 9 8 2 2 5" xfId="5266" xr:uid="{06E58016-BC71-4F5D-A428-3A7B54B1DA1C}"/>
    <cellStyle name="Normal 9 8 2 3" xfId="2488" xr:uid="{089DB636-9047-4D72-A221-D1CA13F80FE2}"/>
    <cellStyle name="Normal 9 8 2 3 2" xfId="5270" xr:uid="{577EC8DE-4DD3-44EE-9006-F3C7E9D7D2AD}"/>
    <cellStyle name="Normal 9 8 2 4" xfId="4292" xr:uid="{2A177C2E-E769-48FF-97D3-AA141EFB80D0}"/>
    <cellStyle name="Normal 9 8 2 4 2" xfId="5271" xr:uid="{2F561FD4-DCEF-45F7-92A6-4C4323F350DF}"/>
    <cellStyle name="Normal 9 8 2 5" xfId="4293" xr:uid="{CE73E258-B458-4ED2-BF00-B9186EB8628B}"/>
    <cellStyle name="Normal 9 8 2 5 2" xfId="5272" xr:uid="{FD27BC6E-B049-4165-9FC8-D4EEAB39BE9C}"/>
    <cellStyle name="Normal 9 8 2 6" xfId="5265" xr:uid="{5CB4CCD1-CF60-483E-BCBE-9D1DD840DB3B}"/>
    <cellStyle name="Normal 9 8 3" xfId="897" xr:uid="{495711FE-4D6B-4A98-BDA5-B8AC697D2FE9}"/>
    <cellStyle name="Normal 9 8 3 2" xfId="2489" xr:uid="{F7042F10-2313-40B0-B5B8-47777E4C103D}"/>
    <cellStyle name="Normal 9 8 3 2 2" xfId="5274" xr:uid="{1004AF74-6BAE-49D9-A309-920140A7895D}"/>
    <cellStyle name="Normal 9 8 3 3" xfId="4294" xr:uid="{5D049177-2F8F-40B7-8E89-A9B311035845}"/>
    <cellStyle name="Normal 9 8 3 3 2" xfId="5275" xr:uid="{732D67B1-2593-4B1E-A939-D16680F50A64}"/>
    <cellStyle name="Normal 9 8 3 4" xfId="4295" xr:uid="{6C708EA4-57F8-4044-88E6-9C803D59FEE7}"/>
    <cellStyle name="Normal 9 8 3 4 2" xfId="5276" xr:uid="{E38EA098-5B81-49DD-A516-A0875488C411}"/>
    <cellStyle name="Normal 9 8 3 5" xfId="5273" xr:uid="{B3629521-FB74-4D07-9023-3F66BBD0BEA6}"/>
    <cellStyle name="Normal 9 8 4" xfId="2490" xr:uid="{2D00B31F-1B7A-42B7-A238-55C2711595BE}"/>
    <cellStyle name="Normal 9 8 4 2" xfId="4296" xr:uid="{DAE13A8D-26AF-41F6-8298-71D6EE9C4723}"/>
    <cellStyle name="Normal 9 8 4 2 2" xfId="5278" xr:uid="{26126885-5922-4BA2-88F3-AEA2A56DF5E7}"/>
    <cellStyle name="Normal 9 8 4 3" xfId="4297" xr:uid="{4CDFBC49-DAD4-4F92-8DC0-645819C686F9}"/>
    <cellStyle name="Normal 9 8 4 3 2" xfId="5279" xr:uid="{E60031B4-F039-4D47-81DF-F589ED7DD18B}"/>
    <cellStyle name="Normal 9 8 4 4" xfId="4298" xr:uid="{8D365766-9DF3-4771-9A76-721FFE6676C4}"/>
    <cellStyle name="Normal 9 8 4 4 2" xfId="5280" xr:uid="{21B7EA1E-906F-4038-8BA9-873A81ADDFB1}"/>
    <cellStyle name="Normal 9 8 4 5" xfId="5277" xr:uid="{99B9981F-188B-4ACF-B28E-CE7ED7FCE27A}"/>
    <cellStyle name="Normal 9 8 5" xfId="4299" xr:uid="{DE2C533E-C4FC-4A70-9206-5ADFB5AAEE4B}"/>
    <cellStyle name="Normal 9 8 5 2" xfId="5281" xr:uid="{03A0521E-9EB6-4D66-8B42-914316025E07}"/>
    <cellStyle name="Normal 9 8 6" xfId="4300" xr:uid="{8EF56650-F607-41B8-BEAB-DDBAC8F8891E}"/>
    <cellStyle name="Normal 9 8 6 2" xfId="5282" xr:uid="{A8B79445-2B20-4BC8-B222-B67DBB0728F2}"/>
    <cellStyle name="Normal 9 8 7" xfId="4301" xr:uid="{8830E913-1C58-4AD8-B7F4-A3DC23FBCF56}"/>
    <cellStyle name="Normal 9 8 7 2" xfId="5283" xr:uid="{F6867A35-9FF4-4816-9090-DA40245AD015}"/>
    <cellStyle name="Normal 9 8 8" xfId="5264" xr:uid="{33A88F9D-8C2B-4ABA-8A3C-3AC2148AD669}"/>
    <cellStyle name="Normal 9 9" xfId="428" xr:uid="{F5377B11-544B-4957-9F87-A99B7542FA3E}"/>
    <cellStyle name="Normal 9 9 2" xfId="898" xr:uid="{4B3B69C5-2C26-4317-9B23-B2167CA8B1C6}"/>
    <cellStyle name="Normal 9 9 2 2" xfId="2491" xr:uid="{D261EFCA-2C32-4DC8-B203-4E5B51203C7B}"/>
    <cellStyle name="Normal 9 9 2 2 2" xfId="5286" xr:uid="{C6F8D4C4-123E-4DB1-8C82-D271BA8383E9}"/>
    <cellStyle name="Normal 9 9 2 3" xfId="4302" xr:uid="{40A4C091-50D2-4788-858B-9DC806AC15AD}"/>
    <cellStyle name="Normal 9 9 2 3 2" xfId="5287" xr:uid="{94D9B99A-F801-4676-8F21-B724328880A7}"/>
    <cellStyle name="Normal 9 9 2 4" xfId="4303" xr:uid="{48D111D4-08A3-4349-9779-9B5A7A49C10C}"/>
    <cellStyle name="Normal 9 9 2 4 2" xfId="5288" xr:uid="{AE7AE0CC-6015-4A02-8395-184D4E59FBC4}"/>
    <cellStyle name="Normal 9 9 2 5" xfId="5285" xr:uid="{04911E48-E831-40A1-A53E-2A000C122D01}"/>
    <cellStyle name="Normal 9 9 3" xfId="2492" xr:uid="{EBA1CEC9-76DA-4845-8028-33B46918C3D3}"/>
    <cellStyle name="Normal 9 9 3 2" xfId="4304" xr:uid="{049EE07B-61DE-4774-8A38-2357F9C0C323}"/>
    <cellStyle name="Normal 9 9 3 2 2" xfId="5290" xr:uid="{E89E09E2-790D-404D-8D73-5B34F35EDF6C}"/>
    <cellStyle name="Normal 9 9 3 3" xfId="4305" xr:uid="{1A1B68AF-7CFB-449F-83F8-AEC581E2C419}"/>
    <cellStyle name="Normal 9 9 3 3 2" xfId="5291" xr:uid="{B5D2EDE8-E3CA-4C7C-AD37-A088E024ADD6}"/>
    <cellStyle name="Normal 9 9 3 4" xfId="4306" xr:uid="{2A559285-1C58-4A36-A609-98701B032740}"/>
    <cellStyle name="Normal 9 9 3 4 2" xfId="5292" xr:uid="{136990E6-3B5B-4CD6-AEEC-2EF9EAEBC0D5}"/>
    <cellStyle name="Normal 9 9 3 5" xfId="5289" xr:uid="{572CE8AF-106C-4032-8A8B-8313B8F2339F}"/>
    <cellStyle name="Normal 9 9 4" xfId="4307" xr:uid="{0FB2A778-3F8F-49B2-9B20-93AE3FC45903}"/>
    <cellStyle name="Normal 9 9 4 2" xfId="5293" xr:uid="{CBE435A0-AFA0-468F-8794-B272BBDDD0C0}"/>
    <cellStyle name="Normal 9 9 5" xfId="4308" xr:uid="{710F10EF-852E-4517-8C01-9C8153627E89}"/>
    <cellStyle name="Normal 9 9 5 2" xfId="5294" xr:uid="{CE57FB1A-23E9-4DA3-84D2-F5FC7CB2568A}"/>
    <cellStyle name="Normal 9 9 6" xfId="4309" xr:uid="{80D7AF79-88C1-403E-B776-AAD3D29AAEA6}"/>
    <cellStyle name="Normal 9 9 6 2" xfId="5295" xr:uid="{08B41125-D16E-4B13-A3D8-099BFEA9332C}"/>
    <cellStyle name="Normal 9 9 7" xfId="5284" xr:uid="{E63F96F3-F959-4894-B464-A5D91111F161}"/>
    <cellStyle name="Percent 2" xfId="183" xr:uid="{74FEEBB1-B78C-4110-9ED6-97F94F9C255E}"/>
    <cellStyle name="Percent 2 2" xfId="5296" xr:uid="{1BA105D0-D951-4B6B-B863-2393D4DD6527}"/>
    <cellStyle name="Гиперссылка 2" xfId="4" xr:uid="{49BAA0F8-B3D3-41B5-87DD-435502328B29}"/>
    <cellStyle name="Гиперссылка 2 2" xfId="5297" xr:uid="{4C19D8F3-3F12-457D-9629-634115B4EA32}"/>
    <cellStyle name="Обычный 2" xfId="1" xr:uid="{A3CD5D5E-4502-4158-8112-08CDD679ACF5}"/>
    <cellStyle name="Обычный 2 2" xfId="5" xr:uid="{D19F253E-EE9B-4476-9D91-2EE3A6D7A3DC}"/>
    <cellStyle name="Обычный 2 2 2" xfId="5299" xr:uid="{275818C3-DDA2-4041-B91E-0AB0684649B7}"/>
    <cellStyle name="Обычный 2 3" xfId="5298" xr:uid="{50075239-9F5B-47C9-B4EA-EB35EB4B57F0}"/>
    <cellStyle name="常规_Sheet1_1" xfId="4411" xr:uid="{18427BEC-147C-4987-8B91-2F6733ADCEE7}"/>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19" sqref="E19"/>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3" t="s">
        <v>2</v>
      </c>
      <c r="C8" s="94"/>
      <c r="D8" s="94"/>
      <c r="E8" s="94"/>
      <c r="F8" s="94"/>
      <c r="G8" s="95"/>
    </row>
    <row r="9" spans="2:7" ht="14.25">
      <c r="B9" s="143"/>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44"/>
  <sheetViews>
    <sheetView tabSelected="1" zoomScale="90" zoomScaleNormal="90" workbookViewId="0">
      <selection activeCell="S24" sqref="S2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8" t="s">
        <v>145</v>
      </c>
      <c r="K2" s="127"/>
    </row>
    <row r="3" spans="1:11">
      <c r="A3" s="126"/>
      <c r="B3" s="135" t="s">
        <v>140</v>
      </c>
      <c r="C3" s="132"/>
      <c r="D3" s="132"/>
      <c r="E3" s="132"/>
      <c r="F3" s="132"/>
      <c r="G3" s="132"/>
      <c r="H3" s="132"/>
      <c r="I3" s="132"/>
      <c r="J3" s="132"/>
      <c r="K3" s="127"/>
    </row>
    <row r="4" spans="1:11">
      <c r="A4" s="126"/>
      <c r="B4" s="135" t="s">
        <v>141</v>
      </c>
      <c r="C4" s="132"/>
      <c r="D4" s="132"/>
      <c r="E4" s="132"/>
      <c r="F4" s="132"/>
      <c r="G4" s="132"/>
      <c r="H4" s="132"/>
      <c r="I4" s="132"/>
      <c r="J4" s="132"/>
      <c r="K4" s="127"/>
    </row>
    <row r="5" spans="1:11">
      <c r="A5" s="126"/>
      <c r="B5" s="135" t="s">
        <v>142</v>
      </c>
      <c r="C5" s="132"/>
      <c r="D5" s="132"/>
      <c r="E5" s="132"/>
      <c r="F5" s="132"/>
      <c r="G5" s="132"/>
      <c r="H5" s="132"/>
      <c r="I5" s="132"/>
      <c r="J5" s="132"/>
      <c r="K5" s="127"/>
    </row>
    <row r="6" spans="1:11">
      <c r="A6" s="126"/>
      <c r="B6" s="135" t="s">
        <v>143</v>
      </c>
      <c r="C6" s="132"/>
      <c r="D6" s="132"/>
      <c r="E6" s="132"/>
      <c r="F6" s="132"/>
      <c r="G6" s="132"/>
      <c r="H6" s="132"/>
      <c r="I6" s="132"/>
      <c r="J6" s="132"/>
      <c r="K6" s="127"/>
    </row>
    <row r="7" spans="1:11">
      <c r="A7" s="126"/>
      <c r="B7" s="135"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46">
        <v>51218</v>
      </c>
      <c r="K10" s="127"/>
    </row>
    <row r="11" spans="1:11">
      <c r="A11" s="126"/>
      <c r="B11" s="126" t="s">
        <v>717</v>
      </c>
      <c r="C11" s="132"/>
      <c r="D11" s="132"/>
      <c r="E11" s="132"/>
      <c r="F11" s="127"/>
      <c r="G11" s="128"/>
      <c r="H11" s="128" t="s">
        <v>717</v>
      </c>
      <c r="I11" s="132"/>
      <c r="J11" s="147"/>
      <c r="K11" s="127"/>
    </row>
    <row r="12" spans="1:11">
      <c r="A12" s="126"/>
      <c r="B12" s="126" t="s">
        <v>718</v>
      </c>
      <c r="C12" s="132"/>
      <c r="D12" s="132"/>
      <c r="E12" s="132"/>
      <c r="F12" s="127"/>
      <c r="G12" s="128"/>
      <c r="H12" s="128" t="s">
        <v>718</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157</v>
      </c>
      <c r="C14" s="132"/>
      <c r="D14" s="132"/>
      <c r="E14" s="132"/>
      <c r="F14" s="127"/>
      <c r="G14" s="128"/>
      <c r="H14" s="128" t="s">
        <v>157</v>
      </c>
      <c r="I14" s="132"/>
      <c r="J14" s="148">
        <v>45167</v>
      </c>
      <c r="K14" s="127"/>
    </row>
    <row r="15" spans="1:11" ht="15" customHeight="1">
      <c r="A15" s="126"/>
      <c r="B15" s="6" t="s">
        <v>11</v>
      </c>
      <c r="C15" s="7"/>
      <c r="D15" s="7"/>
      <c r="E15" s="7"/>
      <c r="F15" s="8"/>
      <c r="G15" s="128"/>
      <c r="H15" s="9" t="s">
        <v>11</v>
      </c>
      <c r="I15" s="132"/>
      <c r="J15" s="149"/>
      <c r="K15" s="127"/>
    </row>
    <row r="16" spans="1:11" ht="15" customHeight="1">
      <c r="A16" s="126"/>
      <c r="B16" s="132"/>
      <c r="C16" s="132"/>
      <c r="D16" s="132"/>
      <c r="E16" s="132"/>
      <c r="F16" s="132"/>
      <c r="G16" s="132"/>
      <c r="H16" s="132"/>
      <c r="I16" s="134" t="s">
        <v>147</v>
      </c>
      <c r="J16" s="142">
        <v>39785</v>
      </c>
      <c r="K16" s="127"/>
    </row>
    <row r="17" spans="1:11">
      <c r="A17" s="126"/>
      <c r="B17" s="132" t="s">
        <v>720</v>
      </c>
      <c r="C17" s="132"/>
      <c r="D17" s="132"/>
      <c r="E17" s="132"/>
      <c r="F17" s="132"/>
      <c r="G17" s="132"/>
      <c r="H17" s="132"/>
      <c r="I17" s="134" t="s">
        <v>148</v>
      </c>
      <c r="J17" s="142" t="s">
        <v>1018</v>
      </c>
      <c r="K17" s="127"/>
    </row>
    <row r="18" spans="1:11" ht="18">
      <c r="A18" s="126"/>
      <c r="B18" s="132" t="s">
        <v>721</v>
      </c>
      <c r="C18" s="132"/>
      <c r="D18" s="132"/>
      <c r="E18" s="132"/>
      <c r="F18" s="132"/>
      <c r="G18" s="132"/>
      <c r="H18" s="132"/>
      <c r="I18" s="137"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0" t="s">
        <v>207</v>
      </c>
      <c r="G20" s="151"/>
      <c r="H20" s="112" t="s">
        <v>174</v>
      </c>
      <c r="I20" s="112" t="s">
        <v>208</v>
      </c>
      <c r="J20" s="112" t="s">
        <v>26</v>
      </c>
      <c r="K20" s="127"/>
    </row>
    <row r="21" spans="1:11">
      <c r="A21" s="126"/>
      <c r="B21" s="117"/>
      <c r="C21" s="117"/>
      <c r="D21" s="118"/>
      <c r="E21" s="118"/>
      <c r="F21" s="152"/>
      <c r="G21" s="153"/>
      <c r="H21" s="117" t="s">
        <v>146</v>
      </c>
      <c r="I21" s="117"/>
      <c r="J21" s="117"/>
      <c r="K21" s="127"/>
    </row>
    <row r="22" spans="1:11">
      <c r="A22" s="126"/>
      <c r="B22" s="119">
        <v>2</v>
      </c>
      <c r="C22" s="10" t="s">
        <v>722</v>
      </c>
      <c r="D22" s="130" t="s">
        <v>861</v>
      </c>
      <c r="E22" s="130" t="s">
        <v>723</v>
      </c>
      <c r="F22" s="144"/>
      <c r="G22" s="145"/>
      <c r="H22" s="11" t="s">
        <v>724</v>
      </c>
      <c r="I22" s="14">
        <v>36.5</v>
      </c>
      <c r="J22" s="121">
        <f t="shared" ref="J22:J85" si="0">I22*B22</f>
        <v>73</v>
      </c>
      <c r="K22" s="127"/>
    </row>
    <row r="23" spans="1:11">
      <c r="A23" s="126"/>
      <c r="B23" s="119">
        <v>2</v>
      </c>
      <c r="C23" s="10" t="s">
        <v>725</v>
      </c>
      <c r="D23" s="130" t="s">
        <v>862</v>
      </c>
      <c r="E23" s="130" t="s">
        <v>726</v>
      </c>
      <c r="F23" s="144" t="s">
        <v>727</v>
      </c>
      <c r="G23" s="145"/>
      <c r="H23" s="11" t="s">
        <v>728</v>
      </c>
      <c r="I23" s="14">
        <v>27.72</v>
      </c>
      <c r="J23" s="121">
        <f t="shared" si="0"/>
        <v>55.44</v>
      </c>
      <c r="K23" s="127"/>
    </row>
    <row r="24" spans="1:11">
      <c r="A24" s="126"/>
      <c r="B24" s="119">
        <v>4</v>
      </c>
      <c r="C24" s="10" t="s">
        <v>729</v>
      </c>
      <c r="D24" s="130" t="s">
        <v>863</v>
      </c>
      <c r="E24" s="130" t="s">
        <v>730</v>
      </c>
      <c r="F24" s="144" t="s">
        <v>731</v>
      </c>
      <c r="G24" s="145"/>
      <c r="H24" s="11" t="s">
        <v>732</v>
      </c>
      <c r="I24" s="14">
        <v>17.190000000000001</v>
      </c>
      <c r="J24" s="121">
        <f t="shared" si="0"/>
        <v>68.760000000000005</v>
      </c>
      <c r="K24" s="127"/>
    </row>
    <row r="25" spans="1:11">
      <c r="A25" s="126"/>
      <c r="B25" s="119">
        <v>2</v>
      </c>
      <c r="C25" s="10" t="s">
        <v>729</v>
      </c>
      <c r="D25" s="130" t="s">
        <v>863</v>
      </c>
      <c r="E25" s="130" t="s">
        <v>730</v>
      </c>
      <c r="F25" s="144" t="s">
        <v>727</v>
      </c>
      <c r="G25" s="145"/>
      <c r="H25" s="11" t="s">
        <v>732</v>
      </c>
      <c r="I25" s="14">
        <v>17.190000000000001</v>
      </c>
      <c r="J25" s="121">
        <f t="shared" si="0"/>
        <v>34.380000000000003</v>
      </c>
      <c r="K25" s="127"/>
    </row>
    <row r="26" spans="1:11">
      <c r="A26" s="126"/>
      <c r="B26" s="119">
        <v>2</v>
      </c>
      <c r="C26" s="10" t="s">
        <v>729</v>
      </c>
      <c r="D26" s="130" t="s">
        <v>863</v>
      </c>
      <c r="E26" s="130" t="s">
        <v>730</v>
      </c>
      <c r="F26" s="144" t="s">
        <v>733</v>
      </c>
      <c r="G26" s="145"/>
      <c r="H26" s="11" t="s">
        <v>732</v>
      </c>
      <c r="I26" s="14">
        <v>17.190000000000001</v>
      </c>
      <c r="J26" s="121">
        <f t="shared" si="0"/>
        <v>34.380000000000003</v>
      </c>
      <c r="K26" s="127"/>
    </row>
    <row r="27" spans="1:11">
      <c r="A27" s="126"/>
      <c r="B27" s="119">
        <v>4</v>
      </c>
      <c r="C27" s="10" t="s">
        <v>729</v>
      </c>
      <c r="D27" s="130" t="s">
        <v>864</v>
      </c>
      <c r="E27" s="130" t="s">
        <v>734</v>
      </c>
      <c r="F27" s="144" t="s">
        <v>279</v>
      </c>
      <c r="G27" s="145"/>
      <c r="H27" s="11" t="s">
        <v>732</v>
      </c>
      <c r="I27" s="14">
        <v>19.3</v>
      </c>
      <c r="J27" s="121">
        <f t="shared" si="0"/>
        <v>77.2</v>
      </c>
      <c r="K27" s="127"/>
    </row>
    <row r="28" spans="1:11">
      <c r="A28" s="126"/>
      <c r="B28" s="119">
        <v>2</v>
      </c>
      <c r="C28" s="10" t="s">
        <v>729</v>
      </c>
      <c r="D28" s="130" t="s">
        <v>865</v>
      </c>
      <c r="E28" s="130" t="s">
        <v>735</v>
      </c>
      <c r="F28" s="144" t="s">
        <v>731</v>
      </c>
      <c r="G28" s="145"/>
      <c r="H28" s="11" t="s">
        <v>732</v>
      </c>
      <c r="I28" s="14">
        <v>20.7</v>
      </c>
      <c r="J28" s="121">
        <f t="shared" si="0"/>
        <v>41.4</v>
      </c>
      <c r="K28" s="127"/>
    </row>
    <row r="29" spans="1:11">
      <c r="A29" s="126"/>
      <c r="B29" s="119">
        <v>4</v>
      </c>
      <c r="C29" s="10" t="s">
        <v>729</v>
      </c>
      <c r="D29" s="130" t="s">
        <v>866</v>
      </c>
      <c r="E29" s="130" t="s">
        <v>726</v>
      </c>
      <c r="F29" s="144" t="s">
        <v>279</v>
      </c>
      <c r="G29" s="145"/>
      <c r="H29" s="11" t="s">
        <v>732</v>
      </c>
      <c r="I29" s="14">
        <v>24.21</v>
      </c>
      <c r="J29" s="121">
        <f t="shared" si="0"/>
        <v>96.84</v>
      </c>
      <c r="K29" s="127"/>
    </row>
    <row r="30" spans="1:11">
      <c r="A30" s="126"/>
      <c r="B30" s="119">
        <v>4</v>
      </c>
      <c r="C30" s="10" t="s">
        <v>729</v>
      </c>
      <c r="D30" s="130" t="s">
        <v>866</v>
      </c>
      <c r="E30" s="130" t="s">
        <v>726</v>
      </c>
      <c r="F30" s="144" t="s">
        <v>115</v>
      </c>
      <c r="G30" s="145"/>
      <c r="H30" s="11" t="s">
        <v>732</v>
      </c>
      <c r="I30" s="14">
        <v>24.21</v>
      </c>
      <c r="J30" s="121">
        <f t="shared" si="0"/>
        <v>96.84</v>
      </c>
      <c r="K30" s="127"/>
    </row>
    <row r="31" spans="1:11">
      <c r="A31" s="126"/>
      <c r="B31" s="119">
        <v>2</v>
      </c>
      <c r="C31" s="10" t="s">
        <v>729</v>
      </c>
      <c r="D31" s="130" t="s">
        <v>866</v>
      </c>
      <c r="E31" s="130" t="s">
        <v>726</v>
      </c>
      <c r="F31" s="144" t="s">
        <v>679</v>
      </c>
      <c r="G31" s="145"/>
      <c r="H31" s="11" t="s">
        <v>732</v>
      </c>
      <c r="I31" s="14">
        <v>24.21</v>
      </c>
      <c r="J31" s="121">
        <f t="shared" si="0"/>
        <v>48.42</v>
      </c>
      <c r="K31" s="127"/>
    </row>
    <row r="32" spans="1:11">
      <c r="A32" s="126"/>
      <c r="B32" s="119">
        <v>2</v>
      </c>
      <c r="C32" s="10" t="s">
        <v>729</v>
      </c>
      <c r="D32" s="130" t="s">
        <v>866</v>
      </c>
      <c r="E32" s="130" t="s">
        <v>726</v>
      </c>
      <c r="F32" s="144" t="s">
        <v>731</v>
      </c>
      <c r="G32" s="145"/>
      <c r="H32" s="11" t="s">
        <v>732</v>
      </c>
      <c r="I32" s="14">
        <v>24.21</v>
      </c>
      <c r="J32" s="121">
        <f t="shared" si="0"/>
        <v>48.42</v>
      </c>
      <c r="K32" s="127"/>
    </row>
    <row r="33" spans="1:11">
      <c r="A33" s="126"/>
      <c r="B33" s="119">
        <v>2</v>
      </c>
      <c r="C33" s="10" t="s">
        <v>729</v>
      </c>
      <c r="D33" s="130" t="s">
        <v>866</v>
      </c>
      <c r="E33" s="130" t="s">
        <v>726</v>
      </c>
      <c r="F33" s="144" t="s">
        <v>733</v>
      </c>
      <c r="G33" s="145"/>
      <c r="H33" s="11" t="s">
        <v>732</v>
      </c>
      <c r="I33" s="14">
        <v>24.21</v>
      </c>
      <c r="J33" s="121">
        <f t="shared" si="0"/>
        <v>48.42</v>
      </c>
      <c r="K33" s="127"/>
    </row>
    <row r="34" spans="1:11">
      <c r="A34" s="126"/>
      <c r="B34" s="119">
        <v>4</v>
      </c>
      <c r="C34" s="10" t="s">
        <v>729</v>
      </c>
      <c r="D34" s="130" t="s">
        <v>867</v>
      </c>
      <c r="E34" s="130" t="s">
        <v>736</v>
      </c>
      <c r="F34" s="144" t="s">
        <v>279</v>
      </c>
      <c r="G34" s="145"/>
      <c r="H34" s="11" t="s">
        <v>732</v>
      </c>
      <c r="I34" s="14">
        <v>25.62</v>
      </c>
      <c r="J34" s="121">
        <f t="shared" si="0"/>
        <v>102.48</v>
      </c>
      <c r="K34" s="127"/>
    </row>
    <row r="35" spans="1:11">
      <c r="A35" s="126"/>
      <c r="B35" s="119">
        <v>4</v>
      </c>
      <c r="C35" s="10" t="s">
        <v>729</v>
      </c>
      <c r="D35" s="130" t="s">
        <v>867</v>
      </c>
      <c r="E35" s="130" t="s">
        <v>736</v>
      </c>
      <c r="F35" s="144" t="s">
        <v>589</v>
      </c>
      <c r="G35" s="145"/>
      <c r="H35" s="11" t="s">
        <v>732</v>
      </c>
      <c r="I35" s="14">
        <v>25.62</v>
      </c>
      <c r="J35" s="121">
        <f t="shared" si="0"/>
        <v>102.48</v>
      </c>
      <c r="K35" s="127"/>
    </row>
    <row r="36" spans="1:11">
      <c r="A36" s="126"/>
      <c r="B36" s="119">
        <v>4</v>
      </c>
      <c r="C36" s="10" t="s">
        <v>729</v>
      </c>
      <c r="D36" s="130" t="s">
        <v>867</v>
      </c>
      <c r="E36" s="130" t="s">
        <v>736</v>
      </c>
      <c r="F36" s="144" t="s">
        <v>115</v>
      </c>
      <c r="G36" s="145"/>
      <c r="H36" s="11" t="s">
        <v>732</v>
      </c>
      <c r="I36" s="14">
        <v>25.62</v>
      </c>
      <c r="J36" s="121">
        <f t="shared" si="0"/>
        <v>102.48</v>
      </c>
      <c r="K36" s="127"/>
    </row>
    <row r="37" spans="1:11">
      <c r="A37" s="126"/>
      <c r="B37" s="119">
        <v>2</v>
      </c>
      <c r="C37" s="10" t="s">
        <v>729</v>
      </c>
      <c r="D37" s="130" t="s">
        <v>867</v>
      </c>
      <c r="E37" s="130" t="s">
        <v>736</v>
      </c>
      <c r="F37" s="144" t="s">
        <v>731</v>
      </c>
      <c r="G37" s="145"/>
      <c r="H37" s="11" t="s">
        <v>732</v>
      </c>
      <c r="I37" s="14">
        <v>25.62</v>
      </c>
      <c r="J37" s="121">
        <f t="shared" si="0"/>
        <v>51.24</v>
      </c>
      <c r="K37" s="127"/>
    </row>
    <row r="38" spans="1:11">
      <c r="A38" s="126"/>
      <c r="B38" s="119">
        <v>2</v>
      </c>
      <c r="C38" s="10" t="s">
        <v>729</v>
      </c>
      <c r="D38" s="130" t="s">
        <v>867</v>
      </c>
      <c r="E38" s="130" t="s">
        <v>736</v>
      </c>
      <c r="F38" s="144" t="s">
        <v>733</v>
      </c>
      <c r="G38" s="145"/>
      <c r="H38" s="11" t="s">
        <v>732</v>
      </c>
      <c r="I38" s="14">
        <v>25.62</v>
      </c>
      <c r="J38" s="121">
        <f t="shared" si="0"/>
        <v>51.24</v>
      </c>
      <c r="K38" s="127"/>
    </row>
    <row r="39" spans="1:11">
      <c r="A39" s="126"/>
      <c r="B39" s="119">
        <v>4</v>
      </c>
      <c r="C39" s="10" t="s">
        <v>729</v>
      </c>
      <c r="D39" s="130" t="s">
        <v>868</v>
      </c>
      <c r="E39" s="130" t="s">
        <v>737</v>
      </c>
      <c r="F39" s="144" t="s">
        <v>727</v>
      </c>
      <c r="G39" s="145"/>
      <c r="H39" s="11" t="s">
        <v>732</v>
      </c>
      <c r="I39" s="14">
        <v>30.88</v>
      </c>
      <c r="J39" s="121">
        <f t="shared" si="0"/>
        <v>123.52</v>
      </c>
      <c r="K39" s="127"/>
    </row>
    <row r="40" spans="1:11">
      <c r="A40" s="126"/>
      <c r="B40" s="119">
        <v>2</v>
      </c>
      <c r="C40" s="10" t="s">
        <v>729</v>
      </c>
      <c r="D40" s="130" t="s">
        <v>868</v>
      </c>
      <c r="E40" s="130" t="s">
        <v>737</v>
      </c>
      <c r="F40" s="144" t="s">
        <v>733</v>
      </c>
      <c r="G40" s="145"/>
      <c r="H40" s="11" t="s">
        <v>732</v>
      </c>
      <c r="I40" s="14">
        <v>30.88</v>
      </c>
      <c r="J40" s="121">
        <f t="shared" si="0"/>
        <v>61.76</v>
      </c>
      <c r="K40" s="127"/>
    </row>
    <row r="41" spans="1:11">
      <c r="A41" s="126"/>
      <c r="B41" s="119">
        <v>2</v>
      </c>
      <c r="C41" s="10" t="s">
        <v>729</v>
      </c>
      <c r="D41" s="130" t="s">
        <v>869</v>
      </c>
      <c r="E41" s="130" t="s">
        <v>738</v>
      </c>
      <c r="F41" s="144" t="s">
        <v>739</v>
      </c>
      <c r="G41" s="145"/>
      <c r="H41" s="11" t="s">
        <v>732</v>
      </c>
      <c r="I41" s="14">
        <v>34.74</v>
      </c>
      <c r="J41" s="121">
        <f t="shared" si="0"/>
        <v>69.48</v>
      </c>
      <c r="K41" s="127"/>
    </row>
    <row r="42" spans="1:11">
      <c r="A42" s="126"/>
      <c r="B42" s="119">
        <v>2</v>
      </c>
      <c r="C42" s="10" t="s">
        <v>729</v>
      </c>
      <c r="D42" s="130" t="s">
        <v>870</v>
      </c>
      <c r="E42" s="130" t="s">
        <v>740</v>
      </c>
      <c r="F42" s="144" t="s">
        <v>739</v>
      </c>
      <c r="G42" s="145"/>
      <c r="H42" s="11" t="s">
        <v>732</v>
      </c>
      <c r="I42" s="14">
        <v>40</v>
      </c>
      <c r="J42" s="121">
        <f t="shared" si="0"/>
        <v>80</v>
      </c>
      <c r="K42" s="127"/>
    </row>
    <row r="43" spans="1:11">
      <c r="A43" s="126"/>
      <c r="B43" s="119">
        <v>2</v>
      </c>
      <c r="C43" s="10" t="s">
        <v>729</v>
      </c>
      <c r="D43" s="130" t="s">
        <v>871</v>
      </c>
      <c r="E43" s="130" t="s">
        <v>741</v>
      </c>
      <c r="F43" s="144" t="s">
        <v>727</v>
      </c>
      <c r="G43" s="145"/>
      <c r="H43" s="11" t="s">
        <v>732</v>
      </c>
      <c r="I43" s="14">
        <v>48.78</v>
      </c>
      <c r="J43" s="121">
        <f t="shared" si="0"/>
        <v>97.56</v>
      </c>
      <c r="K43" s="127"/>
    </row>
    <row r="44" spans="1:11">
      <c r="A44" s="126"/>
      <c r="B44" s="119">
        <v>2</v>
      </c>
      <c r="C44" s="10" t="s">
        <v>729</v>
      </c>
      <c r="D44" s="130" t="s">
        <v>871</v>
      </c>
      <c r="E44" s="130" t="s">
        <v>741</v>
      </c>
      <c r="F44" s="144" t="s">
        <v>739</v>
      </c>
      <c r="G44" s="145"/>
      <c r="H44" s="11" t="s">
        <v>732</v>
      </c>
      <c r="I44" s="14">
        <v>48.78</v>
      </c>
      <c r="J44" s="121">
        <f t="shared" si="0"/>
        <v>97.56</v>
      </c>
      <c r="K44" s="127"/>
    </row>
    <row r="45" spans="1:11">
      <c r="A45" s="126"/>
      <c r="B45" s="119">
        <v>6</v>
      </c>
      <c r="C45" s="10" t="s">
        <v>729</v>
      </c>
      <c r="D45" s="130" t="s">
        <v>872</v>
      </c>
      <c r="E45" s="130" t="s">
        <v>742</v>
      </c>
      <c r="F45" s="144" t="s">
        <v>731</v>
      </c>
      <c r="G45" s="145"/>
      <c r="H45" s="11" t="s">
        <v>732</v>
      </c>
      <c r="I45" s="14">
        <v>52.29</v>
      </c>
      <c r="J45" s="121">
        <f t="shared" si="0"/>
        <v>313.74</v>
      </c>
      <c r="K45" s="127"/>
    </row>
    <row r="46" spans="1:11" ht="24">
      <c r="A46" s="126"/>
      <c r="B46" s="119">
        <v>2</v>
      </c>
      <c r="C46" s="10" t="s">
        <v>743</v>
      </c>
      <c r="D46" s="130" t="s">
        <v>873</v>
      </c>
      <c r="E46" s="130" t="s">
        <v>744</v>
      </c>
      <c r="F46" s="144"/>
      <c r="G46" s="145"/>
      <c r="H46" s="11" t="s">
        <v>745</v>
      </c>
      <c r="I46" s="14">
        <v>90.89</v>
      </c>
      <c r="J46" s="121">
        <f t="shared" si="0"/>
        <v>181.78</v>
      </c>
      <c r="K46" s="127"/>
    </row>
    <row r="47" spans="1:11">
      <c r="A47" s="126"/>
      <c r="B47" s="119">
        <v>2</v>
      </c>
      <c r="C47" s="10" t="s">
        <v>746</v>
      </c>
      <c r="D47" s="130" t="s">
        <v>874</v>
      </c>
      <c r="E47" s="130" t="s">
        <v>747</v>
      </c>
      <c r="F47" s="144"/>
      <c r="G47" s="145"/>
      <c r="H47" s="11" t="s">
        <v>748</v>
      </c>
      <c r="I47" s="14">
        <v>34.74</v>
      </c>
      <c r="J47" s="121">
        <f t="shared" si="0"/>
        <v>69.48</v>
      </c>
      <c r="K47" s="127"/>
    </row>
    <row r="48" spans="1:11">
      <c r="A48" s="126"/>
      <c r="B48" s="119">
        <v>6</v>
      </c>
      <c r="C48" s="10" t="s">
        <v>746</v>
      </c>
      <c r="D48" s="130" t="s">
        <v>875</v>
      </c>
      <c r="E48" s="130" t="s">
        <v>726</v>
      </c>
      <c r="F48" s="144"/>
      <c r="G48" s="145"/>
      <c r="H48" s="11" t="s">
        <v>748</v>
      </c>
      <c r="I48" s="14">
        <v>38.25</v>
      </c>
      <c r="J48" s="121">
        <f t="shared" si="0"/>
        <v>229.5</v>
      </c>
      <c r="K48" s="127"/>
    </row>
    <row r="49" spans="1:11">
      <c r="A49" s="126"/>
      <c r="B49" s="119">
        <v>8</v>
      </c>
      <c r="C49" s="10" t="s">
        <v>746</v>
      </c>
      <c r="D49" s="130" t="s">
        <v>876</v>
      </c>
      <c r="E49" s="130" t="s">
        <v>736</v>
      </c>
      <c r="F49" s="144"/>
      <c r="G49" s="145"/>
      <c r="H49" s="11" t="s">
        <v>748</v>
      </c>
      <c r="I49" s="14">
        <v>43.51</v>
      </c>
      <c r="J49" s="121">
        <f t="shared" si="0"/>
        <v>348.08</v>
      </c>
      <c r="K49" s="127"/>
    </row>
    <row r="50" spans="1:11">
      <c r="A50" s="126"/>
      <c r="B50" s="119">
        <v>2</v>
      </c>
      <c r="C50" s="10" t="s">
        <v>749</v>
      </c>
      <c r="D50" s="130" t="s">
        <v>877</v>
      </c>
      <c r="E50" s="130" t="s">
        <v>736</v>
      </c>
      <c r="F50" s="144"/>
      <c r="G50" s="145"/>
      <c r="H50" s="11" t="s">
        <v>750</v>
      </c>
      <c r="I50" s="14">
        <v>28.78</v>
      </c>
      <c r="J50" s="121">
        <f t="shared" si="0"/>
        <v>57.56</v>
      </c>
      <c r="K50" s="127"/>
    </row>
    <row r="51" spans="1:11">
      <c r="A51" s="126"/>
      <c r="B51" s="119">
        <v>2</v>
      </c>
      <c r="C51" s="10" t="s">
        <v>751</v>
      </c>
      <c r="D51" s="130" t="s">
        <v>878</v>
      </c>
      <c r="E51" s="130" t="s">
        <v>737</v>
      </c>
      <c r="F51" s="144" t="s">
        <v>739</v>
      </c>
      <c r="G51" s="145"/>
      <c r="H51" s="11" t="s">
        <v>752</v>
      </c>
      <c r="I51" s="14">
        <v>35.090000000000003</v>
      </c>
      <c r="J51" s="121">
        <f t="shared" si="0"/>
        <v>70.180000000000007</v>
      </c>
      <c r="K51" s="127"/>
    </row>
    <row r="52" spans="1:11">
      <c r="A52" s="126"/>
      <c r="B52" s="119">
        <v>4</v>
      </c>
      <c r="C52" s="10" t="s">
        <v>753</v>
      </c>
      <c r="D52" s="130" t="s">
        <v>879</v>
      </c>
      <c r="E52" s="130" t="s">
        <v>754</v>
      </c>
      <c r="F52" s="144" t="s">
        <v>589</v>
      </c>
      <c r="G52" s="145"/>
      <c r="H52" s="11" t="s">
        <v>755</v>
      </c>
      <c r="I52" s="14">
        <v>22.81</v>
      </c>
      <c r="J52" s="121">
        <f t="shared" si="0"/>
        <v>91.24</v>
      </c>
      <c r="K52" s="127"/>
    </row>
    <row r="53" spans="1:11">
      <c r="A53" s="126"/>
      <c r="B53" s="119">
        <v>4</v>
      </c>
      <c r="C53" s="10" t="s">
        <v>753</v>
      </c>
      <c r="D53" s="130" t="s">
        <v>880</v>
      </c>
      <c r="E53" s="130" t="s">
        <v>747</v>
      </c>
      <c r="F53" s="144" t="s">
        <v>279</v>
      </c>
      <c r="G53" s="145"/>
      <c r="H53" s="11" t="s">
        <v>755</v>
      </c>
      <c r="I53" s="14">
        <v>22.81</v>
      </c>
      <c r="J53" s="121">
        <f t="shared" si="0"/>
        <v>91.24</v>
      </c>
      <c r="K53" s="127"/>
    </row>
    <row r="54" spans="1:11">
      <c r="A54" s="126"/>
      <c r="B54" s="119">
        <v>6</v>
      </c>
      <c r="C54" s="10" t="s">
        <v>756</v>
      </c>
      <c r="D54" s="130" t="s">
        <v>881</v>
      </c>
      <c r="E54" s="130" t="s">
        <v>723</v>
      </c>
      <c r="F54" s="144" t="s">
        <v>731</v>
      </c>
      <c r="G54" s="145"/>
      <c r="H54" s="11" t="s">
        <v>757</v>
      </c>
      <c r="I54" s="14">
        <v>14.04</v>
      </c>
      <c r="J54" s="121">
        <f t="shared" si="0"/>
        <v>84.24</v>
      </c>
      <c r="K54" s="127"/>
    </row>
    <row r="55" spans="1:11">
      <c r="A55" s="126"/>
      <c r="B55" s="119">
        <v>6</v>
      </c>
      <c r="C55" s="10" t="s">
        <v>756</v>
      </c>
      <c r="D55" s="130" t="s">
        <v>881</v>
      </c>
      <c r="E55" s="130" t="s">
        <v>723</v>
      </c>
      <c r="F55" s="144" t="s">
        <v>733</v>
      </c>
      <c r="G55" s="145"/>
      <c r="H55" s="11" t="s">
        <v>757</v>
      </c>
      <c r="I55" s="14">
        <v>14.04</v>
      </c>
      <c r="J55" s="121">
        <f t="shared" si="0"/>
        <v>84.24</v>
      </c>
      <c r="K55" s="127"/>
    </row>
    <row r="56" spans="1:11">
      <c r="A56" s="126"/>
      <c r="B56" s="119">
        <v>2</v>
      </c>
      <c r="C56" s="10" t="s">
        <v>758</v>
      </c>
      <c r="D56" s="130" t="s">
        <v>882</v>
      </c>
      <c r="E56" s="130" t="s">
        <v>735</v>
      </c>
      <c r="F56" s="144" t="s">
        <v>115</v>
      </c>
      <c r="G56" s="145"/>
      <c r="H56" s="11" t="s">
        <v>759</v>
      </c>
      <c r="I56" s="14">
        <v>14.04</v>
      </c>
      <c r="J56" s="121">
        <f t="shared" si="0"/>
        <v>28.08</v>
      </c>
      <c r="K56" s="127"/>
    </row>
    <row r="57" spans="1:11">
      <c r="A57" s="126"/>
      <c r="B57" s="119">
        <v>2</v>
      </c>
      <c r="C57" s="10" t="s">
        <v>758</v>
      </c>
      <c r="D57" s="130" t="s">
        <v>883</v>
      </c>
      <c r="E57" s="130" t="s">
        <v>747</v>
      </c>
      <c r="F57" s="144" t="s">
        <v>279</v>
      </c>
      <c r="G57" s="145"/>
      <c r="H57" s="11" t="s">
        <v>759</v>
      </c>
      <c r="I57" s="14">
        <v>15.44</v>
      </c>
      <c r="J57" s="121">
        <f t="shared" si="0"/>
        <v>30.88</v>
      </c>
      <c r="K57" s="127"/>
    </row>
    <row r="58" spans="1:11">
      <c r="A58" s="126"/>
      <c r="B58" s="119">
        <v>2</v>
      </c>
      <c r="C58" s="10" t="s">
        <v>758</v>
      </c>
      <c r="D58" s="130" t="s">
        <v>883</v>
      </c>
      <c r="E58" s="130" t="s">
        <v>747</v>
      </c>
      <c r="F58" s="144" t="s">
        <v>589</v>
      </c>
      <c r="G58" s="145"/>
      <c r="H58" s="11" t="s">
        <v>759</v>
      </c>
      <c r="I58" s="14">
        <v>15.44</v>
      </c>
      <c r="J58" s="121">
        <f t="shared" si="0"/>
        <v>30.88</v>
      </c>
      <c r="K58" s="127"/>
    </row>
    <row r="59" spans="1:11">
      <c r="A59" s="126"/>
      <c r="B59" s="119">
        <v>2</v>
      </c>
      <c r="C59" s="10" t="s">
        <v>758</v>
      </c>
      <c r="D59" s="130" t="s">
        <v>883</v>
      </c>
      <c r="E59" s="130" t="s">
        <v>747</v>
      </c>
      <c r="F59" s="144" t="s">
        <v>115</v>
      </c>
      <c r="G59" s="145"/>
      <c r="H59" s="11" t="s">
        <v>759</v>
      </c>
      <c r="I59" s="14">
        <v>15.44</v>
      </c>
      <c r="J59" s="121">
        <f t="shared" si="0"/>
        <v>30.88</v>
      </c>
      <c r="K59" s="127"/>
    </row>
    <row r="60" spans="1:11">
      <c r="A60" s="126"/>
      <c r="B60" s="119">
        <v>2</v>
      </c>
      <c r="C60" s="10" t="s">
        <v>758</v>
      </c>
      <c r="D60" s="130" t="s">
        <v>884</v>
      </c>
      <c r="E60" s="130" t="s">
        <v>726</v>
      </c>
      <c r="F60" s="144" t="s">
        <v>115</v>
      </c>
      <c r="G60" s="145"/>
      <c r="H60" s="11" t="s">
        <v>759</v>
      </c>
      <c r="I60" s="14">
        <v>15.44</v>
      </c>
      <c r="J60" s="121">
        <f t="shared" si="0"/>
        <v>30.88</v>
      </c>
      <c r="K60" s="127"/>
    </row>
    <row r="61" spans="1:11">
      <c r="A61" s="126"/>
      <c r="B61" s="119">
        <v>2</v>
      </c>
      <c r="C61" s="10" t="s">
        <v>758</v>
      </c>
      <c r="D61" s="130" t="s">
        <v>885</v>
      </c>
      <c r="E61" s="130" t="s">
        <v>736</v>
      </c>
      <c r="F61" s="144" t="s">
        <v>115</v>
      </c>
      <c r="G61" s="145"/>
      <c r="H61" s="11" t="s">
        <v>759</v>
      </c>
      <c r="I61" s="14">
        <v>16.84</v>
      </c>
      <c r="J61" s="121">
        <f t="shared" si="0"/>
        <v>33.68</v>
      </c>
      <c r="K61" s="127"/>
    </row>
    <row r="62" spans="1:11">
      <c r="A62" s="126"/>
      <c r="B62" s="119">
        <v>2</v>
      </c>
      <c r="C62" s="10" t="s">
        <v>758</v>
      </c>
      <c r="D62" s="130" t="s">
        <v>886</v>
      </c>
      <c r="E62" s="130" t="s">
        <v>723</v>
      </c>
      <c r="F62" s="144" t="s">
        <v>589</v>
      </c>
      <c r="G62" s="145"/>
      <c r="H62" s="11" t="s">
        <v>759</v>
      </c>
      <c r="I62" s="14">
        <v>18.25</v>
      </c>
      <c r="J62" s="121">
        <f t="shared" si="0"/>
        <v>36.5</v>
      </c>
      <c r="K62" s="127"/>
    </row>
    <row r="63" spans="1:11">
      <c r="A63" s="126"/>
      <c r="B63" s="119">
        <v>2</v>
      </c>
      <c r="C63" s="10" t="s">
        <v>758</v>
      </c>
      <c r="D63" s="130" t="s">
        <v>886</v>
      </c>
      <c r="E63" s="130" t="s">
        <v>723</v>
      </c>
      <c r="F63" s="144" t="s">
        <v>115</v>
      </c>
      <c r="G63" s="145"/>
      <c r="H63" s="11" t="s">
        <v>759</v>
      </c>
      <c r="I63" s="14">
        <v>18.25</v>
      </c>
      <c r="J63" s="121">
        <f t="shared" si="0"/>
        <v>36.5</v>
      </c>
      <c r="K63" s="127"/>
    </row>
    <row r="64" spans="1:11">
      <c r="A64" s="126"/>
      <c r="B64" s="119">
        <v>2</v>
      </c>
      <c r="C64" s="10" t="s">
        <v>758</v>
      </c>
      <c r="D64" s="130" t="s">
        <v>887</v>
      </c>
      <c r="E64" s="130" t="s">
        <v>760</v>
      </c>
      <c r="F64" s="144" t="s">
        <v>279</v>
      </c>
      <c r="G64" s="145"/>
      <c r="H64" s="11" t="s">
        <v>759</v>
      </c>
      <c r="I64" s="14">
        <v>29.83</v>
      </c>
      <c r="J64" s="121">
        <f t="shared" si="0"/>
        <v>59.66</v>
      </c>
      <c r="K64" s="127"/>
    </row>
    <row r="65" spans="1:11">
      <c r="A65" s="126"/>
      <c r="B65" s="119">
        <v>8</v>
      </c>
      <c r="C65" s="10" t="s">
        <v>758</v>
      </c>
      <c r="D65" s="130" t="s">
        <v>887</v>
      </c>
      <c r="E65" s="130" t="s">
        <v>760</v>
      </c>
      <c r="F65" s="144" t="s">
        <v>589</v>
      </c>
      <c r="G65" s="145"/>
      <c r="H65" s="11" t="s">
        <v>759</v>
      </c>
      <c r="I65" s="14">
        <v>29.83</v>
      </c>
      <c r="J65" s="121">
        <f t="shared" si="0"/>
        <v>238.64</v>
      </c>
      <c r="K65" s="127"/>
    </row>
    <row r="66" spans="1:11">
      <c r="A66" s="126"/>
      <c r="B66" s="119">
        <v>4</v>
      </c>
      <c r="C66" s="10" t="s">
        <v>758</v>
      </c>
      <c r="D66" s="130" t="s">
        <v>888</v>
      </c>
      <c r="E66" s="130" t="s">
        <v>742</v>
      </c>
      <c r="F66" s="144" t="s">
        <v>115</v>
      </c>
      <c r="G66" s="145"/>
      <c r="H66" s="11" t="s">
        <v>759</v>
      </c>
      <c r="I66" s="14">
        <v>32.64</v>
      </c>
      <c r="J66" s="121">
        <f t="shared" si="0"/>
        <v>130.56</v>
      </c>
      <c r="K66" s="127"/>
    </row>
    <row r="67" spans="1:11">
      <c r="A67" s="126"/>
      <c r="B67" s="119">
        <v>6</v>
      </c>
      <c r="C67" s="10" t="s">
        <v>758</v>
      </c>
      <c r="D67" s="130" t="s">
        <v>889</v>
      </c>
      <c r="E67" s="130" t="s">
        <v>744</v>
      </c>
      <c r="F67" s="144" t="s">
        <v>115</v>
      </c>
      <c r="G67" s="145"/>
      <c r="H67" s="11" t="s">
        <v>759</v>
      </c>
      <c r="I67" s="14">
        <v>34.74</v>
      </c>
      <c r="J67" s="121">
        <f t="shared" si="0"/>
        <v>208.44</v>
      </c>
      <c r="K67" s="127"/>
    </row>
    <row r="68" spans="1:11" ht="36">
      <c r="A68" s="126"/>
      <c r="B68" s="119">
        <v>2</v>
      </c>
      <c r="C68" s="10" t="s">
        <v>761</v>
      </c>
      <c r="D68" s="130" t="s">
        <v>890</v>
      </c>
      <c r="E68" s="130" t="s">
        <v>736</v>
      </c>
      <c r="F68" s="144" t="s">
        <v>279</v>
      </c>
      <c r="G68" s="145"/>
      <c r="H68" s="11" t="s">
        <v>762</v>
      </c>
      <c r="I68" s="14">
        <v>96.15</v>
      </c>
      <c r="J68" s="121">
        <f t="shared" si="0"/>
        <v>192.3</v>
      </c>
      <c r="K68" s="127"/>
    </row>
    <row r="69" spans="1:11" ht="24">
      <c r="A69" s="126"/>
      <c r="B69" s="119">
        <v>2</v>
      </c>
      <c r="C69" s="10" t="s">
        <v>763</v>
      </c>
      <c r="D69" s="130" t="s">
        <v>891</v>
      </c>
      <c r="E69" s="130" t="s">
        <v>726</v>
      </c>
      <c r="F69" s="144"/>
      <c r="G69" s="145"/>
      <c r="H69" s="11" t="s">
        <v>1015</v>
      </c>
      <c r="I69" s="14">
        <v>20.350000000000001</v>
      </c>
      <c r="J69" s="121">
        <f t="shared" si="0"/>
        <v>40.700000000000003</v>
      </c>
      <c r="K69" s="127"/>
    </row>
    <row r="70" spans="1:11" ht="24">
      <c r="A70" s="126"/>
      <c r="B70" s="119">
        <v>2</v>
      </c>
      <c r="C70" s="10" t="s">
        <v>763</v>
      </c>
      <c r="D70" s="130" t="s">
        <v>892</v>
      </c>
      <c r="E70" s="130" t="s">
        <v>736</v>
      </c>
      <c r="F70" s="144"/>
      <c r="G70" s="145"/>
      <c r="H70" s="11" t="s">
        <v>1015</v>
      </c>
      <c r="I70" s="14">
        <v>22.46</v>
      </c>
      <c r="J70" s="121">
        <f t="shared" si="0"/>
        <v>44.92</v>
      </c>
      <c r="K70" s="127"/>
    </row>
    <row r="71" spans="1:11" ht="24">
      <c r="A71" s="126"/>
      <c r="B71" s="119">
        <v>2</v>
      </c>
      <c r="C71" s="10" t="s">
        <v>763</v>
      </c>
      <c r="D71" s="130" t="s">
        <v>893</v>
      </c>
      <c r="E71" s="130" t="s">
        <v>740</v>
      </c>
      <c r="F71" s="144"/>
      <c r="G71" s="145"/>
      <c r="H71" s="11" t="s">
        <v>1015</v>
      </c>
      <c r="I71" s="14">
        <v>36.85</v>
      </c>
      <c r="J71" s="121">
        <f t="shared" si="0"/>
        <v>73.7</v>
      </c>
      <c r="K71" s="127"/>
    </row>
    <row r="72" spans="1:11" ht="24">
      <c r="A72" s="126"/>
      <c r="B72" s="119">
        <v>2</v>
      </c>
      <c r="C72" s="10" t="s">
        <v>763</v>
      </c>
      <c r="D72" s="130" t="s">
        <v>894</v>
      </c>
      <c r="E72" s="130" t="s">
        <v>764</v>
      </c>
      <c r="F72" s="144"/>
      <c r="G72" s="145"/>
      <c r="H72" s="11" t="s">
        <v>1015</v>
      </c>
      <c r="I72" s="14">
        <v>43.51</v>
      </c>
      <c r="J72" s="121">
        <f t="shared" si="0"/>
        <v>87.02</v>
      </c>
      <c r="K72" s="127"/>
    </row>
    <row r="73" spans="1:11" ht="24">
      <c r="A73" s="126"/>
      <c r="B73" s="119">
        <v>2</v>
      </c>
      <c r="C73" s="10" t="s">
        <v>763</v>
      </c>
      <c r="D73" s="130" t="s">
        <v>895</v>
      </c>
      <c r="E73" s="130" t="s">
        <v>765</v>
      </c>
      <c r="F73" s="144"/>
      <c r="G73" s="145"/>
      <c r="H73" s="11" t="s">
        <v>1015</v>
      </c>
      <c r="I73" s="14">
        <v>24.21</v>
      </c>
      <c r="J73" s="121">
        <f t="shared" si="0"/>
        <v>48.42</v>
      </c>
      <c r="K73" s="127"/>
    </row>
    <row r="74" spans="1:11">
      <c r="A74" s="126"/>
      <c r="B74" s="119">
        <v>2</v>
      </c>
      <c r="C74" s="10" t="s">
        <v>766</v>
      </c>
      <c r="D74" s="130" t="s">
        <v>896</v>
      </c>
      <c r="E74" s="130" t="s">
        <v>736</v>
      </c>
      <c r="F74" s="144"/>
      <c r="G74" s="145"/>
      <c r="H74" s="11" t="s">
        <v>767</v>
      </c>
      <c r="I74" s="14">
        <v>38.25</v>
      </c>
      <c r="J74" s="121">
        <f t="shared" si="0"/>
        <v>76.5</v>
      </c>
      <c r="K74" s="127"/>
    </row>
    <row r="75" spans="1:11">
      <c r="A75" s="126"/>
      <c r="B75" s="119">
        <v>6</v>
      </c>
      <c r="C75" s="10" t="s">
        <v>768</v>
      </c>
      <c r="D75" s="130" t="s">
        <v>897</v>
      </c>
      <c r="E75" s="130" t="s">
        <v>754</v>
      </c>
      <c r="F75" s="144"/>
      <c r="G75" s="145"/>
      <c r="H75" s="11" t="s">
        <v>769</v>
      </c>
      <c r="I75" s="14">
        <v>32.99</v>
      </c>
      <c r="J75" s="121">
        <f t="shared" si="0"/>
        <v>197.94</v>
      </c>
      <c r="K75" s="127"/>
    </row>
    <row r="76" spans="1:11">
      <c r="A76" s="126"/>
      <c r="B76" s="119">
        <v>4</v>
      </c>
      <c r="C76" s="10" t="s">
        <v>768</v>
      </c>
      <c r="D76" s="130" t="s">
        <v>898</v>
      </c>
      <c r="E76" s="130" t="s">
        <v>747</v>
      </c>
      <c r="F76" s="144"/>
      <c r="G76" s="145"/>
      <c r="H76" s="11" t="s">
        <v>769</v>
      </c>
      <c r="I76" s="14">
        <v>34.74</v>
      </c>
      <c r="J76" s="121">
        <f t="shared" si="0"/>
        <v>138.96</v>
      </c>
      <c r="K76" s="127"/>
    </row>
    <row r="77" spans="1:11">
      <c r="A77" s="126"/>
      <c r="B77" s="119">
        <v>2</v>
      </c>
      <c r="C77" s="10" t="s">
        <v>768</v>
      </c>
      <c r="D77" s="130" t="s">
        <v>899</v>
      </c>
      <c r="E77" s="130" t="s">
        <v>744</v>
      </c>
      <c r="F77" s="144"/>
      <c r="G77" s="145"/>
      <c r="H77" s="11" t="s">
        <v>769</v>
      </c>
      <c r="I77" s="14">
        <v>73.34</v>
      </c>
      <c r="J77" s="121">
        <f t="shared" si="0"/>
        <v>146.68</v>
      </c>
      <c r="K77" s="127"/>
    </row>
    <row r="78" spans="1:11" ht="24">
      <c r="A78" s="126"/>
      <c r="B78" s="119">
        <v>2</v>
      </c>
      <c r="C78" s="10" t="s">
        <v>770</v>
      </c>
      <c r="D78" s="130" t="s">
        <v>900</v>
      </c>
      <c r="E78" s="130" t="s">
        <v>747</v>
      </c>
      <c r="F78" s="144" t="s">
        <v>279</v>
      </c>
      <c r="G78" s="145"/>
      <c r="H78" s="11" t="s">
        <v>1016</v>
      </c>
      <c r="I78" s="14">
        <v>39.299999999999997</v>
      </c>
      <c r="J78" s="121">
        <f t="shared" si="0"/>
        <v>78.599999999999994</v>
      </c>
      <c r="K78" s="127"/>
    </row>
    <row r="79" spans="1:11" ht="24">
      <c r="A79" s="126"/>
      <c r="B79" s="119">
        <v>2</v>
      </c>
      <c r="C79" s="10" t="s">
        <v>770</v>
      </c>
      <c r="D79" s="130" t="s">
        <v>901</v>
      </c>
      <c r="E79" s="130" t="s">
        <v>726</v>
      </c>
      <c r="F79" s="144" t="s">
        <v>279</v>
      </c>
      <c r="G79" s="145"/>
      <c r="H79" s="11" t="s">
        <v>1016</v>
      </c>
      <c r="I79" s="14">
        <v>40.71</v>
      </c>
      <c r="J79" s="121">
        <f t="shared" si="0"/>
        <v>81.42</v>
      </c>
      <c r="K79" s="127"/>
    </row>
    <row r="80" spans="1:11" ht="24">
      <c r="A80" s="126"/>
      <c r="B80" s="119">
        <v>2</v>
      </c>
      <c r="C80" s="10" t="s">
        <v>770</v>
      </c>
      <c r="D80" s="130" t="s">
        <v>902</v>
      </c>
      <c r="E80" s="130" t="s">
        <v>723</v>
      </c>
      <c r="F80" s="144" t="s">
        <v>279</v>
      </c>
      <c r="G80" s="145"/>
      <c r="H80" s="11" t="s">
        <v>1016</v>
      </c>
      <c r="I80" s="14">
        <v>48.08</v>
      </c>
      <c r="J80" s="121">
        <f t="shared" si="0"/>
        <v>96.16</v>
      </c>
      <c r="K80" s="127"/>
    </row>
    <row r="81" spans="1:11" ht="24">
      <c r="A81" s="126"/>
      <c r="B81" s="119">
        <v>2</v>
      </c>
      <c r="C81" s="10" t="s">
        <v>770</v>
      </c>
      <c r="D81" s="130" t="s">
        <v>903</v>
      </c>
      <c r="E81" s="130" t="s">
        <v>738</v>
      </c>
      <c r="F81" s="144" t="s">
        <v>279</v>
      </c>
      <c r="G81" s="145"/>
      <c r="H81" s="11" t="s">
        <v>1016</v>
      </c>
      <c r="I81" s="14">
        <v>58.95</v>
      </c>
      <c r="J81" s="121">
        <f t="shared" si="0"/>
        <v>117.9</v>
      </c>
      <c r="K81" s="127"/>
    </row>
    <row r="82" spans="1:11" ht="24">
      <c r="A82" s="126"/>
      <c r="B82" s="119">
        <v>22</v>
      </c>
      <c r="C82" s="10" t="s">
        <v>770</v>
      </c>
      <c r="D82" s="130" t="s">
        <v>904</v>
      </c>
      <c r="E82" s="130" t="s">
        <v>740</v>
      </c>
      <c r="F82" s="144" t="s">
        <v>279</v>
      </c>
      <c r="G82" s="145"/>
      <c r="H82" s="11" t="s">
        <v>1016</v>
      </c>
      <c r="I82" s="14">
        <v>61.76</v>
      </c>
      <c r="J82" s="121">
        <f t="shared" si="0"/>
        <v>1358.72</v>
      </c>
      <c r="K82" s="133"/>
    </row>
    <row r="83" spans="1:11">
      <c r="A83" s="126"/>
      <c r="B83" s="119">
        <v>10</v>
      </c>
      <c r="C83" s="10" t="s">
        <v>771</v>
      </c>
      <c r="D83" s="130" t="s">
        <v>905</v>
      </c>
      <c r="E83" s="130" t="s">
        <v>744</v>
      </c>
      <c r="F83" s="144"/>
      <c r="G83" s="145"/>
      <c r="H83" s="11" t="s">
        <v>772</v>
      </c>
      <c r="I83" s="14">
        <v>148.79</v>
      </c>
      <c r="J83" s="121">
        <f t="shared" si="0"/>
        <v>1487.8999999999999</v>
      </c>
      <c r="K83" s="133"/>
    </row>
    <row r="84" spans="1:11">
      <c r="A84" s="126"/>
      <c r="B84" s="119">
        <v>4</v>
      </c>
      <c r="C84" s="10" t="s">
        <v>771</v>
      </c>
      <c r="D84" s="130" t="s">
        <v>906</v>
      </c>
      <c r="E84" s="130" t="s">
        <v>773</v>
      </c>
      <c r="F84" s="144"/>
      <c r="G84" s="145"/>
      <c r="H84" s="11" t="s">
        <v>772</v>
      </c>
      <c r="I84" s="14">
        <v>280.38</v>
      </c>
      <c r="J84" s="121">
        <f t="shared" si="0"/>
        <v>1121.52</v>
      </c>
      <c r="K84" s="133"/>
    </row>
    <row r="85" spans="1:11">
      <c r="A85" s="126"/>
      <c r="B85" s="119">
        <v>6</v>
      </c>
      <c r="C85" s="10" t="s">
        <v>774</v>
      </c>
      <c r="D85" s="130" t="s">
        <v>907</v>
      </c>
      <c r="E85" s="130" t="s">
        <v>754</v>
      </c>
      <c r="F85" s="144" t="s">
        <v>279</v>
      </c>
      <c r="G85" s="145"/>
      <c r="H85" s="11" t="s">
        <v>775</v>
      </c>
      <c r="I85" s="14">
        <v>12.63</v>
      </c>
      <c r="J85" s="121">
        <f t="shared" si="0"/>
        <v>75.78</v>
      </c>
      <c r="K85" s="127"/>
    </row>
    <row r="86" spans="1:11">
      <c r="A86" s="126"/>
      <c r="B86" s="119">
        <v>2</v>
      </c>
      <c r="C86" s="10" t="s">
        <v>774</v>
      </c>
      <c r="D86" s="130" t="s">
        <v>908</v>
      </c>
      <c r="E86" s="130" t="s">
        <v>760</v>
      </c>
      <c r="F86" s="144" t="s">
        <v>279</v>
      </c>
      <c r="G86" s="145"/>
      <c r="H86" s="11" t="s">
        <v>775</v>
      </c>
      <c r="I86" s="14">
        <v>26.32</v>
      </c>
      <c r="J86" s="121">
        <f t="shared" ref="J86:J149" si="1">I86*B86</f>
        <v>52.64</v>
      </c>
      <c r="K86" s="127"/>
    </row>
    <row r="87" spans="1:11" ht="24">
      <c r="A87" s="126"/>
      <c r="B87" s="119">
        <v>10</v>
      </c>
      <c r="C87" s="10" t="s">
        <v>776</v>
      </c>
      <c r="D87" s="130" t="s">
        <v>909</v>
      </c>
      <c r="E87" s="130" t="s">
        <v>747</v>
      </c>
      <c r="F87" s="144"/>
      <c r="G87" s="145"/>
      <c r="H87" s="11" t="s">
        <v>777</v>
      </c>
      <c r="I87" s="14">
        <v>59.3</v>
      </c>
      <c r="J87" s="121">
        <f t="shared" si="1"/>
        <v>593</v>
      </c>
      <c r="K87" s="127"/>
    </row>
    <row r="88" spans="1:11" ht="24">
      <c r="A88" s="126"/>
      <c r="B88" s="119">
        <v>2</v>
      </c>
      <c r="C88" s="10" t="s">
        <v>776</v>
      </c>
      <c r="D88" s="130" t="s">
        <v>910</v>
      </c>
      <c r="E88" s="130" t="s">
        <v>726</v>
      </c>
      <c r="F88" s="144"/>
      <c r="G88" s="145"/>
      <c r="H88" s="11" t="s">
        <v>777</v>
      </c>
      <c r="I88" s="14">
        <v>62.81</v>
      </c>
      <c r="J88" s="121">
        <f t="shared" si="1"/>
        <v>125.62</v>
      </c>
      <c r="K88" s="127"/>
    </row>
    <row r="89" spans="1:11">
      <c r="A89" s="126"/>
      <c r="B89" s="119">
        <v>2</v>
      </c>
      <c r="C89" s="10" t="s">
        <v>778</v>
      </c>
      <c r="D89" s="130" t="s">
        <v>911</v>
      </c>
      <c r="E89" s="130" t="s">
        <v>754</v>
      </c>
      <c r="F89" s="144"/>
      <c r="G89" s="145"/>
      <c r="H89" s="11" t="s">
        <v>779</v>
      </c>
      <c r="I89" s="14">
        <v>18.95</v>
      </c>
      <c r="J89" s="121">
        <f t="shared" si="1"/>
        <v>37.9</v>
      </c>
      <c r="K89" s="127"/>
    </row>
    <row r="90" spans="1:11">
      <c r="A90" s="126"/>
      <c r="B90" s="119">
        <v>4</v>
      </c>
      <c r="C90" s="10" t="s">
        <v>778</v>
      </c>
      <c r="D90" s="130" t="s">
        <v>912</v>
      </c>
      <c r="E90" s="130" t="s">
        <v>736</v>
      </c>
      <c r="F90" s="144"/>
      <c r="G90" s="145"/>
      <c r="H90" s="11" t="s">
        <v>779</v>
      </c>
      <c r="I90" s="14">
        <v>38.25</v>
      </c>
      <c r="J90" s="121">
        <f t="shared" si="1"/>
        <v>153</v>
      </c>
      <c r="K90" s="127"/>
    </row>
    <row r="91" spans="1:11">
      <c r="A91" s="126"/>
      <c r="B91" s="119">
        <v>2</v>
      </c>
      <c r="C91" s="10" t="s">
        <v>780</v>
      </c>
      <c r="D91" s="130" t="s">
        <v>913</v>
      </c>
      <c r="E91" s="130" t="s">
        <v>736</v>
      </c>
      <c r="F91" s="144"/>
      <c r="G91" s="145"/>
      <c r="H91" s="11" t="s">
        <v>781</v>
      </c>
      <c r="I91" s="14">
        <v>40</v>
      </c>
      <c r="J91" s="121">
        <f t="shared" si="1"/>
        <v>80</v>
      </c>
      <c r="K91" s="127"/>
    </row>
    <row r="92" spans="1:11">
      <c r="A92" s="126"/>
      <c r="B92" s="119">
        <v>2</v>
      </c>
      <c r="C92" s="10" t="s">
        <v>782</v>
      </c>
      <c r="D92" s="130" t="s">
        <v>914</v>
      </c>
      <c r="E92" s="130" t="s">
        <v>783</v>
      </c>
      <c r="F92" s="144" t="s">
        <v>679</v>
      </c>
      <c r="G92" s="145"/>
      <c r="H92" s="11" t="s">
        <v>784</v>
      </c>
      <c r="I92" s="14">
        <v>80.36</v>
      </c>
      <c r="J92" s="121">
        <f t="shared" si="1"/>
        <v>160.72</v>
      </c>
      <c r="K92" s="127"/>
    </row>
    <row r="93" spans="1:11">
      <c r="A93" s="126"/>
      <c r="B93" s="119">
        <v>2</v>
      </c>
      <c r="C93" s="10" t="s">
        <v>782</v>
      </c>
      <c r="D93" s="130" t="s">
        <v>915</v>
      </c>
      <c r="E93" s="130" t="s">
        <v>747</v>
      </c>
      <c r="F93" s="144" t="s">
        <v>279</v>
      </c>
      <c r="G93" s="145"/>
      <c r="H93" s="11" t="s">
        <v>784</v>
      </c>
      <c r="I93" s="14">
        <v>96.15</v>
      </c>
      <c r="J93" s="121">
        <f t="shared" si="1"/>
        <v>192.3</v>
      </c>
      <c r="K93" s="127"/>
    </row>
    <row r="94" spans="1:11">
      <c r="A94" s="126"/>
      <c r="B94" s="119">
        <v>2</v>
      </c>
      <c r="C94" s="10" t="s">
        <v>782</v>
      </c>
      <c r="D94" s="130" t="s">
        <v>916</v>
      </c>
      <c r="E94" s="130" t="s">
        <v>744</v>
      </c>
      <c r="F94" s="144" t="s">
        <v>279</v>
      </c>
      <c r="G94" s="145"/>
      <c r="H94" s="11" t="s">
        <v>784</v>
      </c>
      <c r="I94" s="14">
        <v>218.97</v>
      </c>
      <c r="J94" s="121">
        <f t="shared" si="1"/>
        <v>437.94</v>
      </c>
      <c r="K94" s="127"/>
    </row>
    <row r="95" spans="1:11">
      <c r="A95" s="126"/>
      <c r="B95" s="119">
        <v>8</v>
      </c>
      <c r="C95" s="10" t="s">
        <v>782</v>
      </c>
      <c r="D95" s="130" t="s">
        <v>917</v>
      </c>
      <c r="E95" s="130" t="s">
        <v>785</v>
      </c>
      <c r="F95" s="144" t="s">
        <v>279</v>
      </c>
      <c r="G95" s="145"/>
      <c r="H95" s="11" t="s">
        <v>784</v>
      </c>
      <c r="I95" s="14">
        <v>276.87</v>
      </c>
      <c r="J95" s="121">
        <f t="shared" si="1"/>
        <v>2214.96</v>
      </c>
      <c r="K95" s="133"/>
    </row>
    <row r="96" spans="1:11">
      <c r="A96" s="126"/>
      <c r="B96" s="119">
        <v>12</v>
      </c>
      <c r="C96" s="10" t="s">
        <v>782</v>
      </c>
      <c r="D96" s="130" t="s">
        <v>918</v>
      </c>
      <c r="E96" s="130" t="s">
        <v>786</v>
      </c>
      <c r="F96" s="144" t="s">
        <v>279</v>
      </c>
      <c r="G96" s="145"/>
      <c r="H96" s="11" t="s">
        <v>784</v>
      </c>
      <c r="I96" s="14">
        <v>104.92</v>
      </c>
      <c r="J96" s="121">
        <f t="shared" si="1"/>
        <v>1259.04</v>
      </c>
      <c r="K96" s="133"/>
    </row>
    <row r="97" spans="1:11">
      <c r="A97" s="126"/>
      <c r="B97" s="119">
        <v>4</v>
      </c>
      <c r="C97" s="10" t="s">
        <v>782</v>
      </c>
      <c r="D97" s="130" t="s">
        <v>918</v>
      </c>
      <c r="E97" s="130" t="s">
        <v>786</v>
      </c>
      <c r="F97" s="144" t="s">
        <v>277</v>
      </c>
      <c r="G97" s="145"/>
      <c r="H97" s="11" t="s">
        <v>784</v>
      </c>
      <c r="I97" s="14">
        <v>104.92</v>
      </c>
      <c r="J97" s="121">
        <f t="shared" si="1"/>
        <v>419.68</v>
      </c>
      <c r="K97" s="127"/>
    </row>
    <row r="98" spans="1:11">
      <c r="A98" s="126"/>
      <c r="B98" s="119">
        <v>2</v>
      </c>
      <c r="C98" s="10" t="s">
        <v>576</v>
      </c>
      <c r="D98" s="130" t="s">
        <v>919</v>
      </c>
      <c r="E98" s="130" t="s">
        <v>787</v>
      </c>
      <c r="F98" s="144"/>
      <c r="G98" s="145"/>
      <c r="H98" s="11" t="s">
        <v>579</v>
      </c>
      <c r="I98" s="14">
        <v>13.69</v>
      </c>
      <c r="J98" s="121">
        <f t="shared" si="1"/>
        <v>27.38</v>
      </c>
      <c r="K98" s="127"/>
    </row>
    <row r="99" spans="1:11">
      <c r="A99" s="126"/>
      <c r="B99" s="119">
        <v>2</v>
      </c>
      <c r="C99" s="10" t="s">
        <v>788</v>
      </c>
      <c r="D99" s="130" t="s">
        <v>920</v>
      </c>
      <c r="E99" s="130" t="s">
        <v>736</v>
      </c>
      <c r="F99" s="144"/>
      <c r="G99" s="145"/>
      <c r="H99" s="11" t="s">
        <v>789</v>
      </c>
      <c r="I99" s="14">
        <v>66.319999999999993</v>
      </c>
      <c r="J99" s="121">
        <f t="shared" si="1"/>
        <v>132.63999999999999</v>
      </c>
      <c r="K99" s="127"/>
    </row>
    <row r="100" spans="1:11">
      <c r="A100" s="126"/>
      <c r="B100" s="119">
        <v>2</v>
      </c>
      <c r="C100" s="10" t="s">
        <v>790</v>
      </c>
      <c r="D100" s="130" t="s">
        <v>921</v>
      </c>
      <c r="E100" s="130" t="s">
        <v>304</v>
      </c>
      <c r="F100" s="144" t="s">
        <v>279</v>
      </c>
      <c r="G100" s="145"/>
      <c r="H100" s="11" t="s">
        <v>791</v>
      </c>
      <c r="I100" s="14">
        <v>22.46</v>
      </c>
      <c r="J100" s="121">
        <f t="shared" si="1"/>
        <v>44.92</v>
      </c>
      <c r="K100" s="127"/>
    </row>
    <row r="101" spans="1:11">
      <c r="A101" s="126"/>
      <c r="B101" s="119">
        <v>2</v>
      </c>
      <c r="C101" s="10" t="s">
        <v>790</v>
      </c>
      <c r="D101" s="130" t="s">
        <v>922</v>
      </c>
      <c r="E101" s="130" t="s">
        <v>300</v>
      </c>
      <c r="F101" s="144" t="s">
        <v>679</v>
      </c>
      <c r="G101" s="145"/>
      <c r="H101" s="11" t="s">
        <v>791</v>
      </c>
      <c r="I101" s="14">
        <v>24.21</v>
      </c>
      <c r="J101" s="121">
        <f t="shared" si="1"/>
        <v>48.42</v>
      </c>
      <c r="K101" s="127"/>
    </row>
    <row r="102" spans="1:11">
      <c r="A102" s="126"/>
      <c r="B102" s="119">
        <v>2</v>
      </c>
      <c r="C102" s="10" t="s">
        <v>790</v>
      </c>
      <c r="D102" s="130" t="s">
        <v>923</v>
      </c>
      <c r="E102" s="130" t="s">
        <v>320</v>
      </c>
      <c r="F102" s="144" t="s">
        <v>279</v>
      </c>
      <c r="G102" s="145"/>
      <c r="H102" s="11" t="s">
        <v>791</v>
      </c>
      <c r="I102" s="14">
        <v>25.97</v>
      </c>
      <c r="J102" s="121">
        <f t="shared" si="1"/>
        <v>51.94</v>
      </c>
      <c r="K102" s="127"/>
    </row>
    <row r="103" spans="1:11">
      <c r="A103" s="126"/>
      <c r="B103" s="119">
        <v>2</v>
      </c>
      <c r="C103" s="10" t="s">
        <v>790</v>
      </c>
      <c r="D103" s="130" t="s">
        <v>924</v>
      </c>
      <c r="E103" s="130" t="s">
        <v>707</v>
      </c>
      <c r="F103" s="144" t="s">
        <v>279</v>
      </c>
      <c r="G103" s="145"/>
      <c r="H103" s="11" t="s">
        <v>791</v>
      </c>
      <c r="I103" s="14">
        <v>27.72</v>
      </c>
      <c r="J103" s="121">
        <f t="shared" si="1"/>
        <v>55.44</v>
      </c>
      <c r="K103" s="127"/>
    </row>
    <row r="104" spans="1:11">
      <c r="A104" s="126"/>
      <c r="B104" s="119">
        <v>2</v>
      </c>
      <c r="C104" s="10" t="s">
        <v>790</v>
      </c>
      <c r="D104" s="130" t="s">
        <v>924</v>
      </c>
      <c r="E104" s="130" t="s">
        <v>707</v>
      </c>
      <c r="F104" s="144" t="s">
        <v>277</v>
      </c>
      <c r="G104" s="145"/>
      <c r="H104" s="11" t="s">
        <v>791</v>
      </c>
      <c r="I104" s="14">
        <v>27.72</v>
      </c>
      <c r="J104" s="121">
        <f t="shared" si="1"/>
        <v>55.44</v>
      </c>
      <c r="K104" s="127"/>
    </row>
    <row r="105" spans="1:11" ht="24">
      <c r="A105" s="126"/>
      <c r="B105" s="119">
        <v>2</v>
      </c>
      <c r="C105" s="10" t="s">
        <v>792</v>
      </c>
      <c r="D105" s="130" t="s">
        <v>925</v>
      </c>
      <c r="E105" s="130" t="s">
        <v>304</v>
      </c>
      <c r="F105" s="144" t="s">
        <v>279</v>
      </c>
      <c r="G105" s="145"/>
      <c r="H105" s="11" t="s">
        <v>793</v>
      </c>
      <c r="I105" s="14">
        <v>22.46</v>
      </c>
      <c r="J105" s="121">
        <f t="shared" si="1"/>
        <v>44.92</v>
      </c>
      <c r="K105" s="127"/>
    </row>
    <row r="106" spans="1:11">
      <c r="A106" s="126"/>
      <c r="B106" s="119">
        <v>9</v>
      </c>
      <c r="C106" s="10" t="s">
        <v>794</v>
      </c>
      <c r="D106" s="130" t="s">
        <v>794</v>
      </c>
      <c r="E106" s="130" t="s">
        <v>300</v>
      </c>
      <c r="F106" s="144" t="s">
        <v>279</v>
      </c>
      <c r="G106" s="145"/>
      <c r="H106" s="11" t="s">
        <v>795</v>
      </c>
      <c r="I106" s="14">
        <v>11.93</v>
      </c>
      <c r="J106" s="121">
        <f t="shared" si="1"/>
        <v>107.37</v>
      </c>
      <c r="K106" s="127"/>
    </row>
    <row r="107" spans="1:11">
      <c r="A107" s="126"/>
      <c r="B107" s="119">
        <v>8</v>
      </c>
      <c r="C107" s="10" t="s">
        <v>794</v>
      </c>
      <c r="D107" s="130" t="s">
        <v>794</v>
      </c>
      <c r="E107" s="130" t="s">
        <v>300</v>
      </c>
      <c r="F107" s="144" t="s">
        <v>490</v>
      </c>
      <c r="G107" s="145"/>
      <c r="H107" s="11" t="s">
        <v>795</v>
      </c>
      <c r="I107" s="14">
        <v>11.93</v>
      </c>
      <c r="J107" s="121">
        <f t="shared" si="1"/>
        <v>95.44</v>
      </c>
      <c r="K107" s="127"/>
    </row>
    <row r="108" spans="1:11">
      <c r="A108" s="126"/>
      <c r="B108" s="119">
        <v>14</v>
      </c>
      <c r="C108" s="10" t="s">
        <v>794</v>
      </c>
      <c r="D108" s="130" t="s">
        <v>794</v>
      </c>
      <c r="E108" s="130" t="s">
        <v>300</v>
      </c>
      <c r="F108" s="144" t="s">
        <v>731</v>
      </c>
      <c r="G108" s="145"/>
      <c r="H108" s="11" t="s">
        <v>795</v>
      </c>
      <c r="I108" s="14">
        <v>11.93</v>
      </c>
      <c r="J108" s="121">
        <f t="shared" si="1"/>
        <v>167.01999999999998</v>
      </c>
      <c r="K108" s="127"/>
    </row>
    <row r="109" spans="1:11">
      <c r="A109" s="126"/>
      <c r="B109" s="119">
        <v>6</v>
      </c>
      <c r="C109" s="10" t="s">
        <v>794</v>
      </c>
      <c r="D109" s="130" t="s">
        <v>794</v>
      </c>
      <c r="E109" s="130" t="s">
        <v>300</v>
      </c>
      <c r="F109" s="144" t="s">
        <v>727</v>
      </c>
      <c r="G109" s="145"/>
      <c r="H109" s="11" t="s">
        <v>795</v>
      </c>
      <c r="I109" s="14">
        <v>11.93</v>
      </c>
      <c r="J109" s="121">
        <f t="shared" si="1"/>
        <v>71.58</v>
      </c>
      <c r="K109" s="127"/>
    </row>
    <row r="110" spans="1:11">
      <c r="A110" s="126"/>
      <c r="B110" s="119">
        <v>6</v>
      </c>
      <c r="C110" s="10" t="s">
        <v>796</v>
      </c>
      <c r="D110" s="130" t="s">
        <v>926</v>
      </c>
      <c r="E110" s="130" t="s">
        <v>734</v>
      </c>
      <c r="F110" s="144"/>
      <c r="G110" s="145"/>
      <c r="H110" s="11" t="s">
        <v>797</v>
      </c>
      <c r="I110" s="14">
        <v>29.48</v>
      </c>
      <c r="J110" s="121">
        <f t="shared" si="1"/>
        <v>176.88</v>
      </c>
      <c r="K110" s="127"/>
    </row>
    <row r="111" spans="1:11" ht="36">
      <c r="A111" s="126"/>
      <c r="B111" s="119">
        <v>6</v>
      </c>
      <c r="C111" s="10" t="s">
        <v>798</v>
      </c>
      <c r="D111" s="130" t="s">
        <v>927</v>
      </c>
      <c r="E111" s="130" t="s">
        <v>799</v>
      </c>
      <c r="F111" s="144" t="s">
        <v>731</v>
      </c>
      <c r="G111" s="145"/>
      <c r="H111" s="11" t="s">
        <v>800</v>
      </c>
      <c r="I111" s="14">
        <v>14.74</v>
      </c>
      <c r="J111" s="121">
        <f t="shared" si="1"/>
        <v>88.44</v>
      </c>
      <c r="K111" s="127"/>
    </row>
    <row r="112" spans="1:11" ht="36">
      <c r="A112" s="126"/>
      <c r="B112" s="119">
        <v>6</v>
      </c>
      <c r="C112" s="10" t="s">
        <v>798</v>
      </c>
      <c r="D112" s="130" t="s">
        <v>927</v>
      </c>
      <c r="E112" s="130" t="s">
        <v>799</v>
      </c>
      <c r="F112" s="144" t="s">
        <v>733</v>
      </c>
      <c r="G112" s="145"/>
      <c r="H112" s="11" t="s">
        <v>800</v>
      </c>
      <c r="I112" s="14">
        <v>14.74</v>
      </c>
      <c r="J112" s="121">
        <f t="shared" si="1"/>
        <v>88.44</v>
      </c>
      <c r="K112" s="127"/>
    </row>
    <row r="113" spans="1:11" ht="36">
      <c r="A113" s="126"/>
      <c r="B113" s="119">
        <v>2</v>
      </c>
      <c r="C113" s="10" t="s">
        <v>798</v>
      </c>
      <c r="D113" s="130" t="s">
        <v>928</v>
      </c>
      <c r="E113" s="130" t="s">
        <v>801</v>
      </c>
      <c r="F113" s="144" t="s">
        <v>731</v>
      </c>
      <c r="G113" s="145"/>
      <c r="H113" s="11" t="s">
        <v>800</v>
      </c>
      <c r="I113" s="14">
        <v>15.44</v>
      </c>
      <c r="J113" s="121">
        <f t="shared" si="1"/>
        <v>30.88</v>
      </c>
      <c r="K113" s="127"/>
    </row>
    <row r="114" spans="1:11" ht="36">
      <c r="A114" s="126"/>
      <c r="B114" s="119">
        <v>6</v>
      </c>
      <c r="C114" s="10" t="s">
        <v>798</v>
      </c>
      <c r="D114" s="130" t="s">
        <v>929</v>
      </c>
      <c r="E114" s="130" t="s">
        <v>802</v>
      </c>
      <c r="F114" s="144" t="s">
        <v>279</v>
      </c>
      <c r="G114" s="145"/>
      <c r="H114" s="11" t="s">
        <v>800</v>
      </c>
      <c r="I114" s="14">
        <v>20.350000000000001</v>
      </c>
      <c r="J114" s="121">
        <f t="shared" si="1"/>
        <v>122.10000000000001</v>
      </c>
      <c r="K114" s="127"/>
    </row>
    <row r="115" spans="1:11" ht="36">
      <c r="A115" s="126"/>
      <c r="B115" s="119">
        <v>8</v>
      </c>
      <c r="C115" s="10" t="s">
        <v>798</v>
      </c>
      <c r="D115" s="130" t="s">
        <v>929</v>
      </c>
      <c r="E115" s="130" t="s">
        <v>802</v>
      </c>
      <c r="F115" s="144" t="s">
        <v>589</v>
      </c>
      <c r="G115" s="145"/>
      <c r="H115" s="11" t="s">
        <v>800</v>
      </c>
      <c r="I115" s="14">
        <v>20.350000000000001</v>
      </c>
      <c r="J115" s="121">
        <f t="shared" si="1"/>
        <v>162.80000000000001</v>
      </c>
      <c r="K115" s="127"/>
    </row>
    <row r="116" spans="1:11" ht="36">
      <c r="A116" s="126"/>
      <c r="B116" s="119">
        <v>2</v>
      </c>
      <c r="C116" s="10" t="s">
        <v>798</v>
      </c>
      <c r="D116" s="130" t="s">
        <v>929</v>
      </c>
      <c r="E116" s="130" t="s">
        <v>802</v>
      </c>
      <c r="F116" s="144" t="s">
        <v>490</v>
      </c>
      <c r="G116" s="145"/>
      <c r="H116" s="11" t="s">
        <v>800</v>
      </c>
      <c r="I116" s="14">
        <v>20.350000000000001</v>
      </c>
      <c r="J116" s="121">
        <f t="shared" si="1"/>
        <v>40.700000000000003</v>
      </c>
      <c r="K116" s="127"/>
    </row>
    <row r="117" spans="1:11" ht="36">
      <c r="A117" s="126"/>
      <c r="B117" s="119">
        <v>2</v>
      </c>
      <c r="C117" s="10" t="s">
        <v>798</v>
      </c>
      <c r="D117" s="130" t="s">
        <v>930</v>
      </c>
      <c r="E117" s="130" t="s">
        <v>803</v>
      </c>
      <c r="F117" s="144" t="s">
        <v>727</v>
      </c>
      <c r="G117" s="145"/>
      <c r="H117" s="11" t="s">
        <v>800</v>
      </c>
      <c r="I117" s="14">
        <v>19.3</v>
      </c>
      <c r="J117" s="121">
        <f t="shared" si="1"/>
        <v>38.6</v>
      </c>
      <c r="K117" s="127"/>
    </row>
    <row r="118" spans="1:11" ht="36">
      <c r="A118" s="126"/>
      <c r="B118" s="119">
        <v>2</v>
      </c>
      <c r="C118" s="10" t="s">
        <v>804</v>
      </c>
      <c r="D118" s="130" t="s">
        <v>931</v>
      </c>
      <c r="E118" s="130" t="s">
        <v>805</v>
      </c>
      <c r="F118" s="144"/>
      <c r="G118" s="145"/>
      <c r="H118" s="11" t="s">
        <v>806</v>
      </c>
      <c r="I118" s="14">
        <v>43.51</v>
      </c>
      <c r="J118" s="121">
        <f t="shared" si="1"/>
        <v>87.02</v>
      </c>
      <c r="K118" s="127"/>
    </row>
    <row r="119" spans="1:11" ht="36">
      <c r="A119" s="126"/>
      <c r="B119" s="119">
        <v>2</v>
      </c>
      <c r="C119" s="10" t="s">
        <v>804</v>
      </c>
      <c r="D119" s="130" t="s">
        <v>932</v>
      </c>
      <c r="E119" s="130" t="s">
        <v>807</v>
      </c>
      <c r="F119" s="144"/>
      <c r="G119" s="145"/>
      <c r="H119" s="11" t="s">
        <v>806</v>
      </c>
      <c r="I119" s="14">
        <v>47.02</v>
      </c>
      <c r="J119" s="121">
        <f t="shared" si="1"/>
        <v>94.04</v>
      </c>
      <c r="K119" s="127"/>
    </row>
    <row r="120" spans="1:11" ht="36">
      <c r="A120" s="126"/>
      <c r="B120" s="119">
        <v>2</v>
      </c>
      <c r="C120" s="10" t="s">
        <v>804</v>
      </c>
      <c r="D120" s="130" t="s">
        <v>933</v>
      </c>
      <c r="E120" s="130" t="s">
        <v>808</v>
      </c>
      <c r="F120" s="144"/>
      <c r="G120" s="145"/>
      <c r="H120" s="11" t="s">
        <v>806</v>
      </c>
      <c r="I120" s="14">
        <v>50.53</v>
      </c>
      <c r="J120" s="121">
        <f t="shared" si="1"/>
        <v>101.06</v>
      </c>
      <c r="K120" s="127"/>
    </row>
    <row r="121" spans="1:11">
      <c r="A121" s="126"/>
      <c r="B121" s="119">
        <v>2</v>
      </c>
      <c r="C121" s="10" t="s">
        <v>809</v>
      </c>
      <c r="D121" s="130" t="s">
        <v>934</v>
      </c>
      <c r="E121" s="130" t="s">
        <v>737</v>
      </c>
      <c r="F121" s="144"/>
      <c r="G121" s="145"/>
      <c r="H121" s="11" t="s">
        <v>810</v>
      </c>
      <c r="I121" s="14">
        <v>54.04</v>
      </c>
      <c r="J121" s="121">
        <f t="shared" si="1"/>
        <v>108.08</v>
      </c>
      <c r="K121" s="127"/>
    </row>
    <row r="122" spans="1:11">
      <c r="A122" s="126"/>
      <c r="B122" s="119">
        <v>2</v>
      </c>
      <c r="C122" s="10" t="s">
        <v>809</v>
      </c>
      <c r="D122" s="130" t="s">
        <v>935</v>
      </c>
      <c r="E122" s="130" t="s">
        <v>738</v>
      </c>
      <c r="F122" s="144"/>
      <c r="G122" s="145"/>
      <c r="H122" s="11" t="s">
        <v>810</v>
      </c>
      <c r="I122" s="14">
        <v>61.06</v>
      </c>
      <c r="J122" s="121">
        <f t="shared" si="1"/>
        <v>122.12</v>
      </c>
      <c r="K122" s="127"/>
    </row>
    <row r="123" spans="1:11">
      <c r="A123" s="126"/>
      <c r="B123" s="119">
        <v>2</v>
      </c>
      <c r="C123" s="10" t="s">
        <v>809</v>
      </c>
      <c r="D123" s="130" t="s">
        <v>936</v>
      </c>
      <c r="E123" s="130" t="s">
        <v>764</v>
      </c>
      <c r="F123" s="144"/>
      <c r="G123" s="145"/>
      <c r="H123" s="11" t="s">
        <v>810</v>
      </c>
      <c r="I123" s="14">
        <v>83.87</v>
      </c>
      <c r="J123" s="121">
        <f t="shared" si="1"/>
        <v>167.74</v>
      </c>
      <c r="K123" s="127"/>
    </row>
    <row r="124" spans="1:11">
      <c r="A124" s="126"/>
      <c r="B124" s="119">
        <v>4</v>
      </c>
      <c r="C124" s="10" t="s">
        <v>811</v>
      </c>
      <c r="D124" s="130" t="s">
        <v>937</v>
      </c>
      <c r="E124" s="130" t="s">
        <v>723</v>
      </c>
      <c r="F124" s="144"/>
      <c r="G124" s="145"/>
      <c r="H124" s="11" t="s">
        <v>812</v>
      </c>
      <c r="I124" s="14">
        <v>54.04</v>
      </c>
      <c r="J124" s="121">
        <f t="shared" si="1"/>
        <v>216.16</v>
      </c>
      <c r="K124" s="127"/>
    </row>
    <row r="125" spans="1:11">
      <c r="A125" s="126"/>
      <c r="B125" s="119">
        <v>2</v>
      </c>
      <c r="C125" s="10" t="s">
        <v>813</v>
      </c>
      <c r="D125" s="130" t="s">
        <v>938</v>
      </c>
      <c r="E125" s="130" t="s">
        <v>741</v>
      </c>
      <c r="F125" s="144"/>
      <c r="G125" s="145"/>
      <c r="H125" s="11" t="s">
        <v>814</v>
      </c>
      <c r="I125" s="14">
        <v>131.24</v>
      </c>
      <c r="J125" s="121">
        <f t="shared" si="1"/>
        <v>262.48</v>
      </c>
      <c r="K125" s="127"/>
    </row>
    <row r="126" spans="1:11">
      <c r="A126" s="126"/>
      <c r="B126" s="119">
        <v>2</v>
      </c>
      <c r="C126" s="10" t="s">
        <v>815</v>
      </c>
      <c r="D126" s="130" t="s">
        <v>939</v>
      </c>
      <c r="E126" s="130" t="s">
        <v>735</v>
      </c>
      <c r="F126" s="144"/>
      <c r="G126" s="145"/>
      <c r="H126" s="11" t="s">
        <v>816</v>
      </c>
      <c r="I126" s="14">
        <v>27.72</v>
      </c>
      <c r="J126" s="121">
        <f t="shared" si="1"/>
        <v>55.44</v>
      </c>
      <c r="K126" s="127"/>
    </row>
    <row r="127" spans="1:11">
      <c r="A127" s="126"/>
      <c r="B127" s="119">
        <v>2</v>
      </c>
      <c r="C127" s="10" t="s">
        <v>815</v>
      </c>
      <c r="D127" s="130" t="s">
        <v>940</v>
      </c>
      <c r="E127" s="130" t="s">
        <v>726</v>
      </c>
      <c r="F127" s="144"/>
      <c r="G127" s="145"/>
      <c r="H127" s="11" t="s">
        <v>816</v>
      </c>
      <c r="I127" s="14">
        <v>32.99</v>
      </c>
      <c r="J127" s="121">
        <f t="shared" si="1"/>
        <v>65.98</v>
      </c>
      <c r="K127" s="127"/>
    </row>
    <row r="128" spans="1:11">
      <c r="A128" s="126"/>
      <c r="B128" s="119">
        <v>2</v>
      </c>
      <c r="C128" s="10" t="s">
        <v>815</v>
      </c>
      <c r="D128" s="130" t="s">
        <v>941</v>
      </c>
      <c r="E128" s="130" t="s">
        <v>737</v>
      </c>
      <c r="F128" s="144"/>
      <c r="G128" s="145"/>
      <c r="H128" s="11" t="s">
        <v>816</v>
      </c>
      <c r="I128" s="14">
        <v>38.25</v>
      </c>
      <c r="J128" s="121">
        <f t="shared" si="1"/>
        <v>76.5</v>
      </c>
      <c r="K128" s="127"/>
    </row>
    <row r="129" spans="1:11">
      <c r="A129" s="126"/>
      <c r="B129" s="119">
        <v>2</v>
      </c>
      <c r="C129" s="10" t="s">
        <v>815</v>
      </c>
      <c r="D129" s="130" t="s">
        <v>942</v>
      </c>
      <c r="E129" s="130" t="s">
        <v>738</v>
      </c>
      <c r="F129" s="144"/>
      <c r="G129" s="145"/>
      <c r="H129" s="11" t="s">
        <v>816</v>
      </c>
      <c r="I129" s="14">
        <v>41.76</v>
      </c>
      <c r="J129" s="121">
        <f t="shared" si="1"/>
        <v>83.52</v>
      </c>
      <c r="K129" s="127"/>
    </row>
    <row r="130" spans="1:11">
      <c r="A130" s="126"/>
      <c r="B130" s="119">
        <v>2</v>
      </c>
      <c r="C130" s="10" t="s">
        <v>815</v>
      </c>
      <c r="D130" s="130" t="s">
        <v>943</v>
      </c>
      <c r="E130" s="130" t="s">
        <v>741</v>
      </c>
      <c r="F130" s="144"/>
      <c r="G130" s="145"/>
      <c r="H130" s="11" t="s">
        <v>816</v>
      </c>
      <c r="I130" s="14">
        <v>55.8</v>
      </c>
      <c r="J130" s="121">
        <f t="shared" si="1"/>
        <v>111.6</v>
      </c>
      <c r="K130" s="127"/>
    </row>
    <row r="131" spans="1:11">
      <c r="A131" s="126"/>
      <c r="B131" s="119">
        <v>2</v>
      </c>
      <c r="C131" s="10" t="s">
        <v>815</v>
      </c>
      <c r="D131" s="130" t="s">
        <v>944</v>
      </c>
      <c r="E131" s="130" t="s">
        <v>742</v>
      </c>
      <c r="F131" s="144"/>
      <c r="G131" s="145"/>
      <c r="H131" s="11" t="s">
        <v>816</v>
      </c>
      <c r="I131" s="14">
        <v>61.06</v>
      </c>
      <c r="J131" s="121">
        <f t="shared" si="1"/>
        <v>122.12</v>
      </c>
      <c r="K131" s="127"/>
    </row>
    <row r="132" spans="1:11">
      <c r="A132" s="126"/>
      <c r="B132" s="119">
        <v>4</v>
      </c>
      <c r="C132" s="10" t="s">
        <v>817</v>
      </c>
      <c r="D132" s="130" t="s">
        <v>945</v>
      </c>
      <c r="E132" s="130" t="s">
        <v>726</v>
      </c>
      <c r="F132" s="144"/>
      <c r="G132" s="145"/>
      <c r="H132" s="11" t="s">
        <v>818</v>
      </c>
      <c r="I132" s="14">
        <v>34.74</v>
      </c>
      <c r="J132" s="121">
        <f t="shared" si="1"/>
        <v>138.96</v>
      </c>
      <c r="K132" s="127"/>
    </row>
    <row r="133" spans="1:11">
      <c r="A133" s="126"/>
      <c r="B133" s="119">
        <v>2</v>
      </c>
      <c r="C133" s="10" t="s">
        <v>817</v>
      </c>
      <c r="D133" s="130" t="s">
        <v>946</v>
      </c>
      <c r="E133" s="130" t="s">
        <v>723</v>
      </c>
      <c r="F133" s="144"/>
      <c r="G133" s="145"/>
      <c r="H133" s="11" t="s">
        <v>818</v>
      </c>
      <c r="I133" s="14">
        <v>41.76</v>
      </c>
      <c r="J133" s="121">
        <f t="shared" si="1"/>
        <v>83.52</v>
      </c>
      <c r="K133" s="127"/>
    </row>
    <row r="134" spans="1:11" ht="24">
      <c r="A134" s="126"/>
      <c r="B134" s="119">
        <v>2</v>
      </c>
      <c r="C134" s="10" t="s">
        <v>819</v>
      </c>
      <c r="D134" s="130" t="s">
        <v>947</v>
      </c>
      <c r="E134" s="130" t="s">
        <v>738</v>
      </c>
      <c r="F134" s="144"/>
      <c r="G134" s="145"/>
      <c r="H134" s="11" t="s">
        <v>820</v>
      </c>
      <c r="I134" s="14">
        <v>87.38</v>
      </c>
      <c r="J134" s="121">
        <f t="shared" si="1"/>
        <v>174.76</v>
      </c>
      <c r="K134" s="127"/>
    </row>
    <row r="135" spans="1:11" ht="24">
      <c r="A135" s="126"/>
      <c r="B135" s="119">
        <v>2</v>
      </c>
      <c r="C135" s="10" t="s">
        <v>819</v>
      </c>
      <c r="D135" s="130" t="s">
        <v>948</v>
      </c>
      <c r="E135" s="130" t="s">
        <v>740</v>
      </c>
      <c r="F135" s="144"/>
      <c r="G135" s="145"/>
      <c r="H135" s="11" t="s">
        <v>820</v>
      </c>
      <c r="I135" s="14">
        <v>92.64</v>
      </c>
      <c r="J135" s="121">
        <f t="shared" si="1"/>
        <v>185.28</v>
      </c>
      <c r="K135" s="127"/>
    </row>
    <row r="136" spans="1:11">
      <c r="A136" s="126"/>
      <c r="B136" s="119">
        <v>4</v>
      </c>
      <c r="C136" s="10" t="s">
        <v>821</v>
      </c>
      <c r="D136" s="130" t="s">
        <v>949</v>
      </c>
      <c r="E136" s="130" t="s">
        <v>735</v>
      </c>
      <c r="F136" s="144"/>
      <c r="G136" s="145"/>
      <c r="H136" s="11" t="s">
        <v>822</v>
      </c>
      <c r="I136" s="14">
        <v>27.72</v>
      </c>
      <c r="J136" s="121">
        <f t="shared" si="1"/>
        <v>110.88</v>
      </c>
      <c r="K136" s="127"/>
    </row>
    <row r="137" spans="1:11">
      <c r="A137" s="126"/>
      <c r="B137" s="119">
        <v>2</v>
      </c>
      <c r="C137" s="10" t="s">
        <v>821</v>
      </c>
      <c r="D137" s="130" t="s">
        <v>950</v>
      </c>
      <c r="E137" s="130" t="s">
        <v>747</v>
      </c>
      <c r="F137" s="144"/>
      <c r="G137" s="145"/>
      <c r="H137" s="11" t="s">
        <v>822</v>
      </c>
      <c r="I137" s="14">
        <v>31.23</v>
      </c>
      <c r="J137" s="121">
        <f t="shared" si="1"/>
        <v>62.46</v>
      </c>
      <c r="K137" s="127"/>
    </row>
    <row r="138" spans="1:11">
      <c r="A138" s="126"/>
      <c r="B138" s="119">
        <v>2</v>
      </c>
      <c r="C138" s="10" t="s">
        <v>821</v>
      </c>
      <c r="D138" s="130" t="s">
        <v>951</v>
      </c>
      <c r="E138" s="130" t="s">
        <v>726</v>
      </c>
      <c r="F138" s="144"/>
      <c r="G138" s="145"/>
      <c r="H138" s="11" t="s">
        <v>822</v>
      </c>
      <c r="I138" s="14">
        <v>32.99</v>
      </c>
      <c r="J138" s="121">
        <f t="shared" si="1"/>
        <v>65.98</v>
      </c>
      <c r="K138" s="127"/>
    </row>
    <row r="139" spans="1:11">
      <c r="A139" s="126"/>
      <c r="B139" s="119">
        <v>2</v>
      </c>
      <c r="C139" s="10" t="s">
        <v>823</v>
      </c>
      <c r="D139" s="130" t="s">
        <v>952</v>
      </c>
      <c r="E139" s="130" t="s">
        <v>735</v>
      </c>
      <c r="F139" s="144"/>
      <c r="G139" s="145"/>
      <c r="H139" s="11" t="s">
        <v>824</v>
      </c>
      <c r="I139" s="14">
        <v>26.32</v>
      </c>
      <c r="J139" s="121">
        <f t="shared" si="1"/>
        <v>52.64</v>
      </c>
      <c r="K139" s="127"/>
    </row>
    <row r="140" spans="1:11">
      <c r="A140" s="126"/>
      <c r="B140" s="119">
        <v>2</v>
      </c>
      <c r="C140" s="10" t="s">
        <v>823</v>
      </c>
      <c r="D140" s="130" t="s">
        <v>953</v>
      </c>
      <c r="E140" s="130" t="s">
        <v>740</v>
      </c>
      <c r="F140" s="144"/>
      <c r="G140" s="145"/>
      <c r="H140" s="11" t="s">
        <v>824</v>
      </c>
      <c r="I140" s="14">
        <v>45.27</v>
      </c>
      <c r="J140" s="121">
        <f t="shared" si="1"/>
        <v>90.54</v>
      </c>
      <c r="K140" s="127"/>
    </row>
    <row r="141" spans="1:11">
      <c r="A141" s="126"/>
      <c r="B141" s="119">
        <v>2</v>
      </c>
      <c r="C141" s="10" t="s">
        <v>825</v>
      </c>
      <c r="D141" s="130" t="s">
        <v>954</v>
      </c>
      <c r="E141" s="130" t="s">
        <v>747</v>
      </c>
      <c r="F141" s="144"/>
      <c r="G141" s="145"/>
      <c r="H141" s="11" t="s">
        <v>826</v>
      </c>
      <c r="I141" s="14">
        <v>31.23</v>
      </c>
      <c r="J141" s="121">
        <f t="shared" si="1"/>
        <v>62.46</v>
      </c>
      <c r="K141" s="127"/>
    </row>
    <row r="142" spans="1:11">
      <c r="A142" s="126"/>
      <c r="B142" s="119">
        <v>2</v>
      </c>
      <c r="C142" s="10" t="s">
        <v>825</v>
      </c>
      <c r="D142" s="130" t="s">
        <v>955</v>
      </c>
      <c r="E142" s="130" t="s">
        <v>726</v>
      </c>
      <c r="F142" s="144"/>
      <c r="G142" s="145"/>
      <c r="H142" s="11" t="s">
        <v>826</v>
      </c>
      <c r="I142" s="14">
        <v>32.99</v>
      </c>
      <c r="J142" s="121">
        <f t="shared" si="1"/>
        <v>65.98</v>
      </c>
      <c r="K142" s="127"/>
    </row>
    <row r="143" spans="1:11">
      <c r="A143" s="126"/>
      <c r="B143" s="119">
        <v>6</v>
      </c>
      <c r="C143" s="10" t="s">
        <v>825</v>
      </c>
      <c r="D143" s="130" t="s">
        <v>956</v>
      </c>
      <c r="E143" s="130" t="s">
        <v>738</v>
      </c>
      <c r="F143" s="144"/>
      <c r="G143" s="145"/>
      <c r="H143" s="11" t="s">
        <v>826</v>
      </c>
      <c r="I143" s="14">
        <v>41.76</v>
      </c>
      <c r="J143" s="121">
        <f t="shared" si="1"/>
        <v>250.56</v>
      </c>
      <c r="K143" s="127"/>
    </row>
    <row r="144" spans="1:11">
      <c r="A144" s="126"/>
      <c r="B144" s="119">
        <v>2</v>
      </c>
      <c r="C144" s="10" t="s">
        <v>825</v>
      </c>
      <c r="D144" s="130" t="s">
        <v>957</v>
      </c>
      <c r="E144" s="130" t="s">
        <v>740</v>
      </c>
      <c r="F144" s="144"/>
      <c r="G144" s="145"/>
      <c r="H144" s="11" t="s">
        <v>826</v>
      </c>
      <c r="I144" s="14">
        <v>45.27</v>
      </c>
      <c r="J144" s="121">
        <f t="shared" si="1"/>
        <v>90.54</v>
      </c>
      <c r="K144" s="127"/>
    </row>
    <row r="145" spans="1:11" ht="24">
      <c r="A145" s="126"/>
      <c r="B145" s="119">
        <v>2</v>
      </c>
      <c r="C145" s="10" t="s">
        <v>827</v>
      </c>
      <c r="D145" s="130" t="s">
        <v>958</v>
      </c>
      <c r="E145" s="130" t="s">
        <v>754</v>
      </c>
      <c r="F145" s="144" t="s">
        <v>641</v>
      </c>
      <c r="G145" s="145"/>
      <c r="H145" s="11" t="s">
        <v>828</v>
      </c>
      <c r="I145" s="14">
        <v>14.74</v>
      </c>
      <c r="J145" s="121">
        <f t="shared" si="1"/>
        <v>29.48</v>
      </c>
      <c r="K145" s="127"/>
    </row>
    <row r="146" spans="1:11">
      <c r="A146" s="126"/>
      <c r="B146" s="119">
        <v>4</v>
      </c>
      <c r="C146" s="10" t="s">
        <v>829</v>
      </c>
      <c r="D146" s="130" t="s">
        <v>959</v>
      </c>
      <c r="E146" s="130" t="s">
        <v>736</v>
      </c>
      <c r="F146" s="144" t="s">
        <v>644</v>
      </c>
      <c r="G146" s="145"/>
      <c r="H146" s="11" t="s">
        <v>830</v>
      </c>
      <c r="I146" s="14">
        <v>18.600000000000001</v>
      </c>
      <c r="J146" s="121">
        <f t="shared" si="1"/>
        <v>74.400000000000006</v>
      </c>
      <c r="K146" s="127"/>
    </row>
    <row r="147" spans="1:11">
      <c r="A147" s="126"/>
      <c r="B147" s="119">
        <v>4</v>
      </c>
      <c r="C147" s="10" t="s">
        <v>829</v>
      </c>
      <c r="D147" s="130" t="s">
        <v>960</v>
      </c>
      <c r="E147" s="130" t="s">
        <v>723</v>
      </c>
      <c r="F147" s="144" t="s">
        <v>644</v>
      </c>
      <c r="G147" s="145"/>
      <c r="H147" s="11" t="s">
        <v>830</v>
      </c>
      <c r="I147" s="14">
        <v>20</v>
      </c>
      <c r="J147" s="121">
        <f t="shared" si="1"/>
        <v>80</v>
      </c>
      <c r="K147" s="127"/>
    </row>
    <row r="148" spans="1:11">
      <c r="A148" s="126"/>
      <c r="B148" s="119">
        <v>4</v>
      </c>
      <c r="C148" s="10" t="s">
        <v>829</v>
      </c>
      <c r="D148" s="130" t="s">
        <v>961</v>
      </c>
      <c r="E148" s="130" t="s">
        <v>737</v>
      </c>
      <c r="F148" s="144" t="s">
        <v>644</v>
      </c>
      <c r="G148" s="145"/>
      <c r="H148" s="11" t="s">
        <v>830</v>
      </c>
      <c r="I148" s="14">
        <v>21.41</v>
      </c>
      <c r="J148" s="121">
        <f t="shared" si="1"/>
        <v>85.64</v>
      </c>
      <c r="K148" s="127"/>
    </row>
    <row r="149" spans="1:11">
      <c r="A149" s="126"/>
      <c r="B149" s="119">
        <v>2</v>
      </c>
      <c r="C149" s="10" t="s">
        <v>829</v>
      </c>
      <c r="D149" s="130" t="s">
        <v>962</v>
      </c>
      <c r="E149" s="130" t="s">
        <v>738</v>
      </c>
      <c r="F149" s="144" t="s">
        <v>641</v>
      </c>
      <c r="G149" s="145"/>
      <c r="H149" s="11" t="s">
        <v>830</v>
      </c>
      <c r="I149" s="14">
        <v>22.81</v>
      </c>
      <c r="J149" s="121">
        <f t="shared" si="1"/>
        <v>45.62</v>
      </c>
      <c r="K149" s="127"/>
    </row>
    <row r="150" spans="1:11">
      <c r="A150" s="126"/>
      <c r="B150" s="119">
        <v>2</v>
      </c>
      <c r="C150" s="10" t="s">
        <v>829</v>
      </c>
      <c r="D150" s="130" t="s">
        <v>962</v>
      </c>
      <c r="E150" s="130" t="s">
        <v>738</v>
      </c>
      <c r="F150" s="144" t="s">
        <v>642</v>
      </c>
      <c r="G150" s="145"/>
      <c r="H150" s="11" t="s">
        <v>830</v>
      </c>
      <c r="I150" s="14">
        <v>22.81</v>
      </c>
      <c r="J150" s="121">
        <f t="shared" ref="J150:J213" si="2">I150*B150</f>
        <v>45.62</v>
      </c>
      <c r="K150" s="127"/>
    </row>
    <row r="151" spans="1:11">
      <c r="A151" s="126"/>
      <c r="B151" s="119">
        <v>4</v>
      </c>
      <c r="C151" s="10" t="s">
        <v>829</v>
      </c>
      <c r="D151" s="130" t="s">
        <v>962</v>
      </c>
      <c r="E151" s="130" t="s">
        <v>738</v>
      </c>
      <c r="F151" s="144" t="s">
        <v>643</v>
      </c>
      <c r="G151" s="145"/>
      <c r="H151" s="11" t="s">
        <v>830</v>
      </c>
      <c r="I151" s="14">
        <v>22.81</v>
      </c>
      <c r="J151" s="121">
        <f t="shared" si="2"/>
        <v>91.24</v>
      </c>
      <c r="K151" s="127"/>
    </row>
    <row r="152" spans="1:11">
      <c r="A152" s="126"/>
      <c r="B152" s="119">
        <v>4</v>
      </c>
      <c r="C152" s="10" t="s">
        <v>829</v>
      </c>
      <c r="D152" s="130" t="s">
        <v>963</v>
      </c>
      <c r="E152" s="130" t="s">
        <v>760</v>
      </c>
      <c r="F152" s="144" t="s">
        <v>643</v>
      </c>
      <c r="G152" s="145"/>
      <c r="H152" s="11" t="s">
        <v>830</v>
      </c>
      <c r="I152" s="14">
        <v>27.02</v>
      </c>
      <c r="J152" s="121">
        <f t="shared" si="2"/>
        <v>108.08</v>
      </c>
      <c r="K152" s="127"/>
    </row>
    <row r="153" spans="1:11">
      <c r="A153" s="126"/>
      <c r="B153" s="119">
        <v>4</v>
      </c>
      <c r="C153" s="10" t="s">
        <v>829</v>
      </c>
      <c r="D153" s="130" t="s">
        <v>963</v>
      </c>
      <c r="E153" s="130" t="s">
        <v>760</v>
      </c>
      <c r="F153" s="144" t="s">
        <v>644</v>
      </c>
      <c r="G153" s="145"/>
      <c r="H153" s="11" t="s">
        <v>830</v>
      </c>
      <c r="I153" s="14">
        <v>27.02</v>
      </c>
      <c r="J153" s="121">
        <f t="shared" si="2"/>
        <v>108.08</v>
      </c>
      <c r="K153" s="127"/>
    </row>
    <row r="154" spans="1:11">
      <c r="A154" s="126"/>
      <c r="B154" s="119">
        <v>4</v>
      </c>
      <c r="C154" s="10" t="s">
        <v>831</v>
      </c>
      <c r="D154" s="130" t="s">
        <v>964</v>
      </c>
      <c r="E154" s="130" t="s">
        <v>735</v>
      </c>
      <c r="F154" s="144" t="s">
        <v>279</v>
      </c>
      <c r="G154" s="145"/>
      <c r="H154" s="11" t="s">
        <v>832</v>
      </c>
      <c r="I154" s="14">
        <v>13.33</v>
      </c>
      <c r="J154" s="121">
        <f t="shared" si="2"/>
        <v>53.32</v>
      </c>
      <c r="K154" s="127"/>
    </row>
    <row r="155" spans="1:11">
      <c r="A155" s="126"/>
      <c r="B155" s="119">
        <v>2</v>
      </c>
      <c r="C155" s="10" t="s">
        <v>831</v>
      </c>
      <c r="D155" s="130" t="s">
        <v>964</v>
      </c>
      <c r="E155" s="130" t="s">
        <v>735</v>
      </c>
      <c r="F155" s="144" t="s">
        <v>731</v>
      </c>
      <c r="G155" s="145"/>
      <c r="H155" s="11" t="s">
        <v>832</v>
      </c>
      <c r="I155" s="14">
        <v>13.33</v>
      </c>
      <c r="J155" s="121">
        <f t="shared" si="2"/>
        <v>26.66</v>
      </c>
      <c r="K155" s="127"/>
    </row>
    <row r="156" spans="1:11">
      <c r="A156" s="126"/>
      <c r="B156" s="119">
        <v>4</v>
      </c>
      <c r="C156" s="10" t="s">
        <v>831</v>
      </c>
      <c r="D156" s="130" t="s">
        <v>965</v>
      </c>
      <c r="E156" s="130" t="s">
        <v>754</v>
      </c>
      <c r="F156" s="144" t="s">
        <v>279</v>
      </c>
      <c r="G156" s="145"/>
      <c r="H156" s="11" t="s">
        <v>832</v>
      </c>
      <c r="I156" s="14">
        <v>14.74</v>
      </c>
      <c r="J156" s="121">
        <f t="shared" si="2"/>
        <v>58.96</v>
      </c>
      <c r="K156" s="127"/>
    </row>
    <row r="157" spans="1:11">
      <c r="A157" s="126"/>
      <c r="B157" s="119">
        <v>4</v>
      </c>
      <c r="C157" s="10" t="s">
        <v>831</v>
      </c>
      <c r="D157" s="130" t="s">
        <v>965</v>
      </c>
      <c r="E157" s="130" t="s">
        <v>754</v>
      </c>
      <c r="F157" s="144" t="s">
        <v>589</v>
      </c>
      <c r="G157" s="145"/>
      <c r="H157" s="11" t="s">
        <v>832</v>
      </c>
      <c r="I157" s="14">
        <v>14.74</v>
      </c>
      <c r="J157" s="121">
        <f t="shared" si="2"/>
        <v>58.96</v>
      </c>
      <c r="K157" s="127"/>
    </row>
    <row r="158" spans="1:11">
      <c r="A158" s="126"/>
      <c r="B158" s="119">
        <v>6</v>
      </c>
      <c r="C158" s="10" t="s">
        <v>831</v>
      </c>
      <c r="D158" s="130" t="s">
        <v>965</v>
      </c>
      <c r="E158" s="130" t="s">
        <v>754</v>
      </c>
      <c r="F158" s="144" t="s">
        <v>115</v>
      </c>
      <c r="G158" s="145"/>
      <c r="H158" s="11" t="s">
        <v>832</v>
      </c>
      <c r="I158" s="14">
        <v>14.74</v>
      </c>
      <c r="J158" s="121">
        <f t="shared" si="2"/>
        <v>88.44</v>
      </c>
      <c r="K158" s="127"/>
    </row>
    <row r="159" spans="1:11">
      <c r="A159" s="126"/>
      <c r="B159" s="119">
        <v>8</v>
      </c>
      <c r="C159" s="10" t="s">
        <v>831</v>
      </c>
      <c r="D159" s="130" t="s">
        <v>966</v>
      </c>
      <c r="E159" s="130" t="s">
        <v>747</v>
      </c>
      <c r="F159" s="144" t="s">
        <v>279</v>
      </c>
      <c r="G159" s="145"/>
      <c r="H159" s="11" t="s">
        <v>832</v>
      </c>
      <c r="I159" s="14">
        <v>15.44</v>
      </c>
      <c r="J159" s="121">
        <f t="shared" si="2"/>
        <v>123.52</v>
      </c>
      <c r="K159" s="127"/>
    </row>
    <row r="160" spans="1:11">
      <c r="A160" s="126"/>
      <c r="B160" s="119">
        <v>2</v>
      </c>
      <c r="C160" s="10" t="s">
        <v>831</v>
      </c>
      <c r="D160" s="130" t="s">
        <v>966</v>
      </c>
      <c r="E160" s="130" t="s">
        <v>747</v>
      </c>
      <c r="F160" s="144" t="s">
        <v>589</v>
      </c>
      <c r="G160" s="145"/>
      <c r="H160" s="11" t="s">
        <v>832</v>
      </c>
      <c r="I160" s="14">
        <v>15.44</v>
      </c>
      <c r="J160" s="121">
        <f t="shared" si="2"/>
        <v>30.88</v>
      </c>
      <c r="K160" s="127"/>
    </row>
    <row r="161" spans="1:11">
      <c r="A161" s="126"/>
      <c r="B161" s="119">
        <v>2</v>
      </c>
      <c r="C161" s="10" t="s">
        <v>831</v>
      </c>
      <c r="D161" s="130" t="s">
        <v>966</v>
      </c>
      <c r="E161" s="130" t="s">
        <v>747</v>
      </c>
      <c r="F161" s="144" t="s">
        <v>727</v>
      </c>
      <c r="G161" s="145"/>
      <c r="H161" s="11" t="s">
        <v>832</v>
      </c>
      <c r="I161" s="14">
        <v>15.44</v>
      </c>
      <c r="J161" s="121">
        <f t="shared" si="2"/>
        <v>30.88</v>
      </c>
      <c r="K161" s="127"/>
    </row>
    <row r="162" spans="1:11">
      <c r="A162" s="126"/>
      <c r="B162" s="119">
        <v>2</v>
      </c>
      <c r="C162" s="10" t="s">
        <v>831</v>
      </c>
      <c r="D162" s="130" t="s">
        <v>966</v>
      </c>
      <c r="E162" s="130" t="s">
        <v>747</v>
      </c>
      <c r="F162" s="144" t="s">
        <v>733</v>
      </c>
      <c r="G162" s="145"/>
      <c r="H162" s="11" t="s">
        <v>832</v>
      </c>
      <c r="I162" s="14">
        <v>15.44</v>
      </c>
      <c r="J162" s="121">
        <f t="shared" si="2"/>
        <v>30.88</v>
      </c>
      <c r="K162" s="127"/>
    </row>
    <row r="163" spans="1:11">
      <c r="A163" s="126"/>
      <c r="B163" s="119">
        <v>2</v>
      </c>
      <c r="C163" s="10" t="s">
        <v>831</v>
      </c>
      <c r="D163" s="130" t="s">
        <v>966</v>
      </c>
      <c r="E163" s="130" t="s">
        <v>747</v>
      </c>
      <c r="F163" s="144" t="s">
        <v>739</v>
      </c>
      <c r="G163" s="145"/>
      <c r="H163" s="11" t="s">
        <v>832</v>
      </c>
      <c r="I163" s="14">
        <v>15.44</v>
      </c>
      <c r="J163" s="121">
        <f t="shared" si="2"/>
        <v>30.88</v>
      </c>
      <c r="K163" s="127"/>
    </row>
    <row r="164" spans="1:11">
      <c r="A164" s="126"/>
      <c r="B164" s="119">
        <v>34</v>
      </c>
      <c r="C164" s="10" t="s">
        <v>831</v>
      </c>
      <c r="D164" s="130" t="s">
        <v>967</v>
      </c>
      <c r="E164" s="130" t="s">
        <v>726</v>
      </c>
      <c r="F164" s="144" t="s">
        <v>279</v>
      </c>
      <c r="G164" s="145"/>
      <c r="H164" s="11" t="s">
        <v>832</v>
      </c>
      <c r="I164" s="14">
        <v>16.14</v>
      </c>
      <c r="J164" s="121">
        <f t="shared" si="2"/>
        <v>548.76</v>
      </c>
      <c r="K164" s="127"/>
    </row>
    <row r="165" spans="1:11">
      <c r="A165" s="126"/>
      <c r="B165" s="119">
        <v>2</v>
      </c>
      <c r="C165" s="10" t="s">
        <v>831</v>
      </c>
      <c r="D165" s="130" t="s">
        <v>967</v>
      </c>
      <c r="E165" s="130" t="s">
        <v>726</v>
      </c>
      <c r="F165" s="144" t="s">
        <v>589</v>
      </c>
      <c r="G165" s="145"/>
      <c r="H165" s="11" t="s">
        <v>832</v>
      </c>
      <c r="I165" s="14">
        <v>16.14</v>
      </c>
      <c r="J165" s="121">
        <f t="shared" si="2"/>
        <v>32.28</v>
      </c>
      <c r="K165" s="127"/>
    </row>
    <row r="166" spans="1:11">
      <c r="A166" s="126"/>
      <c r="B166" s="119">
        <v>4</v>
      </c>
      <c r="C166" s="10" t="s">
        <v>831</v>
      </c>
      <c r="D166" s="130" t="s">
        <v>967</v>
      </c>
      <c r="E166" s="130" t="s">
        <v>726</v>
      </c>
      <c r="F166" s="144" t="s">
        <v>115</v>
      </c>
      <c r="G166" s="145"/>
      <c r="H166" s="11" t="s">
        <v>832</v>
      </c>
      <c r="I166" s="14">
        <v>16.14</v>
      </c>
      <c r="J166" s="121">
        <f t="shared" si="2"/>
        <v>64.56</v>
      </c>
      <c r="K166" s="127"/>
    </row>
    <row r="167" spans="1:11">
      <c r="A167" s="126"/>
      <c r="B167" s="119">
        <v>8</v>
      </c>
      <c r="C167" s="10" t="s">
        <v>831</v>
      </c>
      <c r="D167" s="130" t="s">
        <v>968</v>
      </c>
      <c r="E167" s="130" t="s">
        <v>736</v>
      </c>
      <c r="F167" s="144" t="s">
        <v>279</v>
      </c>
      <c r="G167" s="145"/>
      <c r="H167" s="11" t="s">
        <v>832</v>
      </c>
      <c r="I167" s="14">
        <v>16.84</v>
      </c>
      <c r="J167" s="121">
        <f t="shared" si="2"/>
        <v>134.72</v>
      </c>
      <c r="K167" s="127"/>
    </row>
    <row r="168" spans="1:11">
      <c r="A168" s="126"/>
      <c r="B168" s="119">
        <v>4</v>
      </c>
      <c r="C168" s="10" t="s">
        <v>831</v>
      </c>
      <c r="D168" s="130" t="s">
        <v>968</v>
      </c>
      <c r="E168" s="130" t="s">
        <v>736</v>
      </c>
      <c r="F168" s="144" t="s">
        <v>589</v>
      </c>
      <c r="G168" s="145"/>
      <c r="H168" s="11" t="s">
        <v>832</v>
      </c>
      <c r="I168" s="14">
        <v>16.84</v>
      </c>
      <c r="J168" s="121">
        <f t="shared" si="2"/>
        <v>67.36</v>
      </c>
      <c r="K168" s="127"/>
    </row>
    <row r="169" spans="1:11">
      <c r="A169" s="126"/>
      <c r="B169" s="119">
        <v>14</v>
      </c>
      <c r="C169" s="10" t="s">
        <v>831</v>
      </c>
      <c r="D169" s="130" t="s">
        <v>968</v>
      </c>
      <c r="E169" s="130" t="s">
        <v>736</v>
      </c>
      <c r="F169" s="144" t="s">
        <v>115</v>
      </c>
      <c r="G169" s="145"/>
      <c r="H169" s="11" t="s">
        <v>832</v>
      </c>
      <c r="I169" s="14">
        <v>16.84</v>
      </c>
      <c r="J169" s="121">
        <f t="shared" si="2"/>
        <v>235.76</v>
      </c>
      <c r="K169" s="127"/>
    </row>
    <row r="170" spans="1:11">
      <c r="A170" s="126"/>
      <c r="B170" s="119">
        <v>2</v>
      </c>
      <c r="C170" s="10" t="s">
        <v>831</v>
      </c>
      <c r="D170" s="130" t="s">
        <v>968</v>
      </c>
      <c r="E170" s="130" t="s">
        <v>736</v>
      </c>
      <c r="F170" s="144" t="s">
        <v>727</v>
      </c>
      <c r="G170" s="145"/>
      <c r="H170" s="11" t="s">
        <v>832</v>
      </c>
      <c r="I170" s="14">
        <v>16.84</v>
      </c>
      <c r="J170" s="121">
        <f t="shared" si="2"/>
        <v>33.68</v>
      </c>
      <c r="K170" s="127"/>
    </row>
    <row r="171" spans="1:11">
      <c r="A171" s="126"/>
      <c r="B171" s="119">
        <v>4</v>
      </c>
      <c r="C171" s="10" t="s">
        <v>831</v>
      </c>
      <c r="D171" s="130" t="s">
        <v>968</v>
      </c>
      <c r="E171" s="130" t="s">
        <v>736</v>
      </c>
      <c r="F171" s="144" t="s">
        <v>733</v>
      </c>
      <c r="G171" s="145"/>
      <c r="H171" s="11" t="s">
        <v>832</v>
      </c>
      <c r="I171" s="14">
        <v>16.84</v>
      </c>
      <c r="J171" s="121">
        <f t="shared" si="2"/>
        <v>67.36</v>
      </c>
      <c r="K171" s="127"/>
    </row>
    <row r="172" spans="1:11">
      <c r="A172" s="126"/>
      <c r="B172" s="119">
        <v>6</v>
      </c>
      <c r="C172" s="10" t="s">
        <v>831</v>
      </c>
      <c r="D172" s="130" t="s">
        <v>968</v>
      </c>
      <c r="E172" s="130" t="s">
        <v>736</v>
      </c>
      <c r="F172" s="144" t="s">
        <v>739</v>
      </c>
      <c r="G172" s="145"/>
      <c r="H172" s="11" t="s">
        <v>832</v>
      </c>
      <c r="I172" s="14">
        <v>16.84</v>
      </c>
      <c r="J172" s="121">
        <f t="shared" si="2"/>
        <v>101.03999999999999</v>
      </c>
      <c r="K172" s="127"/>
    </row>
    <row r="173" spans="1:11">
      <c r="A173" s="126"/>
      <c r="B173" s="119">
        <v>4</v>
      </c>
      <c r="C173" s="10" t="s">
        <v>831</v>
      </c>
      <c r="D173" s="130" t="s">
        <v>969</v>
      </c>
      <c r="E173" s="130" t="s">
        <v>723</v>
      </c>
      <c r="F173" s="144" t="s">
        <v>279</v>
      </c>
      <c r="G173" s="145"/>
      <c r="H173" s="11" t="s">
        <v>832</v>
      </c>
      <c r="I173" s="14">
        <v>18.25</v>
      </c>
      <c r="J173" s="121">
        <f t="shared" si="2"/>
        <v>73</v>
      </c>
      <c r="K173" s="127"/>
    </row>
    <row r="174" spans="1:11">
      <c r="A174" s="126"/>
      <c r="B174" s="119">
        <v>4</v>
      </c>
      <c r="C174" s="10" t="s">
        <v>831</v>
      </c>
      <c r="D174" s="130" t="s">
        <v>969</v>
      </c>
      <c r="E174" s="130" t="s">
        <v>723</v>
      </c>
      <c r="F174" s="144" t="s">
        <v>589</v>
      </c>
      <c r="G174" s="145"/>
      <c r="H174" s="11" t="s">
        <v>832</v>
      </c>
      <c r="I174" s="14">
        <v>18.25</v>
      </c>
      <c r="J174" s="121">
        <f t="shared" si="2"/>
        <v>73</v>
      </c>
      <c r="K174" s="127"/>
    </row>
    <row r="175" spans="1:11">
      <c r="A175" s="126"/>
      <c r="B175" s="119">
        <v>28</v>
      </c>
      <c r="C175" s="10" t="s">
        <v>831</v>
      </c>
      <c r="D175" s="130" t="s">
        <v>969</v>
      </c>
      <c r="E175" s="130" t="s">
        <v>723</v>
      </c>
      <c r="F175" s="144" t="s">
        <v>115</v>
      </c>
      <c r="G175" s="145"/>
      <c r="H175" s="11" t="s">
        <v>832</v>
      </c>
      <c r="I175" s="14">
        <v>18.25</v>
      </c>
      <c r="J175" s="121">
        <f t="shared" si="2"/>
        <v>511</v>
      </c>
      <c r="K175" s="127"/>
    </row>
    <row r="176" spans="1:11">
      <c r="A176" s="126"/>
      <c r="B176" s="119">
        <v>4</v>
      </c>
      <c r="C176" s="10" t="s">
        <v>831</v>
      </c>
      <c r="D176" s="130" t="s">
        <v>969</v>
      </c>
      <c r="E176" s="130" t="s">
        <v>723</v>
      </c>
      <c r="F176" s="144" t="s">
        <v>731</v>
      </c>
      <c r="G176" s="145"/>
      <c r="H176" s="11" t="s">
        <v>832</v>
      </c>
      <c r="I176" s="14">
        <v>18.25</v>
      </c>
      <c r="J176" s="121">
        <f t="shared" si="2"/>
        <v>73</v>
      </c>
      <c r="K176" s="127"/>
    </row>
    <row r="177" spans="1:11">
      <c r="A177" s="126"/>
      <c r="B177" s="119">
        <v>2</v>
      </c>
      <c r="C177" s="10" t="s">
        <v>831</v>
      </c>
      <c r="D177" s="130" t="s">
        <v>969</v>
      </c>
      <c r="E177" s="130" t="s">
        <v>723</v>
      </c>
      <c r="F177" s="144" t="s">
        <v>733</v>
      </c>
      <c r="G177" s="145"/>
      <c r="H177" s="11" t="s">
        <v>832</v>
      </c>
      <c r="I177" s="14">
        <v>18.25</v>
      </c>
      <c r="J177" s="121">
        <f t="shared" si="2"/>
        <v>36.5</v>
      </c>
      <c r="K177" s="127"/>
    </row>
    <row r="178" spans="1:11">
      <c r="A178" s="126"/>
      <c r="B178" s="119">
        <v>8</v>
      </c>
      <c r="C178" s="10" t="s">
        <v>831</v>
      </c>
      <c r="D178" s="130" t="s">
        <v>970</v>
      </c>
      <c r="E178" s="130" t="s">
        <v>737</v>
      </c>
      <c r="F178" s="144" t="s">
        <v>279</v>
      </c>
      <c r="G178" s="145"/>
      <c r="H178" s="11" t="s">
        <v>832</v>
      </c>
      <c r="I178" s="14">
        <v>19.649999999999999</v>
      </c>
      <c r="J178" s="121">
        <f t="shared" si="2"/>
        <v>157.19999999999999</v>
      </c>
      <c r="K178" s="127"/>
    </row>
    <row r="179" spans="1:11">
      <c r="A179" s="126"/>
      <c r="B179" s="119">
        <v>2</v>
      </c>
      <c r="C179" s="10" t="s">
        <v>831</v>
      </c>
      <c r="D179" s="130" t="s">
        <v>970</v>
      </c>
      <c r="E179" s="130" t="s">
        <v>737</v>
      </c>
      <c r="F179" s="144" t="s">
        <v>589</v>
      </c>
      <c r="G179" s="145"/>
      <c r="H179" s="11" t="s">
        <v>832</v>
      </c>
      <c r="I179" s="14">
        <v>19.649999999999999</v>
      </c>
      <c r="J179" s="121">
        <f t="shared" si="2"/>
        <v>39.299999999999997</v>
      </c>
      <c r="K179" s="127"/>
    </row>
    <row r="180" spans="1:11">
      <c r="A180" s="126"/>
      <c r="B180" s="119">
        <v>2</v>
      </c>
      <c r="C180" s="10" t="s">
        <v>831</v>
      </c>
      <c r="D180" s="130" t="s">
        <v>970</v>
      </c>
      <c r="E180" s="130" t="s">
        <v>737</v>
      </c>
      <c r="F180" s="144" t="s">
        <v>679</v>
      </c>
      <c r="G180" s="145"/>
      <c r="H180" s="11" t="s">
        <v>832</v>
      </c>
      <c r="I180" s="14">
        <v>19.649999999999999</v>
      </c>
      <c r="J180" s="121">
        <f t="shared" si="2"/>
        <v>39.299999999999997</v>
      </c>
      <c r="K180" s="127"/>
    </row>
    <row r="181" spans="1:11">
      <c r="A181" s="126"/>
      <c r="B181" s="119">
        <v>8</v>
      </c>
      <c r="C181" s="10" t="s">
        <v>831</v>
      </c>
      <c r="D181" s="130" t="s">
        <v>970</v>
      </c>
      <c r="E181" s="130" t="s">
        <v>737</v>
      </c>
      <c r="F181" s="144" t="s">
        <v>731</v>
      </c>
      <c r="G181" s="145"/>
      <c r="H181" s="11" t="s">
        <v>832</v>
      </c>
      <c r="I181" s="14">
        <v>19.649999999999999</v>
      </c>
      <c r="J181" s="121">
        <f t="shared" si="2"/>
        <v>157.19999999999999</v>
      </c>
      <c r="K181" s="127"/>
    </row>
    <row r="182" spans="1:11">
      <c r="A182" s="126"/>
      <c r="B182" s="119">
        <v>2</v>
      </c>
      <c r="C182" s="10" t="s">
        <v>831</v>
      </c>
      <c r="D182" s="130" t="s">
        <v>970</v>
      </c>
      <c r="E182" s="130" t="s">
        <v>737</v>
      </c>
      <c r="F182" s="144" t="s">
        <v>833</v>
      </c>
      <c r="G182" s="145"/>
      <c r="H182" s="11" t="s">
        <v>832</v>
      </c>
      <c r="I182" s="14">
        <v>19.649999999999999</v>
      </c>
      <c r="J182" s="121">
        <f t="shared" si="2"/>
        <v>39.299999999999997</v>
      </c>
      <c r="K182" s="127"/>
    </row>
    <row r="183" spans="1:11">
      <c r="A183" s="126"/>
      <c r="B183" s="119">
        <v>6</v>
      </c>
      <c r="C183" s="10" t="s">
        <v>831</v>
      </c>
      <c r="D183" s="130" t="s">
        <v>971</v>
      </c>
      <c r="E183" s="130" t="s">
        <v>738</v>
      </c>
      <c r="F183" s="144" t="s">
        <v>279</v>
      </c>
      <c r="G183" s="145"/>
      <c r="H183" s="11" t="s">
        <v>832</v>
      </c>
      <c r="I183" s="14">
        <v>21.76</v>
      </c>
      <c r="J183" s="121">
        <f t="shared" si="2"/>
        <v>130.56</v>
      </c>
      <c r="K183" s="127"/>
    </row>
    <row r="184" spans="1:11">
      <c r="A184" s="126"/>
      <c r="B184" s="119">
        <v>4</v>
      </c>
      <c r="C184" s="10" t="s">
        <v>831</v>
      </c>
      <c r="D184" s="130" t="s">
        <v>972</v>
      </c>
      <c r="E184" s="130" t="s">
        <v>764</v>
      </c>
      <c r="F184" s="144" t="s">
        <v>279</v>
      </c>
      <c r="G184" s="145"/>
      <c r="H184" s="11" t="s">
        <v>832</v>
      </c>
      <c r="I184" s="14">
        <v>24.21</v>
      </c>
      <c r="J184" s="121">
        <f t="shared" si="2"/>
        <v>96.84</v>
      </c>
      <c r="K184" s="127"/>
    </row>
    <row r="185" spans="1:11">
      <c r="A185" s="126"/>
      <c r="B185" s="119">
        <v>4</v>
      </c>
      <c r="C185" s="10" t="s">
        <v>831</v>
      </c>
      <c r="D185" s="130" t="s">
        <v>973</v>
      </c>
      <c r="E185" s="130" t="s">
        <v>760</v>
      </c>
      <c r="F185" s="144" t="s">
        <v>279</v>
      </c>
      <c r="G185" s="145"/>
      <c r="H185" s="11" t="s">
        <v>832</v>
      </c>
      <c r="I185" s="14">
        <v>24.56</v>
      </c>
      <c r="J185" s="121">
        <f t="shared" si="2"/>
        <v>98.24</v>
      </c>
      <c r="K185" s="127"/>
    </row>
    <row r="186" spans="1:11">
      <c r="A186" s="126"/>
      <c r="B186" s="119">
        <v>4</v>
      </c>
      <c r="C186" s="10" t="s">
        <v>831</v>
      </c>
      <c r="D186" s="130" t="s">
        <v>974</v>
      </c>
      <c r="E186" s="130" t="s">
        <v>741</v>
      </c>
      <c r="F186" s="144" t="s">
        <v>279</v>
      </c>
      <c r="G186" s="145"/>
      <c r="H186" s="11" t="s">
        <v>832</v>
      </c>
      <c r="I186" s="14">
        <v>25.27</v>
      </c>
      <c r="J186" s="121">
        <f t="shared" si="2"/>
        <v>101.08</v>
      </c>
      <c r="K186" s="127"/>
    </row>
    <row r="187" spans="1:11">
      <c r="A187" s="126"/>
      <c r="B187" s="119">
        <v>4</v>
      </c>
      <c r="C187" s="10" t="s">
        <v>831</v>
      </c>
      <c r="D187" s="130" t="s">
        <v>974</v>
      </c>
      <c r="E187" s="130" t="s">
        <v>741</v>
      </c>
      <c r="F187" s="144" t="s">
        <v>589</v>
      </c>
      <c r="G187" s="145"/>
      <c r="H187" s="11" t="s">
        <v>832</v>
      </c>
      <c r="I187" s="14">
        <v>25.27</v>
      </c>
      <c r="J187" s="121">
        <f t="shared" si="2"/>
        <v>101.08</v>
      </c>
      <c r="K187" s="127"/>
    </row>
    <row r="188" spans="1:11">
      <c r="A188" s="126"/>
      <c r="B188" s="119">
        <v>2</v>
      </c>
      <c r="C188" s="10" t="s">
        <v>831</v>
      </c>
      <c r="D188" s="130" t="s">
        <v>974</v>
      </c>
      <c r="E188" s="130" t="s">
        <v>741</v>
      </c>
      <c r="F188" s="144" t="s">
        <v>727</v>
      </c>
      <c r="G188" s="145"/>
      <c r="H188" s="11" t="s">
        <v>832</v>
      </c>
      <c r="I188" s="14">
        <v>25.27</v>
      </c>
      <c r="J188" s="121">
        <f t="shared" si="2"/>
        <v>50.54</v>
      </c>
      <c r="K188" s="127"/>
    </row>
    <row r="189" spans="1:11">
      <c r="A189" s="126"/>
      <c r="B189" s="119">
        <v>2</v>
      </c>
      <c r="C189" s="10" t="s">
        <v>831</v>
      </c>
      <c r="D189" s="130" t="s">
        <v>975</v>
      </c>
      <c r="E189" s="130" t="s">
        <v>742</v>
      </c>
      <c r="F189" s="144" t="s">
        <v>833</v>
      </c>
      <c r="G189" s="145"/>
      <c r="H189" s="11" t="s">
        <v>832</v>
      </c>
      <c r="I189" s="14">
        <v>26.67</v>
      </c>
      <c r="J189" s="121">
        <f t="shared" si="2"/>
        <v>53.34</v>
      </c>
      <c r="K189" s="127"/>
    </row>
    <row r="190" spans="1:11">
      <c r="A190" s="126"/>
      <c r="B190" s="119">
        <v>6</v>
      </c>
      <c r="C190" s="10" t="s">
        <v>831</v>
      </c>
      <c r="D190" s="130" t="s">
        <v>976</v>
      </c>
      <c r="E190" s="130" t="s">
        <v>744</v>
      </c>
      <c r="F190" s="144" t="s">
        <v>279</v>
      </c>
      <c r="G190" s="145"/>
      <c r="H190" s="11" t="s">
        <v>832</v>
      </c>
      <c r="I190" s="14">
        <v>31.23</v>
      </c>
      <c r="J190" s="121">
        <f t="shared" si="2"/>
        <v>187.38</v>
      </c>
      <c r="K190" s="127"/>
    </row>
    <row r="191" spans="1:11">
      <c r="A191" s="126"/>
      <c r="B191" s="119">
        <v>2</v>
      </c>
      <c r="C191" s="10" t="s">
        <v>831</v>
      </c>
      <c r="D191" s="130" t="s">
        <v>976</v>
      </c>
      <c r="E191" s="130" t="s">
        <v>744</v>
      </c>
      <c r="F191" s="144" t="s">
        <v>589</v>
      </c>
      <c r="G191" s="145"/>
      <c r="H191" s="11" t="s">
        <v>832</v>
      </c>
      <c r="I191" s="14">
        <v>31.23</v>
      </c>
      <c r="J191" s="121">
        <f t="shared" si="2"/>
        <v>62.46</v>
      </c>
      <c r="K191" s="127"/>
    </row>
    <row r="192" spans="1:11" ht="24">
      <c r="A192" s="126"/>
      <c r="B192" s="119">
        <v>2</v>
      </c>
      <c r="C192" s="10" t="s">
        <v>834</v>
      </c>
      <c r="D192" s="130" t="s">
        <v>977</v>
      </c>
      <c r="E192" s="130" t="s">
        <v>735</v>
      </c>
      <c r="F192" s="144"/>
      <c r="G192" s="145"/>
      <c r="H192" s="11" t="s">
        <v>835</v>
      </c>
      <c r="I192" s="14">
        <v>15.44</v>
      </c>
      <c r="J192" s="121">
        <f t="shared" si="2"/>
        <v>30.88</v>
      </c>
      <c r="K192" s="127"/>
    </row>
    <row r="193" spans="1:11" ht="24">
      <c r="A193" s="126"/>
      <c r="B193" s="119">
        <v>8</v>
      </c>
      <c r="C193" s="10" t="s">
        <v>834</v>
      </c>
      <c r="D193" s="130" t="s">
        <v>978</v>
      </c>
      <c r="E193" s="130" t="s">
        <v>747</v>
      </c>
      <c r="F193" s="144"/>
      <c r="G193" s="145"/>
      <c r="H193" s="11" t="s">
        <v>835</v>
      </c>
      <c r="I193" s="14">
        <v>16.14</v>
      </c>
      <c r="J193" s="121">
        <f t="shared" si="2"/>
        <v>129.12</v>
      </c>
      <c r="K193" s="127"/>
    </row>
    <row r="194" spans="1:11" ht="24">
      <c r="A194" s="126"/>
      <c r="B194" s="119">
        <v>6</v>
      </c>
      <c r="C194" s="10" t="s">
        <v>834</v>
      </c>
      <c r="D194" s="130" t="s">
        <v>979</v>
      </c>
      <c r="E194" s="130" t="s">
        <v>741</v>
      </c>
      <c r="F194" s="144"/>
      <c r="G194" s="145"/>
      <c r="H194" s="11" t="s">
        <v>835</v>
      </c>
      <c r="I194" s="14">
        <v>40</v>
      </c>
      <c r="J194" s="121">
        <f t="shared" si="2"/>
        <v>240</v>
      </c>
      <c r="K194" s="127"/>
    </row>
    <row r="195" spans="1:11" ht="24">
      <c r="A195" s="126"/>
      <c r="B195" s="119">
        <v>2</v>
      </c>
      <c r="C195" s="10" t="s">
        <v>834</v>
      </c>
      <c r="D195" s="130" t="s">
        <v>980</v>
      </c>
      <c r="E195" s="130" t="s">
        <v>742</v>
      </c>
      <c r="F195" s="144"/>
      <c r="G195" s="145"/>
      <c r="H195" s="11" t="s">
        <v>835</v>
      </c>
      <c r="I195" s="14">
        <v>47.02</v>
      </c>
      <c r="J195" s="121">
        <f t="shared" si="2"/>
        <v>94.04</v>
      </c>
      <c r="K195" s="127"/>
    </row>
    <row r="196" spans="1:11" ht="24">
      <c r="A196" s="126"/>
      <c r="B196" s="119">
        <v>2</v>
      </c>
      <c r="C196" s="10" t="s">
        <v>834</v>
      </c>
      <c r="D196" s="130" t="s">
        <v>981</v>
      </c>
      <c r="E196" s="130" t="s">
        <v>836</v>
      </c>
      <c r="F196" s="144"/>
      <c r="G196" s="145"/>
      <c r="H196" s="11" t="s">
        <v>835</v>
      </c>
      <c r="I196" s="14">
        <v>133</v>
      </c>
      <c r="J196" s="121">
        <f t="shared" si="2"/>
        <v>266</v>
      </c>
      <c r="K196" s="127"/>
    </row>
    <row r="197" spans="1:11" ht="24">
      <c r="A197" s="126"/>
      <c r="B197" s="119">
        <v>2</v>
      </c>
      <c r="C197" s="10" t="s">
        <v>834</v>
      </c>
      <c r="D197" s="130" t="s">
        <v>982</v>
      </c>
      <c r="E197" s="130" t="s">
        <v>786</v>
      </c>
      <c r="F197" s="144"/>
      <c r="G197" s="145"/>
      <c r="H197" s="11" t="s">
        <v>835</v>
      </c>
      <c r="I197" s="14">
        <v>20.350000000000001</v>
      </c>
      <c r="J197" s="121">
        <f t="shared" si="2"/>
        <v>40.700000000000003</v>
      </c>
      <c r="K197" s="127"/>
    </row>
    <row r="198" spans="1:11" ht="24">
      <c r="A198" s="126"/>
      <c r="B198" s="119">
        <v>30</v>
      </c>
      <c r="C198" s="10" t="s">
        <v>837</v>
      </c>
      <c r="D198" s="130" t="s">
        <v>983</v>
      </c>
      <c r="E198" s="130" t="s">
        <v>736</v>
      </c>
      <c r="F198" s="144" t="s">
        <v>279</v>
      </c>
      <c r="G198" s="145"/>
      <c r="H198" s="11" t="s">
        <v>838</v>
      </c>
      <c r="I198" s="14">
        <v>101.41</v>
      </c>
      <c r="J198" s="121">
        <f t="shared" si="2"/>
        <v>3042.2999999999997</v>
      </c>
      <c r="K198" s="133"/>
    </row>
    <row r="199" spans="1:11" ht="24">
      <c r="A199" s="126"/>
      <c r="B199" s="119">
        <v>2</v>
      </c>
      <c r="C199" s="10" t="s">
        <v>837</v>
      </c>
      <c r="D199" s="130" t="s">
        <v>984</v>
      </c>
      <c r="E199" s="130" t="s">
        <v>723</v>
      </c>
      <c r="F199" s="144" t="s">
        <v>679</v>
      </c>
      <c r="G199" s="145"/>
      <c r="H199" s="11" t="s">
        <v>838</v>
      </c>
      <c r="I199" s="14">
        <v>108.43</v>
      </c>
      <c r="J199" s="121">
        <f t="shared" si="2"/>
        <v>216.86</v>
      </c>
      <c r="K199" s="127"/>
    </row>
    <row r="200" spans="1:11" ht="24">
      <c r="A200" s="126"/>
      <c r="B200" s="119">
        <v>2</v>
      </c>
      <c r="C200" s="10" t="s">
        <v>837</v>
      </c>
      <c r="D200" s="130" t="s">
        <v>985</v>
      </c>
      <c r="E200" s="130" t="s">
        <v>737</v>
      </c>
      <c r="F200" s="144" t="s">
        <v>679</v>
      </c>
      <c r="G200" s="145"/>
      <c r="H200" s="11" t="s">
        <v>838</v>
      </c>
      <c r="I200" s="14">
        <v>115.45</v>
      </c>
      <c r="J200" s="121">
        <f t="shared" si="2"/>
        <v>230.9</v>
      </c>
      <c r="K200" s="127"/>
    </row>
    <row r="201" spans="1:11" ht="24">
      <c r="A201" s="126"/>
      <c r="B201" s="119">
        <v>2</v>
      </c>
      <c r="C201" s="10" t="s">
        <v>839</v>
      </c>
      <c r="D201" s="130" t="s">
        <v>986</v>
      </c>
      <c r="E201" s="130" t="s">
        <v>730</v>
      </c>
      <c r="F201" s="144" t="s">
        <v>279</v>
      </c>
      <c r="G201" s="145"/>
      <c r="H201" s="11" t="s">
        <v>840</v>
      </c>
      <c r="I201" s="14">
        <v>34.74</v>
      </c>
      <c r="J201" s="121">
        <f t="shared" si="2"/>
        <v>69.48</v>
      </c>
      <c r="K201" s="127"/>
    </row>
    <row r="202" spans="1:11" ht="24">
      <c r="A202" s="126"/>
      <c r="B202" s="119">
        <v>8</v>
      </c>
      <c r="C202" s="10" t="s">
        <v>839</v>
      </c>
      <c r="D202" s="130" t="s">
        <v>987</v>
      </c>
      <c r="E202" s="130" t="s">
        <v>747</v>
      </c>
      <c r="F202" s="144" t="s">
        <v>279</v>
      </c>
      <c r="G202" s="145"/>
      <c r="H202" s="11" t="s">
        <v>840</v>
      </c>
      <c r="I202" s="14">
        <v>38.25</v>
      </c>
      <c r="J202" s="121">
        <f t="shared" si="2"/>
        <v>306</v>
      </c>
      <c r="K202" s="127"/>
    </row>
    <row r="203" spans="1:11" ht="24">
      <c r="A203" s="126"/>
      <c r="B203" s="119">
        <v>2</v>
      </c>
      <c r="C203" s="10" t="s">
        <v>839</v>
      </c>
      <c r="D203" s="130" t="s">
        <v>988</v>
      </c>
      <c r="E203" s="130" t="s">
        <v>726</v>
      </c>
      <c r="F203" s="144" t="s">
        <v>279</v>
      </c>
      <c r="G203" s="145"/>
      <c r="H203" s="11" t="s">
        <v>840</v>
      </c>
      <c r="I203" s="14">
        <v>41.76</v>
      </c>
      <c r="J203" s="121">
        <f t="shared" si="2"/>
        <v>83.52</v>
      </c>
      <c r="K203" s="127"/>
    </row>
    <row r="204" spans="1:11" ht="24">
      <c r="A204" s="126"/>
      <c r="B204" s="119">
        <v>10</v>
      </c>
      <c r="C204" s="10" t="s">
        <v>839</v>
      </c>
      <c r="D204" s="130" t="s">
        <v>989</v>
      </c>
      <c r="E204" s="130" t="s">
        <v>723</v>
      </c>
      <c r="F204" s="144" t="s">
        <v>279</v>
      </c>
      <c r="G204" s="145"/>
      <c r="H204" s="11" t="s">
        <v>840</v>
      </c>
      <c r="I204" s="14">
        <v>48.78</v>
      </c>
      <c r="J204" s="121">
        <f t="shared" si="2"/>
        <v>487.8</v>
      </c>
      <c r="K204" s="127"/>
    </row>
    <row r="205" spans="1:11" ht="24">
      <c r="A205" s="126"/>
      <c r="B205" s="119">
        <v>8</v>
      </c>
      <c r="C205" s="10" t="s">
        <v>839</v>
      </c>
      <c r="D205" s="130" t="s">
        <v>990</v>
      </c>
      <c r="E205" s="130" t="s">
        <v>738</v>
      </c>
      <c r="F205" s="144" t="s">
        <v>279</v>
      </c>
      <c r="G205" s="145"/>
      <c r="H205" s="11" t="s">
        <v>840</v>
      </c>
      <c r="I205" s="14">
        <v>59.3</v>
      </c>
      <c r="J205" s="121">
        <f t="shared" si="2"/>
        <v>474.4</v>
      </c>
      <c r="K205" s="127"/>
    </row>
    <row r="206" spans="1:11" ht="24">
      <c r="A206" s="126"/>
      <c r="B206" s="119">
        <v>2</v>
      </c>
      <c r="C206" s="10" t="s">
        <v>839</v>
      </c>
      <c r="D206" s="130" t="s">
        <v>991</v>
      </c>
      <c r="E206" s="130" t="s">
        <v>764</v>
      </c>
      <c r="F206" s="144" t="s">
        <v>279</v>
      </c>
      <c r="G206" s="145"/>
      <c r="H206" s="11" t="s">
        <v>840</v>
      </c>
      <c r="I206" s="14">
        <v>66.319999999999993</v>
      </c>
      <c r="J206" s="121">
        <f t="shared" si="2"/>
        <v>132.63999999999999</v>
      </c>
      <c r="K206" s="127"/>
    </row>
    <row r="207" spans="1:11" ht="24">
      <c r="A207" s="126"/>
      <c r="B207" s="119">
        <v>8</v>
      </c>
      <c r="C207" s="10" t="s">
        <v>839</v>
      </c>
      <c r="D207" s="130" t="s">
        <v>992</v>
      </c>
      <c r="E207" s="130" t="s">
        <v>760</v>
      </c>
      <c r="F207" s="144" t="s">
        <v>279</v>
      </c>
      <c r="G207" s="145"/>
      <c r="H207" s="11" t="s">
        <v>840</v>
      </c>
      <c r="I207" s="14">
        <v>78.599999999999994</v>
      </c>
      <c r="J207" s="121">
        <f t="shared" si="2"/>
        <v>628.79999999999995</v>
      </c>
      <c r="K207" s="127"/>
    </row>
    <row r="208" spans="1:11" ht="24">
      <c r="A208" s="126"/>
      <c r="B208" s="119">
        <v>6</v>
      </c>
      <c r="C208" s="10" t="s">
        <v>839</v>
      </c>
      <c r="D208" s="130" t="s">
        <v>993</v>
      </c>
      <c r="E208" s="130" t="s">
        <v>741</v>
      </c>
      <c r="F208" s="144" t="s">
        <v>279</v>
      </c>
      <c r="G208" s="145"/>
      <c r="H208" s="11" t="s">
        <v>840</v>
      </c>
      <c r="I208" s="14">
        <v>85.62</v>
      </c>
      <c r="J208" s="121">
        <f t="shared" si="2"/>
        <v>513.72</v>
      </c>
      <c r="K208" s="127"/>
    </row>
    <row r="209" spans="1:11" ht="24">
      <c r="A209" s="126"/>
      <c r="B209" s="119">
        <v>12</v>
      </c>
      <c r="C209" s="10" t="s">
        <v>839</v>
      </c>
      <c r="D209" s="130" t="s">
        <v>994</v>
      </c>
      <c r="E209" s="130" t="s">
        <v>785</v>
      </c>
      <c r="F209" s="144" t="s">
        <v>279</v>
      </c>
      <c r="G209" s="145"/>
      <c r="H209" s="11" t="s">
        <v>840</v>
      </c>
      <c r="I209" s="14">
        <v>127.73</v>
      </c>
      <c r="J209" s="121">
        <f t="shared" si="2"/>
        <v>1532.76</v>
      </c>
      <c r="K209" s="133"/>
    </row>
    <row r="210" spans="1:11" ht="24">
      <c r="A210" s="126"/>
      <c r="B210" s="119">
        <v>2</v>
      </c>
      <c r="C210" s="10" t="s">
        <v>839</v>
      </c>
      <c r="D210" s="130" t="s">
        <v>995</v>
      </c>
      <c r="E210" s="130" t="s">
        <v>773</v>
      </c>
      <c r="F210" s="144" t="s">
        <v>279</v>
      </c>
      <c r="G210" s="145"/>
      <c r="H210" s="11" t="s">
        <v>840</v>
      </c>
      <c r="I210" s="14">
        <v>152.30000000000001</v>
      </c>
      <c r="J210" s="121">
        <f t="shared" si="2"/>
        <v>304.60000000000002</v>
      </c>
      <c r="K210" s="127"/>
    </row>
    <row r="211" spans="1:11" ht="24">
      <c r="A211" s="126"/>
      <c r="B211" s="119">
        <v>6</v>
      </c>
      <c r="C211" s="10" t="s">
        <v>839</v>
      </c>
      <c r="D211" s="130" t="s">
        <v>996</v>
      </c>
      <c r="E211" s="130" t="s">
        <v>786</v>
      </c>
      <c r="F211" s="144" t="s">
        <v>279</v>
      </c>
      <c r="G211" s="145"/>
      <c r="H211" s="11" t="s">
        <v>840</v>
      </c>
      <c r="I211" s="14">
        <v>43.51</v>
      </c>
      <c r="J211" s="121">
        <f t="shared" si="2"/>
        <v>261.06</v>
      </c>
      <c r="K211" s="127"/>
    </row>
    <row r="212" spans="1:11" ht="24">
      <c r="A212" s="126"/>
      <c r="B212" s="119">
        <v>2</v>
      </c>
      <c r="C212" s="10" t="s">
        <v>839</v>
      </c>
      <c r="D212" s="130" t="s">
        <v>997</v>
      </c>
      <c r="E212" s="130" t="s">
        <v>841</v>
      </c>
      <c r="F212" s="144" t="s">
        <v>279</v>
      </c>
      <c r="G212" s="145"/>
      <c r="H212" s="11" t="s">
        <v>840</v>
      </c>
      <c r="I212" s="14">
        <v>52.29</v>
      </c>
      <c r="J212" s="121">
        <f t="shared" si="2"/>
        <v>104.58</v>
      </c>
      <c r="K212" s="127"/>
    </row>
    <row r="213" spans="1:11" ht="24">
      <c r="A213" s="126"/>
      <c r="B213" s="119">
        <v>2</v>
      </c>
      <c r="C213" s="10" t="s">
        <v>839</v>
      </c>
      <c r="D213" s="130" t="s">
        <v>997</v>
      </c>
      <c r="E213" s="130" t="s">
        <v>841</v>
      </c>
      <c r="F213" s="144" t="s">
        <v>277</v>
      </c>
      <c r="G213" s="145"/>
      <c r="H213" s="11" t="s">
        <v>840</v>
      </c>
      <c r="I213" s="14">
        <v>52.29</v>
      </c>
      <c r="J213" s="121">
        <f t="shared" si="2"/>
        <v>104.58</v>
      </c>
      <c r="K213" s="127"/>
    </row>
    <row r="214" spans="1:11">
      <c r="A214" s="126"/>
      <c r="B214" s="119">
        <v>2</v>
      </c>
      <c r="C214" s="10" t="s">
        <v>842</v>
      </c>
      <c r="D214" s="130" t="s">
        <v>998</v>
      </c>
      <c r="E214" s="130" t="s">
        <v>740</v>
      </c>
      <c r="F214" s="144" t="s">
        <v>279</v>
      </c>
      <c r="G214" s="145"/>
      <c r="H214" s="11" t="s">
        <v>843</v>
      </c>
      <c r="I214" s="14">
        <v>26.32</v>
      </c>
      <c r="J214" s="121">
        <f t="shared" ref="J214:J232" si="3">I214*B214</f>
        <v>52.64</v>
      </c>
      <c r="K214" s="127"/>
    </row>
    <row r="215" spans="1:11">
      <c r="A215" s="126"/>
      <c r="B215" s="119">
        <v>2</v>
      </c>
      <c r="C215" s="10" t="s">
        <v>842</v>
      </c>
      <c r="D215" s="130" t="s">
        <v>999</v>
      </c>
      <c r="E215" s="130" t="s">
        <v>764</v>
      </c>
      <c r="F215" s="144" t="s">
        <v>279</v>
      </c>
      <c r="G215" s="145"/>
      <c r="H215" s="11" t="s">
        <v>843</v>
      </c>
      <c r="I215" s="14">
        <v>28.78</v>
      </c>
      <c r="J215" s="121">
        <f t="shared" si="3"/>
        <v>57.56</v>
      </c>
      <c r="K215" s="127"/>
    </row>
    <row r="216" spans="1:11">
      <c r="A216" s="126"/>
      <c r="B216" s="119">
        <v>6</v>
      </c>
      <c r="C216" s="10" t="s">
        <v>842</v>
      </c>
      <c r="D216" s="130" t="s">
        <v>1000</v>
      </c>
      <c r="E216" s="130" t="s">
        <v>741</v>
      </c>
      <c r="F216" s="144" t="s">
        <v>279</v>
      </c>
      <c r="G216" s="145"/>
      <c r="H216" s="11" t="s">
        <v>843</v>
      </c>
      <c r="I216" s="14">
        <v>30.53</v>
      </c>
      <c r="J216" s="121">
        <f t="shared" si="3"/>
        <v>183.18</v>
      </c>
      <c r="K216" s="127"/>
    </row>
    <row r="217" spans="1:11">
      <c r="A217" s="126"/>
      <c r="B217" s="119">
        <v>6</v>
      </c>
      <c r="C217" s="10" t="s">
        <v>842</v>
      </c>
      <c r="D217" s="130" t="s">
        <v>1000</v>
      </c>
      <c r="E217" s="130" t="s">
        <v>741</v>
      </c>
      <c r="F217" s="144" t="s">
        <v>589</v>
      </c>
      <c r="G217" s="145"/>
      <c r="H217" s="11" t="s">
        <v>843</v>
      </c>
      <c r="I217" s="14">
        <v>30.53</v>
      </c>
      <c r="J217" s="121">
        <f t="shared" si="3"/>
        <v>183.18</v>
      </c>
      <c r="K217" s="127"/>
    </row>
    <row r="218" spans="1:11">
      <c r="A218" s="126"/>
      <c r="B218" s="119">
        <v>2</v>
      </c>
      <c r="C218" s="10" t="s">
        <v>842</v>
      </c>
      <c r="D218" s="130" t="s">
        <v>1001</v>
      </c>
      <c r="E218" s="130" t="s">
        <v>744</v>
      </c>
      <c r="F218" s="144" t="s">
        <v>279</v>
      </c>
      <c r="G218" s="145"/>
      <c r="H218" s="11" t="s">
        <v>843</v>
      </c>
      <c r="I218" s="14">
        <v>34.74</v>
      </c>
      <c r="J218" s="121">
        <f t="shared" si="3"/>
        <v>69.48</v>
      </c>
      <c r="K218" s="127"/>
    </row>
    <row r="219" spans="1:11">
      <c r="A219" s="126"/>
      <c r="B219" s="119">
        <v>2</v>
      </c>
      <c r="C219" s="10" t="s">
        <v>842</v>
      </c>
      <c r="D219" s="130" t="s">
        <v>1001</v>
      </c>
      <c r="E219" s="130" t="s">
        <v>744</v>
      </c>
      <c r="F219" s="144" t="s">
        <v>589</v>
      </c>
      <c r="G219" s="145"/>
      <c r="H219" s="11" t="s">
        <v>843</v>
      </c>
      <c r="I219" s="14">
        <v>34.74</v>
      </c>
      <c r="J219" s="121">
        <f t="shared" si="3"/>
        <v>69.48</v>
      </c>
      <c r="K219" s="127"/>
    </row>
    <row r="220" spans="1:11">
      <c r="A220" s="126"/>
      <c r="B220" s="119">
        <v>2</v>
      </c>
      <c r="C220" s="10" t="s">
        <v>844</v>
      </c>
      <c r="D220" s="130" t="s">
        <v>1002</v>
      </c>
      <c r="E220" s="130" t="s">
        <v>737</v>
      </c>
      <c r="F220" s="144"/>
      <c r="G220" s="145"/>
      <c r="H220" s="11" t="s">
        <v>845</v>
      </c>
      <c r="I220" s="14">
        <v>52.29</v>
      </c>
      <c r="J220" s="121">
        <f t="shared" si="3"/>
        <v>104.58</v>
      </c>
      <c r="K220" s="127"/>
    </row>
    <row r="221" spans="1:11">
      <c r="A221" s="126"/>
      <c r="B221" s="119">
        <v>2</v>
      </c>
      <c r="C221" s="10" t="s">
        <v>846</v>
      </c>
      <c r="D221" s="130" t="s">
        <v>1003</v>
      </c>
      <c r="E221" s="130" t="s">
        <v>736</v>
      </c>
      <c r="F221" s="144"/>
      <c r="G221" s="145"/>
      <c r="H221" s="11" t="s">
        <v>847</v>
      </c>
      <c r="I221" s="14">
        <v>69.83</v>
      </c>
      <c r="J221" s="121">
        <f t="shared" si="3"/>
        <v>139.66</v>
      </c>
      <c r="K221" s="127"/>
    </row>
    <row r="222" spans="1:11">
      <c r="A222" s="126"/>
      <c r="B222" s="119">
        <v>2</v>
      </c>
      <c r="C222" s="10" t="s">
        <v>848</v>
      </c>
      <c r="D222" s="130" t="s">
        <v>1004</v>
      </c>
      <c r="E222" s="130" t="s">
        <v>747</v>
      </c>
      <c r="F222" s="144"/>
      <c r="G222" s="145"/>
      <c r="H222" s="11" t="s">
        <v>849</v>
      </c>
      <c r="I222" s="14">
        <v>69.83</v>
      </c>
      <c r="J222" s="121">
        <f t="shared" si="3"/>
        <v>139.66</v>
      </c>
      <c r="K222" s="127"/>
    </row>
    <row r="223" spans="1:11" ht="36">
      <c r="A223" s="126"/>
      <c r="B223" s="119">
        <v>2</v>
      </c>
      <c r="C223" s="10" t="s">
        <v>850</v>
      </c>
      <c r="D223" s="130" t="s">
        <v>1005</v>
      </c>
      <c r="E223" s="130" t="s">
        <v>851</v>
      </c>
      <c r="F223" s="144" t="s">
        <v>279</v>
      </c>
      <c r="G223" s="145"/>
      <c r="H223" s="11" t="s">
        <v>852</v>
      </c>
      <c r="I223" s="14">
        <v>34.74</v>
      </c>
      <c r="J223" s="121">
        <f t="shared" si="3"/>
        <v>69.48</v>
      </c>
      <c r="K223" s="127"/>
    </row>
    <row r="224" spans="1:11" ht="36">
      <c r="A224" s="126"/>
      <c r="B224" s="119">
        <v>2</v>
      </c>
      <c r="C224" s="10" t="s">
        <v>850</v>
      </c>
      <c r="D224" s="130" t="s">
        <v>1005</v>
      </c>
      <c r="E224" s="130" t="s">
        <v>851</v>
      </c>
      <c r="F224" s="144" t="s">
        <v>278</v>
      </c>
      <c r="G224" s="145"/>
      <c r="H224" s="11" t="s">
        <v>852</v>
      </c>
      <c r="I224" s="14">
        <v>34.74</v>
      </c>
      <c r="J224" s="121">
        <f t="shared" si="3"/>
        <v>69.48</v>
      </c>
      <c r="K224" s="127"/>
    </row>
    <row r="225" spans="1:11">
      <c r="A225" s="126"/>
      <c r="B225" s="119">
        <v>2</v>
      </c>
      <c r="C225" s="10" t="s">
        <v>853</v>
      </c>
      <c r="D225" s="130" t="s">
        <v>1006</v>
      </c>
      <c r="E225" s="130" t="s">
        <v>736</v>
      </c>
      <c r="F225" s="144" t="s">
        <v>727</v>
      </c>
      <c r="G225" s="145"/>
      <c r="H225" s="11" t="s">
        <v>854</v>
      </c>
      <c r="I225" s="14">
        <v>18.95</v>
      </c>
      <c r="J225" s="121">
        <f t="shared" si="3"/>
        <v>37.9</v>
      </c>
      <c r="K225" s="127"/>
    </row>
    <row r="226" spans="1:11">
      <c r="A226" s="126"/>
      <c r="B226" s="119">
        <v>2</v>
      </c>
      <c r="C226" s="10" t="s">
        <v>853</v>
      </c>
      <c r="D226" s="130" t="s">
        <v>1007</v>
      </c>
      <c r="E226" s="130" t="s">
        <v>723</v>
      </c>
      <c r="F226" s="144" t="s">
        <v>739</v>
      </c>
      <c r="G226" s="145"/>
      <c r="H226" s="11" t="s">
        <v>854</v>
      </c>
      <c r="I226" s="14">
        <v>20.7</v>
      </c>
      <c r="J226" s="121">
        <f t="shared" si="3"/>
        <v>41.4</v>
      </c>
      <c r="K226" s="127"/>
    </row>
    <row r="227" spans="1:11">
      <c r="A227" s="126"/>
      <c r="B227" s="119">
        <v>10</v>
      </c>
      <c r="C227" s="10" t="s">
        <v>853</v>
      </c>
      <c r="D227" s="130" t="s">
        <v>1008</v>
      </c>
      <c r="E227" s="130" t="s">
        <v>737</v>
      </c>
      <c r="F227" s="144" t="s">
        <v>731</v>
      </c>
      <c r="G227" s="145"/>
      <c r="H227" s="11" t="s">
        <v>854</v>
      </c>
      <c r="I227" s="14">
        <v>24.21</v>
      </c>
      <c r="J227" s="121">
        <f t="shared" si="3"/>
        <v>242.10000000000002</v>
      </c>
      <c r="K227" s="127"/>
    </row>
    <row r="228" spans="1:11">
      <c r="A228" s="126"/>
      <c r="B228" s="119">
        <v>2</v>
      </c>
      <c r="C228" s="10" t="s">
        <v>855</v>
      </c>
      <c r="D228" s="130" t="s">
        <v>1009</v>
      </c>
      <c r="E228" s="130" t="s">
        <v>723</v>
      </c>
      <c r="F228" s="144" t="s">
        <v>279</v>
      </c>
      <c r="G228" s="145"/>
      <c r="H228" s="11" t="s">
        <v>856</v>
      </c>
      <c r="I228" s="14">
        <v>17.55</v>
      </c>
      <c r="J228" s="121">
        <f t="shared" si="3"/>
        <v>35.1</v>
      </c>
      <c r="K228" s="127"/>
    </row>
    <row r="229" spans="1:11">
      <c r="A229" s="126"/>
      <c r="B229" s="119">
        <v>2</v>
      </c>
      <c r="C229" s="10" t="s">
        <v>855</v>
      </c>
      <c r="D229" s="130" t="s">
        <v>1010</v>
      </c>
      <c r="E229" s="130" t="s">
        <v>737</v>
      </c>
      <c r="F229" s="144" t="s">
        <v>279</v>
      </c>
      <c r="G229" s="145"/>
      <c r="H229" s="11" t="s">
        <v>856</v>
      </c>
      <c r="I229" s="14">
        <v>19.3</v>
      </c>
      <c r="J229" s="121">
        <f t="shared" si="3"/>
        <v>38.6</v>
      </c>
      <c r="K229" s="127"/>
    </row>
    <row r="230" spans="1:11">
      <c r="A230" s="126"/>
      <c r="B230" s="119">
        <v>2</v>
      </c>
      <c r="C230" s="10" t="s">
        <v>855</v>
      </c>
      <c r="D230" s="130" t="s">
        <v>1011</v>
      </c>
      <c r="E230" s="130" t="s">
        <v>741</v>
      </c>
      <c r="F230" s="144" t="s">
        <v>279</v>
      </c>
      <c r="G230" s="145"/>
      <c r="H230" s="11" t="s">
        <v>856</v>
      </c>
      <c r="I230" s="14">
        <v>28.07</v>
      </c>
      <c r="J230" s="121">
        <f t="shared" si="3"/>
        <v>56.14</v>
      </c>
      <c r="K230" s="127"/>
    </row>
    <row r="231" spans="1:11">
      <c r="A231" s="126"/>
      <c r="B231" s="119">
        <v>2</v>
      </c>
      <c r="C231" s="10" t="s">
        <v>857</v>
      </c>
      <c r="D231" s="130" t="s">
        <v>1012</v>
      </c>
      <c r="E231" s="130" t="s">
        <v>747</v>
      </c>
      <c r="F231" s="144"/>
      <c r="G231" s="145"/>
      <c r="H231" s="11" t="s">
        <v>858</v>
      </c>
      <c r="I231" s="14">
        <v>147.03</v>
      </c>
      <c r="J231" s="121">
        <f t="shared" si="3"/>
        <v>294.06</v>
      </c>
      <c r="K231" s="127"/>
    </row>
    <row r="232" spans="1:11">
      <c r="A232" s="126"/>
      <c r="B232" s="120">
        <v>10</v>
      </c>
      <c r="C232" s="12" t="s">
        <v>859</v>
      </c>
      <c r="D232" s="131" t="s">
        <v>1013</v>
      </c>
      <c r="E232" s="131" t="s">
        <v>734</v>
      </c>
      <c r="F232" s="154"/>
      <c r="G232" s="155"/>
      <c r="H232" s="13" t="s">
        <v>860</v>
      </c>
      <c r="I232" s="15">
        <v>30.18</v>
      </c>
      <c r="J232" s="122">
        <f t="shared" si="3"/>
        <v>301.8</v>
      </c>
      <c r="K232" s="127"/>
    </row>
    <row r="233" spans="1:11">
      <c r="A233" s="126"/>
      <c r="B233" s="139"/>
      <c r="C233" s="139"/>
      <c r="D233" s="139"/>
      <c r="E233" s="139"/>
      <c r="F233" s="139"/>
      <c r="G233" s="139"/>
      <c r="H233" s="139"/>
      <c r="I233" s="140" t="s">
        <v>261</v>
      </c>
      <c r="J233" s="141">
        <f>SUM(J22:J232)</f>
        <v>36179.47000000003</v>
      </c>
      <c r="K233" s="127"/>
    </row>
    <row r="234" spans="1:11">
      <c r="A234" s="126"/>
      <c r="B234" s="139"/>
      <c r="C234" s="139"/>
      <c r="D234" s="139"/>
      <c r="E234" s="139"/>
      <c r="F234" s="139"/>
      <c r="G234" s="139"/>
      <c r="H234" s="139"/>
      <c r="I234" s="140" t="s">
        <v>1019</v>
      </c>
      <c r="J234" s="141">
        <f>J233*-0.4</f>
        <v>-14471.788000000013</v>
      </c>
      <c r="K234" s="127"/>
    </row>
    <row r="235" spans="1:11" outlineLevel="1">
      <c r="A235" s="126"/>
      <c r="B235" s="139"/>
      <c r="C235" s="139"/>
      <c r="D235" s="139"/>
      <c r="E235" s="139"/>
      <c r="F235" s="139"/>
      <c r="G235" s="139"/>
      <c r="H235" s="139"/>
      <c r="I235" s="140" t="s">
        <v>1020</v>
      </c>
      <c r="J235" s="141">
        <v>0</v>
      </c>
      <c r="K235" s="127"/>
    </row>
    <row r="236" spans="1:11">
      <c r="A236" s="126"/>
      <c r="B236" s="139"/>
      <c r="C236" s="139"/>
      <c r="D236" s="139"/>
      <c r="E236" s="139"/>
      <c r="F236" s="139"/>
      <c r="G236" s="139"/>
      <c r="H236" s="139"/>
      <c r="I236" s="140" t="s">
        <v>263</v>
      </c>
      <c r="J236" s="141">
        <f>SUM(J233:J235)</f>
        <v>21707.682000000015</v>
      </c>
      <c r="K236" s="127"/>
    </row>
    <row r="237" spans="1:11" ht="16.5" customHeight="1">
      <c r="A237" s="6"/>
      <c r="B237" s="7"/>
      <c r="C237" s="7"/>
      <c r="D237" s="7"/>
      <c r="E237" s="7"/>
      <c r="F237" s="156" t="s">
        <v>1021</v>
      </c>
      <c r="G237" s="156"/>
      <c r="H237" s="156"/>
      <c r="I237" s="156"/>
      <c r="J237" s="7"/>
      <c r="K237" s="8"/>
    </row>
    <row r="239" spans="1:11">
      <c r="H239" s="1" t="s">
        <v>1017</v>
      </c>
      <c r="I239" s="103">
        <f>'Tax Invoice'!E14</f>
        <v>1</v>
      </c>
    </row>
    <row r="240" spans="1:11">
      <c r="H240" s="1" t="s">
        <v>711</v>
      </c>
      <c r="I240" s="103">
        <v>35.21</v>
      </c>
    </row>
    <row r="241" spans="8:9">
      <c r="H241" s="1" t="s">
        <v>714</v>
      </c>
      <c r="I241" s="103">
        <f>I243/I240</f>
        <v>1027.5339392218127</v>
      </c>
    </row>
    <row r="242" spans="8:9">
      <c r="H242" s="1" t="s">
        <v>715</v>
      </c>
      <c r="I242" s="103">
        <f>I244/I240</f>
        <v>616.52036353308756</v>
      </c>
    </row>
    <row r="243" spans="8:9">
      <c r="H243" s="1" t="s">
        <v>712</v>
      </c>
      <c r="I243" s="103">
        <f>J233*I239</f>
        <v>36179.47000000003</v>
      </c>
    </row>
    <row r="244" spans="8:9">
      <c r="H244" s="1" t="s">
        <v>713</v>
      </c>
      <c r="I244" s="103">
        <f>J236*I239</f>
        <v>21707.682000000015</v>
      </c>
    </row>
  </sheetData>
  <mergeCells count="216">
    <mergeCell ref="F230:G230"/>
    <mergeCell ref="F231:G231"/>
    <mergeCell ref="F232:G232"/>
    <mergeCell ref="F237:I237"/>
    <mergeCell ref="F225:G225"/>
    <mergeCell ref="F226:G226"/>
    <mergeCell ref="F227:G227"/>
    <mergeCell ref="F228:G228"/>
    <mergeCell ref="F229:G229"/>
    <mergeCell ref="F220:G220"/>
    <mergeCell ref="F221:G221"/>
    <mergeCell ref="F222:G222"/>
    <mergeCell ref="F223:G223"/>
    <mergeCell ref="F224:G224"/>
    <mergeCell ref="F215:G215"/>
    <mergeCell ref="F216:G216"/>
    <mergeCell ref="F217:G217"/>
    <mergeCell ref="F218:G218"/>
    <mergeCell ref="F219:G219"/>
    <mergeCell ref="F210:G210"/>
    <mergeCell ref="F211:G211"/>
    <mergeCell ref="F212:G212"/>
    <mergeCell ref="F213:G213"/>
    <mergeCell ref="F214:G214"/>
    <mergeCell ref="F205:G205"/>
    <mergeCell ref="F206:G206"/>
    <mergeCell ref="F207:G207"/>
    <mergeCell ref="F208:G208"/>
    <mergeCell ref="F209:G209"/>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 ref="F181:G181"/>
    <mergeCell ref="F182:G182"/>
    <mergeCell ref="F183:G183"/>
    <mergeCell ref="F184:G184"/>
    <mergeCell ref="F175:G175"/>
    <mergeCell ref="F176:G176"/>
    <mergeCell ref="F177:G177"/>
    <mergeCell ref="F178:G178"/>
    <mergeCell ref="F179:G179"/>
    <mergeCell ref="F170:G170"/>
    <mergeCell ref="F171:G171"/>
    <mergeCell ref="F172:G172"/>
    <mergeCell ref="F173:G173"/>
    <mergeCell ref="F174:G174"/>
    <mergeCell ref="F165:G165"/>
    <mergeCell ref="F166:G166"/>
    <mergeCell ref="F167:G167"/>
    <mergeCell ref="F168:G168"/>
    <mergeCell ref="F169:G169"/>
    <mergeCell ref="F160:G160"/>
    <mergeCell ref="F161:G161"/>
    <mergeCell ref="F162:G162"/>
    <mergeCell ref="F163:G163"/>
    <mergeCell ref="F164:G164"/>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7:G27"/>
    <mergeCell ref="F28:G28"/>
    <mergeCell ref="F29:G29"/>
    <mergeCell ref="F30:G30"/>
    <mergeCell ref="F31:G31"/>
    <mergeCell ref="F32:G32"/>
    <mergeCell ref="F33:G33"/>
    <mergeCell ref="F34:G34"/>
    <mergeCell ref="J10:J11"/>
    <mergeCell ref="J14:J15"/>
    <mergeCell ref="F20:G20"/>
    <mergeCell ref="F21:G21"/>
    <mergeCell ref="F22:G22"/>
    <mergeCell ref="F23:G23"/>
    <mergeCell ref="F24:G24"/>
    <mergeCell ref="F25:G25"/>
    <mergeCell ref="F26:G2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3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859</v>
      </c>
      <c r="O1" t="s">
        <v>149</v>
      </c>
      <c r="T1" t="s">
        <v>261</v>
      </c>
      <c r="U1">
        <v>36179.47000000003</v>
      </c>
    </row>
    <row r="2" spans="1:21" ht="15.75">
      <c r="A2" s="126"/>
      <c r="B2" s="136" t="s">
        <v>139</v>
      </c>
      <c r="C2" s="132"/>
      <c r="D2" s="132"/>
      <c r="E2" s="132"/>
      <c r="F2" s="132"/>
      <c r="G2" s="132"/>
      <c r="H2" s="132"/>
      <c r="I2" s="138" t="s">
        <v>145</v>
      </c>
      <c r="J2" s="127"/>
      <c r="T2" t="s">
        <v>190</v>
      </c>
      <c r="U2">
        <v>1085.3800000000001</v>
      </c>
    </row>
    <row r="3" spans="1:21">
      <c r="A3" s="126"/>
      <c r="B3" s="135" t="s">
        <v>140</v>
      </c>
      <c r="C3" s="132"/>
      <c r="D3" s="132"/>
      <c r="E3" s="132"/>
      <c r="F3" s="132"/>
      <c r="G3" s="132"/>
      <c r="H3" s="132"/>
      <c r="I3" s="132"/>
      <c r="J3" s="127"/>
      <c r="T3" t="s">
        <v>191</v>
      </c>
    </row>
    <row r="4" spans="1:21">
      <c r="A4" s="126"/>
      <c r="B4" s="135" t="s">
        <v>141</v>
      </c>
      <c r="C4" s="132"/>
      <c r="D4" s="132"/>
      <c r="E4" s="132"/>
      <c r="F4" s="132"/>
      <c r="G4" s="132"/>
      <c r="H4" s="132"/>
      <c r="I4" s="132"/>
      <c r="J4" s="127"/>
      <c r="T4" t="s">
        <v>263</v>
      </c>
      <c r="U4">
        <v>37264.850000000028</v>
      </c>
    </row>
    <row r="5" spans="1:21">
      <c r="A5" s="126"/>
      <c r="B5" s="135" t="s">
        <v>142</v>
      </c>
      <c r="C5" s="132"/>
      <c r="D5" s="132"/>
      <c r="E5" s="132"/>
      <c r="F5" s="132"/>
      <c r="G5" s="132"/>
      <c r="H5" s="132"/>
      <c r="I5" s="132"/>
      <c r="J5" s="127"/>
      <c r="S5" t="s">
        <v>1014</v>
      </c>
    </row>
    <row r="6" spans="1:21">
      <c r="A6" s="126"/>
      <c r="B6" s="135" t="s">
        <v>143</v>
      </c>
      <c r="C6" s="132"/>
      <c r="D6" s="132"/>
      <c r="E6" s="132"/>
      <c r="F6" s="132"/>
      <c r="G6" s="132"/>
      <c r="H6" s="132"/>
      <c r="I6" s="132"/>
      <c r="J6" s="127"/>
    </row>
    <row r="7" spans="1:21">
      <c r="A7" s="126"/>
      <c r="B7" s="135"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46"/>
      <c r="J10" s="127"/>
    </row>
    <row r="11" spans="1:21">
      <c r="A11" s="126"/>
      <c r="B11" s="126" t="s">
        <v>717</v>
      </c>
      <c r="C11" s="132"/>
      <c r="D11" s="132"/>
      <c r="E11" s="127"/>
      <c r="F11" s="128"/>
      <c r="G11" s="128" t="s">
        <v>717</v>
      </c>
      <c r="H11" s="132"/>
      <c r="I11" s="147"/>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157</v>
      </c>
      <c r="C14" s="132"/>
      <c r="D14" s="132"/>
      <c r="E14" s="127"/>
      <c r="F14" s="128"/>
      <c r="G14" s="128" t="s">
        <v>157</v>
      </c>
      <c r="H14" s="132"/>
      <c r="I14" s="148">
        <v>45166</v>
      </c>
      <c r="J14" s="127"/>
    </row>
    <row r="15" spans="1:21">
      <c r="A15" s="126"/>
      <c r="B15" s="6" t="s">
        <v>11</v>
      </c>
      <c r="C15" s="7"/>
      <c r="D15" s="7"/>
      <c r="E15" s="8"/>
      <c r="F15" s="128"/>
      <c r="G15" s="9" t="s">
        <v>11</v>
      </c>
      <c r="H15" s="132"/>
      <c r="I15" s="149"/>
      <c r="J15" s="127"/>
    </row>
    <row r="16" spans="1:21">
      <c r="A16" s="126"/>
      <c r="B16" s="132"/>
      <c r="C16" s="132"/>
      <c r="D16" s="132"/>
      <c r="E16" s="132"/>
      <c r="F16" s="132"/>
      <c r="G16" s="132"/>
      <c r="H16" s="134" t="s">
        <v>147</v>
      </c>
      <c r="I16" s="142">
        <v>39785</v>
      </c>
      <c r="J16" s="127"/>
    </row>
    <row r="17" spans="1:16">
      <c r="A17" s="126"/>
      <c r="B17" s="132" t="s">
        <v>720</v>
      </c>
      <c r="C17" s="132"/>
      <c r="D17" s="132"/>
      <c r="E17" s="132"/>
      <c r="F17" s="132"/>
      <c r="G17" s="132"/>
      <c r="H17" s="134" t="s">
        <v>148</v>
      </c>
      <c r="I17" s="142"/>
      <c r="J17" s="127"/>
    </row>
    <row r="18" spans="1:16" ht="18">
      <c r="A18" s="126"/>
      <c r="B18" s="132" t="s">
        <v>721</v>
      </c>
      <c r="C18" s="132"/>
      <c r="D18" s="132"/>
      <c r="E18" s="132"/>
      <c r="F18" s="132"/>
      <c r="G18" s="132"/>
      <c r="H18" s="137" t="s">
        <v>264</v>
      </c>
      <c r="I18" s="116" t="s">
        <v>282</v>
      </c>
      <c r="J18" s="127"/>
    </row>
    <row r="19" spans="1:16">
      <c r="A19" s="126"/>
      <c r="B19" s="132"/>
      <c r="C19" s="132"/>
      <c r="D19" s="132"/>
      <c r="E19" s="132"/>
      <c r="F19" s="132"/>
      <c r="G19" s="132"/>
      <c r="H19" s="132"/>
      <c r="I19" s="132"/>
      <c r="J19" s="127"/>
      <c r="P19">
        <v>45166</v>
      </c>
    </row>
    <row r="20" spans="1:16">
      <c r="A20" s="126"/>
      <c r="B20" s="112" t="s">
        <v>204</v>
      </c>
      <c r="C20" s="112" t="s">
        <v>205</v>
      </c>
      <c r="D20" s="129" t="s">
        <v>206</v>
      </c>
      <c r="E20" s="150" t="s">
        <v>207</v>
      </c>
      <c r="F20" s="151"/>
      <c r="G20" s="112" t="s">
        <v>174</v>
      </c>
      <c r="H20" s="112" t="s">
        <v>208</v>
      </c>
      <c r="I20" s="112" t="s">
        <v>26</v>
      </c>
      <c r="J20" s="127"/>
    </row>
    <row r="21" spans="1:16">
      <c r="A21" s="126"/>
      <c r="B21" s="117"/>
      <c r="C21" s="117"/>
      <c r="D21" s="118"/>
      <c r="E21" s="152"/>
      <c r="F21" s="153"/>
      <c r="G21" s="117" t="s">
        <v>146</v>
      </c>
      <c r="H21" s="117"/>
      <c r="I21" s="117"/>
      <c r="J21" s="127"/>
    </row>
    <row r="22" spans="1:16" ht="84">
      <c r="A22" s="126"/>
      <c r="B22" s="119">
        <v>2</v>
      </c>
      <c r="C22" s="10" t="s">
        <v>722</v>
      </c>
      <c r="D22" s="130" t="s">
        <v>723</v>
      </c>
      <c r="E22" s="144"/>
      <c r="F22" s="145"/>
      <c r="G22" s="11" t="s">
        <v>724</v>
      </c>
      <c r="H22" s="14">
        <v>36.5</v>
      </c>
      <c r="I22" s="121">
        <f t="shared" ref="I22:I85" si="0">H22*B22</f>
        <v>73</v>
      </c>
      <c r="J22" s="127"/>
    </row>
    <row r="23" spans="1:16" ht="84">
      <c r="A23" s="126"/>
      <c r="B23" s="119">
        <v>2</v>
      </c>
      <c r="C23" s="10" t="s">
        <v>725</v>
      </c>
      <c r="D23" s="130" t="s">
        <v>726</v>
      </c>
      <c r="E23" s="144" t="s">
        <v>727</v>
      </c>
      <c r="F23" s="145"/>
      <c r="G23" s="11" t="s">
        <v>728</v>
      </c>
      <c r="H23" s="14">
        <v>27.72</v>
      </c>
      <c r="I23" s="121">
        <f t="shared" si="0"/>
        <v>55.44</v>
      </c>
      <c r="J23" s="127"/>
    </row>
    <row r="24" spans="1:16" ht="72">
      <c r="A24" s="126"/>
      <c r="B24" s="119">
        <v>4</v>
      </c>
      <c r="C24" s="10" t="s">
        <v>729</v>
      </c>
      <c r="D24" s="130" t="s">
        <v>730</v>
      </c>
      <c r="E24" s="144" t="s">
        <v>731</v>
      </c>
      <c r="F24" s="145"/>
      <c r="G24" s="11" t="s">
        <v>732</v>
      </c>
      <c r="H24" s="14">
        <v>17.190000000000001</v>
      </c>
      <c r="I24" s="121">
        <f t="shared" si="0"/>
        <v>68.760000000000005</v>
      </c>
      <c r="J24" s="127"/>
    </row>
    <row r="25" spans="1:16" ht="72">
      <c r="A25" s="126"/>
      <c r="B25" s="119">
        <v>2</v>
      </c>
      <c r="C25" s="10" t="s">
        <v>729</v>
      </c>
      <c r="D25" s="130" t="s">
        <v>730</v>
      </c>
      <c r="E25" s="144" t="s">
        <v>727</v>
      </c>
      <c r="F25" s="145"/>
      <c r="G25" s="11" t="s">
        <v>732</v>
      </c>
      <c r="H25" s="14">
        <v>17.190000000000001</v>
      </c>
      <c r="I25" s="121">
        <f t="shared" si="0"/>
        <v>34.380000000000003</v>
      </c>
      <c r="J25" s="127"/>
    </row>
    <row r="26" spans="1:16" ht="72">
      <c r="A26" s="126"/>
      <c r="B26" s="119">
        <v>2</v>
      </c>
      <c r="C26" s="10" t="s">
        <v>729</v>
      </c>
      <c r="D26" s="130" t="s">
        <v>730</v>
      </c>
      <c r="E26" s="144" t="s">
        <v>733</v>
      </c>
      <c r="F26" s="145"/>
      <c r="G26" s="11" t="s">
        <v>732</v>
      </c>
      <c r="H26" s="14">
        <v>17.190000000000001</v>
      </c>
      <c r="I26" s="121">
        <f t="shared" si="0"/>
        <v>34.380000000000003</v>
      </c>
      <c r="J26" s="127"/>
    </row>
    <row r="27" spans="1:16" ht="72">
      <c r="A27" s="126"/>
      <c r="B27" s="119">
        <v>4</v>
      </c>
      <c r="C27" s="10" t="s">
        <v>729</v>
      </c>
      <c r="D27" s="130" t="s">
        <v>734</v>
      </c>
      <c r="E27" s="144" t="s">
        <v>279</v>
      </c>
      <c r="F27" s="145"/>
      <c r="G27" s="11" t="s">
        <v>732</v>
      </c>
      <c r="H27" s="14">
        <v>19.3</v>
      </c>
      <c r="I27" s="121">
        <f t="shared" si="0"/>
        <v>77.2</v>
      </c>
      <c r="J27" s="127"/>
    </row>
    <row r="28" spans="1:16" ht="72">
      <c r="A28" s="126"/>
      <c r="B28" s="119">
        <v>2</v>
      </c>
      <c r="C28" s="10" t="s">
        <v>729</v>
      </c>
      <c r="D28" s="130" t="s">
        <v>735</v>
      </c>
      <c r="E28" s="144" t="s">
        <v>731</v>
      </c>
      <c r="F28" s="145"/>
      <c r="G28" s="11" t="s">
        <v>732</v>
      </c>
      <c r="H28" s="14">
        <v>20.7</v>
      </c>
      <c r="I28" s="121">
        <f t="shared" si="0"/>
        <v>41.4</v>
      </c>
      <c r="J28" s="127"/>
    </row>
    <row r="29" spans="1:16" ht="72">
      <c r="A29" s="126"/>
      <c r="B29" s="119">
        <v>4</v>
      </c>
      <c r="C29" s="10" t="s">
        <v>729</v>
      </c>
      <c r="D29" s="130" t="s">
        <v>726</v>
      </c>
      <c r="E29" s="144" t="s">
        <v>279</v>
      </c>
      <c r="F29" s="145"/>
      <c r="G29" s="11" t="s">
        <v>732</v>
      </c>
      <c r="H29" s="14">
        <v>24.21</v>
      </c>
      <c r="I29" s="121">
        <f t="shared" si="0"/>
        <v>96.84</v>
      </c>
      <c r="J29" s="127"/>
    </row>
    <row r="30" spans="1:16" ht="72">
      <c r="A30" s="126"/>
      <c r="B30" s="119">
        <v>4</v>
      </c>
      <c r="C30" s="10" t="s">
        <v>729</v>
      </c>
      <c r="D30" s="130" t="s">
        <v>726</v>
      </c>
      <c r="E30" s="144" t="s">
        <v>115</v>
      </c>
      <c r="F30" s="145"/>
      <c r="G30" s="11" t="s">
        <v>732</v>
      </c>
      <c r="H30" s="14">
        <v>24.21</v>
      </c>
      <c r="I30" s="121">
        <f t="shared" si="0"/>
        <v>96.84</v>
      </c>
      <c r="J30" s="127"/>
    </row>
    <row r="31" spans="1:16" ht="72">
      <c r="A31" s="126"/>
      <c r="B31" s="119">
        <v>2</v>
      </c>
      <c r="C31" s="10" t="s">
        <v>729</v>
      </c>
      <c r="D31" s="130" t="s">
        <v>726</v>
      </c>
      <c r="E31" s="144" t="s">
        <v>679</v>
      </c>
      <c r="F31" s="145"/>
      <c r="G31" s="11" t="s">
        <v>732</v>
      </c>
      <c r="H31" s="14">
        <v>24.21</v>
      </c>
      <c r="I31" s="121">
        <f t="shared" si="0"/>
        <v>48.42</v>
      </c>
      <c r="J31" s="127"/>
    </row>
    <row r="32" spans="1:16" ht="72">
      <c r="A32" s="126"/>
      <c r="B32" s="119">
        <v>2</v>
      </c>
      <c r="C32" s="10" t="s">
        <v>729</v>
      </c>
      <c r="D32" s="130" t="s">
        <v>726</v>
      </c>
      <c r="E32" s="144" t="s">
        <v>731</v>
      </c>
      <c r="F32" s="145"/>
      <c r="G32" s="11" t="s">
        <v>732</v>
      </c>
      <c r="H32" s="14">
        <v>24.21</v>
      </c>
      <c r="I32" s="121">
        <f t="shared" si="0"/>
        <v>48.42</v>
      </c>
      <c r="J32" s="127"/>
    </row>
    <row r="33" spans="1:10" ht="72">
      <c r="A33" s="126"/>
      <c r="B33" s="119">
        <v>2</v>
      </c>
      <c r="C33" s="10" t="s">
        <v>729</v>
      </c>
      <c r="D33" s="130" t="s">
        <v>726</v>
      </c>
      <c r="E33" s="144" t="s">
        <v>733</v>
      </c>
      <c r="F33" s="145"/>
      <c r="G33" s="11" t="s">
        <v>732</v>
      </c>
      <c r="H33" s="14">
        <v>24.21</v>
      </c>
      <c r="I33" s="121">
        <f t="shared" si="0"/>
        <v>48.42</v>
      </c>
      <c r="J33" s="127"/>
    </row>
    <row r="34" spans="1:10" ht="72">
      <c r="A34" s="126"/>
      <c r="B34" s="119">
        <v>4</v>
      </c>
      <c r="C34" s="10" t="s">
        <v>729</v>
      </c>
      <c r="D34" s="130" t="s">
        <v>736</v>
      </c>
      <c r="E34" s="144" t="s">
        <v>279</v>
      </c>
      <c r="F34" s="145"/>
      <c r="G34" s="11" t="s">
        <v>732</v>
      </c>
      <c r="H34" s="14">
        <v>25.62</v>
      </c>
      <c r="I34" s="121">
        <f t="shared" si="0"/>
        <v>102.48</v>
      </c>
      <c r="J34" s="127"/>
    </row>
    <row r="35" spans="1:10" ht="72">
      <c r="A35" s="126"/>
      <c r="B35" s="119">
        <v>4</v>
      </c>
      <c r="C35" s="10" t="s">
        <v>729</v>
      </c>
      <c r="D35" s="130" t="s">
        <v>736</v>
      </c>
      <c r="E35" s="144" t="s">
        <v>589</v>
      </c>
      <c r="F35" s="145"/>
      <c r="G35" s="11" t="s">
        <v>732</v>
      </c>
      <c r="H35" s="14">
        <v>25.62</v>
      </c>
      <c r="I35" s="121">
        <f t="shared" si="0"/>
        <v>102.48</v>
      </c>
      <c r="J35" s="127"/>
    </row>
    <row r="36" spans="1:10" ht="72">
      <c r="A36" s="126"/>
      <c r="B36" s="119">
        <v>4</v>
      </c>
      <c r="C36" s="10" t="s">
        <v>729</v>
      </c>
      <c r="D36" s="130" t="s">
        <v>736</v>
      </c>
      <c r="E36" s="144" t="s">
        <v>115</v>
      </c>
      <c r="F36" s="145"/>
      <c r="G36" s="11" t="s">
        <v>732</v>
      </c>
      <c r="H36" s="14">
        <v>25.62</v>
      </c>
      <c r="I36" s="121">
        <f t="shared" si="0"/>
        <v>102.48</v>
      </c>
      <c r="J36" s="127"/>
    </row>
    <row r="37" spans="1:10" ht="72">
      <c r="A37" s="126"/>
      <c r="B37" s="119">
        <v>2</v>
      </c>
      <c r="C37" s="10" t="s">
        <v>729</v>
      </c>
      <c r="D37" s="130" t="s">
        <v>736</v>
      </c>
      <c r="E37" s="144" t="s">
        <v>731</v>
      </c>
      <c r="F37" s="145"/>
      <c r="G37" s="11" t="s">
        <v>732</v>
      </c>
      <c r="H37" s="14">
        <v>25.62</v>
      </c>
      <c r="I37" s="121">
        <f t="shared" si="0"/>
        <v>51.24</v>
      </c>
      <c r="J37" s="127"/>
    </row>
    <row r="38" spans="1:10" ht="72">
      <c r="A38" s="126"/>
      <c r="B38" s="119">
        <v>2</v>
      </c>
      <c r="C38" s="10" t="s">
        <v>729</v>
      </c>
      <c r="D38" s="130" t="s">
        <v>736</v>
      </c>
      <c r="E38" s="144" t="s">
        <v>733</v>
      </c>
      <c r="F38" s="145"/>
      <c r="G38" s="11" t="s">
        <v>732</v>
      </c>
      <c r="H38" s="14">
        <v>25.62</v>
      </c>
      <c r="I38" s="121">
        <f t="shared" si="0"/>
        <v>51.24</v>
      </c>
      <c r="J38" s="127"/>
    </row>
    <row r="39" spans="1:10" ht="72">
      <c r="A39" s="126"/>
      <c r="B39" s="119">
        <v>4</v>
      </c>
      <c r="C39" s="10" t="s">
        <v>729</v>
      </c>
      <c r="D39" s="130" t="s">
        <v>737</v>
      </c>
      <c r="E39" s="144" t="s">
        <v>727</v>
      </c>
      <c r="F39" s="145"/>
      <c r="G39" s="11" t="s">
        <v>732</v>
      </c>
      <c r="H39" s="14">
        <v>30.88</v>
      </c>
      <c r="I39" s="121">
        <f t="shared" si="0"/>
        <v>123.52</v>
      </c>
      <c r="J39" s="127"/>
    </row>
    <row r="40" spans="1:10" ht="72">
      <c r="A40" s="126"/>
      <c r="B40" s="119">
        <v>2</v>
      </c>
      <c r="C40" s="10" t="s">
        <v>729</v>
      </c>
      <c r="D40" s="130" t="s">
        <v>737</v>
      </c>
      <c r="E40" s="144" t="s">
        <v>733</v>
      </c>
      <c r="F40" s="145"/>
      <c r="G40" s="11" t="s">
        <v>732</v>
      </c>
      <c r="H40" s="14">
        <v>30.88</v>
      </c>
      <c r="I40" s="121">
        <f t="shared" si="0"/>
        <v>61.76</v>
      </c>
      <c r="J40" s="127"/>
    </row>
    <row r="41" spans="1:10" ht="72">
      <c r="A41" s="126"/>
      <c r="B41" s="119">
        <v>2</v>
      </c>
      <c r="C41" s="10" t="s">
        <v>729</v>
      </c>
      <c r="D41" s="130" t="s">
        <v>738</v>
      </c>
      <c r="E41" s="144" t="s">
        <v>739</v>
      </c>
      <c r="F41" s="145"/>
      <c r="G41" s="11" t="s">
        <v>732</v>
      </c>
      <c r="H41" s="14">
        <v>34.74</v>
      </c>
      <c r="I41" s="121">
        <f t="shared" si="0"/>
        <v>69.48</v>
      </c>
      <c r="J41" s="127"/>
    </row>
    <row r="42" spans="1:10" ht="72">
      <c r="A42" s="126"/>
      <c r="B42" s="119">
        <v>2</v>
      </c>
      <c r="C42" s="10" t="s">
        <v>729</v>
      </c>
      <c r="D42" s="130" t="s">
        <v>740</v>
      </c>
      <c r="E42" s="144" t="s">
        <v>739</v>
      </c>
      <c r="F42" s="145"/>
      <c r="G42" s="11" t="s">
        <v>732</v>
      </c>
      <c r="H42" s="14">
        <v>40</v>
      </c>
      <c r="I42" s="121">
        <f t="shared" si="0"/>
        <v>80</v>
      </c>
      <c r="J42" s="127"/>
    </row>
    <row r="43" spans="1:10" ht="72">
      <c r="A43" s="126"/>
      <c r="B43" s="119">
        <v>2</v>
      </c>
      <c r="C43" s="10" t="s">
        <v>729</v>
      </c>
      <c r="D43" s="130" t="s">
        <v>741</v>
      </c>
      <c r="E43" s="144" t="s">
        <v>727</v>
      </c>
      <c r="F43" s="145"/>
      <c r="G43" s="11" t="s">
        <v>732</v>
      </c>
      <c r="H43" s="14">
        <v>48.78</v>
      </c>
      <c r="I43" s="121">
        <f t="shared" si="0"/>
        <v>97.56</v>
      </c>
      <c r="J43" s="127"/>
    </row>
    <row r="44" spans="1:10" ht="72">
      <c r="A44" s="126"/>
      <c r="B44" s="119">
        <v>2</v>
      </c>
      <c r="C44" s="10" t="s">
        <v>729</v>
      </c>
      <c r="D44" s="130" t="s">
        <v>741</v>
      </c>
      <c r="E44" s="144" t="s">
        <v>739</v>
      </c>
      <c r="F44" s="145"/>
      <c r="G44" s="11" t="s">
        <v>732</v>
      </c>
      <c r="H44" s="14">
        <v>48.78</v>
      </c>
      <c r="I44" s="121">
        <f t="shared" si="0"/>
        <v>97.56</v>
      </c>
      <c r="J44" s="127"/>
    </row>
    <row r="45" spans="1:10" ht="72">
      <c r="A45" s="126"/>
      <c r="B45" s="119">
        <v>6</v>
      </c>
      <c r="C45" s="10" t="s">
        <v>729</v>
      </c>
      <c r="D45" s="130" t="s">
        <v>742</v>
      </c>
      <c r="E45" s="144" t="s">
        <v>731</v>
      </c>
      <c r="F45" s="145"/>
      <c r="G45" s="11" t="s">
        <v>732</v>
      </c>
      <c r="H45" s="14">
        <v>52.29</v>
      </c>
      <c r="I45" s="121">
        <f t="shared" si="0"/>
        <v>313.74</v>
      </c>
      <c r="J45" s="127"/>
    </row>
    <row r="46" spans="1:10" ht="108">
      <c r="A46" s="126"/>
      <c r="B46" s="119">
        <v>2</v>
      </c>
      <c r="C46" s="10" t="s">
        <v>743</v>
      </c>
      <c r="D46" s="130" t="s">
        <v>744</v>
      </c>
      <c r="E46" s="144"/>
      <c r="F46" s="145"/>
      <c r="G46" s="11" t="s">
        <v>745</v>
      </c>
      <c r="H46" s="14">
        <v>90.89</v>
      </c>
      <c r="I46" s="121">
        <f t="shared" si="0"/>
        <v>181.78</v>
      </c>
      <c r="J46" s="127"/>
    </row>
    <row r="47" spans="1:10" ht="108">
      <c r="A47" s="126"/>
      <c r="B47" s="119">
        <v>2</v>
      </c>
      <c r="C47" s="10" t="s">
        <v>746</v>
      </c>
      <c r="D47" s="130" t="s">
        <v>747</v>
      </c>
      <c r="E47" s="144"/>
      <c r="F47" s="145"/>
      <c r="G47" s="11" t="s">
        <v>748</v>
      </c>
      <c r="H47" s="14">
        <v>34.74</v>
      </c>
      <c r="I47" s="121">
        <f t="shared" si="0"/>
        <v>69.48</v>
      </c>
      <c r="J47" s="127"/>
    </row>
    <row r="48" spans="1:10" ht="108">
      <c r="A48" s="126"/>
      <c r="B48" s="119">
        <v>6</v>
      </c>
      <c r="C48" s="10" t="s">
        <v>746</v>
      </c>
      <c r="D48" s="130" t="s">
        <v>726</v>
      </c>
      <c r="E48" s="144"/>
      <c r="F48" s="145"/>
      <c r="G48" s="11" t="s">
        <v>748</v>
      </c>
      <c r="H48" s="14">
        <v>38.25</v>
      </c>
      <c r="I48" s="121">
        <f t="shared" si="0"/>
        <v>229.5</v>
      </c>
      <c r="J48" s="127"/>
    </row>
    <row r="49" spans="1:10" ht="108">
      <c r="A49" s="126"/>
      <c r="B49" s="119">
        <v>8</v>
      </c>
      <c r="C49" s="10" t="s">
        <v>746</v>
      </c>
      <c r="D49" s="130" t="s">
        <v>736</v>
      </c>
      <c r="E49" s="144"/>
      <c r="F49" s="145"/>
      <c r="G49" s="11" t="s">
        <v>748</v>
      </c>
      <c r="H49" s="14">
        <v>43.51</v>
      </c>
      <c r="I49" s="121">
        <f t="shared" si="0"/>
        <v>348.08</v>
      </c>
      <c r="J49" s="127"/>
    </row>
    <row r="50" spans="1:10" ht="84">
      <c r="A50" s="126"/>
      <c r="B50" s="119">
        <v>2</v>
      </c>
      <c r="C50" s="10" t="s">
        <v>749</v>
      </c>
      <c r="D50" s="130" t="s">
        <v>736</v>
      </c>
      <c r="E50" s="144"/>
      <c r="F50" s="145"/>
      <c r="G50" s="11" t="s">
        <v>750</v>
      </c>
      <c r="H50" s="14">
        <v>28.78</v>
      </c>
      <c r="I50" s="121">
        <f t="shared" si="0"/>
        <v>57.56</v>
      </c>
      <c r="J50" s="127"/>
    </row>
    <row r="51" spans="1:10" ht="96">
      <c r="A51" s="126"/>
      <c r="B51" s="119">
        <v>2</v>
      </c>
      <c r="C51" s="10" t="s">
        <v>751</v>
      </c>
      <c r="D51" s="130" t="s">
        <v>737</v>
      </c>
      <c r="E51" s="144" t="s">
        <v>739</v>
      </c>
      <c r="F51" s="145"/>
      <c r="G51" s="11" t="s">
        <v>752</v>
      </c>
      <c r="H51" s="14">
        <v>35.090000000000003</v>
      </c>
      <c r="I51" s="121">
        <f t="shared" si="0"/>
        <v>70.180000000000007</v>
      </c>
      <c r="J51" s="127"/>
    </row>
    <row r="52" spans="1:10" ht="96">
      <c r="A52" s="126"/>
      <c r="B52" s="119">
        <v>4</v>
      </c>
      <c r="C52" s="10" t="s">
        <v>753</v>
      </c>
      <c r="D52" s="130" t="s">
        <v>754</v>
      </c>
      <c r="E52" s="144" t="s">
        <v>589</v>
      </c>
      <c r="F52" s="145"/>
      <c r="G52" s="11" t="s">
        <v>755</v>
      </c>
      <c r="H52" s="14">
        <v>22.81</v>
      </c>
      <c r="I52" s="121">
        <f t="shared" si="0"/>
        <v>91.24</v>
      </c>
      <c r="J52" s="127"/>
    </row>
    <row r="53" spans="1:10" ht="96">
      <c r="A53" s="126"/>
      <c r="B53" s="119">
        <v>4</v>
      </c>
      <c r="C53" s="10" t="s">
        <v>753</v>
      </c>
      <c r="D53" s="130" t="s">
        <v>747</v>
      </c>
      <c r="E53" s="144" t="s">
        <v>279</v>
      </c>
      <c r="F53" s="145"/>
      <c r="G53" s="11" t="s">
        <v>755</v>
      </c>
      <c r="H53" s="14">
        <v>22.81</v>
      </c>
      <c r="I53" s="121">
        <f t="shared" si="0"/>
        <v>91.24</v>
      </c>
      <c r="J53" s="127"/>
    </row>
    <row r="54" spans="1:10" ht="84">
      <c r="A54" s="126"/>
      <c r="B54" s="119">
        <v>6</v>
      </c>
      <c r="C54" s="10" t="s">
        <v>756</v>
      </c>
      <c r="D54" s="130" t="s">
        <v>723</v>
      </c>
      <c r="E54" s="144" t="s">
        <v>731</v>
      </c>
      <c r="F54" s="145"/>
      <c r="G54" s="11" t="s">
        <v>757</v>
      </c>
      <c r="H54" s="14">
        <v>14.04</v>
      </c>
      <c r="I54" s="121">
        <f t="shared" si="0"/>
        <v>84.24</v>
      </c>
      <c r="J54" s="127"/>
    </row>
    <row r="55" spans="1:10" ht="84">
      <c r="A55" s="126"/>
      <c r="B55" s="119">
        <v>6</v>
      </c>
      <c r="C55" s="10" t="s">
        <v>756</v>
      </c>
      <c r="D55" s="130" t="s">
        <v>723</v>
      </c>
      <c r="E55" s="144" t="s">
        <v>733</v>
      </c>
      <c r="F55" s="145"/>
      <c r="G55" s="11" t="s">
        <v>757</v>
      </c>
      <c r="H55" s="14">
        <v>14.04</v>
      </c>
      <c r="I55" s="121">
        <f t="shared" si="0"/>
        <v>84.24</v>
      </c>
      <c r="J55" s="127"/>
    </row>
    <row r="56" spans="1:10" ht="60">
      <c r="A56" s="126"/>
      <c r="B56" s="119">
        <v>2</v>
      </c>
      <c r="C56" s="10" t="s">
        <v>758</v>
      </c>
      <c r="D56" s="130" t="s">
        <v>735</v>
      </c>
      <c r="E56" s="144" t="s">
        <v>115</v>
      </c>
      <c r="F56" s="145"/>
      <c r="G56" s="11" t="s">
        <v>759</v>
      </c>
      <c r="H56" s="14">
        <v>14.04</v>
      </c>
      <c r="I56" s="121">
        <f t="shared" si="0"/>
        <v>28.08</v>
      </c>
      <c r="J56" s="127"/>
    </row>
    <row r="57" spans="1:10" ht="60">
      <c r="A57" s="126"/>
      <c r="B57" s="119">
        <v>2</v>
      </c>
      <c r="C57" s="10" t="s">
        <v>758</v>
      </c>
      <c r="D57" s="130" t="s">
        <v>747</v>
      </c>
      <c r="E57" s="144" t="s">
        <v>279</v>
      </c>
      <c r="F57" s="145"/>
      <c r="G57" s="11" t="s">
        <v>759</v>
      </c>
      <c r="H57" s="14">
        <v>15.44</v>
      </c>
      <c r="I57" s="121">
        <f t="shared" si="0"/>
        <v>30.88</v>
      </c>
      <c r="J57" s="127"/>
    </row>
    <row r="58" spans="1:10" ht="60">
      <c r="A58" s="126"/>
      <c r="B58" s="119">
        <v>2</v>
      </c>
      <c r="C58" s="10" t="s">
        <v>758</v>
      </c>
      <c r="D58" s="130" t="s">
        <v>747</v>
      </c>
      <c r="E58" s="144" t="s">
        <v>589</v>
      </c>
      <c r="F58" s="145"/>
      <c r="G58" s="11" t="s">
        <v>759</v>
      </c>
      <c r="H58" s="14">
        <v>15.44</v>
      </c>
      <c r="I58" s="121">
        <f t="shared" si="0"/>
        <v>30.88</v>
      </c>
      <c r="J58" s="127"/>
    </row>
    <row r="59" spans="1:10" ht="60">
      <c r="A59" s="126"/>
      <c r="B59" s="119">
        <v>2</v>
      </c>
      <c r="C59" s="10" t="s">
        <v>758</v>
      </c>
      <c r="D59" s="130" t="s">
        <v>747</v>
      </c>
      <c r="E59" s="144" t="s">
        <v>115</v>
      </c>
      <c r="F59" s="145"/>
      <c r="G59" s="11" t="s">
        <v>759</v>
      </c>
      <c r="H59" s="14">
        <v>15.44</v>
      </c>
      <c r="I59" s="121">
        <f t="shared" si="0"/>
        <v>30.88</v>
      </c>
      <c r="J59" s="127"/>
    </row>
    <row r="60" spans="1:10" ht="60">
      <c r="A60" s="126"/>
      <c r="B60" s="119">
        <v>2</v>
      </c>
      <c r="C60" s="10" t="s">
        <v>758</v>
      </c>
      <c r="D60" s="130" t="s">
        <v>726</v>
      </c>
      <c r="E60" s="144" t="s">
        <v>115</v>
      </c>
      <c r="F60" s="145"/>
      <c r="G60" s="11" t="s">
        <v>759</v>
      </c>
      <c r="H60" s="14">
        <v>15.44</v>
      </c>
      <c r="I60" s="121">
        <f t="shared" si="0"/>
        <v>30.88</v>
      </c>
      <c r="J60" s="127"/>
    </row>
    <row r="61" spans="1:10" ht="60">
      <c r="A61" s="126"/>
      <c r="B61" s="119">
        <v>2</v>
      </c>
      <c r="C61" s="10" t="s">
        <v>758</v>
      </c>
      <c r="D61" s="130" t="s">
        <v>736</v>
      </c>
      <c r="E61" s="144" t="s">
        <v>115</v>
      </c>
      <c r="F61" s="145"/>
      <c r="G61" s="11" t="s">
        <v>759</v>
      </c>
      <c r="H61" s="14">
        <v>16.84</v>
      </c>
      <c r="I61" s="121">
        <f t="shared" si="0"/>
        <v>33.68</v>
      </c>
      <c r="J61" s="127"/>
    </row>
    <row r="62" spans="1:10" ht="60">
      <c r="A62" s="126"/>
      <c r="B62" s="119">
        <v>2</v>
      </c>
      <c r="C62" s="10" t="s">
        <v>758</v>
      </c>
      <c r="D62" s="130" t="s">
        <v>723</v>
      </c>
      <c r="E62" s="144" t="s">
        <v>589</v>
      </c>
      <c r="F62" s="145"/>
      <c r="G62" s="11" t="s">
        <v>759</v>
      </c>
      <c r="H62" s="14">
        <v>18.25</v>
      </c>
      <c r="I62" s="121">
        <f t="shared" si="0"/>
        <v>36.5</v>
      </c>
      <c r="J62" s="127"/>
    </row>
    <row r="63" spans="1:10" ht="60">
      <c r="A63" s="126"/>
      <c r="B63" s="119">
        <v>2</v>
      </c>
      <c r="C63" s="10" t="s">
        <v>758</v>
      </c>
      <c r="D63" s="130" t="s">
        <v>723</v>
      </c>
      <c r="E63" s="144" t="s">
        <v>115</v>
      </c>
      <c r="F63" s="145"/>
      <c r="G63" s="11" t="s">
        <v>759</v>
      </c>
      <c r="H63" s="14">
        <v>18.25</v>
      </c>
      <c r="I63" s="121">
        <f t="shared" si="0"/>
        <v>36.5</v>
      </c>
      <c r="J63" s="127"/>
    </row>
    <row r="64" spans="1:10" ht="60">
      <c r="A64" s="126"/>
      <c r="B64" s="119">
        <v>2</v>
      </c>
      <c r="C64" s="10" t="s">
        <v>758</v>
      </c>
      <c r="D64" s="130" t="s">
        <v>760</v>
      </c>
      <c r="E64" s="144" t="s">
        <v>279</v>
      </c>
      <c r="F64" s="145"/>
      <c r="G64" s="11" t="s">
        <v>759</v>
      </c>
      <c r="H64" s="14">
        <v>29.83</v>
      </c>
      <c r="I64" s="121">
        <f t="shared" si="0"/>
        <v>59.66</v>
      </c>
      <c r="J64" s="127"/>
    </row>
    <row r="65" spans="1:10" ht="60">
      <c r="A65" s="126"/>
      <c r="B65" s="119">
        <v>8</v>
      </c>
      <c r="C65" s="10" t="s">
        <v>758</v>
      </c>
      <c r="D65" s="130" t="s">
        <v>760</v>
      </c>
      <c r="E65" s="144" t="s">
        <v>589</v>
      </c>
      <c r="F65" s="145"/>
      <c r="G65" s="11" t="s">
        <v>759</v>
      </c>
      <c r="H65" s="14">
        <v>29.83</v>
      </c>
      <c r="I65" s="121">
        <f t="shared" si="0"/>
        <v>238.64</v>
      </c>
      <c r="J65" s="127"/>
    </row>
    <row r="66" spans="1:10" ht="60">
      <c r="A66" s="126"/>
      <c r="B66" s="119">
        <v>4</v>
      </c>
      <c r="C66" s="10" t="s">
        <v>758</v>
      </c>
      <c r="D66" s="130" t="s">
        <v>742</v>
      </c>
      <c r="E66" s="144" t="s">
        <v>115</v>
      </c>
      <c r="F66" s="145"/>
      <c r="G66" s="11" t="s">
        <v>759</v>
      </c>
      <c r="H66" s="14">
        <v>32.64</v>
      </c>
      <c r="I66" s="121">
        <f t="shared" si="0"/>
        <v>130.56</v>
      </c>
      <c r="J66" s="127"/>
    </row>
    <row r="67" spans="1:10" ht="60">
      <c r="A67" s="126"/>
      <c r="B67" s="119">
        <v>6</v>
      </c>
      <c r="C67" s="10" t="s">
        <v>758</v>
      </c>
      <c r="D67" s="130" t="s">
        <v>744</v>
      </c>
      <c r="E67" s="144" t="s">
        <v>115</v>
      </c>
      <c r="F67" s="145"/>
      <c r="G67" s="11" t="s">
        <v>759</v>
      </c>
      <c r="H67" s="14">
        <v>34.74</v>
      </c>
      <c r="I67" s="121">
        <f t="shared" si="0"/>
        <v>208.44</v>
      </c>
      <c r="J67" s="127"/>
    </row>
    <row r="68" spans="1:10" ht="252">
      <c r="A68" s="126"/>
      <c r="B68" s="119">
        <v>2</v>
      </c>
      <c r="C68" s="10" t="s">
        <v>761</v>
      </c>
      <c r="D68" s="130" t="s">
        <v>736</v>
      </c>
      <c r="E68" s="144" t="s">
        <v>279</v>
      </c>
      <c r="F68" s="145"/>
      <c r="G68" s="11" t="s">
        <v>762</v>
      </c>
      <c r="H68" s="14">
        <v>96.15</v>
      </c>
      <c r="I68" s="121">
        <f t="shared" si="0"/>
        <v>192.3</v>
      </c>
      <c r="J68" s="127"/>
    </row>
    <row r="69" spans="1:10" ht="144">
      <c r="A69" s="126"/>
      <c r="B69" s="119">
        <v>2</v>
      </c>
      <c r="C69" s="10" t="s">
        <v>763</v>
      </c>
      <c r="D69" s="130" t="s">
        <v>726</v>
      </c>
      <c r="E69" s="144"/>
      <c r="F69" s="145"/>
      <c r="G69" s="11" t="s">
        <v>1015</v>
      </c>
      <c r="H69" s="14">
        <v>20.350000000000001</v>
      </c>
      <c r="I69" s="121">
        <f t="shared" si="0"/>
        <v>40.700000000000003</v>
      </c>
      <c r="J69" s="127"/>
    </row>
    <row r="70" spans="1:10" ht="144">
      <c r="A70" s="126"/>
      <c r="B70" s="119">
        <v>2</v>
      </c>
      <c r="C70" s="10" t="s">
        <v>763</v>
      </c>
      <c r="D70" s="130" t="s">
        <v>736</v>
      </c>
      <c r="E70" s="144"/>
      <c r="F70" s="145"/>
      <c r="G70" s="11" t="s">
        <v>1015</v>
      </c>
      <c r="H70" s="14">
        <v>22.46</v>
      </c>
      <c r="I70" s="121">
        <f t="shared" si="0"/>
        <v>44.92</v>
      </c>
      <c r="J70" s="127"/>
    </row>
    <row r="71" spans="1:10" ht="144">
      <c r="A71" s="126"/>
      <c r="B71" s="119">
        <v>2</v>
      </c>
      <c r="C71" s="10" t="s">
        <v>763</v>
      </c>
      <c r="D71" s="130" t="s">
        <v>740</v>
      </c>
      <c r="E71" s="144"/>
      <c r="F71" s="145"/>
      <c r="G71" s="11" t="s">
        <v>1015</v>
      </c>
      <c r="H71" s="14">
        <v>36.85</v>
      </c>
      <c r="I71" s="121">
        <f t="shared" si="0"/>
        <v>73.7</v>
      </c>
      <c r="J71" s="127"/>
    </row>
    <row r="72" spans="1:10" ht="144">
      <c r="A72" s="126"/>
      <c r="B72" s="119">
        <v>2</v>
      </c>
      <c r="C72" s="10" t="s">
        <v>763</v>
      </c>
      <c r="D72" s="130" t="s">
        <v>764</v>
      </c>
      <c r="E72" s="144"/>
      <c r="F72" s="145"/>
      <c r="G72" s="11" t="s">
        <v>1015</v>
      </c>
      <c r="H72" s="14">
        <v>43.51</v>
      </c>
      <c r="I72" s="121">
        <f t="shared" si="0"/>
        <v>87.02</v>
      </c>
      <c r="J72" s="127"/>
    </row>
    <row r="73" spans="1:10" ht="144">
      <c r="A73" s="126"/>
      <c r="B73" s="119">
        <v>2</v>
      </c>
      <c r="C73" s="10" t="s">
        <v>763</v>
      </c>
      <c r="D73" s="130" t="s">
        <v>765</v>
      </c>
      <c r="E73" s="144"/>
      <c r="F73" s="145"/>
      <c r="G73" s="11" t="s">
        <v>1015</v>
      </c>
      <c r="H73" s="14">
        <v>24.21</v>
      </c>
      <c r="I73" s="121">
        <f t="shared" si="0"/>
        <v>48.42</v>
      </c>
      <c r="J73" s="127"/>
    </row>
    <row r="74" spans="1:10" ht="96">
      <c r="A74" s="126"/>
      <c r="B74" s="119">
        <v>2</v>
      </c>
      <c r="C74" s="10" t="s">
        <v>766</v>
      </c>
      <c r="D74" s="130" t="s">
        <v>736</v>
      </c>
      <c r="E74" s="144"/>
      <c r="F74" s="145"/>
      <c r="G74" s="11" t="s">
        <v>767</v>
      </c>
      <c r="H74" s="14">
        <v>38.25</v>
      </c>
      <c r="I74" s="121">
        <f t="shared" si="0"/>
        <v>76.5</v>
      </c>
      <c r="J74" s="127"/>
    </row>
    <row r="75" spans="1:10" ht="72">
      <c r="A75" s="126"/>
      <c r="B75" s="119">
        <v>6</v>
      </c>
      <c r="C75" s="10" t="s">
        <v>768</v>
      </c>
      <c r="D75" s="130" t="s">
        <v>754</v>
      </c>
      <c r="E75" s="144"/>
      <c r="F75" s="145"/>
      <c r="G75" s="11" t="s">
        <v>769</v>
      </c>
      <c r="H75" s="14">
        <v>32.99</v>
      </c>
      <c r="I75" s="121">
        <f t="shared" si="0"/>
        <v>197.94</v>
      </c>
      <c r="J75" s="127"/>
    </row>
    <row r="76" spans="1:10" ht="72">
      <c r="A76" s="126"/>
      <c r="B76" s="119">
        <v>4</v>
      </c>
      <c r="C76" s="10" t="s">
        <v>768</v>
      </c>
      <c r="D76" s="130" t="s">
        <v>747</v>
      </c>
      <c r="E76" s="144"/>
      <c r="F76" s="145"/>
      <c r="G76" s="11" t="s">
        <v>769</v>
      </c>
      <c r="H76" s="14">
        <v>34.74</v>
      </c>
      <c r="I76" s="121">
        <f t="shared" si="0"/>
        <v>138.96</v>
      </c>
      <c r="J76" s="127"/>
    </row>
    <row r="77" spans="1:10" ht="72">
      <c r="A77" s="126"/>
      <c r="B77" s="119">
        <v>2</v>
      </c>
      <c r="C77" s="10" t="s">
        <v>768</v>
      </c>
      <c r="D77" s="130" t="s">
        <v>744</v>
      </c>
      <c r="E77" s="144"/>
      <c r="F77" s="145"/>
      <c r="G77" s="11" t="s">
        <v>769</v>
      </c>
      <c r="H77" s="14">
        <v>73.34</v>
      </c>
      <c r="I77" s="121">
        <f t="shared" si="0"/>
        <v>146.68</v>
      </c>
      <c r="J77" s="127"/>
    </row>
    <row r="78" spans="1:10" ht="144">
      <c r="A78" s="126"/>
      <c r="B78" s="119">
        <v>2</v>
      </c>
      <c r="C78" s="10" t="s">
        <v>770</v>
      </c>
      <c r="D78" s="130" t="s">
        <v>747</v>
      </c>
      <c r="E78" s="144" t="s">
        <v>279</v>
      </c>
      <c r="F78" s="145"/>
      <c r="G78" s="11" t="s">
        <v>1016</v>
      </c>
      <c r="H78" s="14">
        <v>39.299999999999997</v>
      </c>
      <c r="I78" s="121">
        <f t="shared" si="0"/>
        <v>78.599999999999994</v>
      </c>
      <c r="J78" s="127"/>
    </row>
    <row r="79" spans="1:10" ht="144">
      <c r="A79" s="126"/>
      <c r="B79" s="119">
        <v>2</v>
      </c>
      <c r="C79" s="10" t="s">
        <v>770</v>
      </c>
      <c r="D79" s="130" t="s">
        <v>726</v>
      </c>
      <c r="E79" s="144" t="s">
        <v>279</v>
      </c>
      <c r="F79" s="145"/>
      <c r="G79" s="11" t="s">
        <v>1016</v>
      </c>
      <c r="H79" s="14">
        <v>40.71</v>
      </c>
      <c r="I79" s="121">
        <f t="shared" si="0"/>
        <v>81.42</v>
      </c>
      <c r="J79" s="127"/>
    </row>
    <row r="80" spans="1:10" ht="144">
      <c r="A80" s="126"/>
      <c r="B80" s="119">
        <v>2</v>
      </c>
      <c r="C80" s="10" t="s">
        <v>770</v>
      </c>
      <c r="D80" s="130" t="s">
        <v>723</v>
      </c>
      <c r="E80" s="144" t="s">
        <v>279</v>
      </c>
      <c r="F80" s="145"/>
      <c r="G80" s="11" t="s">
        <v>1016</v>
      </c>
      <c r="H80" s="14">
        <v>48.08</v>
      </c>
      <c r="I80" s="121">
        <f t="shared" si="0"/>
        <v>96.16</v>
      </c>
      <c r="J80" s="127"/>
    </row>
    <row r="81" spans="1:10" ht="144">
      <c r="A81" s="126"/>
      <c r="B81" s="119">
        <v>2</v>
      </c>
      <c r="C81" s="10" t="s">
        <v>770</v>
      </c>
      <c r="D81" s="130" t="s">
        <v>738</v>
      </c>
      <c r="E81" s="144" t="s">
        <v>279</v>
      </c>
      <c r="F81" s="145"/>
      <c r="G81" s="11" t="s">
        <v>1016</v>
      </c>
      <c r="H81" s="14">
        <v>58.95</v>
      </c>
      <c r="I81" s="121">
        <f t="shared" si="0"/>
        <v>117.9</v>
      </c>
      <c r="J81" s="127"/>
    </row>
    <row r="82" spans="1:10" ht="144">
      <c r="A82" s="126"/>
      <c r="B82" s="119">
        <v>22</v>
      </c>
      <c r="C82" s="10" t="s">
        <v>770</v>
      </c>
      <c r="D82" s="130" t="s">
        <v>740</v>
      </c>
      <c r="E82" s="144" t="s">
        <v>279</v>
      </c>
      <c r="F82" s="145"/>
      <c r="G82" s="11" t="s">
        <v>1016</v>
      </c>
      <c r="H82" s="14">
        <v>61.76</v>
      </c>
      <c r="I82" s="121">
        <f t="shared" si="0"/>
        <v>1358.72</v>
      </c>
      <c r="J82" s="133"/>
    </row>
    <row r="83" spans="1:10" ht="84">
      <c r="A83" s="126"/>
      <c r="B83" s="119">
        <v>10</v>
      </c>
      <c r="C83" s="10" t="s">
        <v>771</v>
      </c>
      <c r="D83" s="130" t="s">
        <v>744</v>
      </c>
      <c r="E83" s="144"/>
      <c r="F83" s="145"/>
      <c r="G83" s="11" t="s">
        <v>772</v>
      </c>
      <c r="H83" s="14">
        <v>148.79</v>
      </c>
      <c r="I83" s="121">
        <f t="shared" si="0"/>
        <v>1487.8999999999999</v>
      </c>
      <c r="J83" s="133"/>
    </row>
    <row r="84" spans="1:10" ht="84">
      <c r="A84" s="126"/>
      <c r="B84" s="119">
        <v>4</v>
      </c>
      <c r="C84" s="10" t="s">
        <v>771</v>
      </c>
      <c r="D84" s="130" t="s">
        <v>773</v>
      </c>
      <c r="E84" s="144"/>
      <c r="F84" s="145"/>
      <c r="G84" s="11" t="s">
        <v>772</v>
      </c>
      <c r="H84" s="14">
        <v>280.38</v>
      </c>
      <c r="I84" s="121">
        <f t="shared" si="0"/>
        <v>1121.52</v>
      </c>
      <c r="J84" s="133"/>
    </row>
    <row r="85" spans="1:10" ht="60">
      <c r="A85" s="126"/>
      <c r="B85" s="119">
        <v>6</v>
      </c>
      <c r="C85" s="10" t="s">
        <v>774</v>
      </c>
      <c r="D85" s="130" t="s">
        <v>754</v>
      </c>
      <c r="E85" s="144" t="s">
        <v>279</v>
      </c>
      <c r="F85" s="145"/>
      <c r="G85" s="11" t="s">
        <v>775</v>
      </c>
      <c r="H85" s="14">
        <v>12.63</v>
      </c>
      <c r="I85" s="121">
        <f t="shared" si="0"/>
        <v>75.78</v>
      </c>
      <c r="J85" s="127"/>
    </row>
    <row r="86" spans="1:10" ht="60">
      <c r="A86" s="126"/>
      <c r="B86" s="119">
        <v>2</v>
      </c>
      <c r="C86" s="10" t="s">
        <v>774</v>
      </c>
      <c r="D86" s="130" t="s">
        <v>760</v>
      </c>
      <c r="E86" s="144" t="s">
        <v>279</v>
      </c>
      <c r="F86" s="145"/>
      <c r="G86" s="11" t="s">
        <v>775</v>
      </c>
      <c r="H86" s="14">
        <v>26.32</v>
      </c>
      <c r="I86" s="121">
        <f t="shared" ref="I86:I149" si="1">H86*B86</f>
        <v>52.64</v>
      </c>
      <c r="J86" s="127"/>
    </row>
    <row r="87" spans="1:10" ht="120">
      <c r="A87" s="126"/>
      <c r="B87" s="119">
        <v>10</v>
      </c>
      <c r="C87" s="10" t="s">
        <v>776</v>
      </c>
      <c r="D87" s="130" t="s">
        <v>747</v>
      </c>
      <c r="E87" s="144"/>
      <c r="F87" s="145"/>
      <c r="G87" s="11" t="s">
        <v>777</v>
      </c>
      <c r="H87" s="14">
        <v>59.3</v>
      </c>
      <c r="I87" s="121">
        <f t="shared" si="1"/>
        <v>593</v>
      </c>
      <c r="J87" s="127"/>
    </row>
    <row r="88" spans="1:10" ht="120">
      <c r="A88" s="126"/>
      <c r="B88" s="119">
        <v>2</v>
      </c>
      <c r="C88" s="10" t="s">
        <v>776</v>
      </c>
      <c r="D88" s="130" t="s">
        <v>726</v>
      </c>
      <c r="E88" s="144"/>
      <c r="F88" s="145"/>
      <c r="G88" s="11" t="s">
        <v>777</v>
      </c>
      <c r="H88" s="14">
        <v>62.81</v>
      </c>
      <c r="I88" s="121">
        <f t="shared" si="1"/>
        <v>125.62</v>
      </c>
      <c r="J88" s="127"/>
    </row>
    <row r="89" spans="1:10" ht="84">
      <c r="A89" s="126"/>
      <c r="B89" s="119">
        <v>2</v>
      </c>
      <c r="C89" s="10" t="s">
        <v>778</v>
      </c>
      <c r="D89" s="130" t="s">
        <v>754</v>
      </c>
      <c r="E89" s="144"/>
      <c r="F89" s="145"/>
      <c r="G89" s="11" t="s">
        <v>779</v>
      </c>
      <c r="H89" s="14">
        <v>18.95</v>
      </c>
      <c r="I89" s="121">
        <f t="shared" si="1"/>
        <v>37.9</v>
      </c>
      <c r="J89" s="127"/>
    </row>
    <row r="90" spans="1:10" ht="84">
      <c r="A90" s="126"/>
      <c r="B90" s="119">
        <v>4</v>
      </c>
      <c r="C90" s="10" t="s">
        <v>778</v>
      </c>
      <c r="D90" s="130" t="s">
        <v>736</v>
      </c>
      <c r="E90" s="144"/>
      <c r="F90" s="145"/>
      <c r="G90" s="11" t="s">
        <v>779</v>
      </c>
      <c r="H90" s="14">
        <v>38.25</v>
      </c>
      <c r="I90" s="121">
        <f t="shared" si="1"/>
        <v>153</v>
      </c>
      <c r="J90" s="127"/>
    </row>
    <row r="91" spans="1:10" ht="96">
      <c r="A91" s="126"/>
      <c r="B91" s="119">
        <v>2</v>
      </c>
      <c r="C91" s="10" t="s">
        <v>780</v>
      </c>
      <c r="D91" s="130" t="s">
        <v>736</v>
      </c>
      <c r="E91" s="144"/>
      <c r="F91" s="145"/>
      <c r="G91" s="11" t="s">
        <v>781</v>
      </c>
      <c r="H91" s="14">
        <v>40</v>
      </c>
      <c r="I91" s="121">
        <f t="shared" si="1"/>
        <v>80</v>
      </c>
      <c r="J91" s="127"/>
    </row>
    <row r="92" spans="1:10" ht="84">
      <c r="A92" s="126"/>
      <c r="B92" s="119">
        <v>2</v>
      </c>
      <c r="C92" s="10" t="s">
        <v>782</v>
      </c>
      <c r="D92" s="130" t="s">
        <v>783</v>
      </c>
      <c r="E92" s="144" t="s">
        <v>679</v>
      </c>
      <c r="F92" s="145"/>
      <c r="G92" s="11" t="s">
        <v>784</v>
      </c>
      <c r="H92" s="14">
        <v>80.36</v>
      </c>
      <c r="I92" s="121">
        <f t="shared" si="1"/>
        <v>160.72</v>
      </c>
      <c r="J92" s="127"/>
    </row>
    <row r="93" spans="1:10" ht="84">
      <c r="A93" s="126"/>
      <c r="B93" s="119">
        <v>2</v>
      </c>
      <c r="C93" s="10" t="s">
        <v>782</v>
      </c>
      <c r="D93" s="130" t="s">
        <v>747</v>
      </c>
      <c r="E93" s="144" t="s">
        <v>279</v>
      </c>
      <c r="F93" s="145"/>
      <c r="G93" s="11" t="s">
        <v>784</v>
      </c>
      <c r="H93" s="14">
        <v>96.15</v>
      </c>
      <c r="I93" s="121">
        <f t="shared" si="1"/>
        <v>192.3</v>
      </c>
      <c r="J93" s="127"/>
    </row>
    <row r="94" spans="1:10" ht="84">
      <c r="A94" s="126"/>
      <c r="B94" s="119">
        <v>2</v>
      </c>
      <c r="C94" s="10" t="s">
        <v>782</v>
      </c>
      <c r="D94" s="130" t="s">
        <v>744</v>
      </c>
      <c r="E94" s="144" t="s">
        <v>279</v>
      </c>
      <c r="F94" s="145"/>
      <c r="G94" s="11" t="s">
        <v>784</v>
      </c>
      <c r="H94" s="14">
        <v>218.97</v>
      </c>
      <c r="I94" s="121">
        <f t="shared" si="1"/>
        <v>437.94</v>
      </c>
      <c r="J94" s="127"/>
    </row>
    <row r="95" spans="1:10" ht="84">
      <c r="A95" s="126"/>
      <c r="B95" s="119">
        <v>8</v>
      </c>
      <c r="C95" s="10" t="s">
        <v>782</v>
      </c>
      <c r="D95" s="130" t="s">
        <v>785</v>
      </c>
      <c r="E95" s="144" t="s">
        <v>279</v>
      </c>
      <c r="F95" s="145"/>
      <c r="G95" s="11" t="s">
        <v>784</v>
      </c>
      <c r="H95" s="14">
        <v>276.87</v>
      </c>
      <c r="I95" s="121">
        <f t="shared" si="1"/>
        <v>2214.96</v>
      </c>
      <c r="J95" s="133"/>
    </row>
    <row r="96" spans="1:10" ht="84">
      <c r="A96" s="126"/>
      <c r="B96" s="119">
        <v>12</v>
      </c>
      <c r="C96" s="10" t="s">
        <v>782</v>
      </c>
      <c r="D96" s="130" t="s">
        <v>786</v>
      </c>
      <c r="E96" s="144" t="s">
        <v>279</v>
      </c>
      <c r="F96" s="145"/>
      <c r="G96" s="11" t="s">
        <v>784</v>
      </c>
      <c r="H96" s="14">
        <v>104.92</v>
      </c>
      <c r="I96" s="121">
        <f t="shared" si="1"/>
        <v>1259.04</v>
      </c>
      <c r="J96" s="133"/>
    </row>
    <row r="97" spans="1:10" ht="84">
      <c r="A97" s="126"/>
      <c r="B97" s="119">
        <v>4</v>
      </c>
      <c r="C97" s="10" t="s">
        <v>782</v>
      </c>
      <c r="D97" s="130" t="s">
        <v>786</v>
      </c>
      <c r="E97" s="144" t="s">
        <v>277</v>
      </c>
      <c r="F97" s="145"/>
      <c r="G97" s="11" t="s">
        <v>784</v>
      </c>
      <c r="H97" s="14">
        <v>104.92</v>
      </c>
      <c r="I97" s="121">
        <f t="shared" si="1"/>
        <v>419.68</v>
      </c>
      <c r="J97" s="127"/>
    </row>
    <row r="98" spans="1:10" ht="96">
      <c r="A98" s="126"/>
      <c r="B98" s="119">
        <v>2</v>
      </c>
      <c r="C98" s="10" t="s">
        <v>576</v>
      </c>
      <c r="D98" s="130" t="s">
        <v>787</v>
      </c>
      <c r="E98" s="144"/>
      <c r="F98" s="145"/>
      <c r="G98" s="11" t="s">
        <v>579</v>
      </c>
      <c r="H98" s="14">
        <v>13.69</v>
      </c>
      <c r="I98" s="121">
        <f t="shared" si="1"/>
        <v>27.38</v>
      </c>
      <c r="J98" s="127"/>
    </row>
    <row r="99" spans="1:10" ht="48">
      <c r="A99" s="126"/>
      <c r="B99" s="119">
        <v>2</v>
      </c>
      <c r="C99" s="10" t="s">
        <v>788</v>
      </c>
      <c r="D99" s="130" t="s">
        <v>736</v>
      </c>
      <c r="E99" s="144"/>
      <c r="F99" s="145"/>
      <c r="G99" s="11" t="s">
        <v>789</v>
      </c>
      <c r="H99" s="14">
        <v>66.319999999999993</v>
      </c>
      <c r="I99" s="121">
        <f t="shared" si="1"/>
        <v>132.63999999999999</v>
      </c>
      <c r="J99" s="127"/>
    </row>
    <row r="100" spans="1:10" ht="72">
      <c r="A100" s="126"/>
      <c r="B100" s="119">
        <v>2</v>
      </c>
      <c r="C100" s="10" t="s">
        <v>790</v>
      </c>
      <c r="D100" s="130" t="s">
        <v>304</v>
      </c>
      <c r="E100" s="144" t="s">
        <v>279</v>
      </c>
      <c r="F100" s="145"/>
      <c r="G100" s="11" t="s">
        <v>791</v>
      </c>
      <c r="H100" s="14">
        <v>22.46</v>
      </c>
      <c r="I100" s="121">
        <f t="shared" si="1"/>
        <v>44.92</v>
      </c>
      <c r="J100" s="127"/>
    </row>
    <row r="101" spans="1:10" ht="72">
      <c r="A101" s="126"/>
      <c r="B101" s="119">
        <v>2</v>
      </c>
      <c r="C101" s="10" t="s">
        <v>790</v>
      </c>
      <c r="D101" s="130" t="s">
        <v>300</v>
      </c>
      <c r="E101" s="144" t="s">
        <v>679</v>
      </c>
      <c r="F101" s="145"/>
      <c r="G101" s="11" t="s">
        <v>791</v>
      </c>
      <c r="H101" s="14">
        <v>24.21</v>
      </c>
      <c r="I101" s="121">
        <f t="shared" si="1"/>
        <v>48.42</v>
      </c>
      <c r="J101" s="127"/>
    </row>
    <row r="102" spans="1:10" ht="72">
      <c r="A102" s="126"/>
      <c r="B102" s="119">
        <v>2</v>
      </c>
      <c r="C102" s="10" t="s">
        <v>790</v>
      </c>
      <c r="D102" s="130" t="s">
        <v>320</v>
      </c>
      <c r="E102" s="144" t="s">
        <v>279</v>
      </c>
      <c r="F102" s="145"/>
      <c r="G102" s="11" t="s">
        <v>791</v>
      </c>
      <c r="H102" s="14">
        <v>25.97</v>
      </c>
      <c r="I102" s="121">
        <f t="shared" si="1"/>
        <v>51.94</v>
      </c>
      <c r="J102" s="127"/>
    </row>
    <row r="103" spans="1:10" ht="72">
      <c r="A103" s="126"/>
      <c r="B103" s="119">
        <v>2</v>
      </c>
      <c r="C103" s="10" t="s">
        <v>790</v>
      </c>
      <c r="D103" s="130" t="s">
        <v>707</v>
      </c>
      <c r="E103" s="144" t="s">
        <v>279</v>
      </c>
      <c r="F103" s="145"/>
      <c r="G103" s="11" t="s">
        <v>791</v>
      </c>
      <c r="H103" s="14">
        <v>27.72</v>
      </c>
      <c r="I103" s="121">
        <f t="shared" si="1"/>
        <v>55.44</v>
      </c>
      <c r="J103" s="127"/>
    </row>
    <row r="104" spans="1:10" ht="72">
      <c r="A104" s="126"/>
      <c r="B104" s="119">
        <v>2</v>
      </c>
      <c r="C104" s="10" t="s">
        <v>790</v>
      </c>
      <c r="D104" s="130" t="s">
        <v>707</v>
      </c>
      <c r="E104" s="144" t="s">
        <v>277</v>
      </c>
      <c r="F104" s="145"/>
      <c r="G104" s="11" t="s">
        <v>791</v>
      </c>
      <c r="H104" s="14">
        <v>27.72</v>
      </c>
      <c r="I104" s="121">
        <f t="shared" si="1"/>
        <v>55.44</v>
      </c>
      <c r="J104" s="127"/>
    </row>
    <row r="105" spans="1:10" ht="96">
      <c r="A105" s="126"/>
      <c r="B105" s="119">
        <v>2</v>
      </c>
      <c r="C105" s="10" t="s">
        <v>792</v>
      </c>
      <c r="D105" s="130" t="s">
        <v>304</v>
      </c>
      <c r="E105" s="144" t="s">
        <v>279</v>
      </c>
      <c r="F105" s="145"/>
      <c r="G105" s="11" t="s">
        <v>793</v>
      </c>
      <c r="H105" s="14">
        <v>22.46</v>
      </c>
      <c r="I105" s="121">
        <f t="shared" si="1"/>
        <v>44.92</v>
      </c>
      <c r="J105" s="127"/>
    </row>
    <row r="106" spans="1:10" ht="60">
      <c r="A106" s="126"/>
      <c r="B106" s="119">
        <v>9</v>
      </c>
      <c r="C106" s="10" t="s">
        <v>794</v>
      </c>
      <c r="D106" s="130" t="s">
        <v>300</v>
      </c>
      <c r="E106" s="144" t="s">
        <v>279</v>
      </c>
      <c r="F106" s="145"/>
      <c r="G106" s="11" t="s">
        <v>795</v>
      </c>
      <c r="H106" s="14">
        <v>11.93</v>
      </c>
      <c r="I106" s="121">
        <f t="shared" si="1"/>
        <v>107.37</v>
      </c>
      <c r="J106" s="127"/>
    </row>
    <row r="107" spans="1:10" ht="60">
      <c r="A107" s="126"/>
      <c r="B107" s="119">
        <v>8</v>
      </c>
      <c r="C107" s="10" t="s">
        <v>794</v>
      </c>
      <c r="D107" s="130" t="s">
        <v>300</v>
      </c>
      <c r="E107" s="144" t="s">
        <v>490</v>
      </c>
      <c r="F107" s="145"/>
      <c r="G107" s="11" t="s">
        <v>795</v>
      </c>
      <c r="H107" s="14">
        <v>11.93</v>
      </c>
      <c r="I107" s="121">
        <f t="shared" si="1"/>
        <v>95.44</v>
      </c>
      <c r="J107" s="127"/>
    </row>
    <row r="108" spans="1:10" ht="60">
      <c r="A108" s="126"/>
      <c r="B108" s="119">
        <v>14</v>
      </c>
      <c r="C108" s="10" t="s">
        <v>794</v>
      </c>
      <c r="D108" s="130" t="s">
        <v>300</v>
      </c>
      <c r="E108" s="144" t="s">
        <v>731</v>
      </c>
      <c r="F108" s="145"/>
      <c r="G108" s="11" t="s">
        <v>795</v>
      </c>
      <c r="H108" s="14">
        <v>11.93</v>
      </c>
      <c r="I108" s="121">
        <f t="shared" si="1"/>
        <v>167.01999999999998</v>
      </c>
      <c r="J108" s="127"/>
    </row>
    <row r="109" spans="1:10" ht="60">
      <c r="A109" s="126"/>
      <c r="B109" s="119">
        <v>6</v>
      </c>
      <c r="C109" s="10" t="s">
        <v>794</v>
      </c>
      <c r="D109" s="130" t="s">
        <v>300</v>
      </c>
      <c r="E109" s="144" t="s">
        <v>727</v>
      </c>
      <c r="F109" s="145"/>
      <c r="G109" s="11" t="s">
        <v>795</v>
      </c>
      <c r="H109" s="14">
        <v>11.93</v>
      </c>
      <c r="I109" s="121">
        <f t="shared" si="1"/>
        <v>71.58</v>
      </c>
      <c r="J109" s="127"/>
    </row>
    <row r="110" spans="1:10" ht="96">
      <c r="A110" s="126"/>
      <c r="B110" s="119">
        <v>6</v>
      </c>
      <c r="C110" s="10" t="s">
        <v>796</v>
      </c>
      <c r="D110" s="130" t="s">
        <v>734</v>
      </c>
      <c r="E110" s="144"/>
      <c r="F110" s="145"/>
      <c r="G110" s="11" t="s">
        <v>797</v>
      </c>
      <c r="H110" s="14">
        <v>29.48</v>
      </c>
      <c r="I110" s="121">
        <f t="shared" si="1"/>
        <v>176.88</v>
      </c>
      <c r="J110" s="127"/>
    </row>
    <row r="111" spans="1:10" ht="132">
      <c r="A111" s="126"/>
      <c r="B111" s="119">
        <v>6</v>
      </c>
      <c r="C111" s="10" t="s">
        <v>798</v>
      </c>
      <c r="D111" s="130" t="s">
        <v>799</v>
      </c>
      <c r="E111" s="144" t="s">
        <v>731</v>
      </c>
      <c r="F111" s="145"/>
      <c r="G111" s="11" t="s">
        <v>800</v>
      </c>
      <c r="H111" s="14">
        <v>14.74</v>
      </c>
      <c r="I111" s="121">
        <f t="shared" si="1"/>
        <v>88.44</v>
      </c>
      <c r="J111" s="127"/>
    </row>
    <row r="112" spans="1:10" ht="132">
      <c r="A112" s="126"/>
      <c r="B112" s="119">
        <v>6</v>
      </c>
      <c r="C112" s="10" t="s">
        <v>798</v>
      </c>
      <c r="D112" s="130" t="s">
        <v>799</v>
      </c>
      <c r="E112" s="144" t="s">
        <v>733</v>
      </c>
      <c r="F112" s="145"/>
      <c r="G112" s="11" t="s">
        <v>800</v>
      </c>
      <c r="H112" s="14">
        <v>14.74</v>
      </c>
      <c r="I112" s="121">
        <f t="shared" si="1"/>
        <v>88.44</v>
      </c>
      <c r="J112" s="127"/>
    </row>
    <row r="113" spans="1:10" ht="132">
      <c r="A113" s="126"/>
      <c r="B113" s="119">
        <v>2</v>
      </c>
      <c r="C113" s="10" t="s">
        <v>798</v>
      </c>
      <c r="D113" s="130" t="s">
        <v>801</v>
      </c>
      <c r="E113" s="144" t="s">
        <v>731</v>
      </c>
      <c r="F113" s="145"/>
      <c r="G113" s="11" t="s">
        <v>800</v>
      </c>
      <c r="H113" s="14">
        <v>15.44</v>
      </c>
      <c r="I113" s="121">
        <f t="shared" si="1"/>
        <v>30.88</v>
      </c>
      <c r="J113" s="127"/>
    </row>
    <row r="114" spans="1:10" ht="132">
      <c r="A114" s="126"/>
      <c r="B114" s="119">
        <v>6</v>
      </c>
      <c r="C114" s="10" t="s">
        <v>798</v>
      </c>
      <c r="D114" s="130" t="s">
        <v>802</v>
      </c>
      <c r="E114" s="144" t="s">
        <v>279</v>
      </c>
      <c r="F114" s="145"/>
      <c r="G114" s="11" t="s">
        <v>800</v>
      </c>
      <c r="H114" s="14">
        <v>20.350000000000001</v>
      </c>
      <c r="I114" s="121">
        <f t="shared" si="1"/>
        <v>122.10000000000001</v>
      </c>
      <c r="J114" s="127"/>
    </row>
    <row r="115" spans="1:10" ht="132">
      <c r="A115" s="126"/>
      <c r="B115" s="119">
        <v>8</v>
      </c>
      <c r="C115" s="10" t="s">
        <v>798</v>
      </c>
      <c r="D115" s="130" t="s">
        <v>802</v>
      </c>
      <c r="E115" s="144" t="s">
        <v>589</v>
      </c>
      <c r="F115" s="145"/>
      <c r="G115" s="11" t="s">
        <v>800</v>
      </c>
      <c r="H115" s="14">
        <v>20.350000000000001</v>
      </c>
      <c r="I115" s="121">
        <f t="shared" si="1"/>
        <v>162.80000000000001</v>
      </c>
      <c r="J115" s="127"/>
    </row>
    <row r="116" spans="1:10" ht="132">
      <c r="A116" s="126"/>
      <c r="B116" s="119">
        <v>2</v>
      </c>
      <c r="C116" s="10" t="s">
        <v>798</v>
      </c>
      <c r="D116" s="130" t="s">
        <v>802</v>
      </c>
      <c r="E116" s="144" t="s">
        <v>490</v>
      </c>
      <c r="F116" s="145"/>
      <c r="G116" s="11" t="s">
        <v>800</v>
      </c>
      <c r="H116" s="14">
        <v>20.350000000000001</v>
      </c>
      <c r="I116" s="121">
        <f t="shared" si="1"/>
        <v>40.700000000000003</v>
      </c>
      <c r="J116" s="127"/>
    </row>
    <row r="117" spans="1:10" ht="132">
      <c r="A117" s="126"/>
      <c r="B117" s="119">
        <v>2</v>
      </c>
      <c r="C117" s="10" t="s">
        <v>798</v>
      </c>
      <c r="D117" s="130" t="s">
        <v>803</v>
      </c>
      <c r="E117" s="144" t="s">
        <v>727</v>
      </c>
      <c r="F117" s="145"/>
      <c r="G117" s="11" t="s">
        <v>800</v>
      </c>
      <c r="H117" s="14">
        <v>19.3</v>
      </c>
      <c r="I117" s="121">
        <f t="shared" si="1"/>
        <v>38.6</v>
      </c>
      <c r="J117" s="127"/>
    </row>
    <row r="118" spans="1:10" ht="108">
      <c r="A118" s="126"/>
      <c r="B118" s="119">
        <v>2</v>
      </c>
      <c r="C118" s="10" t="s">
        <v>804</v>
      </c>
      <c r="D118" s="130" t="s">
        <v>805</v>
      </c>
      <c r="E118" s="144"/>
      <c r="F118" s="145"/>
      <c r="G118" s="11" t="s">
        <v>806</v>
      </c>
      <c r="H118" s="14">
        <v>43.51</v>
      </c>
      <c r="I118" s="121">
        <f t="shared" si="1"/>
        <v>87.02</v>
      </c>
      <c r="J118" s="127"/>
    </row>
    <row r="119" spans="1:10" ht="108">
      <c r="A119" s="126"/>
      <c r="B119" s="119">
        <v>2</v>
      </c>
      <c r="C119" s="10" t="s">
        <v>804</v>
      </c>
      <c r="D119" s="130" t="s">
        <v>807</v>
      </c>
      <c r="E119" s="144"/>
      <c r="F119" s="145"/>
      <c r="G119" s="11" t="s">
        <v>806</v>
      </c>
      <c r="H119" s="14">
        <v>47.02</v>
      </c>
      <c r="I119" s="121">
        <f t="shared" si="1"/>
        <v>94.04</v>
      </c>
      <c r="J119" s="127"/>
    </row>
    <row r="120" spans="1:10" ht="108">
      <c r="A120" s="126"/>
      <c r="B120" s="119">
        <v>2</v>
      </c>
      <c r="C120" s="10" t="s">
        <v>804</v>
      </c>
      <c r="D120" s="130" t="s">
        <v>808</v>
      </c>
      <c r="E120" s="144"/>
      <c r="F120" s="145"/>
      <c r="G120" s="11" t="s">
        <v>806</v>
      </c>
      <c r="H120" s="14">
        <v>50.53</v>
      </c>
      <c r="I120" s="121">
        <f t="shared" si="1"/>
        <v>101.06</v>
      </c>
      <c r="J120" s="127"/>
    </row>
    <row r="121" spans="1:10" ht="72">
      <c r="A121" s="126"/>
      <c r="B121" s="119">
        <v>2</v>
      </c>
      <c r="C121" s="10" t="s">
        <v>809</v>
      </c>
      <c r="D121" s="130" t="s">
        <v>737</v>
      </c>
      <c r="E121" s="144"/>
      <c r="F121" s="145"/>
      <c r="G121" s="11" t="s">
        <v>810</v>
      </c>
      <c r="H121" s="14">
        <v>54.04</v>
      </c>
      <c r="I121" s="121">
        <f t="shared" si="1"/>
        <v>108.08</v>
      </c>
      <c r="J121" s="127"/>
    </row>
    <row r="122" spans="1:10" ht="72">
      <c r="A122" s="126"/>
      <c r="B122" s="119">
        <v>2</v>
      </c>
      <c r="C122" s="10" t="s">
        <v>809</v>
      </c>
      <c r="D122" s="130" t="s">
        <v>738</v>
      </c>
      <c r="E122" s="144"/>
      <c r="F122" s="145"/>
      <c r="G122" s="11" t="s">
        <v>810</v>
      </c>
      <c r="H122" s="14">
        <v>61.06</v>
      </c>
      <c r="I122" s="121">
        <f t="shared" si="1"/>
        <v>122.12</v>
      </c>
      <c r="J122" s="127"/>
    </row>
    <row r="123" spans="1:10" ht="72">
      <c r="A123" s="126"/>
      <c r="B123" s="119">
        <v>2</v>
      </c>
      <c r="C123" s="10" t="s">
        <v>809</v>
      </c>
      <c r="D123" s="130" t="s">
        <v>764</v>
      </c>
      <c r="E123" s="144"/>
      <c r="F123" s="145"/>
      <c r="G123" s="11" t="s">
        <v>810</v>
      </c>
      <c r="H123" s="14">
        <v>83.87</v>
      </c>
      <c r="I123" s="121">
        <f t="shared" si="1"/>
        <v>167.74</v>
      </c>
      <c r="J123" s="127"/>
    </row>
    <row r="124" spans="1:10" ht="72">
      <c r="A124" s="126"/>
      <c r="B124" s="119">
        <v>4</v>
      </c>
      <c r="C124" s="10" t="s">
        <v>811</v>
      </c>
      <c r="D124" s="130" t="s">
        <v>723</v>
      </c>
      <c r="E124" s="144"/>
      <c r="F124" s="145"/>
      <c r="G124" s="11" t="s">
        <v>812</v>
      </c>
      <c r="H124" s="14">
        <v>54.04</v>
      </c>
      <c r="I124" s="121">
        <f t="shared" si="1"/>
        <v>216.16</v>
      </c>
      <c r="J124" s="127"/>
    </row>
    <row r="125" spans="1:10" ht="72">
      <c r="A125" s="126"/>
      <c r="B125" s="119">
        <v>2</v>
      </c>
      <c r="C125" s="10" t="s">
        <v>813</v>
      </c>
      <c r="D125" s="130" t="s">
        <v>741</v>
      </c>
      <c r="E125" s="144"/>
      <c r="F125" s="145"/>
      <c r="G125" s="11" t="s">
        <v>814</v>
      </c>
      <c r="H125" s="14">
        <v>131.24</v>
      </c>
      <c r="I125" s="121">
        <f t="shared" si="1"/>
        <v>262.48</v>
      </c>
      <c r="J125" s="127"/>
    </row>
    <row r="126" spans="1:10" ht="60">
      <c r="A126" s="126"/>
      <c r="B126" s="119">
        <v>2</v>
      </c>
      <c r="C126" s="10" t="s">
        <v>815</v>
      </c>
      <c r="D126" s="130" t="s">
        <v>735</v>
      </c>
      <c r="E126" s="144"/>
      <c r="F126" s="145"/>
      <c r="G126" s="11" t="s">
        <v>816</v>
      </c>
      <c r="H126" s="14">
        <v>27.72</v>
      </c>
      <c r="I126" s="121">
        <f t="shared" si="1"/>
        <v>55.44</v>
      </c>
      <c r="J126" s="127"/>
    </row>
    <row r="127" spans="1:10" ht="60">
      <c r="A127" s="126"/>
      <c r="B127" s="119">
        <v>2</v>
      </c>
      <c r="C127" s="10" t="s">
        <v>815</v>
      </c>
      <c r="D127" s="130" t="s">
        <v>726</v>
      </c>
      <c r="E127" s="144"/>
      <c r="F127" s="145"/>
      <c r="G127" s="11" t="s">
        <v>816</v>
      </c>
      <c r="H127" s="14">
        <v>32.99</v>
      </c>
      <c r="I127" s="121">
        <f t="shared" si="1"/>
        <v>65.98</v>
      </c>
      <c r="J127" s="127"/>
    </row>
    <row r="128" spans="1:10" ht="60">
      <c r="A128" s="126"/>
      <c r="B128" s="119">
        <v>2</v>
      </c>
      <c r="C128" s="10" t="s">
        <v>815</v>
      </c>
      <c r="D128" s="130" t="s">
        <v>737</v>
      </c>
      <c r="E128" s="144"/>
      <c r="F128" s="145"/>
      <c r="G128" s="11" t="s">
        <v>816</v>
      </c>
      <c r="H128" s="14">
        <v>38.25</v>
      </c>
      <c r="I128" s="121">
        <f t="shared" si="1"/>
        <v>76.5</v>
      </c>
      <c r="J128" s="127"/>
    </row>
    <row r="129" spans="1:10" ht="60">
      <c r="A129" s="126"/>
      <c r="B129" s="119">
        <v>2</v>
      </c>
      <c r="C129" s="10" t="s">
        <v>815</v>
      </c>
      <c r="D129" s="130" t="s">
        <v>738</v>
      </c>
      <c r="E129" s="144"/>
      <c r="F129" s="145"/>
      <c r="G129" s="11" t="s">
        <v>816</v>
      </c>
      <c r="H129" s="14">
        <v>41.76</v>
      </c>
      <c r="I129" s="121">
        <f t="shared" si="1"/>
        <v>83.52</v>
      </c>
      <c r="J129" s="127"/>
    </row>
    <row r="130" spans="1:10" ht="60">
      <c r="A130" s="126"/>
      <c r="B130" s="119">
        <v>2</v>
      </c>
      <c r="C130" s="10" t="s">
        <v>815</v>
      </c>
      <c r="D130" s="130" t="s">
        <v>741</v>
      </c>
      <c r="E130" s="144"/>
      <c r="F130" s="145"/>
      <c r="G130" s="11" t="s">
        <v>816</v>
      </c>
      <c r="H130" s="14">
        <v>55.8</v>
      </c>
      <c r="I130" s="121">
        <f t="shared" si="1"/>
        <v>111.6</v>
      </c>
      <c r="J130" s="127"/>
    </row>
    <row r="131" spans="1:10" ht="60">
      <c r="A131" s="126"/>
      <c r="B131" s="119">
        <v>2</v>
      </c>
      <c r="C131" s="10" t="s">
        <v>815</v>
      </c>
      <c r="D131" s="130" t="s">
        <v>742</v>
      </c>
      <c r="E131" s="144"/>
      <c r="F131" s="145"/>
      <c r="G131" s="11" t="s">
        <v>816</v>
      </c>
      <c r="H131" s="14">
        <v>61.06</v>
      </c>
      <c r="I131" s="121">
        <f t="shared" si="1"/>
        <v>122.12</v>
      </c>
      <c r="J131" s="127"/>
    </row>
    <row r="132" spans="1:10" ht="48">
      <c r="A132" s="126"/>
      <c r="B132" s="119">
        <v>4</v>
      </c>
      <c r="C132" s="10" t="s">
        <v>817</v>
      </c>
      <c r="D132" s="130" t="s">
        <v>726</v>
      </c>
      <c r="E132" s="144"/>
      <c r="F132" s="145"/>
      <c r="G132" s="11" t="s">
        <v>818</v>
      </c>
      <c r="H132" s="14">
        <v>34.74</v>
      </c>
      <c r="I132" s="121">
        <f t="shared" si="1"/>
        <v>138.96</v>
      </c>
      <c r="J132" s="127"/>
    </row>
    <row r="133" spans="1:10" ht="48">
      <c r="A133" s="126"/>
      <c r="B133" s="119">
        <v>2</v>
      </c>
      <c r="C133" s="10" t="s">
        <v>817</v>
      </c>
      <c r="D133" s="130" t="s">
        <v>723</v>
      </c>
      <c r="E133" s="144"/>
      <c r="F133" s="145"/>
      <c r="G133" s="11" t="s">
        <v>818</v>
      </c>
      <c r="H133" s="14">
        <v>41.76</v>
      </c>
      <c r="I133" s="121">
        <f t="shared" si="1"/>
        <v>83.52</v>
      </c>
      <c r="J133" s="127"/>
    </row>
    <row r="134" spans="1:10" ht="120">
      <c r="A134" s="126"/>
      <c r="B134" s="119">
        <v>2</v>
      </c>
      <c r="C134" s="10" t="s">
        <v>819</v>
      </c>
      <c r="D134" s="130" t="s">
        <v>738</v>
      </c>
      <c r="E134" s="144"/>
      <c r="F134" s="145"/>
      <c r="G134" s="11" t="s">
        <v>820</v>
      </c>
      <c r="H134" s="14">
        <v>87.38</v>
      </c>
      <c r="I134" s="121">
        <f t="shared" si="1"/>
        <v>174.76</v>
      </c>
      <c r="J134" s="127"/>
    </row>
    <row r="135" spans="1:10" ht="120">
      <c r="A135" s="126"/>
      <c r="B135" s="119">
        <v>2</v>
      </c>
      <c r="C135" s="10" t="s">
        <v>819</v>
      </c>
      <c r="D135" s="130" t="s">
        <v>740</v>
      </c>
      <c r="E135" s="144"/>
      <c r="F135" s="145"/>
      <c r="G135" s="11" t="s">
        <v>820</v>
      </c>
      <c r="H135" s="14">
        <v>92.64</v>
      </c>
      <c r="I135" s="121">
        <f t="shared" si="1"/>
        <v>185.28</v>
      </c>
      <c r="J135" s="127"/>
    </row>
    <row r="136" spans="1:10" ht="60">
      <c r="A136" s="126"/>
      <c r="B136" s="119">
        <v>4</v>
      </c>
      <c r="C136" s="10" t="s">
        <v>821</v>
      </c>
      <c r="D136" s="130" t="s">
        <v>735</v>
      </c>
      <c r="E136" s="144"/>
      <c r="F136" s="145"/>
      <c r="G136" s="11" t="s">
        <v>822</v>
      </c>
      <c r="H136" s="14">
        <v>27.72</v>
      </c>
      <c r="I136" s="121">
        <f t="shared" si="1"/>
        <v>110.88</v>
      </c>
      <c r="J136" s="127"/>
    </row>
    <row r="137" spans="1:10" ht="60">
      <c r="A137" s="126"/>
      <c r="B137" s="119">
        <v>2</v>
      </c>
      <c r="C137" s="10" t="s">
        <v>821</v>
      </c>
      <c r="D137" s="130" t="s">
        <v>747</v>
      </c>
      <c r="E137" s="144"/>
      <c r="F137" s="145"/>
      <c r="G137" s="11" t="s">
        <v>822</v>
      </c>
      <c r="H137" s="14">
        <v>31.23</v>
      </c>
      <c r="I137" s="121">
        <f t="shared" si="1"/>
        <v>62.46</v>
      </c>
      <c r="J137" s="127"/>
    </row>
    <row r="138" spans="1:10" ht="60">
      <c r="A138" s="126"/>
      <c r="B138" s="119">
        <v>2</v>
      </c>
      <c r="C138" s="10" t="s">
        <v>821</v>
      </c>
      <c r="D138" s="130" t="s">
        <v>726</v>
      </c>
      <c r="E138" s="144"/>
      <c r="F138" s="145"/>
      <c r="G138" s="11" t="s">
        <v>822</v>
      </c>
      <c r="H138" s="14">
        <v>32.99</v>
      </c>
      <c r="I138" s="121">
        <f t="shared" si="1"/>
        <v>65.98</v>
      </c>
      <c r="J138" s="127"/>
    </row>
    <row r="139" spans="1:10" ht="84">
      <c r="A139" s="126"/>
      <c r="B139" s="119">
        <v>2</v>
      </c>
      <c r="C139" s="10" t="s">
        <v>823</v>
      </c>
      <c r="D139" s="130" t="s">
        <v>735</v>
      </c>
      <c r="E139" s="144"/>
      <c r="F139" s="145"/>
      <c r="G139" s="11" t="s">
        <v>824</v>
      </c>
      <c r="H139" s="14">
        <v>26.32</v>
      </c>
      <c r="I139" s="121">
        <f t="shared" si="1"/>
        <v>52.64</v>
      </c>
      <c r="J139" s="127"/>
    </row>
    <row r="140" spans="1:10" ht="84">
      <c r="A140" s="126"/>
      <c r="B140" s="119">
        <v>2</v>
      </c>
      <c r="C140" s="10" t="s">
        <v>823</v>
      </c>
      <c r="D140" s="130" t="s">
        <v>740</v>
      </c>
      <c r="E140" s="144"/>
      <c r="F140" s="145"/>
      <c r="G140" s="11" t="s">
        <v>824</v>
      </c>
      <c r="H140" s="14">
        <v>45.27</v>
      </c>
      <c r="I140" s="121">
        <f t="shared" si="1"/>
        <v>90.54</v>
      </c>
      <c r="J140" s="127"/>
    </row>
    <row r="141" spans="1:10" ht="60">
      <c r="A141" s="126"/>
      <c r="B141" s="119">
        <v>2</v>
      </c>
      <c r="C141" s="10" t="s">
        <v>825</v>
      </c>
      <c r="D141" s="130" t="s">
        <v>747</v>
      </c>
      <c r="E141" s="144"/>
      <c r="F141" s="145"/>
      <c r="G141" s="11" t="s">
        <v>826</v>
      </c>
      <c r="H141" s="14">
        <v>31.23</v>
      </c>
      <c r="I141" s="121">
        <f t="shared" si="1"/>
        <v>62.46</v>
      </c>
      <c r="J141" s="127"/>
    </row>
    <row r="142" spans="1:10" ht="60">
      <c r="A142" s="126"/>
      <c r="B142" s="119">
        <v>2</v>
      </c>
      <c r="C142" s="10" t="s">
        <v>825</v>
      </c>
      <c r="D142" s="130" t="s">
        <v>726</v>
      </c>
      <c r="E142" s="144"/>
      <c r="F142" s="145"/>
      <c r="G142" s="11" t="s">
        <v>826</v>
      </c>
      <c r="H142" s="14">
        <v>32.99</v>
      </c>
      <c r="I142" s="121">
        <f t="shared" si="1"/>
        <v>65.98</v>
      </c>
      <c r="J142" s="127"/>
    </row>
    <row r="143" spans="1:10" ht="60">
      <c r="A143" s="126"/>
      <c r="B143" s="119">
        <v>6</v>
      </c>
      <c r="C143" s="10" t="s">
        <v>825</v>
      </c>
      <c r="D143" s="130" t="s">
        <v>738</v>
      </c>
      <c r="E143" s="144"/>
      <c r="F143" s="145"/>
      <c r="G143" s="11" t="s">
        <v>826</v>
      </c>
      <c r="H143" s="14">
        <v>41.76</v>
      </c>
      <c r="I143" s="121">
        <f t="shared" si="1"/>
        <v>250.56</v>
      </c>
      <c r="J143" s="127"/>
    </row>
    <row r="144" spans="1:10" ht="60">
      <c r="A144" s="126"/>
      <c r="B144" s="119">
        <v>2</v>
      </c>
      <c r="C144" s="10" t="s">
        <v>825</v>
      </c>
      <c r="D144" s="130" t="s">
        <v>740</v>
      </c>
      <c r="E144" s="144"/>
      <c r="F144" s="145"/>
      <c r="G144" s="11" t="s">
        <v>826</v>
      </c>
      <c r="H144" s="14">
        <v>45.27</v>
      </c>
      <c r="I144" s="121">
        <f t="shared" si="1"/>
        <v>90.54</v>
      </c>
      <c r="J144" s="127"/>
    </row>
    <row r="145" spans="1:10" ht="132">
      <c r="A145" s="126"/>
      <c r="B145" s="119">
        <v>2</v>
      </c>
      <c r="C145" s="10" t="s">
        <v>827</v>
      </c>
      <c r="D145" s="130" t="s">
        <v>754</v>
      </c>
      <c r="E145" s="144" t="s">
        <v>641</v>
      </c>
      <c r="F145" s="145"/>
      <c r="G145" s="11" t="s">
        <v>828</v>
      </c>
      <c r="H145" s="14">
        <v>14.74</v>
      </c>
      <c r="I145" s="121">
        <f t="shared" si="1"/>
        <v>29.48</v>
      </c>
      <c r="J145" s="127"/>
    </row>
    <row r="146" spans="1:10" ht="60">
      <c r="A146" s="126"/>
      <c r="B146" s="119">
        <v>4</v>
      </c>
      <c r="C146" s="10" t="s">
        <v>829</v>
      </c>
      <c r="D146" s="130" t="s">
        <v>736</v>
      </c>
      <c r="E146" s="144" t="s">
        <v>644</v>
      </c>
      <c r="F146" s="145"/>
      <c r="G146" s="11" t="s">
        <v>830</v>
      </c>
      <c r="H146" s="14">
        <v>18.600000000000001</v>
      </c>
      <c r="I146" s="121">
        <f t="shared" si="1"/>
        <v>74.400000000000006</v>
      </c>
      <c r="J146" s="127"/>
    </row>
    <row r="147" spans="1:10" ht="60">
      <c r="A147" s="126"/>
      <c r="B147" s="119">
        <v>4</v>
      </c>
      <c r="C147" s="10" t="s">
        <v>829</v>
      </c>
      <c r="D147" s="130" t="s">
        <v>723</v>
      </c>
      <c r="E147" s="144" t="s">
        <v>644</v>
      </c>
      <c r="F147" s="145"/>
      <c r="G147" s="11" t="s">
        <v>830</v>
      </c>
      <c r="H147" s="14">
        <v>20</v>
      </c>
      <c r="I147" s="121">
        <f t="shared" si="1"/>
        <v>80</v>
      </c>
      <c r="J147" s="127"/>
    </row>
    <row r="148" spans="1:10" ht="60">
      <c r="A148" s="126"/>
      <c r="B148" s="119">
        <v>4</v>
      </c>
      <c r="C148" s="10" t="s">
        <v>829</v>
      </c>
      <c r="D148" s="130" t="s">
        <v>737</v>
      </c>
      <c r="E148" s="144" t="s">
        <v>644</v>
      </c>
      <c r="F148" s="145"/>
      <c r="G148" s="11" t="s">
        <v>830</v>
      </c>
      <c r="H148" s="14">
        <v>21.41</v>
      </c>
      <c r="I148" s="121">
        <f t="shared" si="1"/>
        <v>85.64</v>
      </c>
      <c r="J148" s="127"/>
    </row>
    <row r="149" spans="1:10" ht="60">
      <c r="A149" s="126"/>
      <c r="B149" s="119">
        <v>2</v>
      </c>
      <c r="C149" s="10" t="s">
        <v>829</v>
      </c>
      <c r="D149" s="130" t="s">
        <v>738</v>
      </c>
      <c r="E149" s="144" t="s">
        <v>641</v>
      </c>
      <c r="F149" s="145"/>
      <c r="G149" s="11" t="s">
        <v>830</v>
      </c>
      <c r="H149" s="14">
        <v>22.81</v>
      </c>
      <c r="I149" s="121">
        <f t="shared" si="1"/>
        <v>45.62</v>
      </c>
      <c r="J149" s="127"/>
    </row>
    <row r="150" spans="1:10" ht="60">
      <c r="A150" s="126"/>
      <c r="B150" s="119">
        <v>2</v>
      </c>
      <c r="C150" s="10" t="s">
        <v>829</v>
      </c>
      <c r="D150" s="130" t="s">
        <v>738</v>
      </c>
      <c r="E150" s="144" t="s">
        <v>642</v>
      </c>
      <c r="F150" s="145"/>
      <c r="G150" s="11" t="s">
        <v>830</v>
      </c>
      <c r="H150" s="14">
        <v>22.81</v>
      </c>
      <c r="I150" s="121">
        <f t="shared" ref="I150:I213" si="2">H150*B150</f>
        <v>45.62</v>
      </c>
      <c r="J150" s="127"/>
    </row>
    <row r="151" spans="1:10" ht="60">
      <c r="A151" s="126"/>
      <c r="B151" s="119">
        <v>4</v>
      </c>
      <c r="C151" s="10" t="s">
        <v>829</v>
      </c>
      <c r="D151" s="130" t="s">
        <v>738</v>
      </c>
      <c r="E151" s="144" t="s">
        <v>643</v>
      </c>
      <c r="F151" s="145"/>
      <c r="G151" s="11" t="s">
        <v>830</v>
      </c>
      <c r="H151" s="14">
        <v>22.81</v>
      </c>
      <c r="I151" s="121">
        <f t="shared" si="2"/>
        <v>91.24</v>
      </c>
      <c r="J151" s="127"/>
    </row>
    <row r="152" spans="1:10" ht="60">
      <c r="A152" s="126"/>
      <c r="B152" s="119">
        <v>4</v>
      </c>
      <c r="C152" s="10" t="s">
        <v>829</v>
      </c>
      <c r="D152" s="130" t="s">
        <v>760</v>
      </c>
      <c r="E152" s="144" t="s">
        <v>643</v>
      </c>
      <c r="F152" s="145"/>
      <c r="G152" s="11" t="s">
        <v>830</v>
      </c>
      <c r="H152" s="14">
        <v>27.02</v>
      </c>
      <c r="I152" s="121">
        <f t="shared" si="2"/>
        <v>108.08</v>
      </c>
      <c r="J152" s="127"/>
    </row>
    <row r="153" spans="1:10" ht="60">
      <c r="A153" s="126"/>
      <c r="B153" s="119">
        <v>4</v>
      </c>
      <c r="C153" s="10" t="s">
        <v>829</v>
      </c>
      <c r="D153" s="130" t="s">
        <v>760</v>
      </c>
      <c r="E153" s="144" t="s">
        <v>644</v>
      </c>
      <c r="F153" s="145"/>
      <c r="G153" s="11" t="s">
        <v>830</v>
      </c>
      <c r="H153" s="14">
        <v>27.02</v>
      </c>
      <c r="I153" s="121">
        <f t="shared" si="2"/>
        <v>108.08</v>
      </c>
      <c r="J153" s="127"/>
    </row>
    <row r="154" spans="1:10" ht="72">
      <c r="A154" s="126"/>
      <c r="B154" s="119">
        <v>4</v>
      </c>
      <c r="C154" s="10" t="s">
        <v>831</v>
      </c>
      <c r="D154" s="130" t="s">
        <v>735</v>
      </c>
      <c r="E154" s="144" t="s">
        <v>279</v>
      </c>
      <c r="F154" s="145"/>
      <c r="G154" s="11" t="s">
        <v>832</v>
      </c>
      <c r="H154" s="14">
        <v>13.33</v>
      </c>
      <c r="I154" s="121">
        <f t="shared" si="2"/>
        <v>53.32</v>
      </c>
      <c r="J154" s="127"/>
    </row>
    <row r="155" spans="1:10" ht="72">
      <c r="A155" s="126"/>
      <c r="B155" s="119">
        <v>2</v>
      </c>
      <c r="C155" s="10" t="s">
        <v>831</v>
      </c>
      <c r="D155" s="130" t="s">
        <v>735</v>
      </c>
      <c r="E155" s="144" t="s">
        <v>731</v>
      </c>
      <c r="F155" s="145"/>
      <c r="G155" s="11" t="s">
        <v>832</v>
      </c>
      <c r="H155" s="14">
        <v>13.33</v>
      </c>
      <c r="I155" s="121">
        <f t="shared" si="2"/>
        <v>26.66</v>
      </c>
      <c r="J155" s="127"/>
    </row>
    <row r="156" spans="1:10" ht="72">
      <c r="A156" s="126"/>
      <c r="B156" s="119">
        <v>4</v>
      </c>
      <c r="C156" s="10" t="s">
        <v>831</v>
      </c>
      <c r="D156" s="130" t="s">
        <v>754</v>
      </c>
      <c r="E156" s="144" t="s">
        <v>279</v>
      </c>
      <c r="F156" s="145"/>
      <c r="G156" s="11" t="s">
        <v>832</v>
      </c>
      <c r="H156" s="14">
        <v>14.74</v>
      </c>
      <c r="I156" s="121">
        <f t="shared" si="2"/>
        <v>58.96</v>
      </c>
      <c r="J156" s="127"/>
    </row>
    <row r="157" spans="1:10" ht="72">
      <c r="A157" s="126"/>
      <c r="B157" s="119">
        <v>4</v>
      </c>
      <c r="C157" s="10" t="s">
        <v>831</v>
      </c>
      <c r="D157" s="130" t="s">
        <v>754</v>
      </c>
      <c r="E157" s="144" t="s">
        <v>589</v>
      </c>
      <c r="F157" s="145"/>
      <c r="G157" s="11" t="s">
        <v>832</v>
      </c>
      <c r="H157" s="14">
        <v>14.74</v>
      </c>
      <c r="I157" s="121">
        <f t="shared" si="2"/>
        <v>58.96</v>
      </c>
      <c r="J157" s="127"/>
    </row>
    <row r="158" spans="1:10" ht="72">
      <c r="A158" s="126"/>
      <c r="B158" s="119">
        <v>6</v>
      </c>
      <c r="C158" s="10" t="s">
        <v>831</v>
      </c>
      <c r="D158" s="130" t="s">
        <v>754</v>
      </c>
      <c r="E158" s="144" t="s">
        <v>115</v>
      </c>
      <c r="F158" s="145"/>
      <c r="G158" s="11" t="s">
        <v>832</v>
      </c>
      <c r="H158" s="14">
        <v>14.74</v>
      </c>
      <c r="I158" s="121">
        <f t="shared" si="2"/>
        <v>88.44</v>
      </c>
      <c r="J158" s="127"/>
    </row>
    <row r="159" spans="1:10" ht="72">
      <c r="A159" s="126"/>
      <c r="B159" s="119">
        <v>8</v>
      </c>
      <c r="C159" s="10" t="s">
        <v>831</v>
      </c>
      <c r="D159" s="130" t="s">
        <v>747</v>
      </c>
      <c r="E159" s="144" t="s">
        <v>279</v>
      </c>
      <c r="F159" s="145"/>
      <c r="G159" s="11" t="s">
        <v>832</v>
      </c>
      <c r="H159" s="14">
        <v>15.44</v>
      </c>
      <c r="I159" s="121">
        <f t="shared" si="2"/>
        <v>123.52</v>
      </c>
      <c r="J159" s="127"/>
    </row>
    <row r="160" spans="1:10" ht="72">
      <c r="A160" s="126"/>
      <c r="B160" s="119">
        <v>2</v>
      </c>
      <c r="C160" s="10" t="s">
        <v>831</v>
      </c>
      <c r="D160" s="130" t="s">
        <v>747</v>
      </c>
      <c r="E160" s="144" t="s">
        <v>589</v>
      </c>
      <c r="F160" s="145"/>
      <c r="G160" s="11" t="s">
        <v>832</v>
      </c>
      <c r="H160" s="14">
        <v>15.44</v>
      </c>
      <c r="I160" s="121">
        <f t="shared" si="2"/>
        <v>30.88</v>
      </c>
      <c r="J160" s="127"/>
    </row>
    <row r="161" spans="1:10" ht="72">
      <c r="A161" s="126"/>
      <c r="B161" s="119">
        <v>2</v>
      </c>
      <c r="C161" s="10" t="s">
        <v>831</v>
      </c>
      <c r="D161" s="130" t="s">
        <v>747</v>
      </c>
      <c r="E161" s="144" t="s">
        <v>727</v>
      </c>
      <c r="F161" s="145"/>
      <c r="G161" s="11" t="s">
        <v>832</v>
      </c>
      <c r="H161" s="14">
        <v>15.44</v>
      </c>
      <c r="I161" s="121">
        <f t="shared" si="2"/>
        <v>30.88</v>
      </c>
      <c r="J161" s="127"/>
    </row>
    <row r="162" spans="1:10" ht="72">
      <c r="A162" s="126"/>
      <c r="B162" s="119">
        <v>2</v>
      </c>
      <c r="C162" s="10" t="s">
        <v>831</v>
      </c>
      <c r="D162" s="130" t="s">
        <v>747</v>
      </c>
      <c r="E162" s="144" t="s">
        <v>733</v>
      </c>
      <c r="F162" s="145"/>
      <c r="G162" s="11" t="s">
        <v>832</v>
      </c>
      <c r="H162" s="14">
        <v>15.44</v>
      </c>
      <c r="I162" s="121">
        <f t="shared" si="2"/>
        <v>30.88</v>
      </c>
      <c r="J162" s="127"/>
    </row>
    <row r="163" spans="1:10" ht="72">
      <c r="A163" s="126"/>
      <c r="B163" s="119">
        <v>2</v>
      </c>
      <c r="C163" s="10" t="s">
        <v>831</v>
      </c>
      <c r="D163" s="130" t="s">
        <v>747</v>
      </c>
      <c r="E163" s="144" t="s">
        <v>739</v>
      </c>
      <c r="F163" s="145"/>
      <c r="G163" s="11" t="s">
        <v>832</v>
      </c>
      <c r="H163" s="14">
        <v>15.44</v>
      </c>
      <c r="I163" s="121">
        <f t="shared" si="2"/>
        <v>30.88</v>
      </c>
      <c r="J163" s="127"/>
    </row>
    <row r="164" spans="1:10" ht="72">
      <c r="A164" s="126"/>
      <c r="B164" s="119">
        <v>34</v>
      </c>
      <c r="C164" s="10" t="s">
        <v>831</v>
      </c>
      <c r="D164" s="130" t="s">
        <v>726</v>
      </c>
      <c r="E164" s="144" t="s">
        <v>279</v>
      </c>
      <c r="F164" s="145"/>
      <c r="G164" s="11" t="s">
        <v>832</v>
      </c>
      <c r="H164" s="14">
        <v>16.14</v>
      </c>
      <c r="I164" s="121">
        <f t="shared" si="2"/>
        <v>548.76</v>
      </c>
      <c r="J164" s="127"/>
    </row>
    <row r="165" spans="1:10" ht="72">
      <c r="A165" s="126"/>
      <c r="B165" s="119">
        <v>2</v>
      </c>
      <c r="C165" s="10" t="s">
        <v>831</v>
      </c>
      <c r="D165" s="130" t="s">
        <v>726</v>
      </c>
      <c r="E165" s="144" t="s">
        <v>589</v>
      </c>
      <c r="F165" s="145"/>
      <c r="G165" s="11" t="s">
        <v>832</v>
      </c>
      <c r="H165" s="14">
        <v>16.14</v>
      </c>
      <c r="I165" s="121">
        <f t="shared" si="2"/>
        <v>32.28</v>
      </c>
      <c r="J165" s="127"/>
    </row>
    <row r="166" spans="1:10" ht="72">
      <c r="A166" s="126"/>
      <c r="B166" s="119">
        <v>4</v>
      </c>
      <c r="C166" s="10" t="s">
        <v>831</v>
      </c>
      <c r="D166" s="130" t="s">
        <v>726</v>
      </c>
      <c r="E166" s="144" t="s">
        <v>115</v>
      </c>
      <c r="F166" s="145"/>
      <c r="G166" s="11" t="s">
        <v>832</v>
      </c>
      <c r="H166" s="14">
        <v>16.14</v>
      </c>
      <c r="I166" s="121">
        <f t="shared" si="2"/>
        <v>64.56</v>
      </c>
      <c r="J166" s="127"/>
    </row>
    <row r="167" spans="1:10" ht="72">
      <c r="A167" s="126"/>
      <c r="B167" s="119">
        <v>8</v>
      </c>
      <c r="C167" s="10" t="s">
        <v>831</v>
      </c>
      <c r="D167" s="130" t="s">
        <v>736</v>
      </c>
      <c r="E167" s="144" t="s">
        <v>279</v>
      </c>
      <c r="F167" s="145"/>
      <c r="G167" s="11" t="s">
        <v>832</v>
      </c>
      <c r="H167" s="14">
        <v>16.84</v>
      </c>
      <c r="I167" s="121">
        <f t="shared" si="2"/>
        <v>134.72</v>
      </c>
      <c r="J167" s="127"/>
    </row>
    <row r="168" spans="1:10" ht="72">
      <c r="A168" s="126"/>
      <c r="B168" s="119">
        <v>4</v>
      </c>
      <c r="C168" s="10" t="s">
        <v>831</v>
      </c>
      <c r="D168" s="130" t="s">
        <v>736</v>
      </c>
      <c r="E168" s="144" t="s">
        <v>589</v>
      </c>
      <c r="F168" s="145"/>
      <c r="G168" s="11" t="s">
        <v>832</v>
      </c>
      <c r="H168" s="14">
        <v>16.84</v>
      </c>
      <c r="I168" s="121">
        <f t="shared" si="2"/>
        <v>67.36</v>
      </c>
      <c r="J168" s="127"/>
    </row>
    <row r="169" spans="1:10" ht="72">
      <c r="A169" s="126"/>
      <c r="B169" s="119">
        <v>14</v>
      </c>
      <c r="C169" s="10" t="s">
        <v>831</v>
      </c>
      <c r="D169" s="130" t="s">
        <v>736</v>
      </c>
      <c r="E169" s="144" t="s">
        <v>115</v>
      </c>
      <c r="F169" s="145"/>
      <c r="G169" s="11" t="s">
        <v>832</v>
      </c>
      <c r="H169" s="14">
        <v>16.84</v>
      </c>
      <c r="I169" s="121">
        <f t="shared" si="2"/>
        <v>235.76</v>
      </c>
      <c r="J169" s="127"/>
    </row>
    <row r="170" spans="1:10" ht="72">
      <c r="A170" s="126"/>
      <c r="B170" s="119">
        <v>2</v>
      </c>
      <c r="C170" s="10" t="s">
        <v>831</v>
      </c>
      <c r="D170" s="130" t="s">
        <v>736</v>
      </c>
      <c r="E170" s="144" t="s">
        <v>727</v>
      </c>
      <c r="F170" s="145"/>
      <c r="G170" s="11" t="s">
        <v>832</v>
      </c>
      <c r="H170" s="14">
        <v>16.84</v>
      </c>
      <c r="I170" s="121">
        <f t="shared" si="2"/>
        <v>33.68</v>
      </c>
      <c r="J170" s="127"/>
    </row>
    <row r="171" spans="1:10" ht="72">
      <c r="A171" s="126"/>
      <c r="B171" s="119">
        <v>4</v>
      </c>
      <c r="C171" s="10" t="s">
        <v>831</v>
      </c>
      <c r="D171" s="130" t="s">
        <v>736</v>
      </c>
      <c r="E171" s="144" t="s">
        <v>733</v>
      </c>
      <c r="F171" s="145"/>
      <c r="G171" s="11" t="s">
        <v>832</v>
      </c>
      <c r="H171" s="14">
        <v>16.84</v>
      </c>
      <c r="I171" s="121">
        <f t="shared" si="2"/>
        <v>67.36</v>
      </c>
      <c r="J171" s="127"/>
    </row>
    <row r="172" spans="1:10" ht="72">
      <c r="A172" s="126"/>
      <c r="B172" s="119">
        <v>6</v>
      </c>
      <c r="C172" s="10" t="s">
        <v>831</v>
      </c>
      <c r="D172" s="130" t="s">
        <v>736</v>
      </c>
      <c r="E172" s="144" t="s">
        <v>739</v>
      </c>
      <c r="F172" s="145"/>
      <c r="G172" s="11" t="s">
        <v>832</v>
      </c>
      <c r="H172" s="14">
        <v>16.84</v>
      </c>
      <c r="I172" s="121">
        <f t="shared" si="2"/>
        <v>101.03999999999999</v>
      </c>
      <c r="J172" s="127"/>
    </row>
    <row r="173" spans="1:10" ht="72">
      <c r="A173" s="126"/>
      <c r="B173" s="119">
        <v>4</v>
      </c>
      <c r="C173" s="10" t="s">
        <v>831</v>
      </c>
      <c r="D173" s="130" t="s">
        <v>723</v>
      </c>
      <c r="E173" s="144" t="s">
        <v>279</v>
      </c>
      <c r="F173" s="145"/>
      <c r="G173" s="11" t="s">
        <v>832</v>
      </c>
      <c r="H173" s="14">
        <v>18.25</v>
      </c>
      <c r="I173" s="121">
        <f t="shared" si="2"/>
        <v>73</v>
      </c>
      <c r="J173" s="127"/>
    </row>
    <row r="174" spans="1:10" ht="72">
      <c r="A174" s="126"/>
      <c r="B174" s="119">
        <v>4</v>
      </c>
      <c r="C174" s="10" t="s">
        <v>831</v>
      </c>
      <c r="D174" s="130" t="s">
        <v>723</v>
      </c>
      <c r="E174" s="144" t="s">
        <v>589</v>
      </c>
      <c r="F174" s="145"/>
      <c r="G174" s="11" t="s">
        <v>832</v>
      </c>
      <c r="H174" s="14">
        <v>18.25</v>
      </c>
      <c r="I174" s="121">
        <f t="shared" si="2"/>
        <v>73</v>
      </c>
      <c r="J174" s="127"/>
    </row>
    <row r="175" spans="1:10" ht="72">
      <c r="A175" s="126"/>
      <c r="B175" s="119">
        <v>28</v>
      </c>
      <c r="C175" s="10" t="s">
        <v>831</v>
      </c>
      <c r="D175" s="130" t="s">
        <v>723</v>
      </c>
      <c r="E175" s="144" t="s">
        <v>115</v>
      </c>
      <c r="F175" s="145"/>
      <c r="G175" s="11" t="s">
        <v>832</v>
      </c>
      <c r="H175" s="14">
        <v>18.25</v>
      </c>
      <c r="I175" s="121">
        <f t="shared" si="2"/>
        <v>511</v>
      </c>
      <c r="J175" s="127"/>
    </row>
    <row r="176" spans="1:10" ht="72">
      <c r="A176" s="126"/>
      <c r="B176" s="119">
        <v>4</v>
      </c>
      <c r="C176" s="10" t="s">
        <v>831</v>
      </c>
      <c r="D176" s="130" t="s">
        <v>723</v>
      </c>
      <c r="E176" s="144" t="s">
        <v>731</v>
      </c>
      <c r="F176" s="145"/>
      <c r="G176" s="11" t="s">
        <v>832</v>
      </c>
      <c r="H176" s="14">
        <v>18.25</v>
      </c>
      <c r="I176" s="121">
        <f t="shared" si="2"/>
        <v>73</v>
      </c>
      <c r="J176" s="127"/>
    </row>
    <row r="177" spans="1:10" ht="72">
      <c r="A177" s="126"/>
      <c r="B177" s="119">
        <v>2</v>
      </c>
      <c r="C177" s="10" t="s">
        <v>831</v>
      </c>
      <c r="D177" s="130" t="s">
        <v>723</v>
      </c>
      <c r="E177" s="144" t="s">
        <v>733</v>
      </c>
      <c r="F177" s="145"/>
      <c r="G177" s="11" t="s">
        <v>832</v>
      </c>
      <c r="H177" s="14">
        <v>18.25</v>
      </c>
      <c r="I177" s="121">
        <f t="shared" si="2"/>
        <v>36.5</v>
      </c>
      <c r="J177" s="127"/>
    </row>
    <row r="178" spans="1:10" ht="72">
      <c r="A178" s="126"/>
      <c r="B178" s="119">
        <v>8</v>
      </c>
      <c r="C178" s="10" t="s">
        <v>831</v>
      </c>
      <c r="D178" s="130" t="s">
        <v>737</v>
      </c>
      <c r="E178" s="144" t="s">
        <v>279</v>
      </c>
      <c r="F178" s="145"/>
      <c r="G178" s="11" t="s">
        <v>832</v>
      </c>
      <c r="H178" s="14">
        <v>19.649999999999999</v>
      </c>
      <c r="I178" s="121">
        <f t="shared" si="2"/>
        <v>157.19999999999999</v>
      </c>
      <c r="J178" s="127"/>
    </row>
    <row r="179" spans="1:10" ht="72">
      <c r="A179" s="126"/>
      <c r="B179" s="119">
        <v>2</v>
      </c>
      <c r="C179" s="10" t="s">
        <v>831</v>
      </c>
      <c r="D179" s="130" t="s">
        <v>737</v>
      </c>
      <c r="E179" s="144" t="s">
        <v>589</v>
      </c>
      <c r="F179" s="145"/>
      <c r="G179" s="11" t="s">
        <v>832</v>
      </c>
      <c r="H179" s="14">
        <v>19.649999999999999</v>
      </c>
      <c r="I179" s="121">
        <f t="shared" si="2"/>
        <v>39.299999999999997</v>
      </c>
      <c r="J179" s="127"/>
    </row>
    <row r="180" spans="1:10" ht="72">
      <c r="A180" s="126"/>
      <c r="B180" s="119">
        <v>2</v>
      </c>
      <c r="C180" s="10" t="s">
        <v>831</v>
      </c>
      <c r="D180" s="130" t="s">
        <v>737</v>
      </c>
      <c r="E180" s="144" t="s">
        <v>679</v>
      </c>
      <c r="F180" s="145"/>
      <c r="G180" s="11" t="s">
        <v>832</v>
      </c>
      <c r="H180" s="14">
        <v>19.649999999999999</v>
      </c>
      <c r="I180" s="121">
        <f t="shared" si="2"/>
        <v>39.299999999999997</v>
      </c>
      <c r="J180" s="127"/>
    </row>
    <row r="181" spans="1:10" ht="72">
      <c r="A181" s="126"/>
      <c r="B181" s="119">
        <v>8</v>
      </c>
      <c r="C181" s="10" t="s">
        <v>831</v>
      </c>
      <c r="D181" s="130" t="s">
        <v>737</v>
      </c>
      <c r="E181" s="144" t="s">
        <v>731</v>
      </c>
      <c r="F181" s="145"/>
      <c r="G181" s="11" t="s">
        <v>832</v>
      </c>
      <c r="H181" s="14">
        <v>19.649999999999999</v>
      </c>
      <c r="I181" s="121">
        <f t="shared" si="2"/>
        <v>157.19999999999999</v>
      </c>
      <c r="J181" s="127"/>
    </row>
    <row r="182" spans="1:10" ht="72">
      <c r="A182" s="126"/>
      <c r="B182" s="119">
        <v>2</v>
      </c>
      <c r="C182" s="10" t="s">
        <v>831</v>
      </c>
      <c r="D182" s="130" t="s">
        <v>737</v>
      </c>
      <c r="E182" s="144" t="s">
        <v>833</v>
      </c>
      <c r="F182" s="145"/>
      <c r="G182" s="11" t="s">
        <v>832</v>
      </c>
      <c r="H182" s="14">
        <v>19.649999999999999</v>
      </c>
      <c r="I182" s="121">
        <f t="shared" si="2"/>
        <v>39.299999999999997</v>
      </c>
      <c r="J182" s="127"/>
    </row>
    <row r="183" spans="1:10" ht="72">
      <c r="A183" s="126"/>
      <c r="B183" s="119">
        <v>6</v>
      </c>
      <c r="C183" s="10" t="s">
        <v>831</v>
      </c>
      <c r="D183" s="130" t="s">
        <v>738</v>
      </c>
      <c r="E183" s="144" t="s">
        <v>279</v>
      </c>
      <c r="F183" s="145"/>
      <c r="G183" s="11" t="s">
        <v>832</v>
      </c>
      <c r="H183" s="14">
        <v>21.76</v>
      </c>
      <c r="I183" s="121">
        <f t="shared" si="2"/>
        <v>130.56</v>
      </c>
      <c r="J183" s="127"/>
    </row>
    <row r="184" spans="1:10" ht="72">
      <c r="A184" s="126"/>
      <c r="B184" s="119">
        <v>4</v>
      </c>
      <c r="C184" s="10" t="s">
        <v>831</v>
      </c>
      <c r="D184" s="130" t="s">
        <v>764</v>
      </c>
      <c r="E184" s="144" t="s">
        <v>279</v>
      </c>
      <c r="F184" s="145"/>
      <c r="G184" s="11" t="s">
        <v>832</v>
      </c>
      <c r="H184" s="14">
        <v>24.21</v>
      </c>
      <c r="I184" s="121">
        <f t="shared" si="2"/>
        <v>96.84</v>
      </c>
      <c r="J184" s="127"/>
    </row>
    <row r="185" spans="1:10" ht="72">
      <c r="A185" s="126"/>
      <c r="B185" s="119">
        <v>4</v>
      </c>
      <c r="C185" s="10" t="s">
        <v>831</v>
      </c>
      <c r="D185" s="130" t="s">
        <v>760</v>
      </c>
      <c r="E185" s="144" t="s">
        <v>279</v>
      </c>
      <c r="F185" s="145"/>
      <c r="G185" s="11" t="s">
        <v>832</v>
      </c>
      <c r="H185" s="14">
        <v>24.56</v>
      </c>
      <c r="I185" s="121">
        <f t="shared" si="2"/>
        <v>98.24</v>
      </c>
      <c r="J185" s="127"/>
    </row>
    <row r="186" spans="1:10" ht="72">
      <c r="A186" s="126"/>
      <c r="B186" s="119">
        <v>4</v>
      </c>
      <c r="C186" s="10" t="s">
        <v>831</v>
      </c>
      <c r="D186" s="130" t="s">
        <v>741</v>
      </c>
      <c r="E186" s="144" t="s">
        <v>279</v>
      </c>
      <c r="F186" s="145"/>
      <c r="G186" s="11" t="s">
        <v>832</v>
      </c>
      <c r="H186" s="14">
        <v>25.27</v>
      </c>
      <c r="I186" s="121">
        <f t="shared" si="2"/>
        <v>101.08</v>
      </c>
      <c r="J186" s="127"/>
    </row>
    <row r="187" spans="1:10" ht="72">
      <c r="A187" s="126"/>
      <c r="B187" s="119">
        <v>4</v>
      </c>
      <c r="C187" s="10" t="s">
        <v>831</v>
      </c>
      <c r="D187" s="130" t="s">
        <v>741</v>
      </c>
      <c r="E187" s="144" t="s">
        <v>589</v>
      </c>
      <c r="F187" s="145"/>
      <c r="G187" s="11" t="s">
        <v>832</v>
      </c>
      <c r="H187" s="14">
        <v>25.27</v>
      </c>
      <c r="I187" s="121">
        <f t="shared" si="2"/>
        <v>101.08</v>
      </c>
      <c r="J187" s="127"/>
    </row>
    <row r="188" spans="1:10" ht="72">
      <c r="A188" s="126"/>
      <c r="B188" s="119">
        <v>2</v>
      </c>
      <c r="C188" s="10" t="s">
        <v>831</v>
      </c>
      <c r="D188" s="130" t="s">
        <v>741</v>
      </c>
      <c r="E188" s="144" t="s">
        <v>727</v>
      </c>
      <c r="F188" s="145"/>
      <c r="G188" s="11" t="s">
        <v>832</v>
      </c>
      <c r="H188" s="14">
        <v>25.27</v>
      </c>
      <c r="I188" s="121">
        <f t="shared" si="2"/>
        <v>50.54</v>
      </c>
      <c r="J188" s="127"/>
    </row>
    <row r="189" spans="1:10" ht="72">
      <c r="A189" s="126"/>
      <c r="B189" s="119">
        <v>2</v>
      </c>
      <c r="C189" s="10" t="s">
        <v>831</v>
      </c>
      <c r="D189" s="130" t="s">
        <v>742</v>
      </c>
      <c r="E189" s="144" t="s">
        <v>833</v>
      </c>
      <c r="F189" s="145"/>
      <c r="G189" s="11" t="s">
        <v>832</v>
      </c>
      <c r="H189" s="14">
        <v>26.67</v>
      </c>
      <c r="I189" s="121">
        <f t="shared" si="2"/>
        <v>53.34</v>
      </c>
      <c r="J189" s="127"/>
    </row>
    <row r="190" spans="1:10" ht="72">
      <c r="A190" s="126"/>
      <c r="B190" s="119">
        <v>6</v>
      </c>
      <c r="C190" s="10" t="s">
        <v>831</v>
      </c>
      <c r="D190" s="130" t="s">
        <v>744</v>
      </c>
      <c r="E190" s="144" t="s">
        <v>279</v>
      </c>
      <c r="F190" s="145"/>
      <c r="G190" s="11" t="s">
        <v>832</v>
      </c>
      <c r="H190" s="14">
        <v>31.23</v>
      </c>
      <c r="I190" s="121">
        <f t="shared" si="2"/>
        <v>187.38</v>
      </c>
      <c r="J190" s="127"/>
    </row>
    <row r="191" spans="1:10" ht="72">
      <c r="A191" s="126"/>
      <c r="B191" s="119">
        <v>2</v>
      </c>
      <c r="C191" s="10" t="s">
        <v>831</v>
      </c>
      <c r="D191" s="130" t="s">
        <v>744</v>
      </c>
      <c r="E191" s="144" t="s">
        <v>589</v>
      </c>
      <c r="F191" s="145"/>
      <c r="G191" s="11" t="s">
        <v>832</v>
      </c>
      <c r="H191" s="14">
        <v>31.23</v>
      </c>
      <c r="I191" s="121">
        <f t="shared" si="2"/>
        <v>62.46</v>
      </c>
      <c r="J191" s="127"/>
    </row>
    <row r="192" spans="1:10" ht="120">
      <c r="A192" s="126"/>
      <c r="B192" s="119">
        <v>2</v>
      </c>
      <c r="C192" s="10" t="s">
        <v>834</v>
      </c>
      <c r="D192" s="130" t="s">
        <v>735</v>
      </c>
      <c r="E192" s="144"/>
      <c r="F192" s="145"/>
      <c r="G192" s="11" t="s">
        <v>835</v>
      </c>
      <c r="H192" s="14">
        <v>15.44</v>
      </c>
      <c r="I192" s="121">
        <f t="shared" si="2"/>
        <v>30.88</v>
      </c>
      <c r="J192" s="127"/>
    </row>
    <row r="193" spans="1:10" ht="120">
      <c r="A193" s="126"/>
      <c r="B193" s="119">
        <v>8</v>
      </c>
      <c r="C193" s="10" t="s">
        <v>834</v>
      </c>
      <c r="D193" s="130" t="s">
        <v>747</v>
      </c>
      <c r="E193" s="144"/>
      <c r="F193" s="145"/>
      <c r="G193" s="11" t="s">
        <v>835</v>
      </c>
      <c r="H193" s="14">
        <v>16.14</v>
      </c>
      <c r="I193" s="121">
        <f t="shared" si="2"/>
        <v>129.12</v>
      </c>
      <c r="J193" s="127"/>
    </row>
    <row r="194" spans="1:10" ht="120">
      <c r="A194" s="126"/>
      <c r="B194" s="119">
        <v>6</v>
      </c>
      <c r="C194" s="10" t="s">
        <v>834</v>
      </c>
      <c r="D194" s="130" t="s">
        <v>741</v>
      </c>
      <c r="E194" s="144"/>
      <c r="F194" s="145"/>
      <c r="G194" s="11" t="s">
        <v>835</v>
      </c>
      <c r="H194" s="14">
        <v>40</v>
      </c>
      <c r="I194" s="121">
        <f t="shared" si="2"/>
        <v>240</v>
      </c>
      <c r="J194" s="127"/>
    </row>
    <row r="195" spans="1:10" ht="120">
      <c r="A195" s="126"/>
      <c r="B195" s="119">
        <v>2</v>
      </c>
      <c r="C195" s="10" t="s">
        <v>834</v>
      </c>
      <c r="D195" s="130" t="s">
        <v>742</v>
      </c>
      <c r="E195" s="144"/>
      <c r="F195" s="145"/>
      <c r="G195" s="11" t="s">
        <v>835</v>
      </c>
      <c r="H195" s="14">
        <v>47.02</v>
      </c>
      <c r="I195" s="121">
        <f t="shared" si="2"/>
        <v>94.04</v>
      </c>
      <c r="J195" s="127"/>
    </row>
    <row r="196" spans="1:10" ht="120">
      <c r="A196" s="126"/>
      <c r="B196" s="119">
        <v>2</v>
      </c>
      <c r="C196" s="10" t="s">
        <v>834</v>
      </c>
      <c r="D196" s="130" t="s">
        <v>836</v>
      </c>
      <c r="E196" s="144"/>
      <c r="F196" s="145"/>
      <c r="G196" s="11" t="s">
        <v>835</v>
      </c>
      <c r="H196" s="14">
        <v>133</v>
      </c>
      <c r="I196" s="121">
        <f t="shared" si="2"/>
        <v>266</v>
      </c>
      <c r="J196" s="127"/>
    </row>
    <row r="197" spans="1:10" ht="120">
      <c r="A197" s="126"/>
      <c r="B197" s="119">
        <v>2</v>
      </c>
      <c r="C197" s="10" t="s">
        <v>834</v>
      </c>
      <c r="D197" s="130" t="s">
        <v>786</v>
      </c>
      <c r="E197" s="144"/>
      <c r="F197" s="145"/>
      <c r="G197" s="11" t="s">
        <v>835</v>
      </c>
      <c r="H197" s="14">
        <v>20.350000000000001</v>
      </c>
      <c r="I197" s="121">
        <f t="shared" si="2"/>
        <v>40.700000000000003</v>
      </c>
      <c r="J197" s="127"/>
    </row>
    <row r="198" spans="1:10" ht="108">
      <c r="A198" s="126"/>
      <c r="B198" s="119">
        <v>30</v>
      </c>
      <c r="C198" s="10" t="s">
        <v>837</v>
      </c>
      <c r="D198" s="130" t="s">
        <v>736</v>
      </c>
      <c r="E198" s="144" t="s">
        <v>279</v>
      </c>
      <c r="F198" s="145"/>
      <c r="G198" s="11" t="s">
        <v>838</v>
      </c>
      <c r="H198" s="14">
        <v>101.41</v>
      </c>
      <c r="I198" s="121">
        <f t="shared" si="2"/>
        <v>3042.2999999999997</v>
      </c>
      <c r="J198" s="133"/>
    </row>
    <row r="199" spans="1:10" ht="108">
      <c r="A199" s="126"/>
      <c r="B199" s="119">
        <v>2</v>
      </c>
      <c r="C199" s="10" t="s">
        <v>837</v>
      </c>
      <c r="D199" s="130" t="s">
        <v>723</v>
      </c>
      <c r="E199" s="144" t="s">
        <v>679</v>
      </c>
      <c r="F199" s="145"/>
      <c r="G199" s="11" t="s">
        <v>838</v>
      </c>
      <c r="H199" s="14">
        <v>108.43</v>
      </c>
      <c r="I199" s="121">
        <f t="shared" si="2"/>
        <v>216.86</v>
      </c>
      <c r="J199" s="127"/>
    </row>
    <row r="200" spans="1:10" ht="108">
      <c r="A200" s="126"/>
      <c r="B200" s="119">
        <v>2</v>
      </c>
      <c r="C200" s="10" t="s">
        <v>837</v>
      </c>
      <c r="D200" s="130" t="s">
        <v>737</v>
      </c>
      <c r="E200" s="144" t="s">
        <v>679</v>
      </c>
      <c r="F200" s="145"/>
      <c r="G200" s="11" t="s">
        <v>838</v>
      </c>
      <c r="H200" s="14">
        <v>115.45</v>
      </c>
      <c r="I200" s="121">
        <f t="shared" si="2"/>
        <v>230.9</v>
      </c>
      <c r="J200" s="127"/>
    </row>
    <row r="201" spans="1:10" ht="132">
      <c r="A201" s="126"/>
      <c r="B201" s="119">
        <v>2</v>
      </c>
      <c r="C201" s="10" t="s">
        <v>839</v>
      </c>
      <c r="D201" s="130" t="s">
        <v>730</v>
      </c>
      <c r="E201" s="144" t="s">
        <v>279</v>
      </c>
      <c r="F201" s="145"/>
      <c r="G201" s="11" t="s">
        <v>840</v>
      </c>
      <c r="H201" s="14">
        <v>34.74</v>
      </c>
      <c r="I201" s="121">
        <f t="shared" si="2"/>
        <v>69.48</v>
      </c>
      <c r="J201" s="127"/>
    </row>
    <row r="202" spans="1:10" ht="132">
      <c r="A202" s="126"/>
      <c r="B202" s="119">
        <v>8</v>
      </c>
      <c r="C202" s="10" t="s">
        <v>839</v>
      </c>
      <c r="D202" s="130" t="s">
        <v>747</v>
      </c>
      <c r="E202" s="144" t="s">
        <v>279</v>
      </c>
      <c r="F202" s="145"/>
      <c r="G202" s="11" t="s">
        <v>840</v>
      </c>
      <c r="H202" s="14">
        <v>38.25</v>
      </c>
      <c r="I202" s="121">
        <f t="shared" si="2"/>
        <v>306</v>
      </c>
      <c r="J202" s="127"/>
    </row>
    <row r="203" spans="1:10" ht="132">
      <c r="A203" s="126"/>
      <c r="B203" s="119">
        <v>2</v>
      </c>
      <c r="C203" s="10" t="s">
        <v>839</v>
      </c>
      <c r="D203" s="130" t="s">
        <v>726</v>
      </c>
      <c r="E203" s="144" t="s">
        <v>279</v>
      </c>
      <c r="F203" s="145"/>
      <c r="G203" s="11" t="s">
        <v>840</v>
      </c>
      <c r="H203" s="14">
        <v>41.76</v>
      </c>
      <c r="I203" s="121">
        <f t="shared" si="2"/>
        <v>83.52</v>
      </c>
      <c r="J203" s="127"/>
    </row>
    <row r="204" spans="1:10" ht="132">
      <c r="A204" s="126"/>
      <c r="B204" s="119">
        <v>10</v>
      </c>
      <c r="C204" s="10" t="s">
        <v>839</v>
      </c>
      <c r="D204" s="130" t="s">
        <v>723</v>
      </c>
      <c r="E204" s="144" t="s">
        <v>279</v>
      </c>
      <c r="F204" s="145"/>
      <c r="G204" s="11" t="s">
        <v>840</v>
      </c>
      <c r="H204" s="14">
        <v>48.78</v>
      </c>
      <c r="I204" s="121">
        <f t="shared" si="2"/>
        <v>487.8</v>
      </c>
      <c r="J204" s="127"/>
    </row>
    <row r="205" spans="1:10" ht="132">
      <c r="A205" s="126"/>
      <c r="B205" s="119">
        <v>8</v>
      </c>
      <c r="C205" s="10" t="s">
        <v>839</v>
      </c>
      <c r="D205" s="130" t="s">
        <v>738</v>
      </c>
      <c r="E205" s="144" t="s">
        <v>279</v>
      </c>
      <c r="F205" s="145"/>
      <c r="G205" s="11" t="s">
        <v>840</v>
      </c>
      <c r="H205" s="14">
        <v>59.3</v>
      </c>
      <c r="I205" s="121">
        <f t="shared" si="2"/>
        <v>474.4</v>
      </c>
      <c r="J205" s="127"/>
    </row>
    <row r="206" spans="1:10" ht="132">
      <c r="A206" s="126"/>
      <c r="B206" s="119">
        <v>2</v>
      </c>
      <c r="C206" s="10" t="s">
        <v>839</v>
      </c>
      <c r="D206" s="130" t="s">
        <v>764</v>
      </c>
      <c r="E206" s="144" t="s">
        <v>279</v>
      </c>
      <c r="F206" s="145"/>
      <c r="G206" s="11" t="s">
        <v>840</v>
      </c>
      <c r="H206" s="14">
        <v>66.319999999999993</v>
      </c>
      <c r="I206" s="121">
        <f t="shared" si="2"/>
        <v>132.63999999999999</v>
      </c>
      <c r="J206" s="127"/>
    </row>
    <row r="207" spans="1:10" ht="132">
      <c r="A207" s="126"/>
      <c r="B207" s="119">
        <v>8</v>
      </c>
      <c r="C207" s="10" t="s">
        <v>839</v>
      </c>
      <c r="D207" s="130" t="s">
        <v>760</v>
      </c>
      <c r="E207" s="144" t="s">
        <v>279</v>
      </c>
      <c r="F207" s="145"/>
      <c r="G207" s="11" t="s">
        <v>840</v>
      </c>
      <c r="H207" s="14">
        <v>78.599999999999994</v>
      </c>
      <c r="I207" s="121">
        <f t="shared" si="2"/>
        <v>628.79999999999995</v>
      </c>
      <c r="J207" s="127"/>
    </row>
    <row r="208" spans="1:10" ht="132">
      <c r="A208" s="126"/>
      <c r="B208" s="119">
        <v>6</v>
      </c>
      <c r="C208" s="10" t="s">
        <v>839</v>
      </c>
      <c r="D208" s="130" t="s">
        <v>741</v>
      </c>
      <c r="E208" s="144" t="s">
        <v>279</v>
      </c>
      <c r="F208" s="145"/>
      <c r="G208" s="11" t="s">
        <v>840</v>
      </c>
      <c r="H208" s="14">
        <v>85.62</v>
      </c>
      <c r="I208" s="121">
        <f t="shared" si="2"/>
        <v>513.72</v>
      </c>
      <c r="J208" s="127"/>
    </row>
    <row r="209" spans="1:10" ht="132">
      <c r="A209" s="126"/>
      <c r="B209" s="119">
        <v>12</v>
      </c>
      <c r="C209" s="10" t="s">
        <v>839</v>
      </c>
      <c r="D209" s="130" t="s">
        <v>785</v>
      </c>
      <c r="E209" s="144" t="s">
        <v>279</v>
      </c>
      <c r="F209" s="145"/>
      <c r="G209" s="11" t="s">
        <v>840</v>
      </c>
      <c r="H209" s="14">
        <v>127.73</v>
      </c>
      <c r="I209" s="121">
        <f t="shared" si="2"/>
        <v>1532.76</v>
      </c>
      <c r="J209" s="133"/>
    </row>
    <row r="210" spans="1:10" ht="132">
      <c r="A210" s="126"/>
      <c r="B210" s="119">
        <v>2</v>
      </c>
      <c r="C210" s="10" t="s">
        <v>839</v>
      </c>
      <c r="D210" s="130" t="s">
        <v>773</v>
      </c>
      <c r="E210" s="144" t="s">
        <v>279</v>
      </c>
      <c r="F210" s="145"/>
      <c r="G210" s="11" t="s">
        <v>840</v>
      </c>
      <c r="H210" s="14">
        <v>152.30000000000001</v>
      </c>
      <c r="I210" s="121">
        <f t="shared" si="2"/>
        <v>304.60000000000002</v>
      </c>
      <c r="J210" s="127"/>
    </row>
    <row r="211" spans="1:10" ht="132">
      <c r="A211" s="126"/>
      <c r="B211" s="119">
        <v>6</v>
      </c>
      <c r="C211" s="10" t="s">
        <v>839</v>
      </c>
      <c r="D211" s="130" t="s">
        <v>786</v>
      </c>
      <c r="E211" s="144" t="s">
        <v>279</v>
      </c>
      <c r="F211" s="145"/>
      <c r="G211" s="11" t="s">
        <v>840</v>
      </c>
      <c r="H211" s="14">
        <v>43.51</v>
      </c>
      <c r="I211" s="121">
        <f t="shared" si="2"/>
        <v>261.06</v>
      </c>
      <c r="J211" s="127"/>
    </row>
    <row r="212" spans="1:10" ht="132">
      <c r="A212" s="126"/>
      <c r="B212" s="119">
        <v>2</v>
      </c>
      <c r="C212" s="10" t="s">
        <v>839</v>
      </c>
      <c r="D212" s="130" t="s">
        <v>841</v>
      </c>
      <c r="E212" s="144" t="s">
        <v>279</v>
      </c>
      <c r="F212" s="145"/>
      <c r="G212" s="11" t="s">
        <v>840</v>
      </c>
      <c r="H212" s="14">
        <v>52.29</v>
      </c>
      <c r="I212" s="121">
        <f t="shared" si="2"/>
        <v>104.58</v>
      </c>
      <c r="J212" s="127"/>
    </row>
    <row r="213" spans="1:10" ht="132">
      <c r="A213" s="126"/>
      <c r="B213" s="119">
        <v>2</v>
      </c>
      <c r="C213" s="10" t="s">
        <v>839</v>
      </c>
      <c r="D213" s="130" t="s">
        <v>841</v>
      </c>
      <c r="E213" s="144" t="s">
        <v>277</v>
      </c>
      <c r="F213" s="145"/>
      <c r="G213" s="11" t="s">
        <v>840</v>
      </c>
      <c r="H213" s="14">
        <v>52.29</v>
      </c>
      <c r="I213" s="121">
        <f t="shared" si="2"/>
        <v>104.58</v>
      </c>
      <c r="J213" s="127"/>
    </row>
    <row r="214" spans="1:10" ht="60">
      <c r="A214" s="126"/>
      <c r="B214" s="119">
        <v>2</v>
      </c>
      <c r="C214" s="10" t="s">
        <v>842</v>
      </c>
      <c r="D214" s="130" t="s">
        <v>740</v>
      </c>
      <c r="E214" s="144" t="s">
        <v>279</v>
      </c>
      <c r="F214" s="145"/>
      <c r="G214" s="11" t="s">
        <v>843</v>
      </c>
      <c r="H214" s="14">
        <v>26.32</v>
      </c>
      <c r="I214" s="121">
        <f t="shared" ref="I214:I232" si="3">H214*B214</f>
        <v>52.64</v>
      </c>
      <c r="J214" s="127"/>
    </row>
    <row r="215" spans="1:10" ht="60">
      <c r="A215" s="126"/>
      <c r="B215" s="119">
        <v>2</v>
      </c>
      <c r="C215" s="10" t="s">
        <v>842</v>
      </c>
      <c r="D215" s="130" t="s">
        <v>764</v>
      </c>
      <c r="E215" s="144" t="s">
        <v>279</v>
      </c>
      <c r="F215" s="145"/>
      <c r="G215" s="11" t="s">
        <v>843</v>
      </c>
      <c r="H215" s="14">
        <v>28.78</v>
      </c>
      <c r="I215" s="121">
        <f t="shared" si="3"/>
        <v>57.56</v>
      </c>
      <c r="J215" s="127"/>
    </row>
    <row r="216" spans="1:10" ht="60">
      <c r="A216" s="126"/>
      <c r="B216" s="119">
        <v>6</v>
      </c>
      <c r="C216" s="10" t="s">
        <v>842</v>
      </c>
      <c r="D216" s="130" t="s">
        <v>741</v>
      </c>
      <c r="E216" s="144" t="s">
        <v>279</v>
      </c>
      <c r="F216" s="145"/>
      <c r="G216" s="11" t="s">
        <v>843</v>
      </c>
      <c r="H216" s="14">
        <v>30.53</v>
      </c>
      <c r="I216" s="121">
        <f t="shared" si="3"/>
        <v>183.18</v>
      </c>
      <c r="J216" s="127"/>
    </row>
    <row r="217" spans="1:10" ht="60">
      <c r="A217" s="126"/>
      <c r="B217" s="119">
        <v>6</v>
      </c>
      <c r="C217" s="10" t="s">
        <v>842</v>
      </c>
      <c r="D217" s="130" t="s">
        <v>741</v>
      </c>
      <c r="E217" s="144" t="s">
        <v>589</v>
      </c>
      <c r="F217" s="145"/>
      <c r="G217" s="11" t="s">
        <v>843</v>
      </c>
      <c r="H217" s="14">
        <v>30.53</v>
      </c>
      <c r="I217" s="121">
        <f t="shared" si="3"/>
        <v>183.18</v>
      </c>
      <c r="J217" s="127"/>
    </row>
    <row r="218" spans="1:10" ht="60">
      <c r="A218" s="126"/>
      <c r="B218" s="119">
        <v>2</v>
      </c>
      <c r="C218" s="10" t="s">
        <v>842</v>
      </c>
      <c r="D218" s="130" t="s">
        <v>744</v>
      </c>
      <c r="E218" s="144" t="s">
        <v>279</v>
      </c>
      <c r="F218" s="145"/>
      <c r="G218" s="11" t="s">
        <v>843</v>
      </c>
      <c r="H218" s="14">
        <v>34.74</v>
      </c>
      <c r="I218" s="121">
        <f t="shared" si="3"/>
        <v>69.48</v>
      </c>
      <c r="J218" s="127"/>
    </row>
    <row r="219" spans="1:10" ht="60">
      <c r="A219" s="126"/>
      <c r="B219" s="119">
        <v>2</v>
      </c>
      <c r="C219" s="10" t="s">
        <v>842</v>
      </c>
      <c r="D219" s="130" t="s">
        <v>744</v>
      </c>
      <c r="E219" s="144" t="s">
        <v>589</v>
      </c>
      <c r="F219" s="145"/>
      <c r="G219" s="11" t="s">
        <v>843</v>
      </c>
      <c r="H219" s="14">
        <v>34.74</v>
      </c>
      <c r="I219" s="121">
        <f t="shared" si="3"/>
        <v>69.48</v>
      </c>
      <c r="J219" s="127"/>
    </row>
    <row r="220" spans="1:10" ht="72">
      <c r="A220" s="126"/>
      <c r="B220" s="119">
        <v>2</v>
      </c>
      <c r="C220" s="10" t="s">
        <v>844</v>
      </c>
      <c r="D220" s="130" t="s">
        <v>737</v>
      </c>
      <c r="E220" s="144"/>
      <c r="F220" s="145"/>
      <c r="G220" s="11" t="s">
        <v>845</v>
      </c>
      <c r="H220" s="14">
        <v>52.29</v>
      </c>
      <c r="I220" s="121">
        <f t="shared" si="3"/>
        <v>104.58</v>
      </c>
      <c r="J220" s="127"/>
    </row>
    <row r="221" spans="1:10" ht="96">
      <c r="A221" s="126"/>
      <c r="B221" s="119">
        <v>2</v>
      </c>
      <c r="C221" s="10" t="s">
        <v>846</v>
      </c>
      <c r="D221" s="130" t="s">
        <v>736</v>
      </c>
      <c r="E221" s="144"/>
      <c r="F221" s="145"/>
      <c r="G221" s="11" t="s">
        <v>847</v>
      </c>
      <c r="H221" s="14">
        <v>69.83</v>
      </c>
      <c r="I221" s="121">
        <f t="shared" si="3"/>
        <v>139.66</v>
      </c>
      <c r="J221" s="127"/>
    </row>
    <row r="222" spans="1:10" ht="96">
      <c r="A222" s="126"/>
      <c r="B222" s="119">
        <v>2</v>
      </c>
      <c r="C222" s="10" t="s">
        <v>848</v>
      </c>
      <c r="D222" s="130" t="s">
        <v>747</v>
      </c>
      <c r="E222" s="144"/>
      <c r="F222" s="145"/>
      <c r="G222" s="11" t="s">
        <v>849</v>
      </c>
      <c r="H222" s="14">
        <v>69.83</v>
      </c>
      <c r="I222" s="121">
        <f t="shared" si="3"/>
        <v>139.66</v>
      </c>
      <c r="J222" s="127"/>
    </row>
    <row r="223" spans="1:10" ht="120">
      <c r="A223" s="126"/>
      <c r="B223" s="119">
        <v>2</v>
      </c>
      <c r="C223" s="10" t="s">
        <v>850</v>
      </c>
      <c r="D223" s="130" t="s">
        <v>851</v>
      </c>
      <c r="E223" s="144" t="s">
        <v>279</v>
      </c>
      <c r="F223" s="145"/>
      <c r="G223" s="11" t="s">
        <v>852</v>
      </c>
      <c r="H223" s="14">
        <v>34.74</v>
      </c>
      <c r="I223" s="121">
        <f t="shared" si="3"/>
        <v>69.48</v>
      </c>
      <c r="J223" s="127"/>
    </row>
    <row r="224" spans="1:10" ht="120">
      <c r="A224" s="126"/>
      <c r="B224" s="119">
        <v>2</v>
      </c>
      <c r="C224" s="10" t="s">
        <v>850</v>
      </c>
      <c r="D224" s="130" t="s">
        <v>851</v>
      </c>
      <c r="E224" s="144" t="s">
        <v>278</v>
      </c>
      <c r="F224" s="145"/>
      <c r="G224" s="11" t="s">
        <v>852</v>
      </c>
      <c r="H224" s="14">
        <v>34.74</v>
      </c>
      <c r="I224" s="121">
        <f t="shared" si="3"/>
        <v>69.48</v>
      </c>
      <c r="J224" s="127"/>
    </row>
    <row r="225" spans="1:10" ht="84">
      <c r="A225" s="126"/>
      <c r="B225" s="119">
        <v>2</v>
      </c>
      <c r="C225" s="10" t="s">
        <v>853</v>
      </c>
      <c r="D225" s="130" t="s">
        <v>736</v>
      </c>
      <c r="E225" s="144" t="s">
        <v>727</v>
      </c>
      <c r="F225" s="145"/>
      <c r="G225" s="11" t="s">
        <v>854</v>
      </c>
      <c r="H225" s="14">
        <v>18.95</v>
      </c>
      <c r="I225" s="121">
        <f t="shared" si="3"/>
        <v>37.9</v>
      </c>
      <c r="J225" s="127"/>
    </row>
    <row r="226" spans="1:10" ht="84">
      <c r="A226" s="126"/>
      <c r="B226" s="119">
        <v>2</v>
      </c>
      <c r="C226" s="10" t="s">
        <v>853</v>
      </c>
      <c r="D226" s="130" t="s">
        <v>723</v>
      </c>
      <c r="E226" s="144" t="s">
        <v>739</v>
      </c>
      <c r="F226" s="145"/>
      <c r="G226" s="11" t="s">
        <v>854</v>
      </c>
      <c r="H226" s="14">
        <v>20.7</v>
      </c>
      <c r="I226" s="121">
        <f t="shared" si="3"/>
        <v>41.4</v>
      </c>
      <c r="J226" s="127"/>
    </row>
    <row r="227" spans="1:10" ht="84">
      <c r="A227" s="126"/>
      <c r="B227" s="119">
        <v>10</v>
      </c>
      <c r="C227" s="10" t="s">
        <v>853</v>
      </c>
      <c r="D227" s="130" t="s">
        <v>737</v>
      </c>
      <c r="E227" s="144" t="s">
        <v>731</v>
      </c>
      <c r="F227" s="145"/>
      <c r="G227" s="11" t="s">
        <v>854</v>
      </c>
      <c r="H227" s="14">
        <v>24.21</v>
      </c>
      <c r="I227" s="121">
        <f t="shared" si="3"/>
        <v>242.10000000000002</v>
      </c>
      <c r="J227" s="127"/>
    </row>
    <row r="228" spans="1:10" ht="84">
      <c r="A228" s="126"/>
      <c r="B228" s="119">
        <v>2</v>
      </c>
      <c r="C228" s="10" t="s">
        <v>855</v>
      </c>
      <c r="D228" s="130" t="s">
        <v>723</v>
      </c>
      <c r="E228" s="144" t="s">
        <v>279</v>
      </c>
      <c r="F228" s="145"/>
      <c r="G228" s="11" t="s">
        <v>856</v>
      </c>
      <c r="H228" s="14">
        <v>17.55</v>
      </c>
      <c r="I228" s="121">
        <f t="shared" si="3"/>
        <v>35.1</v>
      </c>
      <c r="J228" s="127"/>
    </row>
    <row r="229" spans="1:10" ht="84">
      <c r="A229" s="126"/>
      <c r="B229" s="119">
        <v>2</v>
      </c>
      <c r="C229" s="10" t="s">
        <v>855</v>
      </c>
      <c r="D229" s="130" t="s">
        <v>737</v>
      </c>
      <c r="E229" s="144" t="s">
        <v>279</v>
      </c>
      <c r="F229" s="145"/>
      <c r="G229" s="11" t="s">
        <v>856</v>
      </c>
      <c r="H229" s="14">
        <v>19.3</v>
      </c>
      <c r="I229" s="121">
        <f t="shared" si="3"/>
        <v>38.6</v>
      </c>
      <c r="J229" s="127"/>
    </row>
    <row r="230" spans="1:10" ht="84">
      <c r="A230" s="126"/>
      <c r="B230" s="119">
        <v>2</v>
      </c>
      <c r="C230" s="10" t="s">
        <v>855</v>
      </c>
      <c r="D230" s="130" t="s">
        <v>741</v>
      </c>
      <c r="E230" s="144" t="s">
        <v>279</v>
      </c>
      <c r="F230" s="145"/>
      <c r="G230" s="11" t="s">
        <v>856</v>
      </c>
      <c r="H230" s="14">
        <v>28.07</v>
      </c>
      <c r="I230" s="121">
        <f t="shared" si="3"/>
        <v>56.14</v>
      </c>
      <c r="J230" s="127"/>
    </row>
    <row r="231" spans="1:10" ht="84">
      <c r="A231" s="126"/>
      <c r="B231" s="119">
        <v>2</v>
      </c>
      <c r="C231" s="10" t="s">
        <v>857</v>
      </c>
      <c r="D231" s="130" t="s">
        <v>747</v>
      </c>
      <c r="E231" s="144"/>
      <c r="F231" s="145"/>
      <c r="G231" s="11" t="s">
        <v>858</v>
      </c>
      <c r="H231" s="14">
        <v>147.03</v>
      </c>
      <c r="I231" s="121">
        <f t="shared" si="3"/>
        <v>294.06</v>
      </c>
      <c r="J231" s="127"/>
    </row>
    <row r="232" spans="1:10" ht="48">
      <c r="A232" s="126"/>
      <c r="B232" s="120">
        <v>10</v>
      </c>
      <c r="C232" s="12" t="s">
        <v>859</v>
      </c>
      <c r="D232" s="131" t="s">
        <v>734</v>
      </c>
      <c r="E232" s="154"/>
      <c r="F232" s="155"/>
      <c r="G232" s="13" t="s">
        <v>860</v>
      </c>
      <c r="H232" s="15">
        <v>30.18</v>
      </c>
      <c r="I232" s="122">
        <f t="shared" si="3"/>
        <v>301.8</v>
      </c>
      <c r="J232" s="127"/>
    </row>
  </sheetData>
  <mergeCells count="215">
    <mergeCell ref="E230:F230"/>
    <mergeCell ref="E231:F231"/>
    <mergeCell ref="E232:F232"/>
    <mergeCell ref="E225:F225"/>
    <mergeCell ref="E226:F226"/>
    <mergeCell ref="E227:F227"/>
    <mergeCell ref="E228:F228"/>
    <mergeCell ref="E229:F229"/>
    <mergeCell ref="E220:F220"/>
    <mergeCell ref="E221:F221"/>
    <mergeCell ref="E222:F222"/>
    <mergeCell ref="E223:F223"/>
    <mergeCell ref="E224:F224"/>
    <mergeCell ref="E215:F215"/>
    <mergeCell ref="E216:F216"/>
    <mergeCell ref="E217:F217"/>
    <mergeCell ref="E218:F218"/>
    <mergeCell ref="E219:F219"/>
    <mergeCell ref="E210:F210"/>
    <mergeCell ref="E211:F211"/>
    <mergeCell ref="E212:F212"/>
    <mergeCell ref="E213:F213"/>
    <mergeCell ref="E214:F214"/>
    <mergeCell ref="E205:F205"/>
    <mergeCell ref="E206:F206"/>
    <mergeCell ref="E207:F207"/>
    <mergeCell ref="E208:F208"/>
    <mergeCell ref="E209:F209"/>
    <mergeCell ref="E200:F200"/>
    <mergeCell ref="E201:F201"/>
    <mergeCell ref="E202:F202"/>
    <mergeCell ref="E203:F203"/>
    <mergeCell ref="E204:F204"/>
    <mergeCell ref="E195:F195"/>
    <mergeCell ref="E196:F196"/>
    <mergeCell ref="E197:F197"/>
    <mergeCell ref="E198:F198"/>
    <mergeCell ref="E199:F199"/>
    <mergeCell ref="E190:F190"/>
    <mergeCell ref="E191:F191"/>
    <mergeCell ref="E192:F192"/>
    <mergeCell ref="E193:F193"/>
    <mergeCell ref="E194:F194"/>
    <mergeCell ref="E185:F185"/>
    <mergeCell ref="E186:F186"/>
    <mergeCell ref="E187:F187"/>
    <mergeCell ref="E188:F188"/>
    <mergeCell ref="E189:F189"/>
    <mergeCell ref="E180:F180"/>
    <mergeCell ref="E181:F181"/>
    <mergeCell ref="E182:F182"/>
    <mergeCell ref="E183:F183"/>
    <mergeCell ref="E184:F184"/>
    <mergeCell ref="E175:F175"/>
    <mergeCell ref="E176:F176"/>
    <mergeCell ref="E177:F177"/>
    <mergeCell ref="E178:F178"/>
    <mergeCell ref="E179:F179"/>
    <mergeCell ref="E170:F170"/>
    <mergeCell ref="E171:F171"/>
    <mergeCell ref="E172:F172"/>
    <mergeCell ref="E173:F173"/>
    <mergeCell ref="E174:F174"/>
    <mergeCell ref="E165:F165"/>
    <mergeCell ref="E166:F166"/>
    <mergeCell ref="E167:F167"/>
    <mergeCell ref="E168:F168"/>
    <mergeCell ref="E169:F169"/>
    <mergeCell ref="E160:F160"/>
    <mergeCell ref="E161:F161"/>
    <mergeCell ref="E162:F162"/>
    <mergeCell ref="E163:F163"/>
    <mergeCell ref="E164:F164"/>
    <mergeCell ref="E155:F155"/>
    <mergeCell ref="E156:F156"/>
    <mergeCell ref="E157:F157"/>
    <mergeCell ref="E158:F158"/>
    <mergeCell ref="E159:F159"/>
    <mergeCell ref="E150:F150"/>
    <mergeCell ref="E151:F151"/>
    <mergeCell ref="E152:F152"/>
    <mergeCell ref="E153:F153"/>
    <mergeCell ref="E154:F154"/>
    <mergeCell ref="E145:F145"/>
    <mergeCell ref="E146:F146"/>
    <mergeCell ref="E147:F147"/>
    <mergeCell ref="E148:F148"/>
    <mergeCell ref="E149:F149"/>
    <mergeCell ref="E140:F140"/>
    <mergeCell ref="E141:F141"/>
    <mergeCell ref="E142:F142"/>
    <mergeCell ref="E143:F143"/>
    <mergeCell ref="E144:F144"/>
    <mergeCell ref="E135:F135"/>
    <mergeCell ref="E136:F136"/>
    <mergeCell ref="E137:F137"/>
    <mergeCell ref="E138:F138"/>
    <mergeCell ref="E139:F139"/>
    <mergeCell ref="E130:F130"/>
    <mergeCell ref="E131:F131"/>
    <mergeCell ref="E132:F132"/>
    <mergeCell ref="E133:F133"/>
    <mergeCell ref="E134:F134"/>
    <mergeCell ref="E125:F125"/>
    <mergeCell ref="E126:F126"/>
    <mergeCell ref="E127:F127"/>
    <mergeCell ref="E128:F128"/>
    <mergeCell ref="E129:F129"/>
    <mergeCell ref="E120:F120"/>
    <mergeCell ref="E121:F121"/>
    <mergeCell ref="E122:F122"/>
    <mergeCell ref="E123:F123"/>
    <mergeCell ref="E124:F124"/>
    <mergeCell ref="E115:F115"/>
    <mergeCell ref="E116:F116"/>
    <mergeCell ref="E117:F117"/>
    <mergeCell ref="E118:F118"/>
    <mergeCell ref="E119:F119"/>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 ref="E35:F35"/>
    <mergeCell ref="E36:F36"/>
    <mergeCell ref="E37:F37"/>
    <mergeCell ref="E38:F3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44"/>
  <sheetViews>
    <sheetView zoomScale="90" zoomScaleNormal="90" workbookViewId="0">
      <selection activeCell="D22" sqref="D22:D232"/>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8" t="s">
        <v>145</v>
      </c>
      <c r="L2" s="127"/>
      <c r="N2">
        <v>36179.47000000003</v>
      </c>
      <c r="O2" t="s">
        <v>188</v>
      </c>
    </row>
    <row r="3" spans="1:15" ht="12.75" customHeight="1">
      <c r="A3" s="126"/>
      <c r="B3" s="135" t="s">
        <v>140</v>
      </c>
      <c r="C3" s="132"/>
      <c r="D3" s="132"/>
      <c r="E3" s="132"/>
      <c r="F3" s="132"/>
      <c r="G3" s="132"/>
      <c r="H3" s="132"/>
      <c r="I3" s="132"/>
      <c r="J3" s="132"/>
      <c r="K3" s="132"/>
      <c r="L3" s="127"/>
      <c r="N3">
        <v>36179.47000000003</v>
      </c>
      <c r="O3" t="s">
        <v>189</v>
      </c>
    </row>
    <row r="4" spans="1:15" ht="12.75" customHeight="1">
      <c r="A4" s="126"/>
      <c r="B4" s="135" t="s">
        <v>141</v>
      </c>
      <c r="C4" s="132"/>
      <c r="D4" s="132"/>
      <c r="E4" s="132"/>
      <c r="F4" s="132"/>
      <c r="G4" s="132"/>
      <c r="H4" s="132"/>
      <c r="I4" s="132"/>
      <c r="J4" s="132"/>
      <c r="K4" s="132"/>
      <c r="L4" s="127"/>
    </row>
    <row r="5" spans="1:15" ht="12.75" customHeight="1">
      <c r="A5" s="126"/>
      <c r="B5" s="135" t="s">
        <v>142</v>
      </c>
      <c r="C5" s="132"/>
      <c r="D5" s="132"/>
      <c r="E5" s="132"/>
      <c r="F5" s="132"/>
      <c r="G5" s="132"/>
      <c r="H5" s="132"/>
      <c r="I5" s="132"/>
      <c r="J5" s="132"/>
      <c r="K5" s="132"/>
      <c r="L5" s="127"/>
    </row>
    <row r="6" spans="1:15" ht="12.75" customHeight="1">
      <c r="A6" s="126"/>
      <c r="B6" s="135" t="s">
        <v>143</v>
      </c>
      <c r="C6" s="132"/>
      <c r="D6" s="132"/>
      <c r="E6" s="132"/>
      <c r="F6" s="132"/>
      <c r="G6" s="132"/>
      <c r="H6" s="132"/>
      <c r="I6" s="132"/>
      <c r="J6" s="132"/>
      <c r="K6" s="132"/>
      <c r="L6" s="127"/>
    </row>
    <row r="7" spans="1:15" ht="12.75" customHeight="1">
      <c r="A7" s="126"/>
      <c r="B7" s="135"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46">
        <f>IF(Invoice!J10&lt;&gt;"",Invoice!J10,"")</f>
        <v>51218</v>
      </c>
      <c r="L10" s="127"/>
    </row>
    <row r="11" spans="1:15" ht="12.75" customHeight="1">
      <c r="A11" s="126"/>
      <c r="B11" s="126" t="s">
        <v>717</v>
      </c>
      <c r="C11" s="132"/>
      <c r="D11" s="132"/>
      <c r="E11" s="132"/>
      <c r="F11" s="127"/>
      <c r="G11" s="128"/>
      <c r="H11" s="128" t="s">
        <v>717</v>
      </c>
      <c r="I11" s="132"/>
      <c r="J11" s="132"/>
      <c r="K11" s="147"/>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157</v>
      </c>
      <c r="C14" s="132"/>
      <c r="D14" s="132"/>
      <c r="E14" s="132"/>
      <c r="F14" s="127"/>
      <c r="G14" s="128"/>
      <c r="H14" s="128" t="s">
        <v>157</v>
      </c>
      <c r="I14" s="132"/>
      <c r="J14" s="132"/>
      <c r="K14" s="148">
        <f>Invoice!J14</f>
        <v>45167</v>
      </c>
      <c r="L14" s="127"/>
    </row>
    <row r="15" spans="1:15" ht="15" customHeight="1">
      <c r="A15" s="126"/>
      <c r="B15" s="6" t="s">
        <v>11</v>
      </c>
      <c r="C15" s="7"/>
      <c r="D15" s="7"/>
      <c r="E15" s="7"/>
      <c r="F15" s="8"/>
      <c r="G15" s="128"/>
      <c r="H15" s="9" t="s">
        <v>11</v>
      </c>
      <c r="I15" s="132"/>
      <c r="J15" s="132"/>
      <c r="K15" s="149"/>
      <c r="L15" s="127"/>
    </row>
    <row r="16" spans="1:15" ht="15" customHeight="1">
      <c r="A16" s="126"/>
      <c r="B16" s="132"/>
      <c r="C16" s="132"/>
      <c r="D16" s="132"/>
      <c r="E16" s="132"/>
      <c r="F16" s="132"/>
      <c r="G16" s="132"/>
      <c r="H16" s="132"/>
      <c r="I16" s="134" t="s">
        <v>147</v>
      </c>
      <c r="J16" s="134" t="s">
        <v>147</v>
      </c>
      <c r="K16" s="142">
        <v>39785</v>
      </c>
      <c r="L16" s="127"/>
    </row>
    <row r="17" spans="1:12" ht="12.75" customHeight="1">
      <c r="A17" s="126"/>
      <c r="B17" s="132" t="s">
        <v>720</v>
      </c>
      <c r="C17" s="132"/>
      <c r="D17" s="132"/>
      <c r="E17" s="132"/>
      <c r="F17" s="132"/>
      <c r="G17" s="132"/>
      <c r="H17" s="132"/>
      <c r="I17" s="134" t="s">
        <v>148</v>
      </c>
      <c r="J17" s="134" t="s">
        <v>148</v>
      </c>
      <c r="K17" s="142" t="str">
        <f>IF(Invoice!J17&lt;&gt;"",Invoice!J17,"")</f>
        <v>Sunny</v>
      </c>
      <c r="L17" s="127"/>
    </row>
    <row r="18" spans="1:12" ht="18" customHeight="1">
      <c r="A18" s="126"/>
      <c r="B18" s="132" t="s">
        <v>721</v>
      </c>
      <c r="C18" s="132"/>
      <c r="D18" s="132"/>
      <c r="E18" s="132"/>
      <c r="F18" s="132"/>
      <c r="G18" s="132"/>
      <c r="H18" s="132"/>
      <c r="I18" s="137" t="s">
        <v>264</v>
      </c>
      <c r="J18" s="137"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0" t="s">
        <v>207</v>
      </c>
      <c r="G20" s="151"/>
      <c r="H20" s="112" t="s">
        <v>174</v>
      </c>
      <c r="I20" s="112" t="s">
        <v>208</v>
      </c>
      <c r="J20" s="112" t="s">
        <v>208</v>
      </c>
      <c r="K20" s="112" t="s">
        <v>26</v>
      </c>
      <c r="L20" s="127"/>
    </row>
    <row r="21" spans="1:12" ht="12.75" customHeight="1">
      <c r="A21" s="126"/>
      <c r="B21" s="117"/>
      <c r="C21" s="117"/>
      <c r="D21" s="117"/>
      <c r="E21" s="118"/>
      <c r="F21" s="152"/>
      <c r="G21" s="153"/>
      <c r="H21" s="117" t="s">
        <v>146</v>
      </c>
      <c r="I21" s="117"/>
      <c r="J21" s="117"/>
      <c r="K21" s="117"/>
      <c r="L21" s="127"/>
    </row>
    <row r="22" spans="1:12" ht="12.75" customHeight="1">
      <c r="A22" s="126"/>
      <c r="B22" s="119">
        <f>'Tax Invoice'!D18</f>
        <v>2</v>
      </c>
      <c r="C22" s="10" t="s">
        <v>722</v>
      </c>
      <c r="D22" s="10" t="s">
        <v>861</v>
      </c>
      <c r="E22" s="130" t="s">
        <v>723</v>
      </c>
      <c r="F22" s="144"/>
      <c r="G22" s="145"/>
      <c r="H22" s="11" t="s">
        <v>724</v>
      </c>
      <c r="I22" s="14">
        <f t="shared" ref="I22:I85" si="0">ROUNDUP(J22*$N$1,2)</f>
        <v>36.5</v>
      </c>
      <c r="J22" s="14">
        <v>36.5</v>
      </c>
      <c r="K22" s="121">
        <f t="shared" ref="K22:K85" si="1">I22*B22</f>
        <v>73</v>
      </c>
      <c r="L22" s="127"/>
    </row>
    <row r="23" spans="1:12" ht="12.75" customHeight="1">
      <c r="A23" s="126"/>
      <c r="B23" s="119">
        <f>'Tax Invoice'!D19</f>
        <v>2</v>
      </c>
      <c r="C23" s="10" t="s">
        <v>725</v>
      </c>
      <c r="D23" s="10" t="s">
        <v>862</v>
      </c>
      <c r="E23" s="130" t="s">
        <v>726</v>
      </c>
      <c r="F23" s="144" t="s">
        <v>727</v>
      </c>
      <c r="G23" s="145"/>
      <c r="H23" s="11" t="s">
        <v>728</v>
      </c>
      <c r="I23" s="14">
        <f t="shared" si="0"/>
        <v>27.72</v>
      </c>
      <c r="J23" s="14">
        <v>27.72</v>
      </c>
      <c r="K23" s="121">
        <f t="shared" si="1"/>
        <v>55.44</v>
      </c>
      <c r="L23" s="127"/>
    </row>
    <row r="24" spans="1:12" ht="12.75" customHeight="1">
      <c r="A24" s="126"/>
      <c r="B24" s="119">
        <f>'Tax Invoice'!D20</f>
        <v>4</v>
      </c>
      <c r="C24" s="10" t="s">
        <v>729</v>
      </c>
      <c r="D24" s="10" t="s">
        <v>863</v>
      </c>
      <c r="E24" s="130" t="s">
        <v>730</v>
      </c>
      <c r="F24" s="144" t="s">
        <v>731</v>
      </c>
      <c r="G24" s="145"/>
      <c r="H24" s="11" t="s">
        <v>732</v>
      </c>
      <c r="I24" s="14">
        <f t="shared" si="0"/>
        <v>17.190000000000001</v>
      </c>
      <c r="J24" s="14">
        <v>17.190000000000001</v>
      </c>
      <c r="K24" s="121">
        <f t="shared" si="1"/>
        <v>68.760000000000005</v>
      </c>
      <c r="L24" s="127"/>
    </row>
    <row r="25" spans="1:12" ht="12.75" customHeight="1">
      <c r="A25" s="126"/>
      <c r="B25" s="119">
        <f>'Tax Invoice'!D21</f>
        <v>2</v>
      </c>
      <c r="C25" s="10" t="s">
        <v>729</v>
      </c>
      <c r="D25" s="10" t="s">
        <v>863</v>
      </c>
      <c r="E25" s="130" t="s">
        <v>730</v>
      </c>
      <c r="F25" s="144" t="s">
        <v>727</v>
      </c>
      <c r="G25" s="145"/>
      <c r="H25" s="11" t="s">
        <v>732</v>
      </c>
      <c r="I25" s="14">
        <f t="shared" si="0"/>
        <v>17.190000000000001</v>
      </c>
      <c r="J25" s="14">
        <v>17.190000000000001</v>
      </c>
      <c r="K25" s="121">
        <f t="shared" si="1"/>
        <v>34.380000000000003</v>
      </c>
      <c r="L25" s="127"/>
    </row>
    <row r="26" spans="1:12" ht="12.75" customHeight="1">
      <c r="A26" s="126"/>
      <c r="B26" s="119">
        <f>'Tax Invoice'!D22</f>
        <v>2</v>
      </c>
      <c r="C26" s="10" t="s">
        <v>729</v>
      </c>
      <c r="D26" s="10" t="s">
        <v>863</v>
      </c>
      <c r="E26" s="130" t="s">
        <v>730</v>
      </c>
      <c r="F26" s="144" t="s">
        <v>733</v>
      </c>
      <c r="G26" s="145"/>
      <c r="H26" s="11" t="s">
        <v>732</v>
      </c>
      <c r="I26" s="14">
        <f t="shared" si="0"/>
        <v>17.190000000000001</v>
      </c>
      <c r="J26" s="14">
        <v>17.190000000000001</v>
      </c>
      <c r="K26" s="121">
        <f t="shared" si="1"/>
        <v>34.380000000000003</v>
      </c>
      <c r="L26" s="127"/>
    </row>
    <row r="27" spans="1:12" ht="12.75" customHeight="1">
      <c r="A27" s="126"/>
      <c r="B27" s="119">
        <f>'Tax Invoice'!D23</f>
        <v>4</v>
      </c>
      <c r="C27" s="10" t="s">
        <v>729</v>
      </c>
      <c r="D27" s="10" t="s">
        <v>864</v>
      </c>
      <c r="E27" s="130" t="s">
        <v>734</v>
      </c>
      <c r="F27" s="144" t="s">
        <v>279</v>
      </c>
      <c r="G27" s="145"/>
      <c r="H27" s="11" t="s">
        <v>732</v>
      </c>
      <c r="I27" s="14">
        <f t="shared" si="0"/>
        <v>19.3</v>
      </c>
      <c r="J27" s="14">
        <v>19.3</v>
      </c>
      <c r="K27" s="121">
        <f t="shared" si="1"/>
        <v>77.2</v>
      </c>
      <c r="L27" s="127"/>
    </row>
    <row r="28" spans="1:12" ht="12.75" customHeight="1">
      <c r="A28" s="126"/>
      <c r="B28" s="119">
        <f>'Tax Invoice'!D24</f>
        <v>2</v>
      </c>
      <c r="C28" s="10" t="s">
        <v>729</v>
      </c>
      <c r="D28" s="10" t="s">
        <v>865</v>
      </c>
      <c r="E28" s="130" t="s">
        <v>735</v>
      </c>
      <c r="F28" s="144" t="s">
        <v>731</v>
      </c>
      <c r="G28" s="145"/>
      <c r="H28" s="11" t="s">
        <v>732</v>
      </c>
      <c r="I28" s="14">
        <f t="shared" si="0"/>
        <v>20.7</v>
      </c>
      <c r="J28" s="14">
        <v>20.7</v>
      </c>
      <c r="K28" s="121">
        <f t="shared" si="1"/>
        <v>41.4</v>
      </c>
      <c r="L28" s="127"/>
    </row>
    <row r="29" spans="1:12" ht="12.75" customHeight="1">
      <c r="A29" s="126"/>
      <c r="B29" s="119">
        <f>'Tax Invoice'!D25</f>
        <v>4</v>
      </c>
      <c r="C29" s="10" t="s">
        <v>729</v>
      </c>
      <c r="D29" s="10" t="s">
        <v>866</v>
      </c>
      <c r="E29" s="130" t="s">
        <v>726</v>
      </c>
      <c r="F29" s="144" t="s">
        <v>279</v>
      </c>
      <c r="G29" s="145"/>
      <c r="H29" s="11" t="s">
        <v>732</v>
      </c>
      <c r="I29" s="14">
        <f t="shared" si="0"/>
        <v>24.21</v>
      </c>
      <c r="J29" s="14">
        <v>24.21</v>
      </c>
      <c r="K29" s="121">
        <f t="shared" si="1"/>
        <v>96.84</v>
      </c>
      <c r="L29" s="127"/>
    </row>
    <row r="30" spans="1:12" ht="12.75" customHeight="1">
      <c r="A30" s="126"/>
      <c r="B30" s="119">
        <f>'Tax Invoice'!D26</f>
        <v>4</v>
      </c>
      <c r="C30" s="10" t="s">
        <v>729</v>
      </c>
      <c r="D30" s="10" t="s">
        <v>866</v>
      </c>
      <c r="E30" s="130" t="s">
        <v>726</v>
      </c>
      <c r="F30" s="144" t="s">
        <v>115</v>
      </c>
      <c r="G30" s="145"/>
      <c r="H30" s="11" t="s">
        <v>732</v>
      </c>
      <c r="I30" s="14">
        <f t="shared" si="0"/>
        <v>24.21</v>
      </c>
      <c r="J30" s="14">
        <v>24.21</v>
      </c>
      <c r="K30" s="121">
        <f t="shared" si="1"/>
        <v>96.84</v>
      </c>
      <c r="L30" s="127"/>
    </row>
    <row r="31" spans="1:12" ht="12.75" customHeight="1">
      <c r="A31" s="126"/>
      <c r="B31" s="119">
        <f>'Tax Invoice'!D27</f>
        <v>2</v>
      </c>
      <c r="C31" s="10" t="s">
        <v>729</v>
      </c>
      <c r="D31" s="10" t="s">
        <v>866</v>
      </c>
      <c r="E31" s="130" t="s">
        <v>726</v>
      </c>
      <c r="F31" s="144" t="s">
        <v>679</v>
      </c>
      <c r="G31" s="145"/>
      <c r="H31" s="11" t="s">
        <v>732</v>
      </c>
      <c r="I31" s="14">
        <f t="shared" si="0"/>
        <v>24.21</v>
      </c>
      <c r="J31" s="14">
        <v>24.21</v>
      </c>
      <c r="K31" s="121">
        <f t="shared" si="1"/>
        <v>48.42</v>
      </c>
      <c r="L31" s="127"/>
    </row>
    <row r="32" spans="1:12" ht="12.75" customHeight="1">
      <c r="A32" s="126"/>
      <c r="B32" s="119">
        <f>'Tax Invoice'!D28</f>
        <v>2</v>
      </c>
      <c r="C32" s="10" t="s">
        <v>729</v>
      </c>
      <c r="D32" s="10" t="s">
        <v>866</v>
      </c>
      <c r="E32" s="130" t="s">
        <v>726</v>
      </c>
      <c r="F32" s="144" t="s">
        <v>731</v>
      </c>
      <c r="G32" s="145"/>
      <c r="H32" s="11" t="s">
        <v>732</v>
      </c>
      <c r="I32" s="14">
        <f t="shared" si="0"/>
        <v>24.21</v>
      </c>
      <c r="J32" s="14">
        <v>24.21</v>
      </c>
      <c r="K32" s="121">
        <f t="shared" si="1"/>
        <v>48.42</v>
      </c>
      <c r="L32" s="127"/>
    </row>
    <row r="33" spans="1:12" ht="12.75" customHeight="1">
      <c r="A33" s="126"/>
      <c r="B33" s="119">
        <f>'Tax Invoice'!D29</f>
        <v>2</v>
      </c>
      <c r="C33" s="10" t="s">
        <v>729</v>
      </c>
      <c r="D33" s="10" t="s">
        <v>866</v>
      </c>
      <c r="E33" s="130" t="s">
        <v>726</v>
      </c>
      <c r="F33" s="144" t="s">
        <v>733</v>
      </c>
      <c r="G33" s="145"/>
      <c r="H33" s="11" t="s">
        <v>732</v>
      </c>
      <c r="I33" s="14">
        <f t="shared" si="0"/>
        <v>24.21</v>
      </c>
      <c r="J33" s="14">
        <v>24.21</v>
      </c>
      <c r="K33" s="121">
        <f t="shared" si="1"/>
        <v>48.42</v>
      </c>
      <c r="L33" s="127"/>
    </row>
    <row r="34" spans="1:12" ht="12.75" customHeight="1">
      <c r="A34" s="126"/>
      <c r="B34" s="119">
        <f>'Tax Invoice'!D30</f>
        <v>4</v>
      </c>
      <c r="C34" s="10" t="s">
        <v>729</v>
      </c>
      <c r="D34" s="10" t="s">
        <v>867</v>
      </c>
      <c r="E34" s="130" t="s">
        <v>736</v>
      </c>
      <c r="F34" s="144" t="s">
        <v>279</v>
      </c>
      <c r="G34" s="145"/>
      <c r="H34" s="11" t="s">
        <v>732</v>
      </c>
      <c r="I34" s="14">
        <f t="shared" si="0"/>
        <v>25.62</v>
      </c>
      <c r="J34" s="14">
        <v>25.62</v>
      </c>
      <c r="K34" s="121">
        <f t="shared" si="1"/>
        <v>102.48</v>
      </c>
      <c r="L34" s="127"/>
    </row>
    <row r="35" spans="1:12" ht="12.75" customHeight="1">
      <c r="A35" s="126"/>
      <c r="B35" s="119">
        <f>'Tax Invoice'!D31</f>
        <v>4</v>
      </c>
      <c r="C35" s="10" t="s">
        <v>729</v>
      </c>
      <c r="D35" s="10" t="s">
        <v>867</v>
      </c>
      <c r="E35" s="130" t="s">
        <v>736</v>
      </c>
      <c r="F35" s="144" t="s">
        <v>589</v>
      </c>
      <c r="G35" s="145"/>
      <c r="H35" s="11" t="s">
        <v>732</v>
      </c>
      <c r="I35" s="14">
        <f t="shared" si="0"/>
        <v>25.62</v>
      </c>
      <c r="J35" s="14">
        <v>25.62</v>
      </c>
      <c r="K35" s="121">
        <f t="shared" si="1"/>
        <v>102.48</v>
      </c>
      <c r="L35" s="127"/>
    </row>
    <row r="36" spans="1:12" ht="12.75" customHeight="1">
      <c r="A36" s="126"/>
      <c r="B36" s="119">
        <f>'Tax Invoice'!D32</f>
        <v>4</v>
      </c>
      <c r="C36" s="10" t="s">
        <v>729</v>
      </c>
      <c r="D36" s="10" t="s">
        <v>867</v>
      </c>
      <c r="E36" s="130" t="s">
        <v>736</v>
      </c>
      <c r="F36" s="144" t="s">
        <v>115</v>
      </c>
      <c r="G36" s="145"/>
      <c r="H36" s="11" t="s">
        <v>732</v>
      </c>
      <c r="I36" s="14">
        <f t="shared" si="0"/>
        <v>25.62</v>
      </c>
      <c r="J36" s="14">
        <v>25.62</v>
      </c>
      <c r="K36" s="121">
        <f t="shared" si="1"/>
        <v>102.48</v>
      </c>
      <c r="L36" s="127"/>
    </row>
    <row r="37" spans="1:12" ht="12.75" customHeight="1">
      <c r="A37" s="126"/>
      <c r="B37" s="119">
        <f>'Tax Invoice'!D33</f>
        <v>2</v>
      </c>
      <c r="C37" s="10" t="s">
        <v>729</v>
      </c>
      <c r="D37" s="10" t="s">
        <v>867</v>
      </c>
      <c r="E37" s="130" t="s">
        <v>736</v>
      </c>
      <c r="F37" s="144" t="s">
        <v>731</v>
      </c>
      <c r="G37" s="145"/>
      <c r="H37" s="11" t="s">
        <v>732</v>
      </c>
      <c r="I37" s="14">
        <f t="shared" si="0"/>
        <v>25.62</v>
      </c>
      <c r="J37" s="14">
        <v>25.62</v>
      </c>
      <c r="K37" s="121">
        <f t="shared" si="1"/>
        <v>51.24</v>
      </c>
      <c r="L37" s="127"/>
    </row>
    <row r="38" spans="1:12" ht="12.75" customHeight="1">
      <c r="A38" s="126"/>
      <c r="B38" s="119">
        <f>'Tax Invoice'!D34</f>
        <v>2</v>
      </c>
      <c r="C38" s="10" t="s">
        <v>729</v>
      </c>
      <c r="D38" s="10" t="s">
        <v>867</v>
      </c>
      <c r="E38" s="130" t="s">
        <v>736</v>
      </c>
      <c r="F38" s="144" t="s">
        <v>733</v>
      </c>
      <c r="G38" s="145"/>
      <c r="H38" s="11" t="s">
        <v>732</v>
      </c>
      <c r="I38" s="14">
        <f t="shared" si="0"/>
        <v>25.62</v>
      </c>
      <c r="J38" s="14">
        <v>25.62</v>
      </c>
      <c r="K38" s="121">
        <f t="shared" si="1"/>
        <v>51.24</v>
      </c>
      <c r="L38" s="127"/>
    </row>
    <row r="39" spans="1:12" ht="12.75" customHeight="1">
      <c r="A39" s="126"/>
      <c r="B39" s="119">
        <f>'Tax Invoice'!D35</f>
        <v>4</v>
      </c>
      <c r="C39" s="10" t="s">
        <v>729</v>
      </c>
      <c r="D39" s="10" t="s">
        <v>868</v>
      </c>
      <c r="E39" s="130" t="s">
        <v>737</v>
      </c>
      <c r="F39" s="144" t="s">
        <v>727</v>
      </c>
      <c r="G39" s="145"/>
      <c r="H39" s="11" t="s">
        <v>732</v>
      </c>
      <c r="I39" s="14">
        <f t="shared" si="0"/>
        <v>30.88</v>
      </c>
      <c r="J39" s="14">
        <v>30.88</v>
      </c>
      <c r="K39" s="121">
        <f t="shared" si="1"/>
        <v>123.52</v>
      </c>
      <c r="L39" s="127"/>
    </row>
    <row r="40" spans="1:12" ht="12.75" customHeight="1">
      <c r="A40" s="126"/>
      <c r="B40" s="119">
        <f>'Tax Invoice'!D36</f>
        <v>2</v>
      </c>
      <c r="C40" s="10" t="s">
        <v>729</v>
      </c>
      <c r="D40" s="10" t="s">
        <v>868</v>
      </c>
      <c r="E40" s="130" t="s">
        <v>737</v>
      </c>
      <c r="F40" s="144" t="s">
        <v>733</v>
      </c>
      <c r="G40" s="145"/>
      <c r="H40" s="11" t="s">
        <v>732</v>
      </c>
      <c r="I40" s="14">
        <f t="shared" si="0"/>
        <v>30.88</v>
      </c>
      <c r="J40" s="14">
        <v>30.88</v>
      </c>
      <c r="K40" s="121">
        <f t="shared" si="1"/>
        <v>61.76</v>
      </c>
      <c r="L40" s="127"/>
    </row>
    <row r="41" spans="1:12" ht="12.75" customHeight="1">
      <c r="A41" s="126"/>
      <c r="B41" s="119">
        <f>'Tax Invoice'!D37</f>
        <v>2</v>
      </c>
      <c r="C41" s="10" t="s">
        <v>729</v>
      </c>
      <c r="D41" s="10" t="s">
        <v>869</v>
      </c>
      <c r="E41" s="130" t="s">
        <v>738</v>
      </c>
      <c r="F41" s="144" t="s">
        <v>739</v>
      </c>
      <c r="G41" s="145"/>
      <c r="H41" s="11" t="s">
        <v>732</v>
      </c>
      <c r="I41" s="14">
        <f t="shared" si="0"/>
        <v>34.74</v>
      </c>
      <c r="J41" s="14">
        <v>34.74</v>
      </c>
      <c r="K41" s="121">
        <f t="shared" si="1"/>
        <v>69.48</v>
      </c>
      <c r="L41" s="127"/>
    </row>
    <row r="42" spans="1:12" ht="12.75" customHeight="1">
      <c r="A42" s="126"/>
      <c r="B42" s="119">
        <f>'Tax Invoice'!D38</f>
        <v>2</v>
      </c>
      <c r="C42" s="10" t="s">
        <v>729</v>
      </c>
      <c r="D42" s="10" t="s">
        <v>870</v>
      </c>
      <c r="E42" s="130" t="s">
        <v>740</v>
      </c>
      <c r="F42" s="144" t="s">
        <v>739</v>
      </c>
      <c r="G42" s="145"/>
      <c r="H42" s="11" t="s">
        <v>732</v>
      </c>
      <c r="I42" s="14">
        <f t="shared" si="0"/>
        <v>40</v>
      </c>
      <c r="J42" s="14">
        <v>40</v>
      </c>
      <c r="K42" s="121">
        <f t="shared" si="1"/>
        <v>80</v>
      </c>
      <c r="L42" s="127"/>
    </row>
    <row r="43" spans="1:12" ht="12.75" customHeight="1">
      <c r="A43" s="126"/>
      <c r="B43" s="119">
        <f>'Tax Invoice'!D39</f>
        <v>2</v>
      </c>
      <c r="C43" s="10" t="s">
        <v>729</v>
      </c>
      <c r="D43" s="10" t="s">
        <v>871</v>
      </c>
      <c r="E43" s="130" t="s">
        <v>741</v>
      </c>
      <c r="F43" s="144" t="s">
        <v>727</v>
      </c>
      <c r="G43" s="145"/>
      <c r="H43" s="11" t="s">
        <v>732</v>
      </c>
      <c r="I43" s="14">
        <f t="shared" si="0"/>
        <v>48.78</v>
      </c>
      <c r="J43" s="14">
        <v>48.78</v>
      </c>
      <c r="K43" s="121">
        <f t="shared" si="1"/>
        <v>97.56</v>
      </c>
      <c r="L43" s="127"/>
    </row>
    <row r="44" spans="1:12" ht="12.75" customHeight="1">
      <c r="A44" s="126"/>
      <c r="B44" s="119">
        <f>'Tax Invoice'!D40</f>
        <v>2</v>
      </c>
      <c r="C44" s="10" t="s">
        <v>729</v>
      </c>
      <c r="D44" s="10" t="s">
        <v>871</v>
      </c>
      <c r="E44" s="130" t="s">
        <v>741</v>
      </c>
      <c r="F44" s="144" t="s">
        <v>739</v>
      </c>
      <c r="G44" s="145"/>
      <c r="H44" s="11" t="s">
        <v>732</v>
      </c>
      <c r="I44" s="14">
        <f t="shared" si="0"/>
        <v>48.78</v>
      </c>
      <c r="J44" s="14">
        <v>48.78</v>
      </c>
      <c r="K44" s="121">
        <f t="shared" si="1"/>
        <v>97.56</v>
      </c>
      <c r="L44" s="127"/>
    </row>
    <row r="45" spans="1:12" ht="12.75" customHeight="1">
      <c r="A45" s="126"/>
      <c r="B45" s="119">
        <f>'Tax Invoice'!D41</f>
        <v>6</v>
      </c>
      <c r="C45" s="10" t="s">
        <v>729</v>
      </c>
      <c r="D45" s="10" t="s">
        <v>872</v>
      </c>
      <c r="E45" s="130" t="s">
        <v>742</v>
      </c>
      <c r="F45" s="144" t="s">
        <v>731</v>
      </c>
      <c r="G45" s="145"/>
      <c r="H45" s="11" t="s">
        <v>732</v>
      </c>
      <c r="I45" s="14">
        <f t="shared" si="0"/>
        <v>52.29</v>
      </c>
      <c r="J45" s="14">
        <v>52.29</v>
      </c>
      <c r="K45" s="121">
        <f t="shared" si="1"/>
        <v>313.74</v>
      </c>
      <c r="L45" s="127"/>
    </row>
    <row r="46" spans="1:12" ht="24" customHeight="1">
      <c r="A46" s="126"/>
      <c r="B46" s="119">
        <f>'Tax Invoice'!D42</f>
        <v>2</v>
      </c>
      <c r="C46" s="10" t="s">
        <v>743</v>
      </c>
      <c r="D46" s="10" t="s">
        <v>873</v>
      </c>
      <c r="E46" s="130" t="s">
        <v>744</v>
      </c>
      <c r="F46" s="144"/>
      <c r="G46" s="145"/>
      <c r="H46" s="11" t="s">
        <v>745</v>
      </c>
      <c r="I46" s="14">
        <f t="shared" si="0"/>
        <v>90.89</v>
      </c>
      <c r="J46" s="14">
        <v>90.89</v>
      </c>
      <c r="K46" s="121">
        <f t="shared" si="1"/>
        <v>181.78</v>
      </c>
      <c r="L46" s="127"/>
    </row>
    <row r="47" spans="1:12" ht="12.75" customHeight="1">
      <c r="A47" s="126"/>
      <c r="B47" s="119">
        <f>'Tax Invoice'!D43</f>
        <v>2</v>
      </c>
      <c r="C47" s="10" t="s">
        <v>746</v>
      </c>
      <c r="D47" s="10" t="s">
        <v>874</v>
      </c>
      <c r="E47" s="130" t="s">
        <v>747</v>
      </c>
      <c r="F47" s="144"/>
      <c r="G47" s="145"/>
      <c r="H47" s="11" t="s">
        <v>748</v>
      </c>
      <c r="I47" s="14">
        <f t="shared" si="0"/>
        <v>34.74</v>
      </c>
      <c r="J47" s="14">
        <v>34.74</v>
      </c>
      <c r="K47" s="121">
        <f t="shared" si="1"/>
        <v>69.48</v>
      </c>
      <c r="L47" s="127"/>
    </row>
    <row r="48" spans="1:12" ht="12.75" customHeight="1">
      <c r="A48" s="126"/>
      <c r="B48" s="119">
        <f>'Tax Invoice'!D44</f>
        <v>6</v>
      </c>
      <c r="C48" s="10" t="s">
        <v>746</v>
      </c>
      <c r="D48" s="10" t="s">
        <v>875</v>
      </c>
      <c r="E48" s="130" t="s">
        <v>726</v>
      </c>
      <c r="F48" s="144"/>
      <c r="G48" s="145"/>
      <c r="H48" s="11" t="s">
        <v>748</v>
      </c>
      <c r="I48" s="14">
        <f t="shared" si="0"/>
        <v>38.25</v>
      </c>
      <c r="J48" s="14">
        <v>38.25</v>
      </c>
      <c r="K48" s="121">
        <f t="shared" si="1"/>
        <v>229.5</v>
      </c>
      <c r="L48" s="127"/>
    </row>
    <row r="49" spans="1:12" ht="12.75" customHeight="1">
      <c r="A49" s="126"/>
      <c r="B49" s="119">
        <f>'Tax Invoice'!D45</f>
        <v>8</v>
      </c>
      <c r="C49" s="10" t="s">
        <v>746</v>
      </c>
      <c r="D49" s="10" t="s">
        <v>876</v>
      </c>
      <c r="E49" s="130" t="s">
        <v>736</v>
      </c>
      <c r="F49" s="144"/>
      <c r="G49" s="145"/>
      <c r="H49" s="11" t="s">
        <v>748</v>
      </c>
      <c r="I49" s="14">
        <f t="shared" si="0"/>
        <v>43.51</v>
      </c>
      <c r="J49" s="14">
        <v>43.51</v>
      </c>
      <c r="K49" s="121">
        <f t="shared" si="1"/>
        <v>348.08</v>
      </c>
      <c r="L49" s="127"/>
    </row>
    <row r="50" spans="1:12" ht="12.75" customHeight="1">
      <c r="A50" s="126"/>
      <c r="B50" s="119">
        <f>'Tax Invoice'!D46</f>
        <v>2</v>
      </c>
      <c r="C50" s="10" t="s">
        <v>749</v>
      </c>
      <c r="D50" s="10" t="s">
        <v>877</v>
      </c>
      <c r="E50" s="130" t="s">
        <v>736</v>
      </c>
      <c r="F50" s="144"/>
      <c r="G50" s="145"/>
      <c r="H50" s="11" t="s">
        <v>750</v>
      </c>
      <c r="I50" s="14">
        <f t="shared" si="0"/>
        <v>28.78</v>
      </c>
      <c r="J50" s="14">
        <v>28.78</v>
      </c>
      <c r="K50" s="121">
        <f t="shared" si="1"/>
        <v>57.56</v>
      </c>
      <c r="L50" s="127"/>
    </row>
    <row r="51" spans="1:12" ht="12.75" customHeight="1">
      <c r="A51" s="126"/>
      <c r="B51" s="119">
        <f>'Tax Invoice'!D47</f>
        <v>2</v>
      </c>
      <c r="C51" s="10" t="s">
        <v>751</v>
      </c>
      <c r="D51" s="10" t="s">
        <v>878</v>
      </c>
      <c r="E51" s="130" t="s">
        <v>737</v>
      </c>
      <c r="F51" s="144" t="s">
        <v>739</v>
      </c>
      <c r="G51" s="145"/>
      <c r="H51" s="11" t="s">
        <v>752</v>
      </c>
      <c r="I51" s="14">
        <f t="shared" si="0"/>
        <v>35.090000000000003</v>
      </c>
      <c r="J51" s="14">
        <v>35.090000000000003</v>
      </c>
      <c r="K51" s="121">
        <f t="shared" si="1"/>
        <v>70.180000000000007</v>
      </c>
      <c r="L51" s="127"/>
    </row>
    <row r="52" spans="1:12" ht="12.75" customHeight="1">
      <c r="A52" s="126"/>
      <c r="B52" s="119">
        <f>'Tax Invoice'!D48</f>
        <v>4</v>
      </c>
      <c r="C52" s="10" t="s">
        <v>753</v>
      </c>
      <c r="D52" s="10" t="s">
        <v>879</v>
      </c>
      <c r="E52" s="130" t="s">
        <v>754</v>
      </c>
      <c r="F52" s="144" t="s">
        <v>589</v>
      </c>
      <c r="G52" s="145"/>
      <c r="H52" s="11" t="s">
        <v>755</v>
      </c>
      <c r="I52" s="14">
        <f t="shared" si="0"/>
        <v>22.81</v>
      </c>
      <c r="J52" s="14">
        <v>22.81</v>
      </c>
      <c r="K52" s="121">
        <f t="shared" si="1"/>
        <v>91.24</v>
      </c>
      <c r="L52" s="127"/>
    </row>
    <row r="53" spans="1:12" ht="12.75" customHeight="1">
      <c r="A53" s="126"/>
      <c r="B53" s="119">
        <f>'Tax Invoice'!D49</f>
        <v>4</v>
      </c>
      <c r="C53" s="10" t="s">
        <v>753</v>
      </c>
      <c r="D53" s="10" t="s">
        <v>880</v>
      </c>
      <c r="E53" s="130" t="s">
        <v>747</v>
      </c>
      <c r="F53" s="144" t="s">
        <v>279</v>
      </c>
      <c r="G53" s="145"/>
      <c r="H53" s="11" t="s">
        <v>755</v>
      </c>
      <c r="I53" s="14">
        <f t="shared" si="0"/>
        <v>22.81</v>
      </c>
      <c r="J53" s="14">
        <v>22.81</v>
      </c>
      <c r="K53" s="121">
        <f t="shared" si="1"/>
        <v>91.24</v>
      </c>
      <c r="L53" s="127"/>
    </row>
    <row r="54" spans="1:12" ht="12.75" customHeight="1">
      <c r="A54" s="126"/>
      <c r="B54" s="119">
        <f>'Tax Invoice'!D50</f>
        <v>6</v>
      </c>
      <c r="C54" s="10" t="s">
        <v>756</v>
      </c>
      <c r="D54" s="10" t="s">
        <v>881</v>
      </c>
      <c r="E54" s="130" t="s">
        <v>723</v>
      </c>
      <c r="F54" s="144" t="s">
        <v>731</v>
      </c>
      <c r="G54" s="145"/>
      <c r="H54" s="11" t="s">
        <v>757</v>
      </c>
      <c r="I54" s="14">
        <f t="shared" si="0"/>
        <v>14.04</v>
      </c>
      <c r="J54" s="14">
        <v>14.04</v>
      </c>
      <c r="K54" s="121">
        <f t="shared" si="1"/>
        <v>84.24</v>
      </c>
      <c r="L54" s="127"/>
    </row>
    <row r="55" spans="1:12" ht="12.75" customHeight="1">
      <c r="A55" s="126"/>
      <c r="B55" s="119">
        <f>'Tax Invoice'!D51</f>
        <v>6</v>
      </c>
      <c r="C55" s="10" t="s">
        <v>756</v>
      </c>
      <c r="D55" s="10" t="s">
        <v>881</v>
      </c>
      <c r="E55" s="130" t="s">
        <v>723</v>
      </c>
      <c r="F55" s="144" t="s">
        <v>733</v>
      </c>
      <c r="G55" s="145"/>
      <c r="H55" s="11" t="s">
        <v>757</v>
      </c>
      <c r="I55" s="14">
        <f t="shared" si="0"/>
        <v>14.04</v>
      </c>
      <c r="J55" s="14">
        <v>14.04</v>
      </c>
      <c r="K55" s="121">
        <f t="shared" si="1"/>
        <v>84.24</v>
      </c>
      <c r="L55" s="127"/>
    </row>
    <row r="56" spans="1:12" ht="12.75" customHeight="1">
      <c r="A56" s="126"/>
      <c r="B56" s="119">
        <f>'Tax Invoice'!D52</f>
        <v>2</v>
      </c>
      <c r="C56" s="10" t="s">
        <v>758</v>
      </c>
      <c r="D56" s="10" t="s">
        <v>882</v>
      </c>
      <c r="E56" s="130" t="s">
        <v>735</v>
      </c>
      <c r="F56" s="144" t="s">
        <v>115</v>
      </c>
      <c r="G56" s="145"/>
      <c r="H56" s="11" t="s">
        <v>759</v>
      </c>
      <c r="I56" s="14">
        <f t="shared" si="0"/>
        <v>14.04</v>
      </c>
      <c r="J56" s="14">
        <v>14.04</v>
      </c>
      <c r="K56" s="121">
        <f t="shared" si="1"/>
        <v>28.08</v>
      </c>
      <c r="L56" s="127"/>
    </row>
    <row r="57" spans="1:12" ht="12.75" customHeight="1">
      <c r="A57" s="126"/>
      <c r="B57" s="119">
        <f>'Tax Invoice'!D53</f>
        <v>2</v>
      </c>
      <c r="C57" s="10" t="s">
        <v>758</v>
      </c>
      <c r="D57" s="10" t="s">
        <v>883</v>
      </c>
      <c r="E57" s="130" t="s">
        <v>747</v>
      </c>
      <c r="F57" s="144" t="s">
        <v>279</v>
      </c>
      <c r="G57" s="145"/>
      <c r="H57" s="11" t="s">
        <v>759</v>
      </c>
      <c r="I57" s="14">
        <f t="shared" si="0"/>
        <v>15.44</v>
      </c>
      <c r="J57" s="14">
        <v>15.44</v>
      </c>
      <c r="K57" s="121">
        <f t="shared" si="1"/>
        <v>30.88</v>
      </c>
      <c r="L57" s="127"/>
    </row>
    <row r="58" spans="1:12" ht="12.75" customHeight="1">
      <c r="A58" s="126"/>
      <c r="B58" s="119">
        <f>'Tax Invoice'!D54</f>
        <v>2</v>
      </c>
      <c r="C58" s="10" t="s">
        <v>758</v>
      </c>
      <c r="D58" s="10" t="s">
        <v>883</v>
      </c>
      <c r="E58" s="130" t="s">
        <v>747</v>
      </c>
      <c r="F58" s="144" t="s">
        <v>589</v>
      </c>
      <c r="G58" s="145"/>
      <c r="H58" s="11" t="s">
        <v>759</v>
      </c>
      <c r="I58" s="14">
        <f t="shared" si="0"/>
        <v>15.44</v>
      </c>
      <c r="J58" s="14">
        <v>15.44</v>
      </c>
      <c r="K58" s="121">
        <f t="shared" si="1"/>
        <v>30.88</v>
      </c>
      <c r="L58" s="127"/>
    </row>
    <row r="59" spans="1:12" ht="12.75" customHeight="1">
      <c r="A59" s="126"/>
      <c r="B59" s="119">
        <f>'Tax Invoice'!D55</f>
        <v>2</v>
      </c>
      <c r="C59" s="10" t="s">
        <v>758</v>
      </c>
      <c r="D59" s="10" t="s">
        <v>883</v>
      </c>
      <c r="E59" s="130" t="s">
        <v>747</v>
      </c>
      <c r="F59" s="144" t="s">
        <v>115</v>
      </c>
      <c r="G59" s="145"/>
      <c r="H59" s="11" t="s">
        <v>759</v>
      </c>
      <c r="I59" s="14">
        <f t="shared" si="0"/>
        <v>15.44</v>
      </c>
      <c r="J59" s="14">
        <v>15.44</v>
      </c>
      <c r="K59" s="121">
        <f t="shared" si="1"/>
        <v>30.88</v>
      </c>
      <c r="L59" s="127"/>
    </row>
    <row r="60" spans="1:12" ht="12.75" customHeight="1">
      <c r="A60" s="126"/>
      <c r="B60" s="119">
        <f>'Tax Invoice'!D56</f>
        <v>2</v>
      </c>
      <c r="C60" s="10" t="s">
        <v>758</v>
      </c>
      <c r="D60" s="10" t="s">
        <v>884</v>
      </c>
      <c r="E60" s="130" t="s">
        <v>726</v>
      </c>
      <c r="F60" s="144" t="s">
        <v>115</v>
      </c>
      <c r="G60" s="145"/>
      <c r="H60" s="11" t="s">
        <v>759</v>
      </c>
      <c r="I60" s="14">
        <f t="shared" si="0"/>
        <v>15.44</v>
      </c>
      <c r="J60" s="14">
        <v>15.44</v>
      </c>
      <c r="K60" s="121">
        <f t="shared" si="1"/>
        <v>30.88</v>
      </c>
      <c r="L60" s="127"/>
    </row>
    <row r="61" spans="1:12" ht="12.75" customHeight="1">
      <c r="A61" s="126"/>
      <c r="B61" s="119">
        <f>'Tax Invoice'!D57</f>
        <v>2</v>
      </c>
      <c r="C61" s="10" t="s">
        <v>758</v>
      </c>
      <c r="D61" s="10" t="s">
        <v>885</v>
      </c>
      <c r="E61" s="130" t="s">
        <v>736</v>
      </c>
      <c r="F61" s="144" t="s">
        <v>115</v>
      </c>
      <c r="G61" s="145"/>
      <c r="H61" s="11" t="s">
        <v>759</v>
      </c>
      <c r="I61" s="14">
        <f t="shared" si="0"/>
        <v>16.84</v>
      </c>
      <c r="J61" s="14">
        <v>16.84</v>
      </c>
      <c r="K61" s="121">
        <f t="shared" si="1"/>
        <v>33.68</v>
      </c>
      <c r="L61" s="127"/>
    </row>
    <row r="62" spans="1:12" ht="12.75" customHeight="1">
      <c r="A62" s="126"/>
      <c r="B62" s="119">
        <f>'Tax Invoice'!D58</f>
        <v>2</v>
      </c>
      <c r="C62" s="10" t="s">
        <v>758</v>
      </c>
      <c r="D62" s="10" t="s">
        <v>886</v>
      </c>
      <c r="E62" s="130" t="s">
        <v>723</v>
      </c>
      <c r="F62" s="144" t="s">
        <v>589</v>
      </c>
      <c r="G62" s="145"/>
      <c r="H62" s="11" t="s">
        <v>759</v>
      </c>
      <c r="I62" s="14">
        <f t="shared" si="0"/>
        <v>18.25</v>
      </c>
      <c r="J62" s="14">
        <v>18.25</v>
      </c>
      <c r="K62" s="121">
        <f t="shared" si="1"/>
        <v>36.5</v>
      </c>
      <c r="L62" s="127"/>
    </row>
    <row r="63" spans="1:12" ht="12.75" customHeight="1">
      <c r="A63" s="126"/>
      <c r="B63" s="119">
        <f>'Tax Invoice'!D59</f>
        <v>2</v>
      </c>
      <c r="C63" s="10" t="s">
        <v>758</v>
      </c>
      <c r="D63" s="10" t="s">
        <v>886</v>
      </c>
      <c r="E63" s="130" t="s">
        <v>723</v>
      </c>
      <c r="F63" s="144" t="s">
        <v>115</v>
      </c>
      <c r="G63" s="145"/>
      <c r="H63" s="11" t="s">
        <v>759</v>
      </c>
      <c r="I63" s="14">
        <f t="shared" si="0"/>
        <v>18.25</v>
      </c>
      <c r="J63" s="14">
        <v>18.25</v>
      </c>
      <c r="K63" s="121">
        <f t="shared" si="1"/>
        <v>36.5</v>
      </c>
      <c r="L63" s="127"/>
    </row>
    <row r="64" spans="1:12" ht="12.75" customHeight="1">
      <c r="A64" s="126"/>
      <c r="B64" s="119">
        <f>'Tax Invoice'!D60</f>
        <v>2</v>
      </c>
      <c r="C64" s="10" t="s">
        <v>758</v>
      </c>
      <c r="D64" s="10" t="s">
        <v>887</v>
      </c>
      <c r="E64" s="130" t="s">
        <v>760</v>
      </c>
      <c r="F64" s="144" t="s">
        <v>279</v>
      </c>
      <c r="G64" s="145"/>
      <c r="H64" s="11" t="s">
        <v>759</v>
      </c>
      <c r="I64" s="14">
        <f t="shared" si="0"/>
        <v>29.83</v>
      </c>
      <c r="J64" s="14">
        <v>29.83</v>
      </c>
      <c r="K64" s="121">
        <f t="shared" si="1"/>
        <v>59.66</v>
      </c>
      <c r="L64" s="127"/>
    </row>
    <row r="65" spans="1:12" ht="12.75" customHeight="1">
      <c r="A65" s="126"/>
      <c r="B65" s="119">
        <f>'Tax Invoice'!D61</f>
        <v>8</v>
      </c>
      <c r="C65" s="10" t="s">
        <v>758</v>
      </c>
      <c r="D65" s="10" t="s">
        <v>887</v>
      </c>
      <c r="E65" s="130" t="s">
        <v>760</v>
      </c>
      <c r="F65" s="144" t="s">
        <v>589</v>
      </c>
      <c r="G65" s="145"/>
      <c r="H65" s="11" t="s">
        <v>759</v>
      </c>
      <c r="I65" s="14">
        <f t="shared" si="0"/>
        <v>29.83</v>
      </c>
      <c r="J65" s="14">
        <v>29.83</v>
      </c>
      <c r="K65" s="121">
        <f t="shared" si="1"/>
        <v>238.64</v>
      </c>
      <c r="L65" s="127"/>
    </row>
    <row r="66" spans="1:12" ht="12.75" customHeight="1">
      <c r="A66" s="126"/>
      <c r="B66" s="119">
        <f>'Tax Invoice'!D62</f>
        <v>4</v>
      </c>
      <c r="C66" s="10" t="s">
        <v>758</v>
      </c>
      <c r="D66" s="10" t="s">
        <v>888</v>
      </c>
      <c r="E66" s="130" t="s">
        <v>742</v>
      </c>
      <c r="F66" s="144" t="s">
        <v>115</v>
      </c>
      <c r="G66" s="145"/>
      <c r="H66" s="11" t="s">
        <v>759</v>
      </c>
      <c r="I66" s="14">
        <f t="shared" si="0"/>
        <v>32.64</v>
      </c>
      <c r="J66" s="14">
        <v>32.64</v>
      </c>
      <c r="K66" s="121">
        <f t="shared" si="1"/>
        <v>130.56</v>
      </c>
      <c r="L66" s="127"/>
    </row>
    <row r="67" spans="1:12" ht="12.75" customHeight="1">
      <c r="A67" s="126"/>
      <c r="B67" s="119">
        <f>'Tax Invoice'!D63</f>
        <v>6</v>
      </c>
      <c r="C67" s="10" t="s">
        <v>758</v>
      </c>
      <c r="D67" s="10" t="s">
        <v>889</v>
      </c>
      <c r="E67" s="130" t="s">
        <v>744</v>
      </c>
      <c r="F67" s="144" t="s">
        <v>115</v>
      </c>
      <c r="G67" s="145"/>
      <c r="H67" s="11" t="s">
        <v>759</v>
      </c>
      <c r="I67" s="14">
        <f t="shared" si="0"/>
        <v>34.74</v>
      </c>
      <c r="J67" s="14">
        <v>34.74</v>
      </c>
      <c r="K67" s="121">
        <f t="shared" si="1"/>
        <v>208.44</v>
      </c>
      <c r="L67" s="127"/>
    </row>
    <row r="68" spans="1:12" ht="36" customHeight="1">
      <c r="A68" s="126"/>
      <c r="B68" s="119">
        <f>'Tax Invoice'!D64</f>
        <v>2</v>
      </c>
      <c r="C68" s="10" t="s">
        <v>761</v>
      </c>
      <c r="D68" s="10" t="s">
        <v>890</v>
      </c>
      <c r="E68" s="130" t="s">
        <v>736</v>
      </c>
      <c r="F68" s="144" t="s">
        <v>279</v>
      </c>
      <c r="G68" s="145"/>
      <c r="H68" s="11" t="s">
        <v>762</v>
      </c>
      <c r="I68" s="14">
        <f t="shared" si="0"/>
        <v>96.15</v>
      </c>
      <c r="J68" s="14">
        <v>96.15</v>
      </c>
      <c r="K68" s="121">
        <f t="shared" si="1"/>
        <v>192.3</v>
      </c>
      <c r="L68" s="127"/>
    </row>
    <row r="69" spans="1:12" ht="24" customHeight="1">
      <c r="A69" s="126"/>
      <c r="B69" s="119">
        <f>'Tax Invoice'!D65</f>
        <v>2</v>
      </c>
      <c r="C69" s="10" t="s">
        <v>763</v>
      </c>
      <c r="D69" s="10" t="s">
        <v>891</v>
      </c>
      <c r="E69" s="130" t="s">
        <v>726</v>
      </c>
      <c r="F69" s="144"/>
      <c r="G69" s="145"/>
      <c r="H69" s="11" t="s">
        <v>1015</v>
      </c>
      <c r="I69" s="14">
        <f t="shared" si="0"/>
        <v>20.350000000000001</v>
      </c>
      <c r="J69" s="14">
        <v>20.350000000000001</v>
      </c>
      <c r="K69" s="121">
        <f t="shared" si="1"/>
        <v>40.700000000000003</v>
      </c>
      <c r="L69" s="127"/>
    </row>
    <row r="70" spans="1:12" ht="24" customHeight="1">
      <c r="A70" s="126"/>
      <c r="B70" s="119">
        <f>'Tax Invoice'!D66</f>
        <v>2</v>
      </c>
      <c r="C70" s="10" t="s">
        <v>763</v>
      </c>
      <c r="D70" s="10" t="s">
        <v>892</v>
      </c>
      <c r="E70" s="130" t="s">
        <v>736</v>
      </c>
      <c r="F70" s="144"/>
      <c r="G70" s="145"/>
      <c r="H70" s="11" t="s">
        <v>1015</v>
      </c>
      <c r="I70" s="14">
        <f t="shared" si="0"/>
        <v>22.46</v>
      </c>
      <c r="J70" s="14">
        <v>22.46</v>
      </c>
      <c r="K70" s="121">
        <f t="shared" si="1"/>
        <v>44.92</v>
      </c>
      <c r="L70" s="127"/>
    </row>
    <row r="71" spans="1:12" ht="24" customHeight="1">
      <c r="A71" s="126"/>
      <c r="B71" s="119">
        <f>'Tax Invoice'!D67</f>
        <v>2</v>
      </c>
      <c r="C71" s="10" t="s">
        <v>763</v>
      </c>
      <c r="D71" s="10" t="s">
        <v>893</v>
      </c>
      <c r="E71" s="130" t="s">
        <v>740</v>
      </c>
      <c r="F71" s="144"/>
      <c r="G71" s="145"/>
      <c r="H71" s="11" t="s">
        <v>1015</v>
      </c>
      <c r="I71" s="14">
        <f t="shared" si="0"/>
        <v>36.85</v>
      </c>
      <c r="J71" s="14">
        <v>36.85</v>
      </c>
      <c r="K71" s="121">
        <f t="shared" si="1"/>
        <v>73.7</v>
      </c>
      <c r="L71" s="127"/>
    </row>
    <row r="72" spans="1:12" ht="24" customHeight="1">
      <c r="A72" s="126"/>
      <c r="B72" s="119">
        <f>'Tax Invoice'!D68</f>
        <v>2</v>
      </c>
      <c r="C72" s="10" t="s">
        <v>763</v>
      </c>
      <c r="D72" s="10" t="s">
        <v>894</v>
      </c>
      <c r="E72" s="130" t="s">
        <v>764</v>
      </c>
      <c r="F72" s="144"/>
      <c r="G72" s="145"/>
      <c r="H72" s="11" t="s">
        <v>1015</v>
      </c>
      <c r="I72" s="14">
        <f t="shared" si="0"/>
        <v>43.51</v>
      </c>
      <c r="J72" s="14">
        <v>43.51</v>
      </c>
      <c r="K72" s="121">
        <f t="shared" si="1"/>
        <v>87.02</v>
      </c>
      <c r="L72" s="127"/>
    </row>
    <row r="73" spans="1:12" ht="24" customHeight="1">
      <c r="A73" s="126"/>
      <c r="B73" s="119">
        <f>'Tax Invoice'!D69</f>
        <v>2</v>
      </c>
      <c r="C73" s="10" t="s">
        <v>763</v>
      </c>
      <c r="D73" s="10" t="s">
        <v>895</v>
      </c>
      <c r="E73" s="130" t="s">
        <v>765</v>
      </c>
      <c r="F73" s="144"/>
      <c r="G73" s="145"/>
      <c r="H73" s="11" t="s">
        <v>1015</v>
      </c>
      <c r="I73" s="14">
        <f t="shared" si="0"/>
        <v>24.21</v>
      </c>
      <c r="J73" s="14">
        <v>24.21</v>
      </c>
      <c r="K73" s="121">
        <f t="shared" si="1"/>
        <v>48.42</v>
      </c>
      <c r="L73" s="127"/>
    </row>
    <row r="74" spans="1:12" ht="12.75" customHeight="1">
      <c r="A74" s="126"/>
      <c r="B74" s="119">
        <f>'Tax Invoice'!D70</f>
        <v>2</v>
      </c>
      <c r="C74" s="10" t="s">
        <v>766</v>
      </c>
      <c r="D74" s="10" t="s">
        <v>896</v>
      </c>
      <c r="E74" s="130" t="s">
        <v>736</v>
      </c>
      <c r="F74" s="144"/>
      <c r="G74" s="145"/>
      <c r="H74" s="11" t="s">
        <v>767</v>
      </c>
      <c r="I74" s="14">
        <f t="shared" si="0"/>
        <v>38.25</v>
      </c>
      <c r="J74" s="14">
        <v>38.25</v>
      </c>
      <c r="K74" s="121">
        <f t="shared" si="1"/>
        <v>76.5</v>
      </c>
      <c r="L74" s="127"/>
    </row>
    <row r="75" spans="1:12" ht="12.75" customHeight="1">
      <c r="A75" s="126"/>
      <c r="B75" s="119">
        <f>'Tax Invoice'!D71</f>
        <v>6</v>
      </c>
      <c r="C75" s="10" t="s">
        <v>768</v>
      </c>
      <c r="D75" s="10" t="s">
        <v>897</v>
      </c>
      <c r="E75" s="130" t="s">
        <v>754</v>
      </c>
      <c r="F75" s="144"/>
      <c r="G75" s="145"/>
      <c r="H75" s="11" t="s">
        <v>769</v>
      </c>
      <c r="I75" s="14">
        <f t="shared" si="0"/>
        <v>32.99</v>
      </c>
      <c r="J75" s="14">
        <v>32.99</v>
      </c>
      <c r="K75" s="121">
        <f t="shared" si="1"/>
        <v>197.94</v>
      </c>
      <c r="L75" s="127"/>
    </row>
    <row r="76" spans="1:12" ht="12.75" customHeight="1">
      <c r="A76" s="126"/>
      <c r="B76" s="119">
        <f>'Tax Invoice'!D72</f>
        <v>4</v>
      </c>
      <c r="C76" s="10" t="s">
        <v>768</v>
      </c>
      <c r="D76" s="10" t="s">
        <v>898</v>
      </c>
      <c r="E76" s="130" t="s">
        <v>747</v>
      </c>
      <c r="F76" s="144"/>
      <c r="G76" s="145"/>
      <c r="H76" s="11" t="s">
        <v>769</v>
      </c>
      <c r="I76" s="14">
        <f t="shared" si="0"/>
        <v>34.74</v>
      </c>
      <c r="J76" s="14">
        <v>34.74</v>
      </c>
      <c r="K76" s="121">
        <f t="shared" si="1"/>
        <v>138.96</v>
      </c>
      <c r="L76" s="127"/>
    </row>
    <row r="77" spans="1:12" ht="12.75" customHeight="1">
      <c r="A77" s="126"/>
      <c r="B77" s="119">
        <f>'Tax Invoice'!D73</f>
        <v>2</v>
      </c>
      <c r="C77" s="10" t="s">
        <v>768</v>
      </c>
      <c r="D77" s="10" t="s">
        <v>899</v>
      </c>
      <c r="E77" s="130" t="s">
        <v>744</v>
      </c>
      <c r="F77" s="144"/>
      <c r="G77" s="145"/>
      <c r="H77" s="11" t="s">
        <v>769</v>
      </c>
      <c r="I77" s="14">
        <f t="shared" si="0"/>
        <v>73.34</v>
      </c>
      <c r="J77" s="14">
        <v>73.34</v>
      </c>
      <c r="K77" s="121">
        <f t="shared" si="1"/>
        <v>146.68</v>
      </c>
      <c r="L77" s="127"/>
    </row>
    <row r="78" spans="1:12" ht="24" customHeight="1">
      <c r="A78" s="126"/>
      <c r="B78" s="119">
        <f>'Tax Invoice'!D74</f>
        <v>2</v>
      </c>
      <c r="C78" s="10" t="s">
        <v>770</v>
      </c>
      <c r="D78" s="10" t="s">
        <v>900</v>
      </c>
      <c r="E78" s="130" t="s">
        <v>747</v>
      </c>
      <c r="F78" s="144" t="s">
        <v>279</v>
      </c>
      <c r="G78" s="145"/>
      <c r="H78" s="11" t="s">
        <v>1016</v>
      </c>
      <c r="I78" s="14">
        <f t="shared" si="0"/>
        <v>39.299999999999997</v>
      </c>
      <c r="J78" s="14">
        <v>39.299999999999997</v>
      </c>
      <c r="K78" s="121">
        <f t="shared" si="1"/>
        <v>78.599999999999994</v>
      </c>
      <c r="L78" s="127"/>
    </row>
    <row r="79" spans="1:12" ht="24" customHeight="1">
      <c r="A79" s="126"/>
      <c r="B79" s="119">
        <f>'Tax Invoice'!D75</f>
        <v>2</v>
      </c>
      <c r="C79" s="10" t="s">
        <v>770</v>
      </c>
      <c r="D79" s="10" t="s">
        <v>901</v>
      </c>
      <c r="E79" s="130" t="s">
        <v>726</v>
      </c>
      <c r="F79" s="144" t="s">
        <v>279</v>
      </c>
      <c r="G79" s="145"/>
      <c r="H79" s="11" t="s">
        <v>1016</v>
      </c>
      <c r="I79" s="14">
        <f t="shared" si="0"/>
        <v>40.71</v>
      </c>
      <c r="J79" s="14">
        <v>40.71</v>
      </c>
      <c r="K79" s="121">
        <f t="shared" si="1"/>
        <v>81.42</v>
      </c>
      <c r="L79" s="127"/>
    </row>
    <row r="80" spans="1:12" ht="24" customHeight="1">
      <c r="A80" s="126"/>
      <c r="B80" s="119">
        <f>'Tax Invoice'!D76</f>
        <v>2</v>
      </c>
      <c r="C80" s="10" t="s">
        <v>770</v>
      </c>
      <c r="D80" s="10" t="s">
        <v>902</v>
      </c>
      <c r="E80" s="130" t="s">
        <v>723</v>
      </c>
      <c r="F80" s="144" t="s">
        <v>279</v>
      </c>
      <c r="G80" s="145"/>
      <c r="H80" s="11" t="s">
        <v>1016</v>
      </c>
      <c r="I80" s="14">
        <f t="shared" si="0"/>
        <v>48.08</v>
      </c>
      <c r="J80" s="14">
        <v>48.08</v>
      </c>
      <c r="K80" s="121">
        <f t="shared" si="1"/>
        <v>96.16</v>
      </c>
      <c r="L80" s="127"/>
    </row>
    <row r="81" spans="1:12" ht="24" customHeight="1">
      <c r="A81" s="126"/>
      <c r="B81" s="119">
        <f>'Tax Invoice'!D77</f>
        <v>2</v>
      </c>
      <c r="C81" s="10" t="s">
        <v>770</v>
      </c>
      <c r="D81" s="10" t="s">
        <v>903</v>
      </c>
      <c r="E81" s="130" t="s">
        <v>738</v>
      </c>
      <c r="F81" s="144" t="s">
        <v>279</v>
      </c>
      <c r="G81" s="145"/>
      <c r="H81" s="11" t="s">
        <v>1016</v>
      </c>
      <c r="I81" s="14">
        <f t="shared" si="0"/>
        <v>58.95</v>
      </c>
      <c r="J81" s="14">
        <v>58.95</v>
      </c>
      <c r="K81" s="121">
        <f t="shared" si="1"/>
        <v>117.9</v>
      </c>
      <c r="L81" s="127"/>
    </row>
    <row r="82" spans="1:12" ht="24" customHeight="1">
      <c r="A82" s="126"/>
      <c r="B82" s="119">
        <f>'Tax Invoice'!D78</f>
        <v>22</v>
      </c>
      <c r="C82" s="10" t="s">
        <v>770</v>
      </c>
      <c r="D82" s="10" t="s">
        <v>904</v>
      </c>
      <c r="E82" s="130" t="s">
        <v>740</v>
      </c>
      <c r="F82" s="144" t="s">
        <v>279</v>
      </c>
      <c r="G82" s="145"/>
      <c r="H82" s="11" t="s">
        <v>1016</v>
      </c>
      <c r="I82" s="14">
        <f t="shared" si="0"/>
        <v>61.76</v>
      </c>
      <c r="J82" s="14">
        <v>61.76</v>
      </c>
      <c r="K82" s="121">
        <f t="shared" si="1"/>
        <v>1358.72</v>
      </c>
      <c r="L82" s="133"/>
    </row>
    <row r="83" spans="1:12" ht="12.75" customHeight="1">
      <c r="A83" s="126"/>
      <c r="B83" s="119">
        <f>'Tax Invoice'!D79</f>
        <v>10</v>
      </c>
      <c r="C83" s="10" t="s">
        <v>771</v>
      </c>
      <c r="D83" s="10" t="s">
        <v>905</v>
      </c>
      <c r="E83" s="130" t="s">
        <v>744</v>
      </c>
      <c r="F83" s="144"/>
      <c r="G83" s="145"/>
      <c r="H83" s="11" t="s">
        <v>772</v>
      </c>
      <c r="I83" s="14">
        <f t="shared" si="0"/>
        <v>148.79</v>
      </c>
      <c r="J83" s="14">
        <v>148.79</v>
      </c>
      <c r="K83" s="121">
        <f t="shared" si="1"/>
        <v>1487.8999999999999</v>
      </c>
      <c r="L83" s="133"/>
    </row>
    <row r="84" spans="1:12" ht="12.75" customHeight="1">
      <c r="A84" s="126"/>
      <c r="B84" s="119">
        <f>'Tax Invoice'!D80</f>
        <v>4</v>
      </c>
      <c r="C84" s="10" t="s">
        <v>771</v>
      </c>
      <c r="D84" s="10" t="s">
        <v>906</v>
      </c>
      <c r="E84" s="130" t="s">
        <v>773</v>
      </c>
      <c r="F84" s="144"/>
      <c r="G84" s="145"/>
      <c r="H84" s="11" t="s">
        <v>772</v>
      </c>
      <c r="I84" s="14">
        <f t="shared" si="0"/>
        <v>280.38</v>
      </c>
      <c r="J84" s="14">
        <v>280.38</v>
      </c>
      <c r="K84" s="121">
        <f t="shared" si="1"/>
        <v>1121.52</v>
      </c>
      <c r="L84" s="133"/>
    </row>
    <row r="85" spans="1:12" ht="12.75" customHeight="1">
      <c r="A85" s="126"/>
      <c r="B85" s="119">
        <f>'Tax Invoice'!D81</f>
        <v>6</v>
      </c>
      <c r="C85" s="10" t="s">
        <v>774</v>
      </c>
      <c r="D85" s="10" t="s">
        <v>907</v>
      </c>
      <c r="E85" s="130" t="s">
        <v>754</v>
      </c>
      <c r="F85" s="144" t="s">
        <v>279</v>
      </c>
      <c r="G85" s="145"/>
      <c r="H85" s="11" t="s">
        <v>775</v>
      </c>
      <c r="I85" s="14">
        <f t="shared" si="0"/>
        <v>12.63</v>
      </c>
      <c r="J85" s="14">
        <v>12.63</v>
      </c>
      <c r="K85" s="121">
        <f t="shared" si="1"/>
        <v>75.78</v>
      </c>
      <c r="L85" s="127"/>
    </row>
    <row r="86" spans="1:12" ht="12.75" customHeight="1">
      <c r="A86" s="126"/>
      <c r="B86" s="119">
        <f>'Tax Invoice'!D82</f>
        <v>2</v>
      </c>
      <c r="C86" s="10" t="s">
        <v>774</v>
      </c>
      <c r="D86" s="10" t="s">
        <v>908</v>
      </c>
      <c r="E86" s="130" t="s">
        <v>760</v>
      </c>
      <c r="F86" s="144" t="s">
        <v>279</v>
      </c>
      <c r="G86" s="145"/>
      <c r="H86" s="11" t="s">
        <v>775</v>
      </c>
      <c r="I86" s="14">
        <f t="shared" ref="I86:I149" si="2">ROUNDUP(J86*$N$1,2)</f>
        <v>26.32</v>
      </c>
      <c r="J86" s="14">
        <v>26.32</v>
      </c>
      <c r="K86" s="121">
        <f t="shared" ref="K86:K149" si="3">I86*B86</f>
        <v>52.64</v>
      </c>
      <c r="L86" s="127"/>
    </row>
    <row r="87" spans="1:12" ht="24" customHeight="1">
      <c r="A87" s="126"/>
      <c r="B87" s="119">
        <f>'Tax Invoice'!D83</f>
        <v>10</v>
      </c>
      <c r="C87" s="10" t="s">
        <v>776</v>
      </c>
      <c r="D87" s="10" t="s">
        <v>909</v>
      </c>
      <c r="E87" s="130" t="s">
        <v>747</v>
      </c>
      <c r="F87" s="144"/>
      <c r="G87" s="145"/>
      <c r="H87" s="11" t="s">
        <v>777</v>
      </c>
      <c r="I87" s="14">
        <f t="shared" si="2"/>
        <v>59.3</v>
      </c>
      <c r="J87" s="14">
        <v>59.3</v>
      </c>
      <c r="K87" s="121">
        <f t="shared" si="3"/>
        <v>593</v>
      </c>
      <c r="L87" s="127"/>
    </row>
    <row r="88" spans="1:12" ht="24" customHeight="1">
      <c r="A88" s="126"/>
      <c r="B88" s="119">
        <f>'Tax Invoice'!D84</f>
        <v>2</v>
      </c>
      <c r="C88" s="10" t="s">
        <v>776</v>
      </c>
      <c r="D88" s="10" t="s">
        <v>910</v>
      </c>
      <c r="E88" s="130" t="s">
        <v>726</v>
      </c>
      <c r="F88" s="144"/>
      <c r="G88" s="145"/>
      <c r="H88" s="11" t="s">
        <v>777</v>
      </c>
      <c r="I88" s="14">
        <f t="shared" si="2"/>
        <v>62.81</v>
      </c>
      <c r="J88" s="14">
        <v>62.81</v>
      </c>
      <c r="K88" s="121">
        <f t="shared" si="3"/>
        <v>125.62</v>
      </c>
      <c r="L88" s="127"/>
    </row>
    <row r="89" spans="1:12" ht="12.75" customHeight="1">
      <c r="A89" s="126"/>
      <c r="B89" s="119">
        <f>'Tax Invoice'!D85</f>
        <v>2</v>
      </c>
      <c r="C89" s="10" t="s">
        <v>778</v>
      </c>
      <c r="D89" s="10" t="s">
        <v>911</v>
      </c>
      <c r="E89" s="130" t="s">
        <v>754</v>
      </c>
      <c r="F89" s="144"/>
      <c r="G89" s="145"/>
      <c r="H89" s="11" t="s">
        <v>779</v>
      </c>
      <c r="I89" s="14">
        <f t="shared" si="2"/>
        <v>18.95</v>
      </c>
      <c r="J89" s="14">
        <v>18.95</v>
      </c>
      <c r="K89" s="121">
        <f t="shared" si="3"/>
        <v>37.9</v>
      </c>
      <c r="L89" s="127"/>
    </row>
    <row r="90" spans="1:12" ht="12.75" customHeight="1">
      <c r="A90" s="126"/>
      <c r="B90" s="119">
        <f>'Tax Invoice'!D86</f>
        <v>4</v>
      </c>
      <c r="C90" s="10" t="s">
        <v>778</v>
      </c>
      <c r="D90" s="10" t="s">
        <v>912</v>
      </c>
      <c r="E90" s="130" t="s">
        <v>736</v>
      </c>
      <c r="F90" s="144"/>
      <c r="G90" s="145"/>
      <c r="H90" s="11" t="s">
        <v>779</v>
      </c>
      <c r="I90" s="14">
        <f t="shared" si="2"/>
        <v>38.25</v>
      </c>
      <c r="J90" s="14">
        <v>38.25</v>
      </c>
      <c r="K90" s="121">
        <f t="shared" si="3"/>
        <v>153</v>
      </c>
      <c r="L90" s="127"/>
    </row>
    <row r="91" spans="1:12" ht="12.75" customHeight="1">
      <c r="A91" s="126"/>
      <c r="B91" s="119">
        <f>'Tax Invoice'!D87</f>
        <v>2</v>
      </c>
      <c r="C91" s="10" t="s">
        <v>780</v>
      </c>
      <c r="D91" s="10" t="s">
        <v>913</v>
      </c>
      <c r="E91" s="130" t="s">
        <v>736</v>
      </c>
      <c r="F91" s="144"/>
      <c r="G91" s="145"/>
      <c r="H91" s="11" t="s">
        <v>781</v>
      </c>
      <c r="I91" s="14">
        <f t="shared" si="2"/>
        <v>40</v>
      </c>
      <c r="J91" s="14">
        <v>40</v>
      </c>
      <c r="K91" s="121">
        <f t="shared" si="3"/>
        <v>80</v>
      </c>
      <c r="L91" s="127"/>
    </row>
    <row r="92" spans="1:12" ht="12.75" customHeight="1">
      <c r="A92" s="126"/>
      <c r="B92" s="119">
        <f>'Tax Invoice'!D88</f>
        <v>2</v>
      </c>
      <c r="C92" s="10" t="s">
        <v>782</v>
      </c>
      <c r="D92" s="10" t="s">
        <v>914</v>
      </c>
      <c r="E92" s="130" t="s">
        <v>783</v>
      </c>
      <c r="F92" s="144" t="s">
        <v>679</v>
      </c>
      <c r="G92" s="145"/>
      <c r="H92" s="11" t="s">
        <v>784</v>
      </c>
      <c r="I92" s="14">
        <f t="shared" si="2"/>
        <v>80.36</v>
      </c>
      <c r="J92" s="14">
        <v>80.36</v>
      </c>
      <c r="K92" s="121">
        <f t="shared" si="3"/>
        <v>160.72</v>
      </c>
      <c r="L92" s="127"/>
    </row>
    <row r="93" spans="1:12" ht="12.75" customHeight="1">
      <c r="A93" s="126"/>
      <c r="B93" s="119">
        <f>'Tax Invoice'!D89</f>
        <v>2</v>
      </c>
      <c r="C93" s="10" t="s">
        <v>782</v>
      </c>
      <c r="D93" s="10" t="s">
        <v>915</v>
      </c>
      <c r="E93" s="130" t="s">
        <v>747</v>
      </c>
      <c r="F93" s="144" t="s">
        <v>279</v>
      </c>
      <c r="G93" s="145"/>
      <c r="H93" s="11" t="s">
        <v>784</v>
      </c>
      <c r="I93" s="14">
        <f t="shared" si="2"/>
        <v>96.15</v>
      </c>
      <c r="J93" s="14">
        <v>96.15</v>
      </c>
      <c r="K93" s="121">
        <f t="shared" si="3"/>
        <v>192.3</v>
      </c>
      <c r="L93" s="127"/>
    </row>
    <row r="94" spans="1:12" ht="12.75" customHeight="1">
      <c r="A94" s="126"/>
      <c r="B94" s="119">
        <f>'Tax Invoice'!D90</f>
        <v>2</v>
      </c>
      <c r="C94" s="10" t="s">
        <v>782</v>
      </c>
      <c r="D94" s="10" t="s">
        <v>916</v>
      </c>
      <c r="E94" s="130" t="s">
        <v>744</v>
      </c>
      <c r="F94" s="144" t="s">
        <v>279</v>
      </c>
      <c r="G94" s="145"/>
      <c r="H94" s="11" t="s">
        <v>784</v>
      </c>
      <c r="I94" s="14">
        <f t="shared" si="2"/>
        <v>218.97</v>
      </c>
      <c r="J94" s="14">
        <v>218.97</v>
      </c>
      <c r="K94" s="121">
        <f t="shared" si="3"/>
        <v>437.94</v>
      </c>
      <c r="L94" s="127"/>
    </row>
    <row r="95" spans="1:12" ht="12.75" customHeight="1">
      <c r="A95" s="126"/>
      <c r="B95" s="119">
        <f>'Tax Invoice'!D91</f>
        <v>8</v>
      </c>
      <c r="C95" s="10" t="s">
        <v>782</v>
      </c>
      <c r="D95" s="10" t="s">
        <v>917</v>
      </c>
      <c r="E95" s="130" t="s">
        <v>785</v>
      </c>
      <c r="F95" s="144" t="s">
        <v>279</v>
      </c>
      <c r="G95" s="145"/>
      <c r="H95" s="11" t="s">
        <v>784</v>
      </c>
      <c r="I95" s="14">
        <f t="shared" si="2"/>
        <v>276.87</v>
      </c>
      <c r="J95" s="14">
        <v>276.87</v>
      </c>
      <c r="K95" s="121">
        <f t="shared" si="3"/>
        <v>2214.96</v>
      </c>
      <c r="L95" s="133"/>
    </row>
    <row r="96" spans="1:12" ht="12.75" customHeight="1">
      <c r="A96" s="126"/>
      <c r="B96" s="119">
        <f>'Tax Invoice'!D92</f>
        <v>12</v>
      </c>
      <c r="C96" s="10" t="s">
        <v>782</v>
      </c>
      <c r="D96" s="10" t="s">
        <v>918</v>
      </c>
      <c r="E96" s="130" t="s">
        <v>786</v>
      </c>
      <c r="F96" s="144" t="s">
        <v>279</v>
      </c>
      <c r="G96" s="145"/>
      <c r="H96" s="11" t="s">
        <v>784</v>
      </c>
      <c r="I96" s="14">
        <f t="shared" si="2"/>
        <v>104.92</v>
      </c>
      <c r="J96" s="14">
        <v>104.92</v>
      </c>
      <c r="K96" s="121">
        <f t="shared" si="3"/>
        <v>1259.04</v>
      </c>
      <c r="L96" s="133"/>
    </row>
    <row r="97" spans="1:12" ht="12.75" customHeight="1">
      <c r="A97" s="126"/>
      <c r="B97" s="119">
        <f>'Tax Invoice'!D93</f>
        <v>4</v>
      </c>
      <c r="C97" s="10" t="s">
        <v>782</v>
      </c>
      <c r="D97" s="10" t="s">
        <v>918</v>
      </c>
      <c r="E97" s="130" t="s">
        <v>786</v>
      </c>
      <c r="F97" s="144" t="s">
        <v>277</v>
      </c>
      <c r="G97" s="145"/>
      <c r="H97" s="11" t="s">
        <v>784</v>
      </c>
      <c r="I97" s="14">
        <f t="shared" si="2"/>
        <v>104.92</v>
      </c>
      <c r="J97" s="14">
        <v>104.92</v>
      </c>
      <c r="K97" s="121">
        <f t="shared" si="3"/>
        <v>419.68</v>
      </c>
      <c r="L97" s="127"/>
    </row>
    <row r="98" spans="1:12" ht="12.75" customHeight="1">
      <c r="A98" s="126"/>
      <c r="B98" s="119">
        <f>'Tax Invoice'!D94</f>
        <v>2</v>
      </c>
      <c r="C98" s="10" t="s">
        <v>576</v>
      </c>
      <c r="D98" s="10" t="s">
        <v>919</v>
      </c>
      <c r="E98" s="130" t="s">
        <v>787</v>
      </c>
      <c r="F98" s="144"/>
      <c r="G98" s="145"/>
      <c r="H98" s="11" t="s">
        <v>579</v>
      </c>
      <c r="I98" s="14">
        <f t="shared" si="2"/>
        <v>13.69</v>
      </c>
      <c r="J98" s="14">
        <v>13.69</v>
      </c>
      <c r="K98" s="121">
        <f t="shared" si="3"/>
        <v>27.38</v>
      </c>
      <c r="L98" s="127"/>
    </row>
    <row r="99" spans="1:12" ht="12.75" customHeight="1">
      <c r="A99" s="126"/>
      <c r="B99" s="119">
        <f>'Tax Invoice'!D95</f>
        <v>2</v>
      </c>
      <c r="C99" s="10" t="s">
        <v>788</v>
      </c>
      <c r="D99" s="10" t="s">
        <v>920</v>
      </c>
      <c r="E99" s="130" t="s">
        <v>736</v>
      </c>
      <c r="F99" s="144"/>
      <c r="G99" s="145"/>
      <c r="H99" s="11" t="s">
        <v>789</v>
      </c>
      <c r="I99" s="14">
        <f t="shared" si="2"/>
        <v>66.319999999999993</v>
      </c>
      <c r="J99" s="14">
        <v>66.319999999999993</v>
      </c>
      <c r="K99" s="121">
        <f t="shared" si="3"/>
        <v>132.63999999999999</v>
      </c>
      <c r="L99" s="127"/>
    </row>
    <row r="100" spans="1:12" ht="12.75" customHeight="1">
      <c r="A100" s="126"/>
      <c r="B100" s="119">
        <f>'Tax Invoice'!D96</f>
        <v>2</v>
      </c>
      <c r="C100" s="10" t="s">
        <v>790</v>
      </c>
      <c r="D100" s="10" t="s">
        <v>921</v>
      </c>
      <c r="E100" s="130" t="s">
        <v>304</v>
      </c>
      <c r="F100" s="144" t="s">
        <v>279</v>
      </c>
      <c r="G100" s="145"/>
      <c r="H100" s="11" t="s">
        <v>791</v>
      </c>
      <c r="I100" s="14">
        <f t="shared" si="2"/>
        <v>22.46</v>
      </c>
      <c r="J100" s="14">
        <v>22.46</v>
      </c>
      <c r="K100" s="121">
        <f t="shared" si="3"/>
        <v>44.92</v>
      </c>
      <c r="L100" s="127"/>
    </row>
    <row r="101" spans="1:12" ht="12.75" customHeight="1">
      <c r="A101" s="126"/>
      <c r="B101" s="119">
        <f>'Tax Invoice'!D97</f>
        <v>2</v>
      </c>
      <c r="C101" s="10" t="s">
        <v>790</v>
      </c>
      <c r="D101" s="10" t="s">
        <v>922</v>
      </c>
      <c r="E101" s="130" t="s">
        <v>300</v>
      </c>
      <c r="F101" s="144" t="s">
        <v>679</v>
      </c>
      <c r="G101" s="145"/>
      <c r="H101" s="11" t="s">
        <v>791</v>
      </c>
      <c r="I101" s="14">
        <f t="shared" si="2"/>
        <v>24.21</v>
      </c>
      <c r="J101" s="14">
        <v>24.21</v>
      </c>
      <c r="K101" s="121">
        <f t="shared" si="3"/>
        <v>48.42</v>
      </c>
      <c r="L101" s="127"/>
    </row>
    <row r="102" spans="1:12" ht="12.75" customHeight="1">
      <c r="A102" s="126"/>
      <c r="B102" s="119">
        <f>'Tax Invoice'!D98</f>
        <v>2</v>
      </c>
      <c r="C102" s="10" t="s">
        <v>790</v>
      </c>
      <c r="D102" s="10" t="s">
        <v>923</v>
      </c>
      <c r="E102" s="130" t="s">
        <v>320</v>
      </c>
      <c r="F102" s="144" t="s">
        <v>279</v>
      </c>
      <c r="G102" s="145"/>
      <c r="H102" s="11" t="s">
        <v>791</v>
      </c>
      <c r="I102" s="14">
        <f t="shared" si="2"/>
        <v>25.97</v>
      </c>
      <c r="J102" s="14">
        <v>25.97</v>
      </c>
      <c r="K102" s="121">
        <f t="shared" si="3"/>
        <v>51.94</v>
      </c>
      <c r="L102" s="127"/>
    </row>
    <row r="103" spans="1:12" ht="12.75" customHeight="1">
      <c r="A103" s="126"/>
      <c r="B103" s="119">
        <f>'Tax Invoice'!D99</f>
        <v>2</v>
      </c>
      <c r="C103" s="10" t="s">
        <v>790</v>
      </c>
      <c r="D103" s="10" t="s">
        <v>924</v>
      </c>
      <c r="E103" s="130" t="s">
        <v>707</v>
      </c>
      <c r="F103" s="144" t="s">
        <v>279</v>
      </c>
      <c r="G103" s="145"/>
      <c r="H103" s="11" t="s">
        <v>791</v>
      </c>
      <c r="I103" s="14">
        <f t="shared" si="2"/>
        <v>27.72</v>
      </c>
      <c r="J103" s="14">
        <v>27.72</v>
      </c>
      <c r="K103" s="121">
        <f t="shared" si="3"/>
        <v>55.44</v>
      </c>
      <c r="L103" s="127"/>
    </row>
    <row r="104" spans="1:12" ht="12.75" customHeight="1">
      <c r="A104" s="126"/>
      <c r="B104" s="119">
        <f>'Tax Invoice'!D100</f>
        <v>2</v>
      </c>
      <c r="C104" s="10" t="s">
        <v>790</v>
      </c>
      <c r="D104" s="10" t="s">
        <v>924</v>
      </c>
      <c r="E104" s="130" t="s">
        <v>707</v>
      </c>
      <c r="F104" s="144" t="s">
        <v>277</v>
      </c>
      <c r="G104" s="145"/>
      <c r="H104" s="11" t="s">
        <v>791</v>
      </c>
      <c r="I104" s="14">
        <f t="shared" si="2"/>
        <v>27.72</v>
      </c>
      <c r="J104" s="14">
        <v>27.72</v>
      </c>
      <c r="K104" s="121">
        <f t="shared" si="3"/>
        <v>55.44</v>
      </c>
      <c r="L104" s="127"/>
    </row>
    <row r="105" spans="1:12" ht="24" customHeight="1">
      <c r="A105" s="126"/>
      <c r="B105" s="119">
        <f>'Tax Invoice'!D101</f>
        <v>2</v>
      </c>
      <c r="C105" s="10" t="s">
        <v>792</v>
      </c>
      <c r="D105" s="10" t="s">
        <v>925</v>
      </c>
      <c r="E105" s="130" t="s">
        <v>304</v>
      </c>
      <c r="F105" s="144" t="s">
        <v>279</v>
      </c>
      <c r="G105" s="145"/>
      <c r="H105" s="11" t="s">
        <v>793</v>
      </c>
      <c r="I105" s="14">
        <f t="shared" si="2"/>
        <v>22.46</v>
      </c>
      <c r="J105" s="14">
        <v>22.46</v>
      </c>
      <c r="K105" s="121">
        <f t="shared" si="3"/>
        <v>44.92</v>
      </c>
      <c r="L105" s="127"/>
    </row>
    <row r="106" spans="1:12" ht="12.75" customHeight="1">
      <c r="A106" s="126"/>
      <c r="B106" s="119">
        <f>'Tax Invoice'!D102</f>
        <v>9</v>
      </c>
      <c r="C106" s="10" t="s">
        <v>794</v>
      </c>
      <c r="D106" s="10" t="s">
        <v>794</v>
      </c>
      <c r="E106" s="130" t="s">
        <v>300</v>
      </c>
      <c r="F106" s="144" t="s">
        <v>279</v>
      </c>
      <c r="G106" s="145"/>
      <c r="H106" s="11" t="s">
        <v>795</v>
      </c>
      <c r="I106" s="14">
        <f t="shared" si="2"/>
        <v>11.93</v>
      </c>
      <c r="J106" s="14">
        <v>11.93</v>
      </c>
      <c r="K106" s="121">
        <f t="shared" si="3"/>
        <v>107.37</v>
      </c>
      <c r="L106" s="127"/>
    </row>
    <row r="107" spans="1:12" ht="12.75" customHeight="1">
      <c r="A107" s="126"/>
      <c r="B107" s="119">
        <f>'Tax Invoice'!D103</f>
        <v>8</v>
      </c>
      <c r="C107" s="10" t="s">
        <v>794</v>
      </c>
      <c r="D107" s="10" t="s">
        <v>794</v>
      </c>
      <c r="E107" s="130" t="s">
        <v>300</v>
      </c>
      <c r="F107" s="144" t="s">
        <v>490</v>
      </c>
      <c r="G107" s="145"/>
      <c r="H107" s="11" t="s">
        <v>795</v>
      </c>
      <c r="I107" s="14">
        <f t="shared" si="2"/>
        <v>11.93</v>
      </c>
      <c r="J107" s="14">
        <v>11.93</v>
      </c>
      <c r="K107" s="121">
        <f t="shared" si="3"/>
        <v>95.44</v>
      </c>
      <c r="L107" s="127"/>
    </row>
    <row r="108" spans="1:12" ht="12.75" customHeight="1">
      <c r="A108" s="126"/>
      <c r="B108" s="119">
        <f>'Tax Invoice'!D104</f>
        <v>14</v>
      </c>
      <c r="C108" s="10" t="s">
        <v>794</v>
      </c>
      <c r="D108" s="10" t="s">
        <v>794</v>
      </c>
      <c r="E108" s="130" t="s">
        <v>300</v>
      </c>
      <c r="F108" s="144" t="s">
        <v>731</v>
      </c>
      <c r="G108" s="145"/>
      <c r="H108" s="11" t="s">
        <v>795</v>
      </c>
      <c r="I108" s="14">
        <f t="shared" si="2"/>
        <v>11.93</v>
      </c>
      <c r="J108" s="14">
        <v>11.93</v>
      </c>
      <c r="K108" s="121">
        <f t="shared" si="3"/>
        <v>167.01999999999998</v>
      </c>
      <c r="L108" s="127"/>
    </row>
    <row r="109" spans="1:12" ht="12.75" customHeight="1">
      <c r="A109" s="126"/>
      <c r="B109" s="119">
        <f>'Tax Invoice'!D105</f>
        <v>6</v>
      </c>
      <c r="C109" s="10" t="s">
        <v>794</v>
      </c>
      <c r="D109" s="10" t="s">
        <v>794</v>
      </c>
      <c r="E109" s="130" t="s">
        <v>300</v>
      </c>
      <c r="F109" s="144" t="s">
        <v>727</v>
      </c>
      <c r="G109" s="145"/>
      <c r="H109" s="11" t="s">
        <v>795</v>
      </c>
      <c r="I109" s="14">
        <f t="shared" si="2"/>
        <v>11.93</v>
      </c>
      <c r="J109" s="14">
        <v>11.93</v>
      </c>
      <c r="K109" s="121">
        <f t="shared" si="3"/>
        <v>71.58</v>
      </c>
      <c r="L109" s="127"/>
    </row>
    <row r="110" spans="1:12" ht="12.75" customHeight="1">
      <c r="A110" s="126"/>
      <c r="B110" s="119">
        <f>'Tax Invoice'!D106</f>
        <v>6</v>
      </c>
      <c r="C110" s="10" t="s">
        <v>796</v>
      </c>
      <c r="D110" s="10" t="s">
        <v>926</v>
      </c>
      <c r="E110" s="130" t="s">
        <v>734</v>
      </c>
      <c r="F110" s="144"/>
      <c r="G110" s="145"/>
      <c r="H110" s="11" t="s">
        <v>797</v>
      </c>
      <c r="I110" s="14">
        <f t="shared" si="2"/>
        <v>29.48</v>
      </c>
      <c r="J110" s="14">
        <v>29.48</v>
      </c>
      <c r="K110" s="121">
        <f t="shared" si="3"/>
        <v>176.88</v>
      </c>
      <c r="L110" s="127"/>
    </row>
    <row r="111" spans="1:12" ht="36" customHeight="1">
      <c r="A111" s="126"/>
      <c r="B111" s="119">
        <f>'Tax Invoice'!D107</f>
        <v>6</v>
      </c>
      <c r="C111" s="10" t="s">
        <v>798</v>
      </c>
      <c r="D111" s="10" t="s">
        <v>927</v>
      </c>
      <c r="E111" s="130" t="s">
        <v>799</v>
      </c>
      <c r="F111" s="144" t="s">
        <v>731</v>
      </c>
      <c r="G111" s="145"/>
      <c r="H111" s="11" t="s">
        <v>800</v>
      </c>
      <c r="I111" s="14">
        <f t="shared" si="2"/>
        <v>14.74</v>
      </c>
      <c r="J111" s="14">
        <v>14.74</v>
      </c>
      <c r="K111" s="121">
        <f t="shared" si="3"/>
        <v>88.44</v>
      </c>
      <c r="L111" s="127"/>
    </row>
    <row r="112" spans="1:12" ht="36" customHeight="1">
      <c r="A112" s="126"/>
      <c r="B112" s="119">
        <f>'Tax Invoice'!D108</f>
        <v>6</v>
      </c>
      <c r="C112" s="10" t="s">
        <v>798</v>
      </c>
      <c r="D112" s="10" t="s">
        <v>927</v>
      </c>
      <c r="E112" s="130" t="s">
        <v>799</v>
      </c>
      <c r="F112" s="144" t="s">
        <v>733</v>
      </c>
      <c r="G112" s="145"/>
      <c r="H112" s="11" t="s">
        <v>800</v>
      </c>
      <c r="I112" s="14">
        <f t="shared" si="2"/>
        <v>14.74</v>
      </c>
      <c r="J112" s="14">
        <v>14.74</v>
      </c>
      <c r="K112" s="121">
        <f t="shared" si="3"/>
        <v>88.44</v>
      </c>
      <c r="L112" s="127"/>
    </row>
    <row r="113" spans="1:12" ht="36" customHeight="1">
      <c r="A113" s="126"/>
      <c r="B113" s="119">
        <f>'Tax Invoice'!D109</f>
        <v>2</v>
      </c>
      <c r="C113" s="10" t="s">
        <v>798</v>
      </c>
      <c r="D113" s="10" t="s">
        <v>928</v>
      </c>
      <c r="E113" s="130" t="s">
        <v>801</v>
      </c>
      <c r="F113" s="144" t="s">
        <v>731</v>
      </c>
      <c r="G113" s="145"/>
      <c r="H113" s="11" t="s">
        <v>800</v>
      </c>
      <c r="I113" s="14">
        <f t="shared" si="2"/>
        <v>15.44</v>
      </c>
      <c r="J113" s="14">
        <v>15.44</v>
      </c>
      <c r="K113" s="121">
        <f t="shared" si="3"/>
        <v>30.88</v>
      </c>
      <c r="L113" s="127"/>
    </row>
    <row r="114" spans="1:12" ht="36" customHeight="1">
      <c r="A114" s="126"/>
      <c r="B114" s="119">
        <f>'Tax Invoice'!D110</f>
        <v>6</v>
      </c>
      <c r="C114" s="10" t="s">
        <v>798</v>
      </c>
      <c r="D114" s="10" t="s">
        <v>929</v>
      </c>
      <c r="E114" s="130" t="s">
        <v>802</v>
      </c>
      <c r="F114" s="144" t="s">
        <v>279</v>
      </c>
      <c r="G114" s="145"/>
      <c r="H114" s="11" t="s">
        <v>800</v>
      </c>
      <c r="I114" s="14">
        <f t="shared" si="2"/>
        <v>20.350000000000001</v>
      </c>
      <c r="J114" s="14">
        <v>20.350000000000001</v>
      </c>
      <c r="K114" s="121">
        <f t="shared" si="3"/>
        <v>122.10000000000001</v>
      </c>
      <c r="L114" s="127"/>
    </row>
    <row r="115" spans="1:12" ht="36" customHeight="1">
      <c r="A115" s="126"/>
      <c r="B115" s="119">
        <f>'Tax Invoice'!D111</f>
        <v>8</v>
      </c>
      <c r="C115" s="10" t="s">
        <v>798</v>
      </c>
      <c r="D115" s="10" t="s">
        <v>929</v>
      </c>
      <c r="E115" s="130" t="s">
        <v>802</v>
      </c>
      <c r="F115" s="144" t="s">
        <v>589</v>
      </c>
      <c r="G115" s="145"/>
      <c r="H115" s="11" t="s">
        <v>800</v>
      </c>
      <c r="I115" s="14">
        <f t="shared" si="2"/>
        <v>20.350000000000001</v>
      </c>
      <c r="J115" s="14">
        <v>20.350000000000001</v>
      </c>
      <c r="K115" s="121">
        <f t="shared" si="3"/>
        <v>162.80000000000001</v>
      </c>
      <c r="L115" s="127"/>
    </row>
    <row r="116" spans="1:12" ht="36" customHeight="1">
      <c r="A116" s="126"/>
      <c r="B116" s="119">
        <f>'Tax Invoice'!D112</f>
        <v>2</v>
      </c>
      <c r="C116" s="10" t="s">
        <v>798</v>
      </c>
      <c r="D116" s="10" t="s">
        <v>929</v>
      </c>
      <c r="E116" s="130" t="s">
        <v>802</v>
      </c>
      <c r="F116" s="144" t="s">
        <v>490</v>
      </c>
      <c r="G116" s="145"/>
      <c r="H116" s="11" t="s">
        <v>800</v>
      </c>
      <c r="I116" s="14">
        <f t="shared" si="2"/>
        <v>20.350000000000001</v>
      </c>
      <c r="J116" s="14">
        <v>20.350000000000001</v>
      </c>
      <c r="K116" s="121">
        <f t="shared" si="3"/>
        <v>40.700000000000003</v>
      </c>
      <c r="L116" s="127"/>
    </row>
    <row r="117" spans="1:12" ht="36" customHeight="1">
      <c r="A117" s="126"/>
      <c r="B117" s="119">
        <f>'Tax Invoice'!D113</f>
        <v>2</v>
      </c>
      <c r="C117" s="10" t="s">
        <v>798</v>
      </c>
      <c r="D117" s="10" t="s">
        <v>930</v>
      </c>
      <c r="E117" s="130" t="s">
        <v>803</v>
      </c>
      <c r="F117" s="144" t="s">
        <v>727</v>
      </c>
      <c r="G117" s="145"/>
      <c r="H117" s="11" t="s">
        <v>800</v>
      </c>
      <c r="I117" s="14">
        <f t="shared" si="2"/>
        <v>19.3</v>
      </c>
      <c r="J117" s="14">
        <v>19.3</v>
      </c>
      <c r="K117" s="121">
        <f t="shared" si="3"/>
        <v>38.6</v>
      </c>
      <c r="L117" s="127"/>
    </row>
    <row r="118" spans="1:12" ht="36" customHeight="1">
      <c r="A118" s="126"/>
      <c r="B118" s="119">
        <f>'Tax Invoice'!D114</f>
        <v>2</v>
      </c>
      <c r="C118" s="10" t="s">
        <v>804</v>
      </c>
      <c r="D118" s="10" t="s">
        <v>931</v>
      </c>
      <c r="E118" s="130" t="s">
        <v>805</v>
      </c>
      <c r="F118" s="144"/>
      <c r="G118" s="145"/>
      <c r="H118" s="11" t="s">
        <v>806</v>
      </c>
      <c r="I118" s="14">
        <f t="shared" si="2"/>
        <v>43.51</v>
      </c>
      <c r="J118" s="14">
        <v>43.51</v>
      </c>
      <c r="K118" s="121">
        <f t="shared" si="3"/>
        <v>87.02</v>
      </c>
      <c r="L118" s="127"/>
    </row>
    <row r="119" spans="1:12" ht="36" customHeight="1">
      <c r="A119" s="126"/>
      <c r="B119" s="119">
        <f>'Tax Invoice'!D115</f>
        <v>2</v>
      </c>
      <c r="C119" s="10" t="s">
        <v>804</v>
      </c>
      <c r="D119" s="10" t="s">
        <v>932</v>
      </c>
      <c r="E119" s="130" t="s">
        <v>807</v>
      </c>
      <c r="F119" s="144"/>
      <c r="G119" s="145"/>
      <c r="H119" s="11" t="s">
        <v>806</v>
      </c>
      <c r="I119" s="14">
        <f t="shared" si="2"/>
        <v>47.02</v>
      </c>
      <c r="J119" s="14">
        <v>47.02</v>
      </c>
      <c r="K119" s="121">
        <f t="shared" si="3"/>
        <v>94.04</v>
      </c>
      <c r="L119" s="127"/>
    </row>
    <row r="120" spans="1:12" ht="36" customHeight="1">
      <c r="A120" s="126"/>
      <c r="B120" s="119">
        <f>'Tax Invoice'!D116</f>
        <v>2</v>
      </c>
      <c r="C120" s="10" t="s">
        <v>804</v>
      </c>
      <c r="D120" s="10" t="s">
        <v>933</v>
      </c>
      <c r="E120" s="130" t="s">
        <v>808</v>
      </c>
      <c r="F120" s="144"/>
      <c r="G120" s="145"/>
      <c r="H120" s="11" t="s">
        <v>806</v>
      </c>
      <c r="I120" s="14">
        <f t="shared" si="2"/>
        <v>50.53</v>
      </c>
      <c r="J120" s="14">
        <v>50.53</v>
      </c>
      <c r="K120" s="121">
        <f t="shared" si="3"/>
        <v>101.06</v>
      </c>
      <c r="L120" s="127"/>
    </row>
    <row r="121" spans="1:12" ht="12.75" customHeight="1">
      <c r="A121" s="126"/>
      <c r="B121" s="119">
        <f>'Tax Invoice'!D117</f>
        <v>2</v>
      </c>
      <c r="C121" s="10" t="s">
        <v>809</v>
      </c>
      <c r="D121" s="10" t="s">
        <v>934</v>
      </c>
      <c r="E121" s="130" t="s">
        <v>737</v>
      </c>
      <c r="F121" s="144"/>
      <c r="G121" s="145"/>
      <c r="H121" s="11" t="s">
        <v>810</v>
      </c>
      <c r="I121" s="14">
        <f t="shared" si="2"/>
        <v>54.04</v>
      </c>
      <c r="J121" s="14">
        <v>54.04</v>
      </c>
      <c r="K121" s="121">
        <f t="shared" si="3"/>
        <v>108.08</v>
      </c>
      <c r="L121" s="127"/>
    </row>
    <row r="122" spans="1:12" ht="12.75" customHeight="1">
      <c r="A122" s="126"/>
      <c r="B122" s="119">
        <f>'Tax Invoice'!D118</f>
        <v>2</v>
      </c>
      <c r="C122" s="10" t="s">
        <v>809</v>
      </c>
      <c r="D122" s="10" t="s">
        <v>935</v>
      </c>
      <c r="E122" s="130" t="s">
        <v>738</v>
      </c>
      <c r="F122" s="144"/>
      <c r="G122" s="145"/>
      <c r="H122" s="11" t="s">
        <v>810</v>
      </c>
      <c r="I122" s="14">
        <f t="shared" si="2"/>
        <v>61.06</v>
      </c>
      <c r="J122" s="14">
        <v>61.06</v>
      </c>
      <c r="K122" s="121">
        <f t="shared" si="3"/>
        <v>122.12</v>
      </c>
      <c r="L122" s="127"/>
    </row>
    <row r="123" spans="1:12" ht="12.75" customHeight="1">
      <c r="A123" s="126"/>
      <c r="B123" s="119">
        <f>'Tax Invoice'!D119</f>
        <v>2</v>
      </c>
      <c r="C123" s="10" t="s">
        <v>809</v>
      </c>
      <c r="D123" s="10" t="s">
        <v>936</v>
      </c>
      <c r="E123" s="130" t="s">
        <v>764</v>
      </c>
      <c r="F123" s="144"/>
      <c r="G123" s="145"/>
      <c r="H123" s="11" t="s">
        <v>810</v>
      </c>
      <c r="I123" s="14">
        <f t="shared" si="2"/>
        <v>83.87</v>
      </c>
      <c r="J123" s="14">
        <v>83.87</v>
      </c>
      <c r="K123" s="121">
        <f t="shared" si="3"/>
        <v>167.74</v>
      </c>
      <c r="L123" s="127"/>
    </row>
    <row r="124" spans="1:12" ht="12.75" customHeight="1">
      <c r="A124" s="126"/>
      <c r="B124" s="119">
        <f>'Tax Invoice'!D120</f>
        <v>4</v>
      </c>
      <c r="C124" s="10" t="s">
        <v>811</v>
      </c>
      <c r="D124" s="10" t="s">
        <v>937</v>
      </c>
      <c r="E124" s="130" t="s">
        <v>723</v>
      </c>
      <c r="F124" s="144"/>
      <c r="G124" s="145"/>
      <c r="H124" s="11" t="s">
        <v>812</v>
      </c>
      <c r="I124" s="14">
        <f t="shared" si="2"/>
        <v>54.04</v>
      </c>
      <c r="J124" s="14">
        <v>54.04</v>
      </c>
      <c r="K124" s="121">
        <f t="shared" si="3"/>
        <v>216.16</v>
      </c>
      <c r="L124" s="127"/>
    </row>
    <row r="125" spans="1:12" ht="12.75" customHeight="1">
      <c r="A125" s="126"/>
      <c r="B125" s="119">
        <f>'Tax Invoice'!D121</f>
        <v>2</v>
      </c>
      <c r="C125" s="10" t="s">
        <v>813</v>
      </c>
      <c r="D125" s="10" t="s">
        <v>938</v>
      </c>
      <c r="E125" s="130" t="s">
        <v>741</v>
      </c>
      <c r="F125" s="144"/>
      <c r="G125" s="145"/>
      <c r="H125" s="11" t="s">
        <v>814</v>
      </c>
      <c r="I125" s="14">
        <f t="shared" si="2"/>
        <v>131.24</v>
      </c>
      <c r="J125" s="14">
        <v>131.24</v>
      </c>
      <c r="K125" s="121">
        <f t="shared" si="3"/>
        <v>262.48</v>
      </c>
      <c r="L125" s="127"/>
    </row>
    <row r="126" spans="1:12" ht="12.75" customHeight="1">
      <c r="A126" s="126"/>
      <c r="B126" s="119">
        <f>'Tax Invoice'!D122</f>
        <v>2</v>
      </c>
      <c r="C126" s="10" t="s">
        <v>815</v>
      </c>
      <c r="D126" s="10" t="s">
        <v>939</v>
      </c>
      <c r="E126" s="130" t="s">
        <v>735</v>
      </c>
      <c r="F126" s="144"/>
      <c r="G126" s="145"/>
      <c r="H126" s="11" t="s">
        <v>816</v>
      </c>
      <c r="I126" s="14">
        <f t="shared" si="2"/>
        <v>27.72</v>
      </c>
      <c r="J126" s="14">
        <v>27.72</v>
      </c>
      <c r="K126" s="121">
        <f t="shared" si="3"/>
        <v>55.44</v>
      </c>
      <c r="L126" s="127"/>
    </row>
    <row r="127" spans="1:12" ht="12.75" customHeight="1">
      <c r="A127" s="126"/>
      <c r="B127" s="119">
        <f>'Tax Invoice'!D123</f>
        <v>2</v>
      </c>
      <c r="C127" s="10" t="s">
        <v>815</v>
      </c>
      <c r="D127" s="10" t="s">
        <v>940</v>
      </c>
      <c r="E127" s="130" t="s">
        <v>726</v>
      </c>
      <c r="F127" s="144"/>
      <c r="G127" s="145"/>
      <c r="H127" s="11" t="s">
        <v>816</v>
      </c>
      <c r="I127" s="14">
        <f t="shared" si="2"/>
        <v>32.99</v>
      </c>
      <c r="J127" s="14">
        <v>32.99</v>
      </c>
      <c r="K127" s="121">
        <f t="shared" si="3"/>
        <v>65.98</v>
      </c>
      <c r="L127" s="127"/>
    </row>
    <row r="128" spans="1:12" ht="12.75" customHeight="1">
      <c r="A128" s="126"/>
      <c r="B128" s="119">
        <f>'Tax Invoice'!D124</f>
        <v>2</v>
      </c>
      <c r="C128" s="10" t="s">
        <v>815</v>
      </c>
      <c r="D128" s="10" t="s">
        <v>941</v>
      </c>
      <c r="E128" s="130" t="s">
        <v>737</v>
      </c>
      <c r="F128" s="144"/>
      <c r="G128" s="145"/>
      <c r="H128" s="11" t="s">
        <v>816</v>
      </c>
      <c r="I128" s="14">
        <f t="shared" si="2"/>
        <v>38.25</v>
      </c>
      <c r="J128" s="14">
        <v>38.25</v>
      </c>
      <c r="K128" s="121">
        <f t="shared" si="3"/>
        <v>76.5</v>
      </c>
      <c r="L128" s="127"/>
    </row>
    <row r="129" spans="1:12" ht="12.75" customHeight="1">
      <c r="A129" s="126"/>
      <c r="B129" s="119">
        <f>'Tax Invoice'!D125</f>
        <v>2</v>
      </c>
      <c r="C129" s="10" t="s">
        <v>815</v>
      </c>
      <c r="D129" s="10" t="s">
        <v>942</v>
      </c>
      <c r="E129" s="130" t="s">
        <v>738</v>
      </c>
      <c r="F129" s="144"/>
      <c r="G129" s="145"/>
      <c r="H129" s="11" t="s">
        <v>816</v>
      </c>
      <c r="I129" s="14">
        <f t="shared" si="2"/>
        <v>41.76</v>
      </c>
      <c r="J129" s="14">
        <v>41.76</v>
      </c>
      <c r="K129" s="121">
        <f t="shared" si="3"/>
        <v>83.52</v>
      </c>
      <c r="L129" s="127"/>
    </row>
    <row r="130" spans="1:12" ht="12.75" customHeight="1">
      <c r="A130" s="126"/>
      <c r="B130" s="119">
        <f>'Tax Invoice'!D126</f>
        <v>2</v>
      </c>
      <c r="C130" s="10" t="s">
        <v>815</v>
      </c>
      <c r="D130" s="10" t="s">
        <v>943</v>
      </c>
      <c r="E130" s="130" t="s">
        <v>741</v>
      </c>
      <c r="F130" s="144"/>
      <c r="G130" s="145"/>
      <c r="H130" s="11" t="s">
        <v>816</v>
      </c>
      <c r="I130" s="14">
        <f t="shared" si="2"/>
        <v>55.8</v>
      </c>
      <c r="J130" s="14">
        <v>55.8</v>
      </c>
      <c r="K130" s="121">
        <f t="shared" si="3"/>
        <v>111.6</v>
      </c>
      <c r="L130" s="127"/>
    </row>
    <row r="131" spans="1:12" ht="12.75" customHeight="1">
      <c r="A131" s="126"/>
      <c r="B131" s="119">
        <f>'Tax Invoice'!D127</f>
        <v>2</v>
      </c>
      <c r="C131" s="10" t="s">
        <v>815</v>
      </c>
      <c r="D131" s="10" t="s">
        <v>944</v>
      </c>
      <c r="E131" s="130" t="s">
        <v>742</v>
      </c>
      <c r="F131" s="144"/>
      <c r="G131" s="145"/>
      <c r="H131" s="11" t="s">
        <v>816</v>
      </c>
      <c r="I131" s="14">
        <f t="shared" si="2"/>
        <v>61.06</v>
      </c>
      <c r="J131" s="14">
        <v>61.06</v>
      </c>
      <c r="K131" s="121">
        <f t="shared" si="3"/>
        <v>122.12</v>
      </c>
      <c r="L131" s="127"/>
    </row>
    <row r="132" spans="1:12" ht="12.75" customHeight="1">
      <c r="A132" s="126"/>
      <c r="B132" s="119">
        <f>'Tax Invoice'!D128</f>
        <v>4</v>
      </c>
      <c r="C132" s="10" t="s">
        <v>817</v>
      </c>
      <c r="D132" s="10" t="s">
        <v>945</v>
      </c>
      <c r="E132" s="130" t="s">
        <v>726</v>
      </c>
      <c r="F132" s="144"/>
      <c r="G132" s="145"/>
      <c r="H132" s="11" t="s">
        <v>818</v>
      </c>
      <c r="I132" s="14">
        <f t="shared" si="2"/>
        <v>34.74</v>
      </c>
      <c r="J132" s="14">
        <v>34.74</v>
      </c>
      <c r="K132" s="121">
        <f t="shared" si="3"/>
        <v>138.96</v>
      </c>
      <c r="L132" s="127"/>
    </row>
    <row r="133" spans="1:12" ht="12.75" customHeight="1">
      <c r="A133" s="126"/>
      <c r="B133" s="119">
        <f>'Tax Invoice'!D129</f>
        <v>2</v>
      </c>
      <c r="C133" s="10" t="s">
        <v>817</v>
      </c>
      <c r="D133" s="10" t="s">
        <v>946</v>
      </c>
      <c r="E133" s="130" t="s">
        <v>723</v>
      </c>
      <c r="F133" s="144"/>
      <c r="G133" s="145"/>
      <c r="H133" s="11" t="s">
        <v>818</v>
      </c>
      <c r="I133" s="14">
        <f t="shared" si="2"/>
        <v>41.76</v>
      </c>
      <c r="J133" s="14">
        <v>41.76</v>
      </c>
      <c r="K133" s="121">
        <f t="shared" si="3"/>
        <v>83.52</v>
      </c>
      <c r="L133" s="127"/>
    </row>
    <row r="134" spans="1:12" ht="24" customHeight="1">
      <c r="A134" s="126"/>
      <c r="B134" s="119">
        <f>'Tax Invoice'!D130</f>
        <v>2</v>
      </c>
      <c r="C134" s="10" t="s">
        <v>819</v>
      </c>
      <c r="D134" s="10" t="s">
        <v>947</v>
      </c>
      <c r="E134" s="130" t="s">
        <v>738</v>
      </c>
      <c r="F134" s="144"/>
      <c r="G134" s="145"/>
      <c r="H134" s="11" t="s">
        <v>820</v>
      </c>
      <c r="I134" s="14">
        <f t="shared" si="2"/>
        <v>87.38</v>
      </c>
      <c r="J134" s="14">
        <v>87.38</v>
      </c>
      <c r="K134" s="121">
        <f t="shared" si="3"/>
        <v>174.76</v>
      </c>
      <c r="L134" s="127"/>
    </row>
    <row r="135" spans="1:12" ht="24" customHeight="1">
      <c r="A135" s="126"/>
      <c r="B135" s="119">
        <f>'Tax Invoice'!D131</f>
        <v>2</v>
      </c>
      <c r="C135" s="10" t="s">
        <v>819</v>
      </c>
      <c r="D135" s="10" t="s">
        <v>948</v>
      </c>
      <c r="E135" s="130" t="s">
        <v>740</v>
      </c>
      <c r="F135" s="144"/>
      <c r="G135" s="145"/>
      <c r="H135" s="11" t="s">
        <v>820</v>
      </c>
      <c r="I135" s="14">
        <f t="shared" si="2"/>
        <v>92.64</v>
      </c>
      <c r="J135" s="14">
        <v>92.64</v>
      </c>
      <c r="K135" s="121">
        <f t="shared" si="3"/>
        <v>185.28</v>
      </c>
      <c r="L135" s="127"/>
    </row>
    <row r="136" spans="1:12" ht="12.75" customHeight="1">
      <c r="A136" s="126"/>
      <c r="B136" s="119">
        <f>'Tax Invoice'!D132</f>
        <v>4</v>
      </c>
      <c r="C136" s="10" t="s">
        <v>821</v>
      </c>
      <c r="D136" s="10" t="s">
        <v>949</v>
      </c>
      <c r="E136" s="130" t="s">
        <v>735</v>
      </c>
      <c r="F136" s="144"/>
      <c r="G136" s="145"/>
      <c r="H136" s="11" t="s">
        <v>822</v>
      </c>
      <c r="I136" s="14">
        <f t="shared" si="2"/>
        <v>27.72</v>
      </c>
      <c r="J136" s="14">
        <v>27.72</v>
      </c>
      <c r="K136" s="121">
        <f t="shared" si="3"/>
        <v>110.88</v>
      </c>
      <c r="L136" s="127"/>
    </row>
    <row r="137" spans="1:12" ht="12.75" customHeight="1">
      <c r="A137" s="126"/>
      <c r="B137" s="119">
        <f>'Tax Invoice'!D133</f>
        <v>2</v>
      </c>
      <c r="C137" s="10" t="s">
        <v>821</v>
      </c>
      <c r="D137" s="10" t="s">
        <v>950</v>
      </c>
      <c r="E137" s="130" t="s">
        <v>747</v>
      </c>
      <c r="F137" s="144"/>
      <c r="G137" s="145"/>
      <c r="H137" s="11" t="s">
        <v>822</v>
      </c>
      <c r="I137" s="14">
        <f t="shared" si="2"/>
        <v>31.23</v>
      </c>
      <c r="J137" s="14">
        <v>31.23</v>
      </c>
      <c r="K137" s="121">
        <f t="shared" si="3"/>
        <v>62.46</v>
      </c>
      <c r="L137" s="127"/>
    </row>
    <row r="138" spans="1:12" ht="12.75" customHeight="1">
      <c r="A138" s="126"/>
      <c r="B138" s="119">
        <f>'Tax Invoice'!D134</f>
        <v>2</v>
      </c>
      <c r="C138" s="10" t="s">
        <v>821</v>
      </c>
      <c r="D138" s="10" t="s">
        <v>951</v>
      </c>
      <c r="E138" s="130" t="s">
        <v>726</v>
      </c>
      <c r="F138" s="144"/>
      <c r="G138" s="145"/>
      <c r="H138" s="11" t="s">
        <v>822</v>
      </c>
      <c r="I138" s="14">
        <f t="shared" si="2"/>
        <v>32.99</v>
      </c>
      <c r="J138" s="14">
        <v>32.99</v>
      </c>
      <c r="K138" s="121">
        <f t="shared" si="3"/>
        <v>65.98</v>
      </c>
      <c r="L138" s="127"/>
    </row>
    <row r="139" spans="1:12" ht="12.75" customHeight="1">
      <c r="A139" s="126"/>
      <c r="B139" s="119">
        <f>'Tax Invoice'!D135</f>
        <v>2</v>
      </c>
      <c r="C139" s="10" t="s">
        <v>823</v>
      </c>
      <c r="D139" s="10" t="s">
        <v>952</v>
      </c>
      <c r="E139" s="130" t="s">
        <v>735</v>
      </c>
      <c r="F139" s="144"/>
      <c r="G139" s="145"/>
      <c r="H139" s="11" t="s">
        <v>824</v>
      </c>
      <c r="I139" s="14">
        <f t="shared" si="2"/>
        <v>26.32</v>
      </c>
      <c r="J139" s="14">
        <v>26.32</v>
      </c>
      <c r="K139" s="121">
        <f t="shared" si="3"/>
        <v>52.64</v>
      </c>
      <c r="L139" s="127"/>
    </row>
    <row r="140" spans="1:12" ht="12.75" customHeight="1">
      <c r="A140" s="126"/>
      <c r="B140" s="119">
        <f>'Tax Invoice'!D136</f>
        <v>2</v>
      </c>
      <c r="C140" s="10" t="s">
        <v>823</v>
      </c>
      <c r="D140" s="10" t="s">
        <v>953</v>
      </c>
      <c r="E140" s="130" t="s">
        <v>740</v>
      </c>
      <c r="F140" s="144"/>
      <c r="G140" s="145"/>
      <c r="H140" s="11" t="s">
        <v>824</v>
      </c>
      <c r="I140" s="14">
        <f t="shared" si="2"/>
        <v>45.27</v>
      </c>
      <c r="J140" s="14">
        <v>45.27</v>
      </c>
      <c r="K140" s="121">
        <f t="shared" si="3"/>
        <v>90.54</v>
      </c>
      <c r="L140" s="127"/>
    </row>
    <row r="141" spans="1:12" ht="12.75" customHeight="1">
      <c r="A141" s="126"/>
      <c r="B141" s="119">
        <f>'Tax Invoice'!D137</f>
        <v>2</v>
      </c>
      <c r="C141" s="10" t="s">
        <v>825</v>
      </c>
      <c r="D141" s="10" t="s">
        <v>954</v>
      </c>
      <c r="E141" s="130" t="s">
        <v>747</v>
      </c>
      <c r="F141" s="144"/>
      <c r="G141" s="145"/>
      <c r="H141" s="11" t="s">
        <v>826</v>
      </c>
      <c r="I141" s="14">
        <f t="shared" si="2"/>
        <v>31.23</v>
      </c>
      <c r="J141" s="14">
        <v>31.23</v>
      </c>
      <c r="K141" s="121">
        <f t="shared" si="3"/>
        <v>62.46</v>
      </c>
      <c r="L141" s="127"/>
    </row>
    <row r="142" spans="1:12" ht="12.75" customHeight="1">
      <c r="A142" s="126"/>
      <c r="B142" s="119">
        <f>'Tax Invoice'!D138</f>
        <v>2</v>
      </c>
      <c r="C142" s="10" t="s">
        <v>825</v>
      </c>
      <c r="D142" s="10" t="s">
        <v>955</v>
      </c>
      <c r="E142" s="130" t="s">
        <v>726</v>
      </c>
      <c r="F142" s="144"/>
      <c r="G142" s="145"/>
      <c r="H142" s="11" t="s">
        <v>826</v>
      </c>
      <c r="I142" s="14">
        <f t="shared" si="2"/>
        <v>32.99</v>
      </c>
      <c r="J142" s="14">
        <v>32.99</v>
      </c>
      <c r="K142" s="121">
        <f t="shared" si="3"/>
        <v>65.98</v>
      </c>
      <c r="L142" s="127"/>
    </row>
    <row r="143" spans="1:12" ht="12.75" customHeight="1">
      <c r="A143" s="126"/>
      <c r="B143" s="119">
        <f>'Tax Invoice'!D139</f>
        <v>6</v>
      </c>
      <c r="C143" s="10" t="s">
        <v>825</v>
      </c>
      <c r="D143" s="10" t="s">
        <v>956</v>
      </c>
      <c r="E143" s="130" t="s">
        <v>738</v>
      </c>
      <c r="F143" s="144"/>
      <c r="G143" s="145"/>
      <c r="H143" s="11" t="s">
        <v>826</v>
      </c>
      <c r="I143" s="14">
        <f t="shared" si="2"/>
        <v>41.76</v>
      </c>
      <c r="J143" s="14">
        <v>41.76</v>
      </c>
      <c r="K143" s="121">
        <f t="shared" si="3"/>
        <v>250.56</v>
      </c>
      <c r="L143" s="127"/>
    </row>
    <row r="144" spans="1:12" ht="12.75" customHeight="1">
      <c r="A144" s="126"/>
      <c r="B144" s="119">
        <f>'Tax Invoice'!D140</f>
        <v>2</v>
      </c>
      <c r="C144" s="10" t="s">
        <v>825</v>
      </c>
      <c r="D144" s="10" t="s">
        <v>957</v>
      </c>
      <c r="E144" s="130" t="s">
        <v>740</v>
      </c>
      <c r="F144" s="144"/>
      <c r="G144" s="145"/>
      <c r="H144" s="11" t="s">
        <v>826</v>
      </c>
      <c r="I144" s="14">
        <f t="shared" si="2"/>
        <v>45.27</v>
      </c>
      <c r="J144" s="14">
        <v>45.27</v>
      </c>
      <c r="K144" s="121">
        <f t="shared" si="3"/>
        <v>90.54</v>
      </c>
      <c r="L144" s="127"/>
    </row>
    <row r="145" spans="1:12" ht="24" customHeight="1">
      <c r="A145" s="126"/>
      <c r="B145" s="119">
        <f>'Tax Invoice'!D141</f>
        <v>2</v>
      </c>
      <c r="C145" s="10" t="s">
        <v>827</v>
      </c>
      <c r="D145" s="10" t="s">
        <v>958</v>
      </c>
      <c r="E145" s="130" t="s">
        <v>754</v>
      </c>
      <c r="F145" s="144" t="s">
        <v>641</v>
      </c>
      <c r="G145" s="145"/>
      <c r="H145" s="11" t="s">
        <v>828</v>
      </c>
      <c r="I145" s="14">
        <f t="shared" si="2"/>
        <v>14.74</v>
      </c>
      <c r="J145" s="14">
        <v>14.74</v>
      </c>
      <c r="K145" s="121">
        <f t="shared" si="3"/>
        <v>29.48</v>
      </c>
      <c r="L145" s="127"/>
    </row>
    <row r="146" spans="1:12" ht="12.75" customHeight="1">
      <c r="A146" s="126"/>
      <c r="B146" s="119">
        <f>'Tax Invoice'!D142</f>
        <v>4</v>
      </c>
      <c r="C146" s="10" t="s">
        <v>829</v>
      </c>
      <c r="D146" s="10" t="s">
        <v>959</v>
      </c>
      <c r="E146" s="130" t="s">
        <v>736</v>
      </c>
      <c r="F146" s="144" t="s">
        <v>644</v>
      </c>
      <c r="G146" s="145"/>
      <c r="H146" s="11" t="s">
        <v>830</v>
      </c>
      <c r="I146" s="14">
        <f t="shared" si="2"/>
        <v>18.600000000000001</v>
      </c>
      <c r="J146" s="14">
        <v>18.600000000000001</v>
      </c>
      <c r="K146" s="121">
        <f t="shared" si="3"/>
        <v>74.400000000000006</v>
      </c>
      <c r="L146" s="127"/>
    </row>
    <row r="147" spans="1:12" ht="12.75" customHeight="1">
      <c r="A147" s="126"/>
      <c r="B147" s="119">
        <f>'Tax Invoice'!D143</f>
        <v>4</v>
      </c>
      <c r="C147" s="10" t="s">
        <v>829</v>
      </c>
      <c r="D147" s="10" t="s">
        <v>960</v>
      </c>
      <c r="E147" s="130" t="s">
        <v>723</v>
      </c>
      <c r="F147" s="144" t="s">
        <v>644</v>
      </c>
      <c r="G147" s="145"/>
      <c r="H147" s="11" t="s">
        <v>830</v>
      </c>
      <c r="I147" s="14">
        <f t="shared" si="2"/>
        <v>20</v>
      </c>
      <c r="J147" s="14">
        <v>20</v>
      </c>
      <c r="K147" s="121">
        <f t="shared" si="3"/>
        <v>80</v>
      </c>
      <c r="L147" s="127"/>
    </row>
    <row r="148" spans="1:12" ht="12.75" customHeight="1">
      <c r="A148" s="126"/>
      <c r="B148" s="119">
        <f>'Tax Invoice'!D144</f>
        <v>4</v>
      </c>
      <c r="C148" s="10" t="s">
        <v>829</v>
      </c>
      <c r="D148" s="10" t="s">
        <v>961</v>
      </c>
      <c r="E148" s="130" t="s">
        <v>737</v>
      </c>
      <c r="F148" s="144" t="s">
        <v>644</v>
      </c>
      <c r="G148" s="145"/>
      <c r="H148" s="11" t="s">
        <v>830</v>
      </c>
      <c r="I148" s="14">
        <f t="shared" si="2"/>
        <v>21.41</v>
      </c>
      <c r="J148" s="14">
        <v>21.41</v>
      </c>
      <c r="K148" s="121">
        <f t="shared" si="3"/>
        <v>85.64</v>
      </c>
      <c r="L148" s="127"/>
    </row>
    <row r="149" spans="1:12" ht="12.75" customHeight="1">
      <c r="A149" s="126"/>
      <c r="B149" s="119">
        <f>'Tax Invoice'!D145</f>
        <v>2</v>
      </c>
      <c r="C149" s="10" t="s">
        <v>829</v>
      </c>
      <c r="D149" s="10" t="s">
        <v>962</v>
      </c>
      <c r="E149" s="130" t="s">
        <v>738</v>
      </c>
      <c r="F149" s="144" t="s">
        <v>641</v>
      </c>
      <c r="G149" s="145"/>
      <c r="H149" s="11" t="s">
        <v>830</v>
      </c>
      <c r="I149" s="14">
        <f t="shared" si="2"/>
        <v>22.81</v>
      </c>
      <c r="J149" s="14">
        <v>22.81</v>
      </c>
      <c r="K149" s="121">
        <f t="shared" si="3"/>
        <v>45.62</v>
      </c>
      <c r="L149" s="127"/>
    </row>
    <row r="150" spans="1:12" ht="12.75" customHeight="1">
      <c r="A150" s="126"/>
      <c r="B150" s="119">
        <f>'Tax Invoice'!D146</f>
        <v>2</v>
      </c>
      <c r="C150" s="10" t="s">
        <v>829</v>
      </c>
      <c r="D150" s="10" t="s">
        <v>962</v>
      </c>
      <c r="E150" s="130" t="s">
        <v>738</v>
      </c>
      <c r="F150" s="144" t="s">
        <v>642</v>
      </c>
      <c r="G150" s="145"/>
      <c r="H150" s="11" t="s">
        <v>830</v>
      </c>
      <c r="I150" s="14">
        <f t="shared" ref="I150:I213" si="4">ROUNDUP(J150*$N$1,2)</f>
        <v>22.81</v>
      </c>
      <c r="J150" s="14">
        <v>22.81</v>
      </c>
      <c r="K150" s="121">
        <f t="shared" ref="K150:K213" si="5">I150*B150</f>
        <v>45.62</v>
      </c>
      <c r="L150" s="127"/>
    </row>
    <row r="151" spans="1:12" ht="12.75" customHeight="1">
      <c r="A151" s="126"/>
      <c r="B151" s="119">
        <f>'Tax Invoice'!D147</f>
        <v>4</v>
      </c>
      <c r="C151" s="10" t="s">
        <v>829</v>
      </c>
      <c r="D151" s="10" t="s">
        <v>962</v>
      </c>
      <c r="E151" s="130" t="s">
        <v>738</v>
      </c>
      <c r="F151" s="144" t="s">
        <v>643</v>
      </c>
      <c r="G151" s="145"/>
      <c r="H151" s="11" t="s">
        <v>830</v>
      </c>
      <c r="I151" s="14">
        <f t="shared" si="4"/>
        <v>22.81</v>
      </c>
      <c r="J151" s="14">
        <v>22.81</v>
      </c>
      <c r="K151" s="121">
        <f t="shared" si="5"/>
        <v>91.24</v>
      </c>
      <c r="L151" s="127"/>
    </row>
    <row r="152" spans="1:12" ht="12.75" customHeight="1">
      <c r="A152" s="126"/>
      <c r="B152" s="119">
        <f>'Tax Invoice'!D148</f>
        <v>4</v>
      </c>
      <c r="C152" s="10" t="s">
        <v>829</v>
      </c>
      <c r="D152" s="10" t="s">
        <v>963</v>
      </c>
      <c r="E152" s="130" t="s">
        <v>760</v>
      </c>
      <c r="F152" s="144" t="s">
        <v>643</v>
      </c>
      <c r="G152" s="145"/>
      <c r="H152" s="11" t="s">
        <v>830</v>
      </c>
      <c r="I152" s="14">
        <f t="shared" si="4"/>
        <v>27.02</v>
      </c>
      <c r="J152" s="14">
        <v>27.02</v>
      </c>
      <c r="K152" s="121">
        <f t="shared" si="5"/>
        <v>108.08</v>
      </c>
      <c r="L152" s="127"/>
    </row>
    <row r="153" spans="1:12" ht="12.75" customHeight="1">
      <c r="A153" s="126"/>
      <c r="B153" s="119">
        <f>'Tax Invoice'!D149</f>
        <v>4</v>
      </c>
      <c r="C153" s="10" t="s">
        <v>829</v>
      </c>
      <c r="D153" s="10" t="s">
        <v>963</v>
      </c>
      <c r="E153" s="130" t="s">
        <v>760</v>
      </c>
      <c r="F153" s="144" t="s">
        <v>644</v>
      </c>
      <c r="G153" s="145"/>
      <c r="H153" s="11" t="s">
        <v>830</v>
      </c>
      <c r="I153" s="14">
        <f t="shared" si="4"/>
        <v>27.02</v>
      </c>
      <c r="J153" s="14">
        <v>27.02</v>
      </c>
      <c r="K153" s="121">
        <f t="shared" si="5"/>
        <v>108.08</v>
      </c>
      <c r="L153" s="127"/>
    </row>
    <row r="154" spans="1:12" ht="12.75" customHeight="1">
      <c r="A154" s="126"/>
      <c r="B154" s="119">
        <f>'Tax Invoice'!D150</f>
        <v>4</v>
      </c>
      <c r="C154" s="10" t="s">
        <v>831</v>
      </c>
      <c r="D154" s="10" t="s">
        <v>964</v>
      </c>
      <c r="E154" s="130" t="s">
        <v>735</v>
      </c>
      <c r="F154" s="144" t="s">
        <v>279</v>
      </c>
      <c r="G154" s="145"/>
      <c r="H154" s="11" t="s">
        <v>832</v>
      </c>
      <c r="I154" s="14">
        <f t="shared" si="4"/>
        <v>13.33</v>
      </c>
      <c r="J154" s="14">
        <v>13.33</v>
      </c>
      <c r="K154" s="121">
        <f t="shared" si="5"/>
        <v>53.32</v>
      </c>
      <c r="L154" s="127"/>
    </row>
    <row r="155" spans="1:12" ht="12.75" customHeight="1">
      <c r="A155" s="126"/>
      <c r="B155" s="119">
        <f>'Tax Invoice'!D151</f>
        <v>2</v>
      </c>
      <c r="C155" s="10" t="s">
        <v>831</v>
      </c>
      <c r="D155" s="10" t="s">
        <v>964</v>
      </c>
      <c r="E155" s="130" t="s">
        <v>735</v>
      </c>
      <c r="F155" s="144" t="s">
        <v>731</v>
      </c>
      <c r="G155" s="145"/>
      <c r="H155" s="11" t="s">
        <v>832</v>
      </c>
      <c r="I155" s="14">
        <f t="shared" si="4"/>
        <v>13.33</v>
      </c>
      <c r="J155" s="14">
        <v>13.33</v>
      </c>
      <c r="K155" s="121">
        <f t="shared" si="5"/>
        <v>26.66</v>
      </c>
      <c r="L155" s="127"/>
    </row>
    <row r="156" spans="1:12" ht="12.75" customHeight="1">
      <c r="A156" s="126"/>
      <c r="B156" s="119">
        <f>'Tax Invoice'!D152</f>
        <v>4</v>
      </c>
      <c r="C156" s="10" t="s">
        <v>831</v>
      </c>
      <c r="D156" s="10" t="s">
        <v>965</v>
      </c>
      <c r="E156" s="130" t="s">
        <v>754</v>
      </c>
      <c r="F156" s="144" t="s">
        <v>279</v>
      </c>
      <c r="G156" s="145"/>
      <c r="H156" s="11" t="s">
        <v>832</v>
      </c>
      <c r="I156" s="14">
        <f t="shared" si="4"/>
        <v>14.74</v>
      </c>
      <c r="J156" s="14">
        <v>14.74</v>
      </c>
      <c r="K156" s="121">
        <f t="shared" si="5"/>
        <v>58.96</v>
      </c>
      <c r="L156" s="127"/>
    </row>
    <row r="157" spans="1:12" ht="12.75" customHeight="1">
      <c r="A157" s="126"/>
      <c r="B157" s="119">
        <f>'Tax Invoice'!D153</f>
        <v>4</v>
      </c>
      <c r="C157" s="10" t="s">
        <v>831</v>
      </c>
      <c r="D157" s="10" t="s">
        <v>965</v>
      </c>
      <c r="E157" s="130" t="s">
        <v>754</v>
      </c>
      <c r="F157" s="144" t="s">
        <v>589</v>
      </c>
      <c r="G157" s="145"/>
      <c r="H157" s="11" t="s">
        <v>832</v>
      </c>
      <c r="I157" s="14">
        <f t="shared" si="4"/>
        <v>14.74</v>
      </c>
      <c r="J157" s="14">
        <v>14.74</v>
      </c>
      <c r="K157" s="121">
        <f t="shared" si="5"/>
        <v>58.96</v>
      </c>
      <c r="L157" s="127"/>
    </row>
    <row r="158" spans="1:12" ht="12.75" customHeight="1">
      <c r="A158" s="126"/>
      <c r="B158" s="119">
        <f>'Tax Invoice'!D154</f>
        <v>6</v>
      </c>
      <c r="C158" s="10" t="s">
        <v>831</v>
      </c>
      <c r="D158" s="10" t="s">
        <v>965</v>
      </c>
      <c r="E158" s="130" t="s">
        <v>754</v>
      </c>
      <c r="F158" s="144" t="s">
        <v>115</v>
      </c>
      <c r="G158" s="145"/>
      <c r="H158" s="11" t="s">
        <v>832</v>
      </c>
      <c r="I158" s="14">
        <f t="shared" si="4"/>
        <v>14.74</v>
      </c>
      <c r="J158" s="14">
        <v>14.74</v>
      </c>
      <c r="K158" s="121">
        <f t="shared" si="5"/>
        <v>88.44</v>
      </c>
      <c r="L158" s="127"/>
    </row>
    <row r="159" spans="1:12" ht="12.75" customHeight="1">
      <c r="A159" s="126"/>
      <c r="B159" s="119">
        <f>'Tax Invoice'!D155</f>
        <v>8</v>
      </c>
      <c r="C159" s="10" t="s">
        <v>831</v>
      </c>
      <c r="D159" s="10" t="s">
        <v>966</v>
      </c>
      <c r="E159" s="130" t="s">
        <v>747</v>
      </c>
      <c r="F159" s="144" t="s">
        <v>279</v>
      </c>
      <c r="G159" s="145"/>
      <c r="H159" s="11" t="s">
        <v>832</v>
      </c>
      <c r="I159" s="14">
        <f t="shared" si="4"/>
        <v>15.44</v>
      </c>
      <c r="J159" s="14">
        <v>15.44</v>
      </c>
      <c r="K159" s="121">
        <f t="shared" si="5"/>
        <v>123.52</v>
      </c>
      <c r="L159" s="127"/>
    </row>
    <row r="160" spans="1:12" ht="12.75" customHeight="1">
      <c r="A160" s="126"/>
      <c r="B160" s="119">
        <f>'Tax Invoice'!D156</f>
        <v>2</v>
      </c>
      <c r="C160" s="10" t="s">
        <v>831</v>
      </c>
      <c r="D160" s="10" t="s">
        <v>966</v>
      </c>
      <c r="E160" s="130" t="s">
        <v>747</v>
      </c>
      <c r="F160" s="144" t="s">
        <v>589</v>
      </c>
      <c r="G160" s="145"/>
      <c r="H160" s="11" t="s">
        <v>832</v>
      </c>
      <c r="I160" s="14">
        <f t="shared" si="4"/>
        <v>15.44</v>
      </c>
      <c r="J160" s="14">
        <v>15.44</v>
      </c>
      <c r="K160" s="121">
        <f t="shared" si="5"/>
        <v>30.88</v>
      </c>
      <c r="L160" s="127"/>
    </row>
    <row r="161" spans="1:12" ht="12.75" customHeight="1">
      <c r="A161" s="126"/>
      <c r="B161" s="119">
        <f>'Tax Invoice'!D157</f>
        <v>2</v>
      </c>
      <c r="C161" s="10" t="s">
        <v>831</v>
      </c>
      <c r="D161" s="10" t="s">
        <v>966</v>
      </c>
      <c r="E161" s="130" t="s">
        <v>747</v>
      </c>
      <c r="F161" s="144" t="s">
        <v>727</v>
      </c>
      <c r="G161" s="145"/>
      <c r="H161" s="11" t="s">
        <v>832</v>
      </c>
      <c r="I161" s="14">
        <f t="shared" si="4"/>
        <v>15.44</v>
      </c>
      <c r="J161" s="14">
        <v>15.44</v>
      </c>
      <c r="K161" s="121">
        <f t="shared" si="5"/>
        <v>30.88</v>
      </c>
      <c r="L161" s="127"/>
    </row>
    <row r="162" spans="1:12" ht="12.75" customHeight="1">
      <c r="A162" s="126"/>
      <c r="B162" s="119">
        <f>'Tax Invoice'!D158</f>
        <v>2</v>
      </c>
      <c r="C162" s="10" t="s">
        <v>831</v>
      </c>
      <c r="D162" s="10" t="s">
        <v>966</v>
      </c>
      <c r="E162" s="130" t="s">
        <v>747</v>
      </c>
      <c r="F162" s="144" t="s">
        <v>733</v>
      </c>
      <c r="G162" s="145"/>
      <c r="H162" s="11" t="s">
        <v>832</v>
      </c>
      <c r="I162" s="14">
        <f t="shared" si="4"/>
        <v>15.44</v>
      </c>
      <c r="J162" s="14">
        <v>15.44</v>
      </c>
      <c r="K162" s="121">
        <f t="shared" si="5"/>
        <v>30.88</v>
      </c>
      <c r="L162" s="127"/>
    </row>
    <row r="163" spans="1:12" ht="12.75" customHeight="1">
      <c r="A163" s="126"/>
      <c r="B163" s="119">
        <f>'Tax Invoice'!D159</f>
        <v>2</v>
      </c>
      <c r="C163" s="10" t="s">
        <v>831</v>
      </c>
      <c r="D163" s="10" t="s">
        <v>966</v>
      </c>
      <c r="E163" s="130" t="s">
        <v>747</v>
      </c>
      <c r="F163" s="144" t="s">
        <v>739</v>
      </c>
      <c r="G163" s="145"/>
      <c r="H163" s="11" t="s">
        <v>832</v>
      </c>
      <c r="I163" s="14">
        <f t="shared" si="4"/>
        <v>15.44</v>
      </c>
      <c r="J163" s="14">
        <v>15.44</v>
      </c>
      <c r="K163" s="121">
        <f t="shared" si="5"/>
        <v>30.88</v>
      </c>
      <c r="L163" s="127"/>
    </row>
    <row r="164" spans="1:12" ht="12.75" customHeight="1">
      <c r="A164" s="126"/>
      <c r="B164" s="119">
        <f>'Tax Invoice'!D160</f>
        <v>34</v>
      </c>
      <c r="C164" s="10" t="s">
        <v>831</v>
      </c>
      <c r="D164" s="10" t="s">
        <v>967</v>
      </c>
      <c r="E164" s="130" t="s">
        <v>726</v>
      </c>
      <c r="F164" s="144" t="s">
        <v>279</v>
      </c>
      <c r="G164" s="145"/>
      <c r="H164" s="11" t="s">
        <v>832</v>
      </c>
      <c r="I164" s="14">
        <f t="shared" si="4"/>
        <v>16.14</v>
      </c>
      <c r="J164" s="14">
        <v>16.14</v>
      </c>
      <c r="K164" s="121">
        <f t="shared" si="5"/>
        <v>548.76</v>
      </c>
      <c r="L164" s="127"/>
    </row>
    <row r="165" spans="1:12" ht="12.75" customHeight="1">
      <c r="A165" s="126"/>
      <c r="B165" s="119">
        <f>'Tax Invoice'!D161</f>
        <v>2</v>
      </c>
      <c r="C165" s="10" t="s">
        <v>831</v>
      </c>
      <c r="D165" s="10" t="s">
        <v>967</v>
      </c>
      <c r="E165" s="130" t="s">
        <v>726</v>
      </c>
      <c r="F165" s="144" t="s">
        <v>589</v>
      </c>
      <c r="G165" s="145"/>
      <c r="H165" s="11" t="s">
        <v>832</v>
      </c>
      <c r="I165" s="14">
        <f t="shared" si="4"/>
        <v>16.14</v>
      </c>
      <c r="J165" s="14">
        <v>16.14</v>
      </c>
      <c r="K165" s="121">
        <f t="shared" si="5"/>
        <v>32.28</v>
      </c>
      <c r="L165" s="127"/>
    </row>
    <row r="166" spans="1:12" ht="12.75" customHeight="1">
      <c r="A166" s="126"/>
      <c r="B166" s="119">
        <f>'Tax Invoice'!D162</f>
        <v>4</v>
      </c>
      <c r="C166" s="10" t="s">
        <v>831</v>
      </c>
      <c r="D166" s="10" t="s">
        <v>967</v>
      </c>
      <c r="E166" s="130" t="s">
        <v>726</v>
      </c>
      <c r="F166" s="144" t="s">
        <v>115</v>
      </c>
      <c r="G166" s="145"/>
      <c r="H166" s="11" t="s">
        <v>832</v>
      </c>
      <c r="I166" s="14">
        <f t="shared" si="4"/>
        <v>16.14</v>
      </c>
      <c r="J166" s="14">
        <v>16.14</v>
      </c>
      <c r="K166" s="121">
        <f t="shared" si="5"/>
        <v>64.56</v>
      </c>
      <c r="L166" s="127"/>
    </row>
    <row r="167" spans="1:12" ht="12.75" customHeight="1">
      <c r="A167" s="126"/>
      <c r="B167" s="119">
        <f>'Tax Invoice'!D163</f>
        <v>8</v>
      </c>
      <c r="C167" s="10" t="s">
        <v>831</v>
      </c>
      <c r="D167" s="10" t="s">
        <v>968</v>
      </c>
      <c r="E167" s="130" t="s">
        <v>736</v>
      </c>
      <c r="F167" s="144" t="s">
        <v>279</v>
      </c>
      <c r="G167" s="145"/>
      <c r="H167" s="11" t="s">
        <v>832</v>
      </c>
      <c r="I167" s="14">
        <f t="shared" si="4"/>
        <v>16.84</v>
      </c>
      <c r="J167" s="14">
        <v>16.84</v>
      </c>
      <c r="K167" s="121">
        <f t="shared" si="5"/>
        <v>134.72</v>
      </c>
      <c r="L167" s="127"/>
    </row>
    <row r="168" spans="1:12" ht="12.75" customHeight="1">
      <c r="A168" s="126"/>
      <c r="B168" s="119">
        <f>'Tax Invoice'!D164</f>
        <v>4</v>
      </c>
      <c r="C168" s="10" t="s">
        <v>831</v>
      </c>
      <c r="D168" s="10" t="s">
        <v>968</v>
      </c>
      <c r="E168" s="130" t="s">
        <v>736</v>
      </c>
      <c r="F168" s="144" t="s">
        <v>589</v>
      </c>
      <c r="G168" s="145"/>
      <c r="H168" s="11" t="s">
        <v>832</v>
      </c>
      <c r="I168" s="14">
        <f t="shared" si="4"/>
        <v>16.84</v>
      </c>
      <c r="J168" s="14">
        <v>16.84</v>
      </c>
      <c r="K168" s="121">
        <f t="shared" si="5"/>
        <v>67.36</v>
      </c>
      <c r="L168" s="127"/>
    </row>
    <row r="169" spans="1:12" ht="12.75" customHeight="1">
      <c r="A169" s="126"/>
      <c r="B169" s="119">
        <f>'Tax Invoice'!D165</f>
        <v>14</v>
      </c>
      <c r="C169" s="10" t="s">
        <v>831</v>
      </c>
      <c r="D169" s="10" t="s">
        <v>968</v>
      </c>
      <c r="E169" s="130" t="s">
        <v>736</v>
      </c>
      <c r="F169" s="144" t="s">
        <v>115</v>
      </c>
      <c r="G169" s="145"/>
      <c r="H169" s="11" t="s">
        <v>832</v>
      </c>
      <c r="I169" s="14">
        <f t="shared" si="4"/>
        <v>16.84</v>
      </c>
      <c r="J169" s="14">
        <v>16.84</v>
      </c>
      <c r="K169" s="121">
        <f t="shared" si="5"/>
        <v>235.76</v>
      </c>
      <c r="L169" s="127"/>
    </row>
    <row r="170" spans="1:12" ht="12.75" customHeight="1">
      <c r="A170" s="126"/>
      <c r="B170" s="119">
        <f>'Tax Invoice'!D166</f>
        <v>2</v>
      </c>
      <c r="C170" s="10" t="s">
        <v>831</v>
      </c>
      <c r="D170" s="10" t="s">
        <v>968</v>
      </c>
      <c r="E170" s="130" t="s">
        <v>736</v>
      </c>
      <c r="F170" s="144" t="s">
        <v>727</v>
      </c>
      <c r="G170" s="145"/>
      <c r="H170" s="11" t="s">
        <v>832</v>
      </c>
      <c r="I170" s="14">
        <f t="shared" si="4"/>
        <v>16.84</v>
      </c>
      <c r="J170" s="14">
        <v>16.84</v>
      </c>
      <c r="K170" s="121">
        <f t="shared" si="5"/>
        <v>33.68</v>
      </c>
      <c r="L170" s="127"/>
    </row>
    <row r="171" spans="1:12" ht="12.75" customHeight="1">
      <c r="A171" s="126"/>
      <c r="B171" s="119">
        <f>'Tax Invoice'!D167</f>
        <v>4</v>
      </c>
      <c r="C171" s="10" t="s">
        <v>831</v>
      </c>
      <c r="D171" s="10" t="s">
        <v>968</v>
      </c>
      <c r="E171" s="130" t="s">
        <v>736</v>
      </c>
      <c r="F171" s="144" t="s">
        <v>733</v>
      </c>
      <c r="G171" s="145"/>
      <c r="H171" s="11" t="s">
        <v>832</v>
      </c>
      <c r="I171" s="14">
        <f t="shared" si="4"/>
        <v>16.84</v>
      </c>
      <c r="J171" s="14">
        <v>16.84</v>
      </c>
      <c r="K171" s="121">
        <f t="shared" si="5"/>
        <v>67.36</v>
      </c>
      <c r="L171" s="127"/>
    </row>
    <row r="172" spans="1:12" ht="12.75" customHeight="1">
      <c r="A172" s="126"/>
      <c r="B172" s="119">
        <f>'Tax Invoice'!D168</f>
        <v>6</v>
      </c>
      <c r="C172" s="10" t="s">
        <v>831</v>
      </c>
      <c r="D172" s="10" t="s">
        <v>968</v>
      </c>
      <c r="E172" s="130" t="s">
        <v>736</v>
      </c>
      <c r="F172" s="144" t="s">
        <v>739</v>
      </c>
      <c r="G172" s="145"/>
      <c r="H172" s="11" t="s">
        <v>832</v>
      </c>
      <c r="I172" s="14">
        <f t="shared" si="4"/>
        <v>16.84</v>
      </c>
      <c r="J172" s="14">
        <v>16.84</v>
      </c>
      <c r="K172" s="121">
        <f t="shared" si="5"/>
        <v>101.03999999999999</v>
      </c>
      <c r="L172" s="127"/>
    </row>
    <row r="173" spans="1:12" ht="12.75" customHeight="1">
      <c r="A173" s="126"/>
      <c r="B173" s="119">
        <f>'Tax Invoice'!D169</f>
        <v>4</v>
      </c>
      <c r="C173" s="10" t="s">
        <v>831</v>
      </c>
      <c r="D173" s="10" t="s">
        <v>969</v>
      </c>
      <c r="E173" s="130" t="s">
        <v>723</v>
      </c>
      <c r="F173" s="144" t="s">
        <v>279</v>
      </c>
      <c r="G173" s="145"/>
      <c r="H173" s="11" t="s">
        <v>832</v>
      </c>
      <c r="I173" s="14">
        <f t="shared" si="4"/>
        <v>18.25</v>
      </c>
      <c r="J173" s="14">
        <v>18.25</v>
      </c>
      <c r="K173" s="121">
        <f t="shared" si="5"/>
        <v>73</v>
      </c>
      <c r="L173" s="127"/>
    </row>
    <row r="174" spans="1:12" ht="12.75" customHeight="1">
      <c r="A174" s="126"/>
      <c r="B174" s="119">
        <f>'Tax Invoice'!D170</f>
        <v>4</v>
      </c>
      <c r="C174" s="10" t="s">
        <v>831</v>
      </c>
      <c r="D174" s="10" t="s">
        <v>969</v>
      </c>
      <c r="E174" s="130" t="s">
        <v>723</v>
      </c>
      <c r="F174" s="144" t="s">
        <v>589</v>
      </c>
      <c r="G174" s="145"/>
      <c r="H174" s="11" t="s">
        <v>832</v>
      </c>
      <c r="I174" s="14">
        <f t="shared" si="4"/>
        <v>18.25</v>
      </c>
      <c r="J174" s="14">
        <v>18.25</v>
      </c>
      <c r="K174" s="121">
        <f t="shared" si="5"/>
        <v>73</v>
      </c>
      <c r="L174" s="127"/>
    </row>
    <row r="175" spans="1:12" ht="12.75" customHeight="1">
      <c r="A175" s="126"/>
      <c r="B175" s="119">
        <f>'Tax Invoice'!D171</f>
        <v>28</v>
      </c>
      <c r="C175" s="10" t="s">
        <v>831</v>
      </c>
      <c r="D175" s="10" t="s">
        <v>969</v>
      </c>
      <c r="E175" s="130" t="s">
        <v>723</v>
      </c>
      <c r="F175" s="144" t="s">
        <v>115</v>
      </c>
      <c r="G175" s="145"/>
      <c r="H175" s="11" t="s">
        <v>832</v>
      </c>
      <c r="I175" s="14">
        <f t="shared" si="4"/>
        <v>18.25</v>
      </c>
      <c r="J175" s="14">
        <v>18.25</v>
      </c>
      <c r="K175" s="121">
        <f t="shared" si="5"/>
        <v>511</v>
      </c>
      <c r="L175" s="127"/>
    </row>
    <row r="176" spans="1:12" ht="12.75" customHeight="1">
      <c r="A176" s="126"/>
      <c r="B176" s="119">
        <f>'Tax Invoice'!D172</f>
        <v>4</v>
      </c>
      <c r="C176" s="10" t="s">
        <v>831</v>
      </c>
      <c r="D176" s="10" t="s">
        <v>969</v>
      </c>
      <c r="E176" s="130" t="s">
        <v>723</v>
      </c>
      <c r="F176" s="144" t="s">
        <v>731</v>
      </c>
      <c r="G176" s="145"/>
      <c r="H176" s="11" t="s">
        <v>832</v>
      </c>
      <c r="I176" s="14">
        <f t="shared" si="4"/>
        <v>18.25</v>
      </c>
      <c r="J176" s="14">
        <v>18.25</v>
      </c>
      <c r="K176" s="121">
        <f t="shared" si="5"/>
        <v>73</v>
      </c>
      <c r="L176" s="127"/>
    </row>
    <row r="177" spans="1:12" ht="12.75" customHeight="1">
      <c r="A177" s="126"/>
      <c r="B177" s="119">
        <f>'Tax Invoice'!D173</f>
        <v>2</v>
      </c>
      <c r="C177" s="10" t="s">
        <v>831</v>
      </c>
      <c r="D177" s="10" t="s">
        <v>969</v>
      </c>
      <c r="E177" s="130" t="s">
        <v>723</v>
      </c>
      <c r="F177" s="144" t="s">
        <v>733</v>
      </c>
      <c r="G177" s="145"/>
      <c r="H177" s="11" t="s">
        <v>832</v>
      </c>
      <c r="I177" s="14">
        <f t="shared" si="4"/>
        <v>18.25</v>
      </c>
      <c r="J177" s="14">
        <v>18.25</v>
      </c>
      <c r="K177" s="121">
        <f t="shared" si="5"/>
        <v>36.5</v>
      </c>
      <c r="L177" s="127"/>
    </row>
    <row r="178" spans="1:12" ht="12.75" customHeight="1">
      <c r="A178" s="126"/>
      <c r="B178" s="119">
        <f>'Tax Invoice'!D174</f>
        <v>8</v>
      </c>
      <c r="C178" s="10" t="s">
        <v>831</v>
      </c>
      <c r="D178" s="10" t="s">
        <v>970</v>
      </c>
      <c r="E178" s="130" t="s">
        <v>737</v>
      </c>
      <c r="F178" s="144" t="s">
        <v>279</v>
      </c>
      <c r="G178" s="145"/>
      <c r="H178" s="11" t="s">
        <v>832</v>
      </c>
      <c r="I178" s="14">
        <f t="shared" si="4"/>
        <v>19.649999999999999</v>
      </c>
      <c r="J178" s="14">
        <v>19.649999999999999</v>
      </c>
      <c r="K178" s="121">
        <f t="shared" si="5"/>
        <v>157.19999999999999</v>
      </c>
      <c r="L178" s="127"/>
    </row>
    <row r="179" spans="1:12" ht="12.75" customHeight="1">
      <c r="A179" s="126"/>
      <c r="B179" s="119">
        <f>'Tax Invoice'!D175</f>
        <v>2</v>
      </c>
      <c r="C179" s="10" t="s">
        <v>831</v>
      </c>
      <c r="D179" s="10" t="s">
        <v>970</v>
      </c>
      <c r="E179" s="130" t="s">
        <v>737</v>
      </c>
      <c r="F179" s="144" t="s">
        <v>589</v>
      </c>
      <c r="G179" s="145"/>
      <c r="H179" s="11" t="s">
        <v>832</v>
      </c>
      <c r="I179" s="14">
        <f t="shared" si="4"/>
        <v>19.649999999999999</v>
      </c>
      <c r="J179" s="14">
        <v>19.649999999999999</v>
      </c>
      <c r="K179" s="121">
        <f t="shared" si="5"/>
        <v>39.299999999999997</v>
      </c>
      <c r="L179" s="127"/>
    </row>
    <row r="180" spans="1:12" ht="12.75" customHeight="1">
      <c r="A180" s="126"/>
      <c r="B180" s="119">
        <f>'Tax Invoice'!D176</f>
        <v>2</v>
      </c>
      <c r="C180" s="10" t="s">
        <v>831</v>
      </c>
      <c r="D180" s="10" t="s">
        <v>970</v>
      </c>
      <c r="E180" s="130" t="s">
        <v>737</v>
      </c>
      <c r="F180" s="144" t="s">
        <v>679</v>
      </c>
      <c r="G180" s="145"/>
      <c r="H180" s="11" t="s">
        <v>832</v>
      </c>
      <c r="I180" s="14">
        <f t="shared" si="4"/>
        <v>19.649999999999999</v>
      </c>
      <c r="J180" s="14">
        <v>19.649999999999999</v>
      </c>
      <c r="K180" s="121">
        <f t="shared" si="5"/>
        <v>39.299999999999997</v>
      </c>
      <c r="L180" s="127"/>
    </row>
    <row r="181" spans="1:12" ht="12.75" customHeight="1">
      <c r="A181" s="126"/>
      <c r="B181" s="119">
        <f>'Tax Invoice'!D177</f>
        <v>8</v>
      </c>
      <c r="C181" s="10" t="s">
        <v>831</v>
      </c>
      <c r="D181" s="10" t="s">
        <v>970</v>
      </c>
      <c r="E181" s="130" t="s">
        <v>737</v>
      </c>
      <c r="F181" s="144" t="s">
        <v>731</v>
      </c>
      <c r="G181" s="145"/>
      <c r="H181" s="11" t="s">
        <v>832</v>
      </c>
      <c r="I181" s="14">
        <f t="shared" si="4"/>
        <v>19.649999999999999</v>
      </c>
      <c r="J181" s="14">
        <v>19.649999999999999</v>
      </c>
      <c r="K181" s="121">
        <f t="shared" si="5"/>
        <v>157.19999999999999</v>
      </c>
      <c r="L181" s="127"/>
    </row>
    <row r="182" spans="1:12" ht="12.75" customHeight="1">
      <c r="A182" s="126"/>
      <c r="B182" s="119">
        <f>'Tax Invoice'!D178</f>
        <v>2</v>
      </c>
      <c r="C182" s="10" t="s">
        <v>831</v>
      </c>
      <c r="D182" s="10" t="s">
        <v>970</v>
      </c>
      <c r="E182" s="130" t="s">
        <v>737</v>
      </c>
      <c r="F182" s="144" t="s">
        <v>833</v>
      </c>
      <c r="G182" s="145"/>
      <c r="H182" s="11" t="s">
        <v>832</v>
      </c>
      <c r="I182" s="14">
        <f t="shared" si="4"/>
        <v>19.649999999999999</v>
      </c>
      <c r="J182" s="14">
        <v>19.649999999999999</v>
      </c>
      <c r="K182" s="121">
        <f t="shared" si="5"/>
        <v>39.299999999999997</v>
      </c>
      <c r="L182" s="127"/>
    </row>
    <row r="183" spans="1:12" ht="12.75" customHeight="1">
      <c r="A183" s="126"/>
      <c r="B183" s="119">
        <f>'Tax Invoice'!D179</f>
        <v>6</v>
      </c>
      <c r="C183" s="10" t="s">
        <v>831</v>
      </c>
      <c r="D183" s="10" t="s">
        <v>971</v>
      </c>
      <c r="E183" s="130" t="s">
        <v>738</v>
      </c>
      <c r="F183" s="144" t="s">
        <v>279</v>
      </c>
      <c r="G183" s="145"/>
      <c r="H183" s="11" t="s">
        <v>832</v>
      </c>
      <c r="I183" s="14">
        <f t="shared" si="4"/>
        <v>21.76</v>
      </c>
      <c r="J183" s="14">
        <v>21.76</v>
      </c>
      <c r="K183" s="121">
        <f t="shared" si="5"/>
        <v>130.56</v>
      </c>
      <c r="L183" s="127"/>
    </row>
    <row r="184" spans="1:12" ht="12.75" customHeight="1">
      <c r="A184" s="126"/>
      <c r="B184" s="119">
        <f>'Tax Invoice'!D180</f>
        <v>4</v>
      </c>
      <c r="C184" s="10" t="s">
        <v>831</v>
      </c>
      <c r="D184" s="10" t="s">
        <v>972</v>
      </c>
      <c r="E184" s="130" t="s">
        <v>764</v>
      </c>
      <c r="F184" s="144" t="s">
        <v>279</v>
      </c>
      <c r="G184" s="145"/>
      <c r="H184" s="11" t="s">
        <v>832</v>
      </c>
      <c r="I184" s="14">
        <f t="shared" si="4"/>
        <v>24.21</v>
      </c>
      <c r="J184" s="14">
        <v>24.21</v>
      </c>
      <c r="K184" s="121">
        <f t="shared" si="5"/>
        <v>96.84</v>
      </c>
      <c r="L184" s="127"/>
    </row>
    <row r="185" spans="1:12" ht="12.75" customHeight="1">
      <c r="A185" s="126"/>
      <c r="B185" s="119">
        <f>'Tax Invoice'!D181</f>
        <v>4</v>
      </c>
      <c r="C185" s="10" t="s">
        <v>831</v>
      </c>
      <c r="D185" s="10" t="s">
        <v>973</v>
      </c>
      <c r="E185" s="130" t="s">
        <v>760</v>
      </c>
      <c r="F185" s="144" t="s">
        <v>279</v>
      </c>
      <c r="G185" s="145"/>
      <c r="H185" s="11" t="s">
        <v>832</v>
      </c>
      <c r="I185" s="14">
        <f t="shared" si="4"/>
        <v>24.56</v>
      </c>
      <c r="J185" s="14">
        <v>24.56</v>
      </c>
      <c r="K185" s="121">
        <f t="shared" si="5"/>
        <v>98.24</v>
      </c>
      <c r="L185" s="127"/>
    </row>
    <row r="186" spans="1:12" ht="12.75" customHeight="1">
      <c r="A186" s="126"/>
      <c r="B186" s="119">
        <f>'Tax Invoice'!D182</f>
        <v>4</v>
      </c>
      <c r="C186" s="10" t="s">
        <v>831</v>
      </c>
      <c r="D186" s="10" t="s">
        <v>974</v>
      </c>
      <c r="E186" s="130" t="s">
        <v>741</v>
      </c>
      <c r="F186" s="144" t="s">
        <v>279</v>
      </c>
      <c r="G186" s="145"/>
      <c r="H186" s="11" t="s">
        <v>832</v>
      </c>
      <c r="I186" s="14">
        <f t="shared" si="4"/>
        <v>25.27</v>
      </c>
      <c r="J186" s="14">
        <v>25.27</v>
      </c>
      <c r="K186" s="121">
        <f t="shared" si="5"/>
        <v>101.08</v>
      </c>
      <c r="L186" s="127"/>
    </row>
    <row r="187" spans="1:12" ht="12.75" customHeight="1">
      <c r="A187" s="126"/>
      <c r="B187" s="119">
        <f>'Tax Invoice'!D183</f>
        <v>4</v>
      </c>
      <c r="C187" s="10" t="s">
        <v>831</v>
      </c>
      <c r="D187" s="10" t="s">
        <v>974</v>
      </c>
      <c r="E187" s="130" t="s">
        <v>741</v>
      </c>
      <c r="F187" s="144" t="s">
        <v>589</v>
      </c>
      <c r="G187" s="145"/>
      <c r="H187" s="11" t="s">
        <v>832</v>
      </c>
      <c r="I187" s="14">
        <f t="shared" si="4"/>
        <v>25.27</v>
      </c>
      <c r="J187" s="14">
        <v>25.27</v>
      </c>
      <c r="K187" s="121">
        <f t="shared" si="5"/>
        <v>101.08</v>
      </c>
      <c r="L187" s="127"/>
    </row>
    <row r="188" spans="1:12" ht="12.75" customHeight="1">
      <c r="A188" s="126"/>
      <c r="B188" s="119">
        <f>'Tax Invoice'!D184</f>
        <v>2</v>
      </c>
      <c r="C188" s="10" t="s">
        <v>831</v>
      </c>
      <c r="D188" s="10" t="s">
        <v>974</v>
      </c>
      <c r="E188" s="130" t="s">
        <v>741</v>
      </c>
      <c r="F188" s="144" t="s">
        <v>727</v>
      </c>
      <c r="G188" s="145"/>
      <c r="H188" s="11" t="s">
        <v>832</v>
      </c>
      <c r="I188" s="14">
        <f t="shared" si="4"/>
        <v>25.27</v>
      </c>
      <c r="J188" s="14">
        <v>25.27</v>
      </c>
      <c r="K188" s="121">
        <f t="shared" si="5"/>
        <v>50.54</v>
      </c>
      <c r="L188" s="127"/>
    </row>
    <row r="189" spans="1:12" ht="12.75" customHeight="1">
      <c r="A189" s="126"/>
      <c r="B189" s="119">
        <f>'Tax Invoice'!D185</f>
        <v>2</v>
      </c>
      <c r="C189" s="10" t="s">
        <v>831</v>
      </c>
      <c r="D189" s="10" t="s">
        <v>975</v>
      </c>
      <c r="E189" s="130" t="s">
        <v>742</v>
      </c>
      <c r="F189" s="144" t="s">
        <v>833</v>
      </c>
      <c r="G189" s="145"/>
      <c r="H189" s="11" t="s">
        <v>832</v>
      </c>
      <c r="I189" s="14">
        <f t="shared" si="4"/>
        <v>26.67</v>
      </c>
      <c r="J189" s="14">
        <v>26.67</v>
      </c>
      <c r="K189" s="121">
        <f t="shared" si="5"/>
        <v>53.34</v>
      </c>
      <c r="L189" s="127"/>
    </row>
    <row r="190" spans="1:12" ht="12.75" customHeight="1">
      <c r="A190" s="126"/>
      <c r="B190" s="119">
        <f>'Tax Invoice'!D186</f>
        <v>6</v>
      </c>
      <c r="C190" s="10" t="s">
        <v>831</v>
      </c>
      <c r="D190" s="10" t="s">
        <v>976</v>
      </c>
      <c r="E190" s="130" t="s">
        <v>744</v>
      </c>
      <c r="F190" s="144" t="s">
        <v>279</v>
      </c>
      <c r="G190" s="145"/>
      <c r="H190" s="11" t="s">
        <v>832</v>
      </c>
      <c r="I190" s="14">
        <f t="shared" si="4"/>
        <v>31.23</v>
      </c>
      <c r="J190" s="14">
        <v>31.23</v>
      </c>
      <c r="K190" s="121">
        <f t="shared" si="5"/>
        <v>187.38</v>
      </c>
      <c r="L190" s="127"/>
    </row>
    <row r="191" spans="1:12" ht="12.75" customHeight="1">
      <c r="A191" s="126"/>
      <c r="B191" s="119">
        <f>'Tax Invoice'!D187</f>
        <v>2</v>
      </c>
      <c r="C191" s="10" t="s">
        <v>831</v>
      </c>
      <c r="D191" s="10" t="s">
        <v>976</v>
      </c>
      <c r="E191" s="130" t="s">
        <v>744</v>
      </c>
      <c r="F191" s="144" t="s">
        <v>589</v>
      </c>
      <c r="G191" s="145"/>
      <c r="H191" s="11" t="s">
        <v>832</v>
      </c>
      <c r="I191" s="14">
        <f t="shared" si="4"/>
        <v>31.23</v>
      </c>
      <c r="J191" s="14">
        <v>31.23</v>
      </c>
      <c r="K191" s="121">
        <f t="shared" si="5"/>
        <v>62.46</v>
      </c>
      <c r="L191" s="127"/>
    </row>
    <row r="192" spans="1:12" ht="24" customHeight="1">
      <c r="A192" s="126"/>
      <c r="B192" s="119">
        <f>'Tax Invoice'!D188</f>
        <v>2</v>
      </c>
      <c r="C192" s="10" t="s">
        <v>834</v>
      </c>
      <c r="D192" s="10" t="s">
        <v>977</v>
      </c>
      <c r="E192" s="130" t="s">
        <v>735</v>
      </c>
      <c r="F192" s="144"/>
      <c r="G192" s="145"/>
      <c r="H192" s="11" t="s">
        <v>835</v>
      </c>
      <c r="I192" s="14">
        <f t="shared" si="4"/>
        <v>15.44</v>
      </c>
      <c r="J192" s="14">
        <v>15.44</v>
      </c>
      <c r="K192" s="121">
        <f t="shared" si="5"/>
        <v>30.88</v>
      </c>
      <c r="L192" s="127"/>
    </row>
    <row r="193" spans="1:12" ht="24" customHeight="1">
      <c r="A193" s="126"/>
      <c r="B193" s="119">
        <f>'Tax Invoice'!D189</f>
        <v>8</v>
      </c>
      <c r="C193" s="10" t="s">
        <v>834</v>
      </c>
      <c r="D193" s="10" t="s">
        <v>978</v>
      </c>
      <c r="E193" s="130" t="s">
        <v>747</v>
      </c>
      <c r="F193" s="144"/>
      <c r="G193" s="145"/>
      <c r="H193" s="11" t="s">
        <v>835</v>
      </c>
      <c r="I193" s="14">
        <f t="shared" si="4"/>
        <v>16.14</v>
      </c>
      <c r="J193" s="14">
        <v>16.14</v>
      </c>
      <c r="K193" s="121">
        <f t="shared" si="5"/>
        <v>129.12</v>
      </c>
      <c r="L193" s="127"/>
    </row>
    <row r="194" spans="1:12" ht="24" customHeight="1">
      <c r="A194" s="126"/>
      <c r="B194" s="119">
        <f>'Tax Invoice'!D190</f>
        <v>6</v>
      </c>
      <c r="C194" s="10" t="s">
        <v>834</v>
      </c>
      <c r="D194" s="10" t="s">
        <v>979</v>
      </c>
      <c r="E194" s="130" t="s">
        <v>741</v>
      </c>
      <c r="F194" s="144"/>
      <c r="G194" s="145"/>
      <c r="H194" s="11" t="s">
        <v>835</v>
      </c>
      <c r="I194" s="14">
        <f t="shared" si="4"/>
        <v>40</v>
      </c>
      <c r="J194" s="14">
        <v>40</v>
      </c>
      <c r="K194" s="121">
        <f t="shared" si="5"/>
        <v>240</v>
      </c>
      <c r="L194" s="127"/>
    </row>
    <row r="195" spans="1:12" ht="24" customHeight="1">
      <c r="A195" s="126"/>
      <c r="B195" s="119">
        <f>'Tax Invoice'!D191</f>
        <v>2</v>
      </c>
      <c r="C195" s="10" t="s">
        <v>834</v>
      </c>
      <c r="D195" s="10" t="s">
        <v>980</v>
      </c>
      <c r="E195" s="130" t="s">
        <v>742</v>
      </c>
      <c r="F195" s="144"/>
      <c r="G195" s="145"/>
      <c r="H195" s="11" t="s">
        <v>835</v>
      </c>
      <c r="I195" s="14">
        <f t="shared" si="4"/>
        <v>47.02</v>
      </c>
      <c r="J195" s="14">
        <v>47.02</v>
      </c>
      <c r="K195" s="121">
        <f t="shared" si="5"/>
        <v>94.04</v>
      </c>
      <c r="L195" s="127"/>
    </row>
    <row r="196" spans="1:12" ht="24" customHeight="1">
      <c r="A196" s="126"/>
      <c r="B196" s="119">
        <f>'Tax Invoice'!D192</f>
        <v>2</v>
      </c>
      <c r="C196" s="10" t="s">
        <v>834</v>
      </c>
      <c r="D196" s="10" t="s">
        <v>981</v>
      </c>
      <c r="E196" s="130" t="s">
        <v>836</v>
      </c>
      <c r="F196" s="144"/>
      <c r="G196" s="145"/>
      <c r="H196" s="11" t="s">
        <v>835</v>
      </c>
      <c r="I196" s="14">
        <f t="shared" si="4"/>
        <v>133</v>
      </c>
      <c r="J196" s="14">
        <v>133</v>
      </c>
      <c r="K196" s="121">
        <f t="shared" si="5"/>
        <v>266</v>
      </c>
      <c r="L196" s="127"/>
    </row>
    <row r="197" spans="1:12" ht="24" customHeight="1">
      <c r="A197" s="126"/>
      <c r="B197" s="119">
        <f>'Tax Invoice'!D193</f>
        <v>2</v>
      </c>
      <c r="C197" s="10" t="s">
        <v>834</v>
      </c>
      <c r="D197" s="10" t="s">
        <v>982</v>
      </c>
      <c r="E197" s="130" t="s">
        <v>786</v>
      </c>
      <c r="F197" s="144"/>
      <c r="G197" s="145"/>
      <c r="H197" s="11" t="s">
        <v>835</v>
      </c>
      <c r="I197" s="14">
        <f t="shared" si="4"/>
        <v>20.350000000000001</v>
      </c>
      <c r="J197" s="14">
        <v>20.350000000000001</v>
      </c>
      <c r="K197" s="121">
        <f t="shared" si="5"/>
        <v>40.700000000000003</v>
      </c>
      <c r="L197" s="127"/>
    </row>
    <row r="198" spans="1:12" ht="24" customHeight="1">
      <c r="A198" s="126"/>
      <c r="B198" s="119">
        <f>'Tax Invoice'!D194</f>
        <v>30</v>
      </c>
      <c r="C198" s="10" t="s">
        <v>837</v>
      </c>
      <c r="D198" s="10" t="s">
        <v>983</v>
      </c>
      <c r="E198" s="130" t="s">
        <v>736</v>
      </c>
      <c r="F198" s="144" t="s">
        <v>279</v>
      </c>
      <c r="G198" s="145"/>
      <c r="H198" s="11" t="s">
        <v>838</v>
      </c>
      <c r="I198" s="14">
        <f t="shared" si="4"/>
        <v>101.41</v>
      </c>
      <c r="J198" s="14">
        <v>101.41</v>
      </c>
      <c r="K198" s="121">
        <f t="shared" si="5"/>
        <v>3042.2999999999997</v>
      </c>
      <c r="L198" s="133"/>
    </row>
    <row r="199" spans="1:12" ht="24" customHeight="1">
      <c r="A199" s="126"/>
      <c r="B199" s="119">
        <f>'Tax Invoice'!D195</f>
        <v>2</v>
      </c>
      <c r="C199" s="10" t="s">
        <v>837</v>
      </c>
      <c r="D199" s="10" t="s">
        <v>984</v>
      </c>
      <c r="E199" s="130" t="s">
        <v>723</v>
      </c>
      <c r="F199" s="144" t="s">
        <v>679</v>
      </c>
      <c r="G199" s="145"/>
      <c r="H199" s="11" t="s">
        <v>838</v>
      </c>
      <c r="I199" s="14">
        <f t="shared" si="4"/>
        <v>108.43</v>
      </c>
      <c r="J199" s="14">
        <v>108.43</v>
      </c>
      <c r="K199" s="121">
        <f t="shared" si="5"/>
        <v>216.86</v>
      </c>
      <c r="L199" s="127"/>
    </row>
    <row r="200" spans="1:12" ht="24" customHeight="1">
      <c r="A200" s="126"/>
      <c r="B200" s="119">
        <f>'Tax Invoice'!D196</f>
        <v>2</v>
      </c>
      <c r="C200" s="10" t="s">
        <v>837</v>
      </c>
      <c r="D200" s="10" t="s">
        <v>985</v>
      </c>
      <c r="E200" s="130" t="s">
        <v>737</v>
      </c>
      <c r="F200" s="144" t="s">
        <v>679</v>
      </c>
      <c r="G200" s="145"/>
      <c r="H200" s="11" t="s">
        <v>838</v>
      </c>
      <c r="I200" s="14">
        <f t="shared" si="4"/>
        <v>115.45</v>
      </c>
      <c r="J200" s="14">
        <v>115.45</v>
      </c>
      <c r="K200" s="121">
        <f t="shared" si="5"/>
        <v>230.9</v>
      </c>
      <c r="L200" s="127"/>
    </row>
    <row r="201" spans="1:12" ht="24" customHeight="1">
      <c r="A201" s="126"/>
      <c r="B201" s="119">
        <f>'Tax Invoice'!D197</f>
        <v>2</v>
      </c>
      <c r="C201" s="10" t="s">
        <v>839</v>
      </c>
      <c r="D201" s="10" t="s">
        <v>986</v>
      </c>
      <c r="E201" s="130" t="s">
        <v>730</v>
      </c>
      <c r="F201" s="144" t="s">
        <v>279</v>
      </c>
      <c r="G201" s="145"/>
      <c r="H201" s="11" t="s">
        <v>840</v>
      </c>
      <c r="I201" s="14">
        <f t="shared" si="4"/>
        <v>34.74</v>
      </c>
      <c r="J201" s="14">
        <v>34.74</v>
      </c>
      <c r="K201" s="121">
        <f t="shared" si="5"/>
        <v>69.48</v>
      </c>
      <c r="L201" s="127"/>
    </row>
    <row r="202" spans="1:12" ht="24" customHeight="1">
      <c r="A202" s="126"/>
      <c r="B202" s="119">
        <f>'Tax Invoice'!D198</f>
        <v>8</v>
      </c>
      <c r="C202" s="10" t="s">
        <v>839</v>
      </c>
      <c r="D202" s="10" t="s">
        <v>987</v>
      </c>
      <c r="E202" s="130" t="s">
        <v>747</v>
      </c>
      <c r="F202" s="144" t="s">
        <v>279</v>
      </c>
      <c r="G202" s="145"/>
      <c r="H202" s="11" t="s">
        <v>840</v>
      </c>
      <c r="I202" s="14">
        <f t="shared" si="4"/>
        <v>38.25</v>
      </c>
      <c r="J202" s="14">
        <v>38.25</v>
      </c>
      <c r="K202" s="121">
        <f t="shared" si="5"/>
        <v>306</v>
      </c>
      <c r="L202" s="127"/>
    </row>
    <row r="203" spans="1:12" ht="24" customHeight="1">
      <c r="A203" s="126"/>
      <c r="B203" s="119">
        <f>'Tax Invoice'!D199</f>
        <v>2</v>
      </c>
      <c r="C203" s="10" t="s">
        <v>839</v>
      </c>
      <c r="D203" s="10" t="s">
        <v>988</v>
      </c>
      <c r="E203" s="130" t="s">
        <v>726</v>
      </c>
      <c r="F203" s="144" t="s">
        <v>279</v>
      </c>
      <c r="G203" s="145"/>
      <c r="H203" s="11" t="s">
        <v>840</v>
      </c>
      <c r="I203" s="14">
        <f t="shared" si="4"/>
        <v>41.76</v>
      </c>
      <c r="J203" s="14">
        <v>41.76</v>
      </c>
      <c r="K203" s="121">
        <f t="shared" si="5"/>
        <v>83.52</v>
      </c>
      <c r="L203" s="127"/>
    </row>
    <row r="204" spans="1:12" ht="24" customHeight="1">
      <c r="A204" s="126"/>
      <c r="B204" s="119">
        <f>'Tax Invoice'!D200</f>
        <v>10</v>
      </c>
      <c r="C204" s="10" t="s">
        <v>839</v>
      </c>
      <c r="D204" s="10" t="s">
        <v>989</v>
      </c>
      <c r="E204" s="130" t="s">
        <v>723</v>
      </c>
      <c r="F204" s="144" t="s">
        <v>279</v>
      </c>
      <c r="G204" s="145"/>
      <c r="H204" s="11" t="s">
        <v>840</v>
      </c>
      <c r="I204" s="14">
        <f t="shared" si="4"/>
        <v>48.78</v>
      </c>
      <c r="J204" s="14">
        <v>48.78</v>
      </c>
      <c r="K204" s="121">
        <f t="shared" si="5"/>
        <v>487.8</v>
      </c>
      <c r="L204" s="127"/>
    </row>
    <row r="205" spans="1:12" ht="24" customHeight="1">
      <c r="A205" s="126"/>
      <c r="B205" s="119">
        <f>'Tax Invoice'!D201</f>
        <v>8</v>
      </c>
      <c r="C205" s="10" t="s">
        <v>839</v>
      </c>
      <c r="D205" s="10" t="s">
        <v>990</v>
      </c>
      <c r="E205" s="130" t="s">
        <v>738</v>
      </c>
      <c r="F205" s="144" t="s">
        <v>279</v>
      </c>
      <c r="G205" s="145"/>
      <c r="H205" s="11" t="s">
        <v>840</v>
      </c>
      <c r="I205" s="14">
        <f t="shared" si="4"/>
        <v>59.3</v>
      </c>
      <c r="J205" s="14">
        <v>59.3</v>
      </c>
      <c r="K205" s="121">
        <f t="shared" si="5"/>
        <v>474.4</v>
      </c>
      <c r="L205" s="127"/>
    </row>
    <row r="206" spans="1:12" ht="24" customHeight="1">
      <c r="A206" s="126"/>
      <c r="B206" s="119">
        <f>'Tax Invoice'!D202</f>
        <v>2</v>
      </c>
      <c r="C206" s="10" t="s">
        <v>839</v>
      </c>
      <c r="D206" s="10" t="s">
        <v>991</v>
      </c>
      <c r="E206" s="130" t="s">
        <v>764</v>
      </c>
      <c r="F206" s="144" t="s">
        <v>279</v>
      </c>
      <c r="G206" s="145"/>
      <c r="H206" s="11" t="s">
        <v>840</v>
      </c>
      <c r="I206" s="14">
        <f t="shared" si="4"/>
        <v>66.319999999999993</v>
      </c>
      <c r="J206" s="14">
        <v>66.319999999999993</v>
      </c>
      <c r="K206" s="121">
        <f t="shared" si="5"/>
        <v>132.63999999999999</v>
      </c>
      <c r="L206" s="127"/>
    </row>
    <row r="207" spans="1:12" ht="24" customHeight="1">
      <c r="A207" s="126"/>
      <c r="B207" s="119">
        <f>'Tax Invoice'!D203</f>
        <v>8</v>
      </c>
      <c r="C207" s="10" t="s">
        <v>839</v>
      </c>
      <c r="D207" s="10" t="s">
        <v>992</v>
      </c>
      <c r="E207" s="130" t="s">
        <v>760</v>
      </c>
      <c r="F207" s="144" t="s">
        <v>279</v>
      </c>
      <c r="G207" s="145"/>
      <c r="H207" s="11" t="s">
        <v>840</v>
      </c>
      <c r="I207" s="14">
        <f t="shared" si="4"/>
        <v>78.599999999999994</v>
      </c>
      <c r="J207" s="14">
        <v>78.599999999999994</v>
      </c>
      <c r="K207" s="121">
        <f t="shared" si="5"/>
        <v>628.79999999999995</v>
      </c>
      <c r="L207" s="127"/>
    </row>
    <row r="208" spans="1:12" ht="24" customHeight="1">
      <c r="A208" s="126"/>
      <c r="B208" s="119">
        <f>'Tax Invoice'!D204</f>
        <v>6</v>
      </c>
      <c r="C208" s="10" t="s">
        <v>839</v>
      </c>
      <c r="D208" s="10" t="s">
        <v>993</v>
      </c>
      <c r="E208" s="130" t="s">
        <v>741</v>
      </c>
      <c r="F208" s="144" t="s">
        <v>279</v>
      </c>
      <c r="G208" s="145"/>
      <c r="H208" s="11" t="s">
        <v>840</v>
      </c>
      <c r="I208" s="14">
        <f t="shared" si="4"/>
        <v>85.62</v>
      </c>
      <c r="J208" s="14">
        <v>85.62</v>
      </c>
      <c r="K208" s="121">
        <f t="shared" si="5"/>
        <v>513.72</v>
      </c>
      <c r="L208" s="127"/>
    </row>
    <row r="209" spans="1:12" ht="24" customHeight="1">
      <c r="A209" s="126"/>
      <c r="B209" s="119">
        <f>'Tax Invoice'!D205</f>
        <v>12</v>
      </c>
      <c r="C209" s="10" t="s">
        <v>839</v>
      </c>
      <c r="D209" s="10" t="s">
        <v>994</v>
      </c>
      <c r="E209" s="130" t="s">
        <v>785</v>
      </c>
      <c r="F209" s="144" t="s">
        <v>279</v>
      </c>
      <c r="G209" s="145"/>
      <c r="H209" s="11" t="s">
        <v>840</v>
      </c>
      <c r="I209" s="14">
        <f t="shared" si="4"/>
        <v>127.73</v>
      </c>
      <c r="J209" s="14">
        <v>127.73</v>
      </c>
      <c r="K209" s="121">
        <f t="shared" si="5"/>
        <v>1532.76</v>
      </c>
      <c r="L209" s="133"/>
    </row>
    <row r="210" spans="1:12" ht="24" customHeight="1">
      <c r="A210" s="126"/>
      <c r="B210" s="119">
        <f>'Tax Invoice'!D206</f>
        <v>2</v>
      </c>
      <c r="C210" s="10" t="s">
        <v>839</v>
      </c>
      <c r="D210" s="10" t="s">
        <v>995</v>
      </c>
      <c r="E210" s="130" t="s">
        <v>773</v>
      </c>
      <c r="F210" s="144" t="s">
        <v>279</v>
      </c>
      <c r="G210" s="145"/>
      <c r="H210" s="11" t="s">
        <v>840</v>
      </c>
      <c r="I210" s="14">
        <f t="shared" si="4"/>
        <v>152.30000000000001</v>
      </c>
      <c r="J210" s="14">
        <v>152.30000000000001</v>
      </c>
      <c r="K210" s="121">
        <f t="shared" si="5"/>
        <v>304.60000000000002</v>
      </c>
      <c r="L210" s="127"/>
    </row>
    <row r="211" spans="1:12" ht="24" customHeight="1">
      <c r="A211" s="126"/>
      <c r="B211" s="119">
        <f>'Tax Invoice'!D207</f>
        <v>6</v>
      </c>
      <c r="C211" s="10" t="s">
        <v>839</v>
      </c>
      <c r="D211" s="10" t="s">
        <v>996</v>
      </c>
      <c r="E211" s="130" t="s">
        <v>786</v>
      </c>
      <c r="F211" s="144" t="s">
        <v>279</v>
      </c>
      <c r="G211" s="145"/>
      <c r="H211" s="11" t="s">
        <v>840</v>
      </c>
      <c r="I211" s="14">
        <f t="shared" si="4"/>
        <v>43.51</v>
      </c>
      <c r="J211" s="14">
        <v>43.51</v>
      </c>
      <c r="K211" s="121">
        <f t="shared" si="5"/>
        <v>261.06</v>
      </c>
      <c r="L211" s="127"/>
    </row>
    <row r="212" spans="1:12" ht="24" customHeight="1">
      <c r="A212" s="126"/>
      <c r="B212" s="119">
        <f>'Tax Invoice'!D208</f>
        <v>2</v>
      </c>
      <c r="C212" s="10" t="s">
        <v>839</v>
      </c>
      <c r="D212" s="10" t="s">
        <v>997</v>
      </c>
      <c r="E212" s="130" t="s">
        <v>841</v>
      </c>
      <c r="F212" s="144" t="s">
        <v>279</v>
      </c>
      <c r="G212" s="145"/>
      <c r="H212" s="11" t="s">
        <v>840</v>
      </c>
      <c r="I212" s="14">
        <f t="shared" si="4"/>
        <v>52.29</v>
      </c>
      <c r="J212" s="14">
        <v>52.29</v>
      </c>
      <c r="K212" s="121">
        <f t="shared" si="5"/>
        <v>104.58</v>
      </c>
      <c r="L212" s="127"/>
    </row>
    <row r="213" spans="1:12" ht="24" customHeight="1">
      <c r="A213" s="126"/>
      <c r="B213" s="119">
        <f>'Tax Invoice'!D209</f>
        <v>2</v>
      </c>
      <c r="C213" s="10" t="s">
        <v>839</v>
      </c>
      <c r="D213" s="10" t="s">
        <v>997</v>
      </c>
      <c r="E213" s="130" t="s">
        <v>841</v>
      </c>
      <c r="F213" s="144" t="s">
        <v>277</v>
      </c>
      <c r="G213" s="145"/>
      <c r="H213" s="11" t="s">
        <v>840</v>
      </c>
      <c r="I213" s="14">
        <f t="shared" si="4"/>
        <v>52.29</v>
      </c>
      <c r="J213" s="14">
        <v>52.29</v>
      </c>
      <c r="K213" s="121">
        <f t="shared" si="5"/>
        <v>104.58</v>
      </c>
      <c r="L213" s="127"/>
    </row>
    <row r="214" spans="1:12" ht="12.75" customHeight="1">
      <c r="A214" s="126"/>
      <c r="B214" s="119">
        <f>'Tax Invoice'!D210</f>
        <v>2</v>
      </c>
      <c r="C214" s="10" t="s">
        <v>842</v>
      </c>
      <c r="D214" s="10" t="s">
        <v>998</v>
      </c>
      <c r="E214" s="130" t="s">
        <v>740</v>
      </c>
      <c r="F214" s="144" t="s">
        <v>279</v>
      </c>
      <c r="G214" s="145"/>
      <c r="H214" s="11" t="s">
        <v>843</v>
      </c>
      <c r="I214" s="14">
        <f t="shared" ref="I214:I232" si="6">ROUNDUP(J214*$N$1,2)</f>
        <v>26.32</v>
      </c>
      <c r="J214" s="14">
        <v>26.32</v>
      </c>
      <c r="K214" s="121">
        <f t="shared" ref="K214:K232" si="7">I214*B214</f>
        <v>52.64</v>
      </c>
      <c r="L214" s="127"/>
    </row>
    <row r="215" spans="1:12" ht="12.75" customHeight="1">
      <c r="A215" s="126"/>
      <c r="B215" s="119">
        <f>'Tax Invoice'!D211</f>
        <v>2</v>
      </c>
      <c r="C215" s="10" t="s">
        <v>842</v>
      </c>
      <c r="D215" s="10" t="s">
        <v>999</v>
      </c>
      <c r="E215" s="130" t="s">
        <v>764</v>
      </c>
      <c r="F215" s="144" t="s">
        <v>279</v>
      </c>
      <c r="G215" s="145"/>
      <c r="H215" s="11" t="s">
        <v>843</v>
      </c>
      <c r="I215" s="14">
        <f t="shared" si="6"/>
        <v>28.78</v>
      </c>
      <c r="J215" s="14">
        <v>28.78</v>
      </c>
      <c r="K215" s="121">
        <f t="shared" si="7"/>
        <v>57.56</v>
      </c>
      <c r="L215" s="127"/>
    </row>
    <row r="216" spans="1:12" ht="12.75" customHeight="1">
      <c r="A216" s="126"/>
      <c r="B216" s="119">
        <f>'Tax Invoice'!D212</f>
        <v>6</v>
      </c>
      <c r="C216" s="10" t="s">
        <v>842</v>
      </c>
      <c r="D216" s="10" t="s">
        <v>1000</v>
      </c>
      <c r="E216" s="130" t="s">
        <v>741</v>
      </c>
      <c r="F216" s="144" t="s">
        <v>279</v>
      </c>
      <c r="G216" s="145"/>
      <c r="H216" s="11" t="s">
        <v>843</v>
      </c>
      <c r="I216" s="14">
        <f t="shared" si="6"/>
        <v>30.53</v>
      </c>
      <c r="J216" s="14">
        <v>30.53</v>
      </c>
      <c r="K216" s="121">
        <f t="shared" si="7"/>
        <v>183.18</v>
      </c>
      <c r="L216" s="127"/>
    </row>
    <row r="217" spans="1:12" ht="12.75" customHeight="1">
      <c r="A217" s="126"/>
      <c r="B217" s="119">
        <f>'Tax Invoice'!D213</f>
        <v>6</v>
      </c>
      <c r="C217" s="10" t="s">
        <v>842</v>
      </c>
      <c r="D217" s="10" t="s">
        <v>1000</v>
      </c>
      <c r="E217" s="130" t="s">
        <v>741</v>
      </c>
      <c r="F217" s="144" t="s">
        <v>589</v>
      </c>
      <c r="G217" s="145"/>
      <c r="H217" s="11" t="s">
        <v>843</v>
      </c>
      <c r="I217" s="14">
        <f t="shared" si="6"/>
        <v>30.53</v>
      </c>
      <c r="J217" s="14">
        <v>30.53</v>
      </c>
      <c r="K217" s="121">
        <f t="shared" si="7"/>
        <v>183.18</v>
      </c>
      <c r="L217" s="127"/>
    </row>
    <row r="218" spans="1:12" ht="12.75" customHeight="1">
      <c r="A218" s="126"/>
      <c r="B218" s="119">
        <f>'Tax Invoice'!D214</f>
        <v>2</v>
      </c>
      <c r="C218" s="10" t="s">
        <v>842</v>
      </c>
      <c r="D218" s="10" t="s">
        <v>1001</v>
      </c>
      <c r="E218" s="130" t="s">
        <v>744</v>
      </c>
      <c r="F218" s="144" t="s">
        <v>279</v>
      </c>
      <c r="G218" s="145"/>
      <c r="H218" s="11" t="s">
        <v>843</v>
      </c>
      <c r="I218" s="14">
        <f t="shared" si="6"/>
        <v>34.74</v>
      </c>
      <c r="J218" s="14">
        <v>34.74</v>
      </c>
      <c r="K218" s="121">
        <f t="shared" si="7"/>
        <v>69.48</v>
      </c>
      <c r="L218" s="127"/>
    </row>
    <row r="219" spans="1:12" ht="12.75" customHeight="1">
      <c r="A219" s="126"/>
      <c r="B219" s="119">
        <f>'Tax Invoice'!D215</f>
        <v>2</v>
      </c>
      <c r="C219" s="10" t="s">
        <v>842</v>
      </c>
      <c r="D219" s="10" t="s">
        <v>1001</v>
      </c>
      <c r="E219" s="130" t="s">
        <v>744</v>
      </c>
      <c r="F219" s="144" t="s">
        <v>589</v>
      </c>
      <c r="G219" s="145"/>
      <c r="H219" s="11" t="s">
        <v>843</v>
      </c>
      <c r="I219" s="14">
        <f t="shared" si="6"/>
        <v>34.74</v>
      </c>
      <c r="J219" s="14">
        <v>34.74</v>
      </c>
      <c r="K219" s="121">
        <f t="shared" si="7"/>
        <v>69.48</v>
      </c>
      <c r="L219" s="127"/>
    </row>
    <row r="220" spans="1:12" ht="12.75" customHeight="1">
      <c r="A220" s="126"/>
      <c r="B220" s="119">
        <f>'Tax Invoice'!D216</f>
        <v>2</v>
      </c>
      <c r="C220" s="10" t="s">
        <v>844</v>
      </c>
      <c r="D220" s="10" t="s">
        <v>1002</v>
      </c>
      <c r="E220" s="130" t="s">
        <v>737</v>
      </c>
      <c r="F220" s="144"/>
      <c r="G220" s="145"/>
      <c r="H220" s="11" t="s">
        <v>845</v>
      </c>
      <c r="I220" s="14">
        <f t="shared" si="6"/>
        <v>52.29</v>
      </c>
      <c r="J220" s="14">
        <v>52.29</v>
      </c>
      <c r="K220" s="121">
        <f t="shared" si="7"/>
        <v>104.58</v>
      </c>
      <c r="L220" s="127"/>
    </row>
    <row r="221" spans="1:12" ht="12.75" customHeight="1">
      <c r="A221" s="126"/>
      <c r="B221" s="119">
        <f>'Tax Invoice'!D217</f>
        <v>2</v>
      </c>
      <c r="C221" s="10" t="s">
        <v>846</v>
      </c>
      <c r="D221" s="10" t="s">
        <v>1003</v>
      </c>
      <c r="E221" s="130" t="s">
        <v>736</v>
      </c>
      <c r="F221" s="144"/>
      <c r="G221" s="145"/>
      <c r="H221" s="11" t="s">
        <v>847</v>
      </c>
      <c r="I221" s="14">
        <f t="shared" si="6"/>
        <v>69.83</v>
      </c>
      <c r="J221" s="14">
        <v>69.83</v>
      </c>
      <c r="K221" s="121">
        <f t="shared" si="7"/>
        <v>139.66</v>
      </c>
      <c r="L221" s="127"/>
    </row>
    <row r="222" spans="1:12" ht="12.75" customHeight="1">
      <c r="A222" s="126"/>
      <c r="B222" s="119">
        <f>'Tax Invoice'!D218</f>
        <v>2</v>
      </c>
      <c r="C222" s="10" t="s">
        <v>848</v>
      </c>
      <c r="D222" s="10" t="s">
        <v>1004</v>
      </c>
      <c r="E222" s="130" t="s">
        <v>747</v>
      </c>
      <c r="F222" s="144"/>
      <c r="G222" s="145"/>
      <c r="H222" s="11" t="s">
        <v>849</v>
      </c>
      <c r="I222" s="14">
        <f t="shared" si="6"/>
        <v>69.83</v>
      </c>
      <c r="J222" s="14">
        <v>69.83</v>
      </c>
      <c r="K222" s="121">
        <f t="shared" si="7"/>
        <v>139.66</v>
      </c>
      <c r="L222" s="127"/>
    </row>
    <row r="223" spans="1:12" ht="36" customHeight="1">
      <c r="A223" s="126"/>
      <c r="B223" s="119">
        <f>'Tax Invoice'!D219</f>
        <v>2</v>
      </c>
      <c r="C223" s="10" t="s">
        <v>850</v>
      </c>
      <c r="D223" s="10" t="s">
        <v>1005</v>
      </c>
      <c r="E223" s="130" t="s">
        <v>851</v>
      </c>
      <c r="F223" s="144" t="s">
        <v>279</v>
      </c>
      <c r="G223" s="145"/>
      <c r="H223" s="11" t="s">
        <v>852</v>
      </c>
      <c r="I223" s="14">
        <f t="shared" si="6"/>
        <v>34.74</v>
      </c>
      <c r="J223" s="14">
        <v>34.74</v>
      </c>
      <c r="K223" s="121">
        <f t="shared" si="7"/>
        <v>69.48</v>
      </c>
      <c r="L223" s="127"/>
    </row>
    <row r="224" spans="1:12" ht="36" customHeight="1">
      <c r="A224" s="126"/>
      <c r="B224" s="119">
        <f>'Tax Invoice'!D220</f>
        <v>2</v>
      </c>
      <c r="C224" s="10" t="s">
        <v>850</v>
      </c>
      <c r="D224" s="10" t="s">
        <v>1005</v>
      </c>
      <c r="E224" s="130" t="s">
        <v>851</v>
      </c>
      <c r="F224" s="144" t="s">
        <v>278</v>
      </c>
      <c r="G224" s="145"/>
      <c r="H224" s="11" t="s">
        <v>852</v>
      </c>
      <c r="I224" s="14">
        <f t="shared" si="6"/>
        <v>34.74</v>
      </c>
      <c r="J224" s="14">
        <v>34.74</v>
      </c>
      <c r="K224" s="121">
        <f t="shared" si="7"/>
        <v>69.48</v>
      </c>
      <c r="L224" s="127"/>
    </row>
    <row r="225" spans="1:12" ht="12.75" customHeight="1">
      <c r="A225" s="126"/>
      <c r="B225" s="119">
        <f>'Tax Invoice'!D221</f>
        <v>2</v>
      </c>
      <c r="C225" s="10" t="s">
        <v>853</v>
      </c>
      <c r="D225" s="10" t="s">
        <v>1006</v>
      </c>
      <c r="E225" s="130" t="s">
        <v>736</v>
      </c>
      <c r="F225" s="144" t="s">
        <v>727</v>
      </c>
      <c r="G225" s="145"/>
      <c r="H225" s="11" t="s">
        <v>854</v>
      </c>
      <c r="I225" s="14">
        <f t="shared" si="6"/>
        <v>18.95</v>
      </c>
      <c r="J225" s="14">
        <v>18.95</v>
      </c>
      <c r="K225" s="121">
        <f t="shared" si="7"/>
        <v>37.9</v>
      </c>
      <c r="L225" s="127"/>
    </row>
    <row r="226" spans="1:12" ht="12.75" customHeight="1">
      <c r="A226" s="126"/>
      <c r="B226" s="119">
        <f>'Tax Invoice'!D222</f>
        <v>2</v>
      </c>
      <c r="C226" s="10" t="s">
        <v>853</v>
      </c>
      <c r="D226" s="10" t="s">
        <v>1007</v>
      </c>
      <c r="E226" s="130" t="s">
        <v>723</v>
      </c>
      <c r="F226" s="144" t="s">
        <v>739</v>
      </c>
      <c r="G226" s="145"/>
      <c r="H226" s="11" t="s">
        <v>854</v>
      </c>
      <c r="I226" s="14">
        <f t="shared" si="6"/>
        <v>20.7</v>
      </c>
      <c r="J226" s="14">
        <v>20.7</v>
      </c>
      <c r="K226" s="121">
        <f t="shared" si="7"/>
        <v>41.4</v>
      </c>
      <c r="L226" s="127"/>
    </row>
    <row r="227" spans="1:12" ht="12.75" customHeight="1">
      <c r="A227" s="126"/>
      <c r="B227" s="119">
        <f>'Tax Invoice'!D223</f>
        <v>10</v>
      </c>
      <c r="C227" s="10" t="s">
        <v>853</v>
      </c>
      <c r="D227" s="10" t="s">
        <v>1008</v>
      </c>
      <c r="E227" s="130" t="s">
        <v>737</v>
      </c>
      <c r="F227" s="144" t="s">
        <v>731</v>
      </c>
      <c r="G227" s="145"/>
      <c r="H227" s="11" t="s">
        <v>854</v>
      </c>
      <c r="I227" s="14">
        <f t="shared" si="6"/>
        <v>24.21</v>
      </c>
      <c r="J227" s="14">
        <v>24.21</v>
      </c>
      <c r="K227" s="121">
        <f t="shared" si="7"/>
        <v>242.10000000000002</v>
      </c>
      <c r="L227" s="127"/>
    </row>
    <row r="228" spans="1:12" ht="12.75" customHeight="1">
      <c r="A228" s="126"/>
      <c r="B228" s="119">
        <f>'Tax Invoice'!D224</f>
        <v>2</v>
      </c>
      <c r="C228" s="10" t="s">
        <v>855</v>
      </c>
      <c r="D228" s="10" t="s">
        <v>1009</v>
      </c>
      <c r="E228" s="130" t="s">
        <v>723</v>
      </c>
      <c r="F228" s="144" t="s">
        <v>279</v>
      </c>
      <c r="G228" s="145"/>
      <c r="H228" s="11" t="s">
        <v>856</v>
      </c>
      <c r="I228" s="14">
        <f t="shared" si="6"/>
        <v>17.55</v>
      </c>
      <c r="J228" s="14">
        <v>17.55</v>
      </c>
      <c r="K228" s="121">
        <f t="shared" si="7"/>
        <v>35.1</v>
      </c>
      <c r="L228" s="127"/>
    </row>
    <row r="229" spans="1:12" ht="12.75" customHeight="1">
      <c r="A229" s="126"/>
      <c r="B229" s="119">
        <f>'Tax Invoice'!D225</f>
        <v>2</v>
      </c>
      <c r="C229" s="10" t="s">
        <v>855</v>
      </c>
      <c r="D229" s="10" t="s">
        <v>1010</v>
      </c>
      <c r="E229" s="130" t="s">
        <v>737</v>
      </c>
      <c r="F229" s="144" t="s">
        <v>279</v>
      </c>
      <c r="G229" s="145"/>
      <c r="H229" s="11" t="s">
        <v>856</v>
      </c>
      <c r="I229" s="14">
        <f t="shared" si="6"/>
        <v>19.3</v>
      </c>
      <c r="J229" s="14">
        <v>19.3</v>
      </c>
      <c r="K229" s="121">
        <f t="shared" si="7"/>
        <v>38.6</v>
      </c>
      <c r="L229" s="127"/>
    </row>
    <row r="230" spans="1:12" ht="12.75" customHeight="1">
      <c r="A230" s="126"/>
      <c r="B230" s="119">
        <f>'Tax Invoice'!D226</f>
        <v>2</v>
      </c>
      <c r="C230" s="10" t="s">
        <v>855</v>
      </c>
      <c r="D230" s="10" t="s">
        <v>1011</v>
      </c>
      <c r="E230" s="130" t="s">
        <v>741</v>
      </c>
      <c r="F230" s="144" t="s">
        <v>279</v>
      </c>
      <c r="G230" s="145"/>
      <c r="H230" s="11" t="s">
        <v>856</v>
      </c>
      <c r="I230" s="14">
        <f t="shared" si="6"/>
        <v>28.07</v>
      </c>
      <c r="J230" s="14">
        <v>28.07</v>
      </c>
      <c r="K230" s="121">
        <f t="shared" si="7"/>
        <v>56.14</v>
      </c>
      <c r="L230" s="127"/>
    </row>
    <row r="231" spans="1:12" ht="12.75" customHeight="1">
      <c r="A231" s="126"/>
      <c r="B231" s="119">
        <f>'Tax Invoice'!D227</f>
        <v>2</v>
      </c>
      <c r="C231" s="10" t="s">
        <v>857</v>
      </c>
      <c r="D231" s="10" t="s">
        <v>1012</v>
      </c>
      <c r="E231" s="130" t="s">
        <v>747</v>
      </c>
      <c r="F231" s="144"/>
      <c r="G231" s="145"/>
      <c r="H231" s="11" t="s">
        <v>858</v>
      </c>
      <c r="I231" s="14">
        <f t="shared" si="6"/>
        <v>147.03</v>
      </c>
      <c r="J231" s="14">
        <v>147.03</v>
      </c>
      <c r="K231" s="121">
        <f t="shared" si="7"/>
        <v>294.06</v>
      </c>
      <c r="L231" s="127"/>
    </row>
    <row r="232" spans="1:12" ht="12.75" customHeight="1">
      <c r="A232" s="126"/>
      <c r="B232" s="120">
        <f>'Tax Invoice'!D228</f>
        <v>10</v>
      </c>
      <c r="C232" s="12" t="s">
        <v>859</v>
      </c>
      <c r="D232" s="12" t="s">
        <v>1013</v>
      </c>
      <c r="E232" s="131" t="s">
        <v>734</v>
      </c>
      <c r="F232" s="154"/>
      <c r="G232" s="155"/>
      <c r="H232" s="13" t="s">
        <v>860</v>
      </c>
      <c r="I232" s="15">
        <f t="shared" si="6"/>
        <v>30.18</v>
      </c>
      <c r="J232" s="15">
        <v>30.18</v>
      </c>
      <c r="K232" s="122">
        <f t="shared" si="7"/>
        <v>301.8</v>
      </c>
      <c r="L232" s="127"/>
    </row>
    <row r="233" spans="1:12" ht="12.75" customHeight="1">
      <c r="A233" s="126"/>
      <c r="B233" s="139">
        <f>SUM(B22:B232)</f>
        <v>859</v>
      </c>
      <c r="C233" s="139" t="s">
        <v>149</v>
      </c>
      <c r="D233" s="139"/>
      <c r="E233" s="139"/>
      <c r="F233" s="139"/>
      <c r="G233" s="139"/>
      <c r="H233" s="139"/>
      <c r="I233" s="140" t="s">
        <v>261</v>
      </c>
      <c r="J233" s="140" t="s">
        <v>261</v>
      </c>
      <c r="K233" s="141">
        <f>SUM(K22:K232)</f>
        <v>36179.47000000003</v>
      </c>
      <c r="L233" s="127"/>
    </row>
    <row r="234" spans="1:12" ht="12.75" customHeight="1">
      <c r="A234" s="126"/>
      <c r="B234" s="139"/>
      <c r="C234" s="139"/>
      <c r="D234" s="139"/>
      <c r="E234" s="139"/>
      <c r="F234" s="139"/>
      <c r="G234" s="139"/>
      <c r="H234" s="139"/>
      <c r="I234" s="140" t="s">
        <v>190</v>
      </c>
      <c r="J234" s="140" t="s">
        <v>190</v>
      </c>
      <c r="K234" s="141">
        <f>Invoice!J234</f>
        <v>-14471.788000000013</v>
      </c>
      <c r="L234" s="127"/>
    </row>
    <row r="235" spans="1:12" ht="12.75" customHeight="1" outlineLevel="1">
      <c r="A235" s="126"/>
      <c r="B235" s="139"/>
      <c r="C235" s="139"/>
      <c r="D235" s="139"/>
      <c r="E235" s="139"/>
      <c r="F235" s="139"/>
      <c r="G235" s="139"/>
      <c r="H235" s="139"/>
      <c r="I235" s="140" t="s">
        <v>191</v>
      </c>
      <c r="J235" s="140" t="s">
        <v>191</v>
      </c>
      <c r="K235" s="141">
        <f>Invoice!J235</f>
        <v>0</v>
      </c>
      <c r="L235" s="127"/>
    </row>
    <row r="236" spans="1:12" ht="12.75" customHeight="1">
      <c r="A236" s="126"/>
      <c r="B236" s="139"/>
      <c r="C236" s="139"/>
      <c r="D236" s="139"/>
      <c r="E236" s="139"/>
      <c r="F236" s="139"/>
      <c r="G236" s="139"/>
      <c r="H236" s="139"/>
      <c r="I236" s="140" t="s">
        <v>263</v>
      </c>
      <c r="J236" s="140" t="s">
        <v>263</v>
      </c>
      <c r="K236" s="141">
        <f>SUM(K233:K235)</f>
        <v>21707.682000000015</v>
      </c>
      <c r="L236" s="127"/>
    </row>
    <row r="237" spans="1:12" ht="12.75" customHeight="1">
      <c r="A237" s="6"/>
      <c r="B237" s="7"/>
      <c r="C237" s="7"/>
      <c r="D237" s="7"/>
      <c r="E237" s="7"/>
      <c r="F237" s="7"/>
      <c r="G237" s="7"/>
      <c r="H237" s="7" t="s">
        <v>1014</v>
      </c>
      <c r="I237" s="7"/>
      <c r="J237" s="7"/>
      <c r="K237" s="7"/>
      <c r="L237" s="8"/>
    </row>
    <row r="238" spans="1:12" ht="12.75" customHeight="1"/>
    <row r="239" spans="1:12" ht="12.75" customHeight="1"/>
    <row r="240" spans="1:12" ht="12.75" customHeight="1"/>
    <row r="241" ht="12.75" customHeight="1"/>
    <row r="242" ht="12.75" customHeight="1"/>
    <row r="243" ht="12.75" customHeight="1"/>
    <row r="244" ht="12.75" customHeight="1"/>
  </sheetData>
  <mergeCells count="215">
    <mergeCell ref="F230:G230"/>
    <mergeCell ref="F231:G231"/>
    <mergeCell ref="F232:G232"/>
    <mergeCell ref="F225:G225"/>
    <mergeCell ref="F226:G226"/>
    <mergeCell ref="F227:G227"/>
    <mergeCell ref="F228:G228"/>
    <mergeCell ref="F229:G229"/>
    <mergeCell ref="F220:G220"/>
    <mergeCell ref="F221:G221"/>
    <mergeCell ref="F222:G222"/>
    <mergeCell ref="F223:G223"/>
    <mergeCell ref="F224:G224"/>
    <mergeCell ref="F215:G215"/>
    <mergeCell ref="F216:G216"/>
    <mergeCell ref="F217:G217"/>
    <mergeCell ref="F218:G218"/>
    <mergeCell ref="F219:G219"/>
    <mergeCell ref="F210:G210"/>
    <mergeCell ref="F211:G211"/>
    <mergeCell ref="F212:G212"/>
    <mergeCell ref="F213:G213"/>
    <mergeCell ref="F214:G214"/>
    <mergeCell ref="F205:G205"/>
    <mergeCell ref="F206:G206"/>
    <mergeCell ref="F207:G207"/>
    <mergeCell ref="F208:G208"/>
    <mergeCell ref="F209:G209"/>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 ref="F181:G181"/>
    <mergeCell ref="F182:G182"/>
    <mergeCell ref="F183:G183"/>
    <mergeCell ref="F184:G184"/>
    <mergeCell ref="F175:G175"/>
    <mergeCell ref="F176:G176"/>
    <mergeCell ref="F177:G177"/>
    <mergeCell ref="F178:G178"/>
    <mergeCell ref="F179:G179"/>
    <mergeCell ref="F170:G170"/>
    <mergeCell ref="F171:G171"/>
    <mergeCell ref="F172:G172"/>
    <mergeCell ref="F173:G173"/>
    <mergeCell ref="F174:G174"/>
    <mergeCell ref="F165:G165"/>
    <mergeCell ref="F166:G166"/>
    <mergeCell ref="F167:G167"/>
    <mergeCell ref="F168:G168"/>
    <mergeCell ref="F169:G169"/>
    <mergeCell ref="F160:G160"/>
    <mergeCell ref="F161:G161"/>
    <mergeCell ref="F162:G162"/>
    <mergeCell ref="F163:G163"/>
    <mergeCell ref="F164:G164"/>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 ref="F35:G35"/>
    <mergeCell ref="F36:G36"/>
    <mergeCell ref="F37:G37"/>
    <mergeCell ref="F38:G3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228"/>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36179.47000000003</v>
      </c>
      <c r="O2" s="21" t="s">
        <v>265</v>
      </c>
    </row>
    <row r="3" spans="1:15" s="21" customFormat="1" ht="15" customHeight="1" thickBot="1">
      <c r="A3" s="22" t="s">
        <v>156</v>
      </c>
      <c r="G3" s="28">
        <f>Invoice!J14</f>
        <v>45167</v>
      </c>
      <c r="H3" s="29"/>
      <c r="N3" s="21">
        <v>36179.47000000003</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35.090000000000003</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37.81</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44.05</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22.18</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25.61</v>
      </c>
    </row>
    <row r="16" spans="1:15" s="21" customFormat="1" ht="13.7" customHeight="1" thickBot="1">
      <c r="A16" s="52"/>
      <c r="K16" s="106" t="s">
        <v>172</v>
      </c>
      <c r="L16" s="51" t="s">
        <v>173</v>
      </c>
      <c r="M16" s="21">
        <f>VLOOKUP(G3,[1]Sheet1!$A$9:$I$7290,7,FALSE)</f>
        <v>20.46</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5.5">
      <c r="A18" s="56" t="str">
        <f>IF((LEN('Copy paste to Here'!G22))&gt;5,((CONCATENATE('Copy paste to Here'!G22," &amp; ",'Copy paste to Here'!D22,"  &amp;  ",'Copy paste to Here'!E22))),"Empty Cell")</f>
        <v xml:space="preserve">Acrylic spiral coil taper with snake skin pattern design &amp; Gauge: 10mm  &amp;  </v>
      </c>
      <c r="B18" s="57" t="str">
        <f>'Copy paste to Here'!C22</f>
        <v>ACCOF</v>
      </c>
      <c r="C18" s="57" t="s">
        <v>861</v>
      </c>
      <c r="D18" s="58">
        <f>Invoice!B22</f>
        <v>2</v>
      </c>
      <c r="E18" s="59">
        <f>'Shipping Invoice'!J22*$N$1</f>
        <v>36.5</v>
      </c>
      <c r="F18" s="59">
        <f>D18*E18</f>
        <v>73</v>
      </c>
      <c r="G18" s="60">
        <f>E18*$E$14</f>
        <v>36.5</v>
      </c>
      <c r="H18" s="61">
        <f>D18*G18</f>
        <v>73</v>
      </c>
    </row>
    <row r="19" spans="1:13" s="62" customFormat="1" ht="24">
      <c r="A19" s="124" t="str">
        <f>IF((LEN('Copy paste to Here'!G23))&gt;5,((CONCATENATE('Copy paste to Here'!G23," &amp; ",'Copy paste to Here'!D23,"  &amp;  ",'Copy paste to Here'!E23))),"Empty Cell")</f>
        <v>Acrylic solid &amp; UV spiral coil taper with two rubber O-rings &amp; Gauge: 6mm  &amp;  Color: Pink</v>
      </c>
      <c r="B19" s="57" t="str">
        <f>'Copy paste to Here'!C23</f>
        <v>ACCOR</v>
      </c>
      <c r="C19" s="57" t="s">
        <v>862</v>
      </c>
      <c r="D19" s="58">
        <f>Invoice!B23</f>
        <v>2</v>
      </c>
      <c r="E19" s="59">
        <f>'Shipping Invoice'!J23*$N$1</f>
        <v>27.72</v>
      </c>
      <c r="F19" s="59">
        <f t="shared" ref="F19:F82" si="0">D19*E19</f>
        <v>55.44</v>
      </c>
      <c r="G19" s="60">
        <f t="shared" ref="G19:G82" si="1">E19*$E$14</f>
        <v>27.72</v>
      </c>
      <c r="H19" s="63">
        <f t="shared" ref="H19:H82" si="2">D19*G19</f>
        <v>55.44</v>
      </c>
    </row>
    <row r="20" spans="1:13" s="62" customFormat="1" ht="24">
      <c r="A20" s="56" t="str">
        <f>IF((LEN('Copy paste to Here'!G24))&gt;5,((CONCATENATE('Copy paste to Here'!G24," &amp; ",'Copy paste to Here'!D24,"  &amp;  ",'Copy paste to Here'!E24))),"Empty Cell")</f>
        <v>Acrylic flesh tunnel with external screw-fit &amp; Gauge: 2mm  &amp;  Color: Green</v>
      </c>
      <c r="B20" s="57" t="str">
        <f>'Copy paste to Here'!C24</f>
        <v>ACFP</v>
      </c>
      <c r="C20" s="57" t="s">
        <v>863</v>
      </c>
      <c r="D20" s="58">
        <f>Invoice!B24</f>
        <v>4</v>
      </c>
      <c r="E20" s="59">
        <f>'Shipping Invoice'!J24*$N$1</f>
        <v>17.190000000000001</v>
      </c>
      <c r="F20" s="59">
        <f t="shared" si="0"/>
        <v>68.760000000000005</v>
      </c>
      <c r="G20" s="60">
        <f t="shared" si="1"/>
        <v>17.190000000000001</v>
      </c>
      <c r="H20" s="63">
        <f t="shared" si="2"/>
        <v>68.760000000000005</v>
      </c>
    </row>
    <row r="21" spans="1:13" s="62" customFormat="1" ht="24">
      <c r="A21" s="56" t="str">
        <f>IF((LEN('Copy paste to Here'!G25))&gt;5,((CONCATENATE('Copy paste to Here'!G25," &amp; ",'Copy paste to Here'!D25,"  &amp;  ",'Copy paste to Here'!E25))),"Empty Cell")</f>
        <v>Acrylic flesh tunnel with external screw-fit &amp; Gauge: 2mm  &amp;  Color: Pink</v>
      </c>
      <c r="B21" s="57" t="str">
        <f>'Copy paste to Here'!C25</f>
        <v>ACFP</v>
      </c>
      <c r="C21" s="57" t="s">
        <v>863</v>
      </c>
      <c r="D21" s="58">
        <f>Invoice!B25</f>
        <v>2</v>
      </c>
      <c r="E21" s="59">
        <f>'Shipping Invoice'!J25*$N$1</f>
        <v>17.190000000000001</v>
      </c>
      <c r="F21" s="59">
        <f t="shared" si="0"/>
        <v>34.380000000000003</v>
      </c>
      <c r="G21" s="60">
        <f t="shared" si="1"/>
        <v>17.190000000000001</v>
      </c>
      <c r="H21" s="63">
        <f t="shared" si="2"/>
        <v>34.380000000000003</v>
      </c>
    </row>
    <row r="22" spans="1:13" s="62" customFormat="1" ht="24">
      <c r="A22" s="56" t="str">
        <f>IF((LEN('Copy paste to Here'!G26))&gt;5,((CONCATENATE('Copy paste to Here'!G26," &amp; ",'Copy paste to Here'!D26,"  &amp;  ",'Copy paste to Here'!E26))),"Empty Cell")</f>
        <v>Acrylic flesh tunnel with external screw-fit &amp; Gauge: 2mm  &amp;  Color: Purple</v>
      </c>
      <c r="B22" s="57" t="str">
        <f>'Copy paste to Here'!C26</f>
        <v>ACFP</v>
      </c>
      <c r="C22" s="57" t="s">
        <v>863</v>
      </c>
      <c r="D22" s="58">
        <f>Invoice!B26</f>
        <v>2</v>
      </c>
      <c r="E22" s="59">
        <f>'Shipping Invoice'!J26*$N$1</f>
        <v>17.190000000000001</v>
      </c>
      <c r="F22" s="59">
        <f t="shared" si="0"/>
        <v>34.380000000000003</v>
      </c>
      <c r="G22" s="60">
        <f t="shared" si="1"/>
        <v>17.190000000000001</v>
      </c>
      <c r="H22" s="63">
        <f t="shared" si="2"/>
        <v>34.380000000000003</v>
      </c>
    </row>
    <row r="23" spans="1:13" s="62" customFormat="1" ht="24">
      <c r="A23" s="56" t="str">
        <f>IF((LEN('Copy paste to Here'!G27))&gt;5,((CONCATENATE('Copy paste to Here'!G27," &amp; ",'Copy paste to Here'!D27,"  &amp;  ",'Copy paste to Here'!E27))),"Empty Cell")</f>
        <v>Acrylic flesh tunnel with external screw-fit &amp; Gauge: 2.5mm  &amp;  Color: Black</v>
      </c>
      <c r="B23" s="57" t="str">
        <f>'Copy paste to Here'!C27</f>
        <v>ACFP</v>
      </c>
      <c r="C23" s="57" t="s">
        <v>864</v>
      </c>
      <c r="D23" s="58">
        <f>Invoice!B27</f>
        <v>4</v>
      </c>
      <c r="E23" s="59">
        <f>'Shipping Invoice'!J27*$N$1</f>
        <v>19.3</v>
      </c>
      <c r="F23" s="59">
        <f t="shared" si="0"/>
        <v>77.2</v>
      </c>
      <c r="G23" s="60">
        <f t="shared" si="1"/>
        <v>19.3</v>
      </c>
      <c r="H23" s="63">
        <f t="shared" si="2"/>
        <v>77.2</v>
      </c>
    </row>
    <row r="24" spans="1:13" s="62" customFormat="1" ht="24">
      <c r="A24" s="56" t="str">
        <f>IF((LEN('Copy paste to Here'!G28))&gt;5,((CONCATENATE('Copy paste to Here'!G28," &amp; ",'Copy paste to Here'!D28,"  &amp;  ",'Copy paste to Here'!E28))),"Empty Cell")</f>
        <v>Acrylic flesh tunnel with external screw-fit &amp; Gauge: 3mm  &amp;  Color: Green</v>
      </c>
      <c r="B24" s="57" t="str">
        <f>'Copy paste to Here'!C28</f>
        <v>ACFP</v>
      </c>
      <c r="C24" s="57" t="s">
        <v>865</v>
      </c>
      <c r="D24" s="58">
        <f>Invoice!B28</f>
        <v>2</v>
      </c>
      <c r="E24" s="59">
        <f>'Shipping Invoice'!J28*$N$1</f>
        <v>20.7</v>
      </c>
      <c r="F24" s="59">
        <f t="shared" si="0"/>
        <v>41.4</v>
      </c>
      <c r="G24" s="60">
        <f t="shared" si="1"/>
        <v>20.7</v>
      </c>
      <c r="H24" s="63">
        <f t="shared" si="2"/>
        <v>41.4</v>
      </c>
    </row>
    <row r="25" spans="1:13" s="62" customFormat="1" ht="24">
      <c r="A25" s="56" t="str">
        <f>IF((LEN('Copy paste to Here'!G29))&gt;5,((CONCATENATE('Copy paste to Here'!G29," &amp; ",'Copy paste to Here'!D29,"  &amp;  ",'Copy paste to Here'!E29))),"Empty Cell")</f>
        <v>Acrylic flesh tunnel with external screw-fit &amp; Gauge: 6mm  &amp;  Color: Black</v>
      </c>
      <c r="B25" s="57" t="str">
        <f>'Copy paste to Here'!C29</f>
        <v>ACFP</v>
      </c>
      <c r="C25" s="57" t="s">
        <v>866</v>
      </c>
      <c r="D25" s="58">
        <f>Invoice!B29</f>
        <v>4</v>
      </c>
      <c r="E25" s="59">
        <f>'Shipping Invoice'!J29*$N$1</f>
        <v>24.21</v>
      </c>
      <c r="F25" s="59">
        <f t="shared" si="0"/>
        <v>96.84</v>
      </c>
      <c r="G25" s="60">
        <f t="shared" si="1"/>
        <v>24.21</v>
      </c>
      <c r="H25" s="63">
        <f t="shared" si="2"/>
        <v>96.84</v>
      </c>
    </row>
    <row r="26" spans="1:13" s="62" customFormat="1" ht="24">
      <c r="A26" s="56" t="str">
        <f>IF((LEN('Copy paste to Here'!G30))&gt;5,((CONCATENATE('Copy paste to Here'!G30," &amp; ",'Copy paste to Here'!D30,"  &amp;  ",'Copy paste to Here'!E30))),"Empty Cell")</f>
        <v>Acrylic flesh tunnel with external screw-fit &amp; Gauge: 6mm  &amp;  Color: Clear</v>
      </c>
      <c r="B26" s="57" t="str">
        <f>'Copy paste to Here'!C30</f>
        <v>ACFP</v>
      </c>
      <c r="C26" s="57" t="s">
        <v>866</v>
      </c>
      <c r="D26" s="58">
        <f>Invoice!B30</f>
        <v>4</v>
      </c>
      <c r="E26" s="59">
        <f>'Shipping Invoice'!J30*$N$1</f>
        <v>24.21</v>
      </c>
      <c r="F26" s="59">
        <f t="shared" si="0"/>
        <v>96.84</v>
      </c>
      <c r="G26" s="60">
        <f t="shared" si="1"/>
        <v>24.21</v>
      </c>
      <c r="H26" s="63">
        <f t="shared" si="2"/>
        <v>96.84</v>
      </c>
    </row>
    <row r="27" spans="1:13" s="62" customFormat="1" ht="24">
      <c r="A27" s="56" t="str">
        <f>IF((LEN('Copy paste to Here'!G31))&gt;5,((CONCATENATE('Copy paste to Here'!G31," &amp; ",'Copy paste to Here'!D31,"  &amp;  ",'Copy paste to Here'!E31))),"Empty Cell")</f>
        <v>Acrylic flesh tunnel with external screw-fit &amp; Gauge: 6mm  &amp;  Color: Blue</v>
      </c>
      <c r="B27" s="57" t="str">
        <f>'Copy paste to Here'!C31</f>
        <v>ACFP</v>
      </c>
      <c r="C27" s="57" t="s">
        <v>866</v>
      </c>
      <c r="D27" s="58">
        <f>Invoice!B31</f>
        <v>2</v>
      </c>
      <c r="E27" s="59">
        <f>'Shipping Invoice'!J31*$N$1</f>
        <v>24.21</v>
      </c>
      <c r="F27" s="59">
        <f t="shared" si="0"/>
        <v>48.42</v>
      </c>
      <c r="G27" s="60">
        <f t="shared" si="1"/>
        <v>24.21</v>
      </c>
      <c r="H27" s="63">
        <f t="shared" si="2"/>
        <v>48.42</v>
      </c>
    </row>
    <row r="28" spans="1:13" s="62" customFormat="1" ht="24">
      <c r="A28" s="56" t="str">
        <f>IF((LEN('Copy paste to Here'!G32))&gt;5,((CONCATENATE('Copy paste to Here'!G32," &amp; ",'Copy paste to Here'!D32,"  &amp;  ",'Copy paste to Here'!E32))),"Empty Cell")</f>
        <v>Acrylic flesh tunnel with external screw-fit &amp; Gauge: 6mm  &amp;  Color: Green</v>
      </c>
      <c r="B28" s="57" t="str">
        <f>'Copy paste to Here'!C32</f>
        <v>ACFP</v>
      </c>
      <c r="C28" s="57" t="s">
        <v>866</v>
      </c>
      <c r="D28" s="58">
        <f>Invoice!B32</f>
        <v>2</v>
      </c>
      <c r="E28" s="59">
        <f>'Shipping Invoice'!J32*$N$1</f>
        <v>24.21</v>
      </c>
      <c r="F28" s="59">
        <f t="shared" si="0"/>
        <v>48.42</v>
      </c>
      <c r="G28" s="60">
        <f t="shared" si="1"/>
        <v>24.21</v>
      </c>
      <c r="H28" s="63">
        <f t="shared" si="2"/>
        <v>48.42</v>
      </c>
    </row>
    <row r="29" spans="1:13" s="62" customFormat="1" ht="24">
      <c r="A29" s="56" t="str">
        <f>IF((LEN('Copy paste to Here'!G33))&gt;5,((CONCATENATE('Copy paste to Here'!G33," &amp; ",'Copy paste to Here'!D33,"  &amp;  ",'Copy paste to Here'!E33))),"Empty Cell")</f>
        <v>Acrylic flesh tunnel with external screw-fit &amp; Gauge: 6mm  &amp;  Color: Purple</v>
      </c>
      <c r="B29" s="57" t="str">
        <f>'Copy paste to Here'!C33</f>
        <v>ACFP</v>
      </c>
      <c r="C29" s="57" t="s">
        <v>866</v>
      </c>
      <c r="D29" s="58">
        <f>Invoice!B33</f>
        <v>2</v>
      </c>
      <c r="E29" s="59">
        <f>'Shipping Invoice'!J33*$N$1</f>
        <v>24.21</v>
      </c>
      <c r="F29" s="59">
        <f t="shared" si="0"/>
        <v>48.42</v>
      </c>
      <c r="G29" s="60">
        <f t="shared" si="1"/>
        <v>24.21</v>
      </c>
      <c r="H29" s="63">
        <f t="shared" si="2"/>
        <v>48.42</v>
      </c>
    </row>
    <row r="30" spans="1:13" s="62" customFormat="1" ht="24">
      <c r="A30" s="56" t="str">
        <f>IF((LEN('Copy paste to Here'!G34))&gt;5,((CONCATENATE('Copy paste to Here'!G34," &amp; ",'Copy paste to Here'!D34,"  &amp;  ",'Copy paste to Here'!E34))),"Empty Cell")</f>
        <v>Acrylic flesh tunnel with external screw-fit &amp; Gauge: 8mm  &amp;  Color: Black</v>
      </c>
      <c r="B30" s="57" t="str">
        <f>'Copy paste to Here'!C34</f>
        <v>ACFP</v>
      </c>
      <c r="C30" s="57" t="s">
        <v>867</v>
      </c>
      <c r="D30" s="58">
        <f>Invoice!B34</f>
        <v>4</v>
      </c>
      <c r="E30" s="59">
        <f>'Shipping Invoice'!J34*$N$1</f>
        <v>25.62</v>
      </c>
      <c r="F30" s="59">
        <f t="shared" si="0"/>
        <v>102.48</v>
      </c>
      <c r="G30" s="60">
        <f t="shared" si="1"/>
        <v>25.62</v>
      </c>
      <c r="H30" s="63">
        <f t="shared" si="2"/>
        <v>102.48</v>
      </c>
    </row>
    <row r="31" spans="1:13" s="62" customFormat="1" ht="24">
      <c r="A31" s="56" t="str">
        <f>IF((LEN('Copy paste to Here'!G35))&gt;5,((CONCATENATE('Copy paste to Here'!G35," &amp; ",'Copy paste to Here'!D35,"  &amp;  ",'Copy paste to Here'!E35))),"Empty Cell")</f>
        <v>Acrylic flesh tunnel with external screw-fit &amp; Gauge: 8mm  &amp;  Color: White</v>
      </c>
      <c r="B31" s="57" t="str">
        <f>'Copy paste to Here'!C35</f>
        <v>ACFP</v>
      </c>
      <c r="C31" s="57" t="s">
        <v>867</v>
      </c>
      <c r="D31" s="58">
        <f>Invoice!B35</f>
        <v>4</v>
      </c>
      <c r="E31" s="59">
        <f>'Shipping Invoice'!J35*$N$1</f>
        <v>25.62</v>
      </c>
      <c r="F31" s="59">
        <f t="shared" si="0"/>
        <v>102.48</v>
      </c>
      <c r="G31" s="60">
        <f t="shared" si="1"/>
        <v>25.62</v>
      </c>
      <c r="H31" s="63">
        <f t="shared" si="2"/>
        <v>102.48</v>
      </c>
    </row>
    <row r="32" spans="1:13" s="62" customFormat="1" ht="24">
      <c r="A32" s="56" t="str">
        <f>IF((LEN('Copy paste to Here'!G36))&gt;5,((CONCATENATE('Copy paste to Here'!G36," &amp; ",'Copy paste to Here'!D36,"  &amp;  ",'Copy paste to Here'!E36))),"Empty Cell")</f>
        <v>Acrylic flesh tunnel with external screw-fit &amp; Gauge: 8mm  &amp;  Color: Clear</v>
      </c>
      <c r="B32" s="57" t="str">
        <f>'Copy paste to Here'!C36</f>
        <v>ACFP</v>
      </c>
      <c r="C32" s="57" t="s">
        <v>867</v>
      </c>
      <c r="D32" s="58">
        <f>Invoice!B36</f>
        <v>4</v>
      </c>
      <c r="E32" s="59">
        <f>'Shipping Invoice'!J36*$N$1</f>
        <v>25.62</v>
      </c>
      <c r="F32" s="59">
        <f t="shared" si="0"/>
        <v>102.48</v>
      </c>
      <c r="G32" s="60">
        <f t="shared" si="1"/>
        <v>25.62</v>
      </c>
      <c r="H32" s="63">
        <f t="shared" si="2"/>
        <v>102.48</v>
      </c>
    </row>
    <row r="33" spans="1:8" s="62" customFormat="1" ht="24">
      <c r="A33" s="56" t="str">
        <f>IF((LEN('Copy paste to Here'!G37))&gt;5,((CONCATENATE('Copy paste to Here'!G37," &amp; ",'Copy paste to Here'!D37,"  &amp;  ",'Copy paste to Here'!E37))),"Empty Cell")</f>
        <v>Acrylic flesh tunnel with external screw-fit &amp; Gauge: 8mm  &amp;  Color: Green</v>
      </c>
      <c r="B33" s="57" t="str">
        <f>'Copy paste to Here'!C37</f>
        <v>ACFP</v>
      </c>
      <c r="C33" s="57" t="s">
        <v>867</v>
      </c>
      <c r="D33" s="58">
        <f>Invoice!B37</f>
        <v>2</v>
      </c>
      <c r="E33" s="59">
        <f>'Shipping Invoice'!J37*$N$1</f>
        <v>25.62</v>
      </c>
      <c r="F33" s="59">
        <f t="shared" si="0"/>
        <v>51.24</v>
      </c>
      <c r="G33" s="60">
        <f t="shared" si="1"/>
        <v>25.62</v>
      </c>
      <c r="H33" s="63">
        <f t="shared" si="2"/>
        <v>51.24</v>
      </c>
    </row>
    <row r="34" spans="1:8" s="62" customFormat="1" ht="24">
      <c r="A34" s="56" t="str">
        <f>IF((LEN('Copy paste to Here'!G38))&gt;5,((CONCATENATE('Copy paste to Here'!G38," &amp; ",'Copy paste to Here'!D38,"  &amp;  ",'Copy paste to Here'!E38))),"Empty Cell")</f>
        <v>Acrylic flesh tunnel with external screw-fit &amp; Gauge: 8mm  &amp;  Color: Purple</v>
      </c>
      <c r="B34" s="57" t="str">
        <f>'Copy paste to Here'!C38</f>
        <v>ACFP</v>
      </c>
      <c r="C34" s="57" t="s">
        <v>867</v>
      </c>
      <c r="D34" s="58">
        <f>Invoice!B38</f>
        <v>2</v>
      </c>
      <c r="E34" s="59">
        <f>'Shipping Invoice'!J38*$N$1</f>
        <v>25.62</v>
      </c>
      <c r="F34" s="59">
        <f t="shared" si="0"/>
        <v>51.24</v>
      </c>
      <c r="G34" s="60">
        <f t="shared" si="1"/>
        <v>25.62</v>
      </c>
      <c r="H34" s="63">
        <f t="shared" si="2"/>
        <v>51.24</v>
      </c>
    </row>
    <row r="35" spans="1:8" s="62" customFormat="1" ht="24">
      <c r="A35" s="56" t="str">
        <f>IF((LEN('Copy paste to Here'!G39))&gt;5,((CONCATENATE('Copy paste to Here'!G39," &amp; ",'Copy paste to Here'!D39,"  &amp;  ",'Copy paste to Here'!E39))),"Empty Cell")</f>
        <v>Acrylic flesh tunnel with external screw-fit &amp; Gauge: 12mm  &amp;  Color: Pink</v>
      </c>
      <c r="B35" s="57" t="str">
        <f>'Copy paste to Here'!C39</f>
        <v>ACFP</v>
      </c>
      <c r="C35" s="57" t="s">
        <v>868</v>
      </c>
      <c r="D35" s="58">
        <f>Invoice!B39</f>
        <v>4</v>
      </c>
      <c r="E35" s="59">
        <f>'Shipping Invoice'!J39*$N$1</f>
        <v>30.88</v>
      </c>
      <c r="F35" s="59">
        <f t="shared" si="0"/>
        <v>123.52</v>
      </c>
      <c r="G35" s="60">
        <f t="shared" si="1"/>
        <v>30.88</v>
      </c>
      <c r="H35" s="63">
        <f t="shared" si="2"/>
        <v>123.52</v>
      </c>
    </row>
    <row r="36" spans="1:8" s="62" customFormat="1" ht="24">
      <c r="A36" s="56" t="str">
        <f>IF((LEN('Copy paste to Here'!G40))&gt;5,((CONCATENATE('Copy paste to Here'!G40," &amp; ",'Copy paste to Here'!D40,"  &amp;  ",'Copy paste to Here'!E40))),"Empty Cell")</f>
        <v>Acrylic flesh tunnel with external screw-fit &amp; Gauge: 12mm  &amp;  Color: Purple</v>
      </c>
      <c r="B36" s="57" t="str">
        <f>'Copy paste to Here'!C40</f>
        <v>ACFP</v>
      </c>
      <c r="C36" s="57" t="s">
        <v>868</v>
      </c>
      <c r="D36" s="58">
        <f>Invoice!B40</f>
        <v>2</v>
      </c>
      <c r="E36" s="59">
        <f>'Shipping Invoice'!J40*$N$1</f>
        <v>30.88</v>
      </c>
      <c r="F36" s="59">
        <f t="shared" si="0"/>
        <v>61.76</v>
      </c>
      <c r="G36" s="60">
        <f t="shared" si="1"/>
        <v>30.88</v>
      </c>
      <c r="H36" s="63">
        <f t="shared" si="2"/>
        <v>61.76</v>
      </c>
    </row>
    <row r="37" spans="1:8" s="62" customFormat="1" ht="25.5">
      <c r="A37" s="56" t="str">
        <f>IF((LEN('Copy paste to Here'!G41))&gt;5,((CONCATENATE('Copy paste to Here'!G41," &amp; ",'Copy paste to Here'!D41,"  &amp;  ",'Copy paste to Here'!E41))),"Empty Cell")</f>
        <v>Acrylic flesh tunnel with external screw-fit &amp; Gauge: 14mm  &amp;  Color: Red</v>
      </c>
      <c r="B37" s="57" t="str">
        <f>'Copy paste to Here'!C41</f>
        <v>ACFP</v>
      </c>
      <c r="C37" s="57" t="s">
        <v>869</v>
      </c>
      <c r="D37" s="58">
        <f>Invoice!B41</f>
        <v>2</v>
      </c>
      <c r="E37" s="59">
        <f>'Shipping Invoice'!J41*$N$1</f>
        <v>34.74</v>
      </c>
      <c r="F37" s="59">
        <f t="shared" si="0"/>
        <v>69.48</v>
      </c>
      <c r="G37" s="60">
        <f t="shared" si="1"/>
        <v>34.74</v>
      </c>
      <c r="H37" s="63">
        <f t="shared" si="2"/>
        <v>69.48</v>
      </c>
    </row>
    <row r="38" spans="1:8" s="62" customFormat="1" ht="24">
      <c r="A38" s="56" t="str">
        <f>IF((LEN('Copy paste to Here'!G42))&gt;5,((CONCATENATE('Copy paste to Here'!G42," &amp; ",'Copy paste to Here'!D42,"  &amp;  ",'Copy paste to Here'!E42))),"Empty Cell")</f>
        <v>Acrylic flesh tunnel with external screw-fit &amp; Gauge: 16mm  &amp;  Color: Red</v>
      </c>
      <c r="B38" s="57" t="str">
        <f>'Copy paste to Here'!C42</f>
        <v>ACFP</v>
      </c>
      <c r="C38" s="57" t="s">
        <v>870</v>
      </c>
      <c r="D38" s="58">
        <f>Invoice!B42</f>
        <v>2</v>
      </c>
      <c r="E38" s="59">
        <f>'Shipping Invoice'!J42*$N$1</f>
        <v>40</v>
      </c>
      <c r="F38" s="59">
        <f t="shared" si="0"/>
        <v>80</v>
      </c>
      <c r="G38" s="60">
        <f t="shared" si="1"/>
        <v>40</v>
      </c>
      <c r="H38" s="63">
        <f t="shared" si="2"/>
        <v>80</v>
      </c>
    </row>
    <row r="39" spans="1:8" s="62" customFormat="1" ht="25.5">
      <c r="A39" s="56" t="str">
        <f>IF((LEN('Copy paste to Here'!G43))&gt;5,((CONCATENATE('Copy paste to Here'!G43," &amp; ",'Copy paste to Here'!D43,"  &amp;  ",'Copy paste to Here'!E43))),"Empty Cell")</f>
        <v>Acrylic flesh tunnel with external screw-fit &amp; Gauge: 20mm  &amp;  Color: Pink</v>
      </c>
      <c r="B39" s="57" t="str">
        <f>'Copy paste to Here'!C43</f>
        <v>ACFP</v>
      </c>
      <c r="C39" s="57" t="s">
        <v>871</v>
      </c>
      <c r="D39" s="58">
        <f>Invoice!B43</f>
        <v>2</v>
      </c>
      <c r="E39" s="59">
        <f>'Shipping Invoice'!J43*$N$1</f>
        <v>48.78</v>
      </c>
      <c r="F39" s="59">
        <f t="shared" si="0"/>
        <v>97.56</v>
      </c>
      <c r="G39" s="60">
        <f t="shared" si="1"/>
        <v>48.78</v>
      </c>
      <c r="H39" s="63">
        <f t="shared" si="2"/>
        <v>97.56</v>
      </c>
    </row>
    <row r="40" spans="1:8" s="62" customFormat="1" ht="25.5">
      <c r="A40" s="56" t="str">
        <f>IF((LEN('Copy paste to Here'!G44))&gt;5,((CONCATENATE('Copy paste to Here'!G44," &amp; ",'Copy paste to Here'!D44,"  &amp;  ",'Copy paste to Here'!E44))),"Empty Cell")</f>
        <v>Acrylic flesh tunnel with external screw-fit &amp; Gauge: 20mm  &amp;  Color: Red</v>
      </c>
      <c r="B40" s="57" t="str">
        <f>'Copy paste to Here'!C44</f>
        <v>ACFP</v>
      </c>
      <c r="C40" s="57" t="s">
        <v>871</v>
      </c>
      <c r="D40" s="58">
        <f>Invoice!B44</f>
        <v>2</v>
      </c>
      <c r="E40" s="59">
        <f>'Shipping Invoice'!J44*$N$1</f>
        <v>48.78</v>
      </c>
      <c r="F40" s="59">
        <f t="shared" si="0"/>
        <v>97.56</v>
      </c>
      <c r="G40" s="60">
        <f t="shared" si="1"/>
        <v>48.78</v>
      </c>
      <c r="H40" s="63">
        <f t="shared" si="2"/>
        <v>97.56</v>
      </c>
    </row>
    <row r="41" spans="1:8" s="62" customFormat="1" ht="24">
      <c r="A41" s="56" t="str">
        <f>IF((LEN('Copy paste to Here'!G45))&gt;5,((CONCATENATE('Copy paste to Here'!G45," &amp; ",'Copy paste to Here'!D45,"  &amp;  ",'Copy paste to Here'!E45))),"Empty Cell")</f>
        <v>Acrylic flesh tunnel with external screw-fit &amp; Gauge: 22mm  &amp;  Color: Green</v>
      </c>
      <c r="B41" s="57" t="str">
        <f>'Copy paste to Here'!C45</f>
        <v>ACFP</v>
      </c>
      <c r="C41" s="57" t="s">
        <v>872</v>
      </c>
      <c r="D41" s="58">
        <f>Invoice!B45</f>
        <v>6</v>
      </c>
      <c r="E41" s="59">
        <f>'Shipping Invoice'!J45*$N$1</f>
        <v>52.29</v>
      </c>
      <c r="F41" s="59">
        <f t="shared" si="0"/>
        <v>313.74</v>
      </c>
      <c r="G41" s="60">
        <f t="shared" si="1"/>
        <v>52.29</v>
      </c>
      <c r="H41" s="63">
        <f t="shared" si="2"/>
        <v>313.74</v>
      </c>
    </row>
    <row r="42" spans="1:8" s="62" customFormat="1" ht="24">
      <c r="A42" s="56" t="str">
        <f>IF((LEN('Copy paste to Here'!G46))&gt;5,((CONCATENATE('Copy paste to Here'!G46," &amp; ",'Copy paste to Here'!D46,"  &amp;  ",'Copy paste to Here'!E46))),"Empty Cell")</f>
        <v xml:space="preserve">Black acrylic screw-fit flesh tunnel with clear crystal studded rim &amp; Gauge: 25mm  &amp;  </v>
      </c>
      <c r="B42" s="57" t="str">
        <f>'Copy paste to Here'!C46</f>
        <v>AFEMK</v>
      </c>
      <c r="C42" s="57" t="s">
        <v>873</v>
      </c>
      <c r="D42" s="58">
        <f>Invoice!B46</f>
        <v>2</v>
      </c>
      <c r="E42" s="59">
        <f>'Shipping Invoice'!J46*$N$1</f>
        <v>90.89</v>
      </c>
      <c r="F42" s="59">
        <f t="shared" si="0"/>
        <v>181.78</v>
      </c>
      <c r="G42" s="60">
        <f t="shared" si="1"/>
        <v>90.89</v>
      </c>
      <c r="H42" s="63">
        <f t="shared" si="2"/>
        <v>181.78</v>
      </c>
    </row>
    <row r="43" spans="1:8" s="62" customFormat="1" ht="24">
      <c r="A43" s="56" t="str">
        <f>IF((LEN('Copy paste to Here'!G47))&gt;5,((CONCATENATE('Copy paste to Here'!G47," &amp; ",'Copy paste to Here'!D47,"  &amp;  ",'Copy paste to Here'!E47))),"Empty Cell")</f>
        <v xml:space="preserve">Pink acrylic screw-fit flesh tunnel with clear crystal studded rim &amp; Gauge: 5mm  &amp;  </v>
      </c>
      <c r="B43" s="57" t="str">
        <f>'Copy paste to Here'!C47</f>
        <v>AFEMP</v>
      </c>
      <c r="C43" s="57" t="s">
        <v>874</v>
      </c>
      <c r="D43" s="58">
        <f>Invoice!B47</f>
        <v>2</v>
      </c>
      <c r="E43" s="59">
        <f>'Shipping Invoice'!J47*$N$1</f>
        <v>34.74</v>
      </c>
      <c r="F43" s="59">
        <f t="shared" si="0"/>
        <v>69.48</v>
      </c>
      <c r="G43" s="60">
        <f t="shared" si="1"/>
        <v>34.74</v>
      </c>
      <c r="H43" s="63">
        <f t="shared" si="2"/>
        <v>69.48</v>
      </c>
    </row>
    <row r="44" spans="1:8" s="62" customFormat="1" ht="24">
      <c r="A44" s="56" t="str">
        <f>IF((LEN('Copy paste to Here'!G48))&gt;5,((CONCATENATE('Copy paste to Here'!G48," &amp; ",'Copy paste to Here'!D48,"  &amp;  ",'Copy paste to Here'!E48))),"Empty Cell")</f>
        <v xml:space="preserve">Pink acrylic screw-fit flesh tunnel with clear crystal studded rim &amp; Gauge: 6mm  &amp;  </v>
      </c>
      <c r="B44" s="57" t="str">
        <f>'Copy paste to Here'!C48</f>
        <v>AFEMP</v>
      </c>
      <c r="C44" s="57" t="s">
        <v>875</v>
      </c>
      <c r="D44" s="58">
        <f>Invoice!B48</f>
        <v>6</v>
      </c>
      <c r="E44" s="59">
        <f>'Shipping Invoice'!J48*$N$1</f>
        <v>38.25</v>
      </c>
      <c r="F44" s="59">
        <f t="shared" si="0"/>
        <v>229.5</v>
      </c>
      <c r="G44" s="60">
        <f t="shared" si="1"/>
        <v>38.25</v>
      </c>
      <c r="H44" s="63">
        <f t="shared" si="2"/>
        <v>229.5</v>
      </c>
    </row>
    <row r="45" spans="1:8" s="62" customFormat="1" ht="24">
      <c r="A45" s="56" t="str">
        <f>IF((LEN('Copy paste to Here'!G49))&gt;5,((CONCATENATE('Copy paste to Here'!G49," &amp; ",'Copy paste to Here'!D49,"  &amp;  ",'Copy paste to Here'!E49))),"Empty Cell")</f>
        <v xml:space="preserve">Pink acrylic screw-fit flesh tunnel with clear crystal studded rim &amp; Gauge: 8mm  &amp;  </v>
      </c>
      <c r="B45" s="57" t="str">
        <f>'Copy paste to Here'!C49</f>
        <v>AFEMP</v>
      </c>
      <c r="C45" s="57" t="s">
        <v>876</v>
      </c>
      <c r="D45" s="58">
        <f>Invoice!B49</f>
        <v>8</v>
      </c>
      <c r="E45" s="59">
        <f>'Shipping Invoice'!J49*$N$1</f>
        <v>43.51</v>
      </c>
      <c r="F45" s="59">
        <f t="shared" si="0"/>
        <v>348.08</v>
      </c>
      <c r="G45" s="60">
        <f t="shared" si="1"/>
        <v>43.51</v>
      </c>
      <c r="H45" s="63">
        <f t="shared" si="2"/>
        <v>348.08</v>
      </c>
    </row>
    <row r="46" spans="1:8" s="62" customFormat="1" ht="25.5">
      <c r="A46" s="56" t="str">
        <f>IF((LEN('Copy paste to Here'!G50))&gt;5,((CONCATENATE('Copy paste to Here'!G50," &amp; ",'Copy paste to Here'!D50,"  &amp;  ",'Copy paste to Here'!E50))),"Empty Cell")</f>
        <v xml:space="preserve">Black acrylic screw-fit plug with a cute green frog logo &amp; Gauge: 8mm  &amp;  </v>
      </c>
      <c r="B46" s="57" t="str">
        <f>'Copy paste to Here'!C50</f>
        <v>AFPDDD</v>
      </c>
      <c r="C46" s="57" t="s">
        <v>877</v>
      </c>
      <c r="D46" s="58">
        <f>Invoice!B50</f>
        <v>2</v>
      </c>
      <c r="E46" s="59">
        <f>'Shipping Invoice'!J50*$N$1</f>
        <v>28.78</v>
      </c>
      <c r="F46" s="59">
        <f t="shared" si="0"/>
        <v>57.56</v>
      </c>
      <c r="G46" s="60">
        <f t="shared" si="1"/>
        <v>28.78</v>
      </c>
      <c r="H46" s="63">
        <f t="shared" si="2"/>
        <v>57.56</v>
      </c>
    </row>
    <row r="47" spans="1:8" s="62" customFormat="1" ht="24">
      <c r="A47" s="56" t="str">
        <f>IF((LEN('Copy paste to Here'!G51))&gt;5,((CONCATENATE('Copy paste to Here'!G51," &amp; ",'Copy paste to Here'!D51,"  &amp;  ",'Copy paste to Here'!E51))),"Empty Cell")</f>
        <v>Black acrylic screw-fit flesh tunnel with colored rim &amp; Gauge: 12mm  &amp;  Color: Red</v>
      </c>
      <c r="B47" s="57" t="str">
        <f>'Copy paste to Here'!C51</f>
        <v>AFTP</v>
      </c>
      <c r="C47" s="57" t="s">
        <v>878</v>
      </c>
      <c r="D47" s="58">
        <f>Invoice!B51</f>
        <v>2</v>
      </c>
      <c r="E47" s="59">
        <f>'Shipping Invoice'!J51*$N$1</f>
        <v>35.090000000000003</v>
      </c>
      <c r="F47" s="59">
        <f t="shared" si="0"/>
        <v>70.180000000000007</v>
      </c>
      <c r="G47" s="60">
        <f t="shared" si="1"/>
        <v>35.090000000000003</v>
      </c>
      <c r="H47" s="63">
        <f t="shared" si="2"/>
        <v>70.180000000000007</v>
      </c>
    </row>
    <row r="48" spans="1:8" s="62" customFormat="1" ht="24">
      <c r="A48" s="56" t="str">
        <f>IF((LEN('Copy paste to Here'!G52))&gt;5,((CONCATENATE('Copy paste to Here'!G52," &amp; ",'Copy paste to Here'!D52,"  &amp;  ",'Copy paste to Here'!E52))),"Empty Cell")</f>
        <v>Double flared acrylic flesh tunnel with internal screw-fit &amp; Gauge: 4mm  &amp;  Color: White</v>
      </c>
      <c r="B48" s="57" t="str">
        <f>'Copy paste to Here'!C52</f>
        <v>AHP</v>
      </c>
      <c r="C48" s="57" t="s">
        <v>879</v>
      </c>
      <c r="D48" s="58">
        <f>Invoice!B52</f>
        <v>4</v>
      </c>
      <c r="E48" s="59">
        <f>'Shipping Invoice'!J52*$N$1</f>
        <v>22.81</v>
      </c>
      <c r="F48" s="59">
        <f t="shared" si="0"/>
        <v>91.24</v>
      </c>
      <c r="G48" s="60">
        <f t="shared" si="1"/>
        <v>22.81</v>
      </c>
      <c r="H48" s="63">
        <f t="shared" si="2"/>
        <v>91.24</v>
      </c>
    </row>
    <row r="49" spans="1:8" s="62" customFormat="1" ht="24">
      <c r="A49" s="56" t="str">
        <f>IF((LEN('Copy paste to Here'!G53))&gt;5,((CONCATENATE('Copy paste to Here'!G53," &amp; ",'Copy paste to Here'!D53,"  &amp;  ",'Copy paste to Here'!E53))),"Empty Cell")</f>
        <v>Double flared acrylic flesh tunnel with internal screw-fit &amp; Gauge: 5mm  &amp;  Color: Black</v>
      </c>
      <c r="B49" s="57" t="str">
        <f>'Copy paste to Here'!C53</f>
        <v>AHP</v>
      </c>
      <c r="C49" s="57" t="s">
        <v>880</v>
      </c>
      <c r="D49" s="58">
        <f>Invoice!B53</f>
        <v>4</v>
      </c>
      <c r="E49" s="59">
        <f>'Shipping Invoice'!J53*$N$1</f>
        <v>22.81</v>
      </c>
      <c r="F49" s="59">
        <f t="shared" si="0"/>
        <v>91.24</v>
      </c>
      <c r="G49" s="60">
        <f t="shared" si="1"/>
        <v>22.81</v>
      </c>
      <c r="H49" s="63">
        <f t="shared" si="2"/>
        <v>91.24</v>
      </c>
    </row>
    <row r="50" spans="1:8" s="62" customFormat="1" ht="24">
      <c r="A50" s="56" t="str">
        <f>IF((LEN('Copy paste to Here'!G54))&gt;5,((CONCATENATE('Copy paste to Here'!G54," &amp; ",'Copy paste to Here'!D54,"  &amp;  ",'Copy paste to Here'!E54))),"Empty Cell")</f>
        <v>Semi transparent acrylic double flared flesh tunnel &amp; Gauge: 10mm  &amp;  Color: Green</v>
      </c>
      <c r="B50" s="57" t="str">
        <f>'Copy paste to Here'!C54</f>
        <v>APRD</v>
      </c>
      <c r="C50" s="57" t="s">
        <v>881</v>
      </c>
      <c r="D50" s="58">
        <f>Invoice!B54</f>
        <v>6</v>
      </c>
      <c r="E50" s="59">
        <f>'Shipping Invoice'!J54*$N$1</f>
        <v>14.04</v>
      </c>
      <c r="F50" s="59">
        <f t="shared" si="0"/>
        <v>84.24</v>
      </c>
      <c r="G50" s="60">
        <f t="shared" si="1"/>
        <v>14.04</v>
      </c>
      <c r="H50" s="63">
        <f t="shared" si="2"/>
        <v>84.24</v>
      </c>
    </row>
    <row r="51" spans="1:8" s="62" customFormat="1" ht="24">
      <c r="A51" s="56" t="str">
        <f>IF((LEN('Copy paste to Here'!G55))&gt;5,((CONCATENATE('Copy paste to Here'!G55," &amp; ",'Copy paste to Here'!D55,"  &amp;  ",'Copy paste to Here'!E55))),"Empty Cell")</f>
        <v>Semi transparent acrylic double flared flesh tunnel &amp; Gauge: 10mm  &amp;  Color: Purple</v>
      </c>
      <c r="B51" s="57" t="str">
        <f>'Copy paste to Here'!C55</f>
        <v>APRD</v>
      </c>
      <c r="C51" s="57" t="s">
        <v>881</v>
      </c>
      <c r="D51" s="58">
        <f>Invoice!B55</f>
        <v>6</v>
      </c>
      <c r="E51" s="59">
        <f>'Shipping Invoice'!J55*$N$1</f>
        <v>14.04</v>
      </c>
      <c r="F51" s="59">
        <f t="shared" si="0"/>
        <v>84.24</v>
      </c>
      <c r="G51" s="60">
        <f t="shared" si="1"/>
        <v>14.04</v>
      </c>
      <c r="H51" s="63">
        <f t="shared" si="2"/>
        <v>84.24</v>
      </c>
    </row>
    <row r="52" spans="1:8" s="62" customFormat="1">
      <c r="A52" s="56" t="str">
        <f>IF((LEN('Copy paste to Here'!G56))&gt;5,((CONCATENATE('Copy paste to Here'!G56," &amp; ",'Copy paste to Here'!D56,"  &amp;  ",'Copy paste to Here'!E56))),"Empty Cell")</f>
        <v>Solid acrylic double flared plug &amp; Gauge: 3mm  &amp;  Color: Clear</v>
      </c>
      <c r="B52" s="57" t="str">
        <f>'Copy paste to Here'!C56</f>
        <v>ASPG</v>
      </c>
      <c r="C52" s="57" t="s">
        <v>882</v>
      </c>
      <c r="D52" s="58">
        <f>Invoice!B56</f>
        <v>2</v>
      </c>
      <c r="E52" s="59">
        <f>'Shipping Invoice'!J56*$N$1</f>
        <v>14.04</v>
      </c>
      <c r="F52" s="59">
        <f t="shared" si="0"/>
        <v>28.08</v>
      </c>
      <c r="G52" s="60">
        <f t="shared" si="1"/>
        <v>14.04</v>
      </c>
      <c r="H52" s="63">
        <f t="shared" si="2"/>
        <v>28.08</v>
      </c>
    </row>
    <row r="53" spans="1:8" s="62" customFormat="1">
      <c r="A53" s="56" t="str">
        <f>IF((LEN('Copy paste to Here'!G57))&gt;5,((CONCATENATE('Copy paste to Here'!G57," &amp; ",'Copy paste to Here'!D57,"  &amp;  ",'Copy paste to Here'!E57))),"Empty Cell")</f>
        <v>Solid acrylic double flared plug &amp; Gauge: 5mm  &amp;  Color: Black</v>
      </c>
      <c r="B53" s="57" t="str">
        <f>'Copy paste to Here'!C57</f>
        <v>ASPG</v>
      </c>
      <c r="C53" s="57" t="s">
        <v>883</v>
      </c>
      <c r="D53" s="58">
        <f>Invoice!B57</f>
        <v>2</v>
      </c>
      <c r="E53" s="59">
        <f>'Shipping Invoice'!J57*$N$1</f>
        <v>15.44</v>
      </c>
      <c r="F53" s="59">
        <f t="shared" si="0"/>
        <v>30.88</v>
      </c>
      <c r="G53" s="60">
        <f t="shared" si="1"/>
        <v>15.44</v>
      </c>
      <c r="H53" s="63">
        <f t="shared" si="2"/>
        <v>30.88</v>
      </c>
    </row>
    <row r="54" spans="1:8" s="62" customFormat="1">
      <c r="A54" s="56" t="str">
        <f>IF((LEN('Copy paste to Here'!G58))&gt;5,((CONCATENATE('Copy paste to Here'!G58," &amp; ",'Copy paste to Here'!D58,"  &amp;  ",'Copy paste to Here'!E58))),"Empty Cell")</f>
        <v>Solid acrylic double flared plug &amp; Gauge: 5mm  &amp;  Color: White</v>
      </c>
      <c r="B54" s="57" t="str">
        <f>'Copy paste to Here'!C58</f>
        <v>ASPG</v>
      </c>
      <c r="C54" s="57" t="s">
        <v>883</v>
      </c>
      <c r="D54" s="58">
        <f>Invoice!B58</f>
        <v>2</v>
      </c>
      <c r="E54" s="59">
        <f>'Shipping Invoice'!J58*$N$1</f>
        <v>15.44</v>
      </c>
      <c r="F54" s="59">
        <f t="shared" si="0"/>
        <v>30.88</v>
      </c>
      <c r="G54" s="60">
        <f t="shared" si="1"/>
        <v>15.44</v>
      </c>
      <c r="H54" s="63">
        <f t="shared" si="2"/>
        <v>30.88</v>
      </c>
    </row>
    <row r="55" spans="1:8" s="62" customFormat="1">
      <c r="A55" s="56" t="str">
        <f>IF((LEN('Copy paste to Here'!G59))&gt;5,((CONCATENATE('Copy paste to Here'!G59," &amp; ",'Copy paste to Here'!D59,"  &amp;  ",'Copy paste to Here'!E59))),"Empty Cell")</f>
        <v>Solid acrylic double flared plug &amp; Gauge: 5mm  &amp;  Color: Clear</v>
      </c>
      <c r="B55" s="57" t="str">
        <f>'Copy paste to Here'!C59</f>
        <v>ASPG</v>
      </c>
      <c r="C55" s="57" t="s">
        <v>883</v>
      </c>
      <c r="D55" s="58">
        <f>Invoice!B59</f>
        <v>2</v>
      </c>
      <c r="E55" s="59">
        <f>'Shipping Invoice'!J59*$N$1</f>
        <v>15.44</v>
      </c>
      <c r="F55" s="59">
        <f t="shared" si="0"/>
        <v>30.88</v>
      </c>
      <c r="G55" s="60">
        <f t="shared" si="1"/>
        <v>15.44</v>
      </c>
      <c r="H55" s="63">
        <f t="shared" si="2"/>
        <v>30.88</v>
      </c>
    </row>
    <row r="56" spans="1:8" s="62" customFormat="1">
      <c r="A56" s="56" t="str">
        <f>IF((LEN('Copy paste to Here'!G60))&gt;5,((CONCATENATE('Copy paste to Here'!G60," &amp; ",'Copy paste to Here'!D60,"  &amp;  ",'Copy paste to Here'!E60))),"Empty Cell")</f>
        <v>Solid acrylic double flared plug &amp; Gauge: 6mm  &amp;  Color: Clear</v>
      </c>
      <c r="B56" s="57" t="str">
        <f>'Copy paste to Here'!C60</f>
        <v>ASPG</v>
      </c>
      <c r="C56" s="57" t="s">
        <v>884</v>
      </c>
      <c r="D56" s="58">
        <f>Invoice!B60</f>
        <v>2</v>
      </c>
      <c r="E56" s="59">
        <f>'Shipping Invoice'!J60*$N$1</f>
        <v>15.44</v>
      </c>
      <c r="F56" s="59">
        <f t="shared" si="0"/>
        <v>30.88</v>
      </c>
      <c r="G56" s="60">
        <f t="shared" si="1"/>
        <v>15.44</v>
      </c>
      <c r="H56" s="63">
        <f t="shared" si="2"/>
        <v>30.88</v>
      </c>
    </row>
    <row r="57" spans="1:8" s="62" customFormat="1">
      <c r="A57" s="56" t="str">
        <f>IF((LEN('Copy paste to Here'!G61))&gt;5,((CONCATENATE('Copy paste to Here'!G61," &amp; ",'Copy paste to Here'!D61,"  &amp;  ",'Copy paste to Here'!E61))),"Empty Cell")</f>
        <v>Solid acrylic double flared plug &amp; Gauge: 8mm  &amp;  Color: Clear</v>
      </c>
      <c r="B57" s="57" t="str">
        <f>'Copy paste to Here'!C61</f>
        <v>ASPG</v>
      </c>
      <c r="C57" s="57" t="s">
        <v>885</v>
      </c>
      <c r="D57" s="58">
        <f>Invoice!B61</f>
        <v>2</v>
      </c>
      <c r="E57" s="59">
        <f>'Shipping Invoice'!J61*$N$1</f>
        <v>16.84</v>
      </c>
      <c r="F57" s="59">
        <f t="shared" si="0"/>
        <v>33.68</v>
      </c>
      <c r="G57" s="60">
        <f t="shared" si="1"/>
        <v>16.84</v>
      </c>
      <c r="H57" s="63">
        <f t="shared" si="2"/>
        <v>33.68</v>
      </c>
    </row>
    <row r="58" spans="1:8" s="62" customFormat="1">
      <c r="A58" s="56" t="str">
        <f>IF((LEN('Copy paste to Here'!G62))&gt;5,((CONCATENATE('Copy paste to Here'!G62," &amp; ",'Copy paste to Here'!D62,"  &amp;  ",'Copy paste to Here'!E62))),"Empty Cell")</f>
        <v>Solid acrylic double flared plug &amp; Gauge: 10mm  &amp;  Color: White</v>
      </c>
      <c r="B58" s="57" t="str">
        <f>'Copy paste to Here'!C62</f>
        <v>ASPG</v>
      </c>
      <c r="C58" s="57" t="s">
        <v>886</v>
      </c>
      <c r="D58" s="58">
        <f>Invoice!B62</f>
        <v>2</v>
      </c>
      <c r="E58" s="59">
        <f>'Shipping Invoice'!J62*$N$1</f>
        <v>18.25</v>
      </c>
      <c r="F58" s="59">
        <f t="shared" si="0"/>
        <v>36.5</v>
      </c>
      <c r="G58" s="60">
        <f t="shared" si="1"/>
        <v>18.25</v>
      </c>
      <c r="H58" s="63">
        <f t="shared" si="2"/>
        <v>36.5</v>
      </c>
    </row>
    <row r="59" spans="1:8" s="62" customFormat="1">
      <c r="A59" s="56" t="str">
        <f>IF((LEN('Copy paste to Here'!G63))&gt;5,((CONCATENATE('Copy paste to Here'!G63," &amp; ",'Copy paste to Here'!D63,"  &amp;  ",'Copy paste to Here'!E63))),"Empty Cell")</f>
        <v>Solid acrylic double flared plug &amp; Gauge: 10mm  &amp;  Color: Clear</v>
      </c>
      <c r="B59" s="57" t="str">
        <f>'Copy paste to Here'!C63</f>
        <v>ASPG</v>
      </c>
      <c r="C59" s="57" t="s">
        <v>886</v>
      </c>
      <c r="D59" s="58">
        <f>Invoice!B63</f>
        <v>2</v>
      </c>
      <c r="E59" s="59">
        <f>'Shipping Invoice'!J63*$N$1</f>
        <v>18.25</v>
      </c>
      <c r="F59" s="59">
        <f t="shared" si="0"/>
        <v>36.5</v>
      </c>
      <c r="G59" s="60">
        <f t="shared" si="1"/>
        <v>18.25</v>
      </c>
      <c r="H59" s="63">
        <f t="shared" si="2"/>
        <v>36.5</v>
      </c>
    </row>
    <row r="60" spans="1:8" s="62" customFormat="1">
      <c r="A60" s="56" t="str">
        <f>IF((LEN('Copy paste to Here'!G64))&gt;5,((CONCATENATE('Copy paste to Here'!G64," &amp; ",'Copy paste to Here'!D64,"  &amp;  ",'Copy paste to Here'!E64))),"Empty Cell")</f>
        <v>Solid acrylic double flared plug &amp; Gauge: 19mm  &amp;  Color: Black</v>
      </c>
      <c r="B60" s="57" t="str">
        <f>'Copy paste to Here'!C64</f>
        <v>ASPG</v>
      </c>
      <c r="C60" s="57" t="s">
        <v>887</v>
      </c>
      <c r="D60" s="58">
        <f>Invoice!B64</f>
        <v>2</v>
      </c>
      <c r="E60" s="59">
        <f>'Shipping Invoice'!J64*$N$1</f>
        <v>29.83</v>
      </c>
      <c r="F60" s="59">
        <f t="shared" si="0"/>
        <v>59.66</v>
      </c>
      <c r="G60" s="60">
        <f t="shared" si="1"/>
        <v>29.83</v>
      </c>
      <c r="H60" s="63">
        <f t="shared" si="2"/>
        <v>59.66</v>
      </c>
    </row>
    <row r="61" spans="1:8" s="62" customFormat="1">
      <c r="A61" s="56" t="str">
        <f>IF((LEN('Copy paste to Here'!G65))&gt;5,((CONCATENATE('Copy paste to Here'!G65," &amp; ",'Copy paste to Here'!D65,"  &amp;  ",'Copy paste to Here'!E65))),"Empty Cell")</f>
        <v>Solid acrylic double flared plug &amp; Gauge: 19mm  &amp;  Color: White</v>
      </c>
      <c r="B61" s="57" t="str">
        <f>'Copy paste to Here'!C65</f>
        <v>ASPG</v>
      </c>
      <c r="C61" s="57" t="s">
        <v>887</v>
      </c>
      <c r="D61" s="58">
        <f>Invoice!B65</f>
        <v>8</v>
      </c>
      <c r="E61" s="59">
        <f>'Shipping Invoice'!J65*$N$1</f>
        <v>29.83</v>
      </c>
      <c r="F61" s="59">
        <f t="shared" si="0"/>
        <v>238.64</v>
      </c>
      <c r="G61" s="60">
        <f t="shared" si="1"/>
        <v>29.83</v>
      </c>
      <c r="H61" s="63">
        <f t="shared" si="2"/>
        <v>238.64</v>
      </c>
    </row>
    <row r="62" spans="1:8" s="62" customFormat="1">
      <c r="A62" s="56" t="str">
        <f>IF((LEN('Copy paste to Here'!G66))&gt;5,((CONCATENATE('Copy paste to Here'!G66," &amp; ",'Copy paste to Here'!D66,"  &amp;  ",'Copy paste to Here'!E66))),"Empty Cell")</f>
        <v>Solid acrylic double flared plug &amp; Gauge: 22mm  &amp;  Color: Clear</v>
      </c>
      <c r="B62" s="57" t="str">
        <f>'Copy paste to Here'!C66</f>
        <v>ASPG</v>
      </c>
      <c r="C62" s="57" t="s">
        <v>888</v>
      </c>
      <c r="D62" s="58">
        <f>Invoice!B66</f>
        <v>4</v>
      </c>
      <c r="E62" s="59">
        <f>'Shipping Invoice'!J66*$N$1</f>
        <v>32.64</v>
      </c>
      <c r="F62" s="59">
        <f t="shared" si="0"/>
        <v>130.56</v>
      </c>
      <c r="G62" s="60">
        <f t="shared" si="1"/>
        <v>32.64</v>
      </c>
      <c r="H62" s="63">
        <f t="shared" si="2"/>
        <v>130.56</v>
      </c>
    </row>
    <row r="63" spans="1:8" s="62" customFormat="1">
      <c r="A63" s="56" t="str">
        <f>IF((LEN('Copy paste to Here'!G67))&gt;5,((CONCATENATE('Copy paste to Here'!G67," &amp; ",'Copy paste to Here'!D67,"  &amp;  ",'Copy paste to Here'!E67))),"Empty Cell")</f>
        <v>Solid acrylic double flared plug &amp; Gauge: 25mm  &amp;  Color: Clear</v>
      </c>
      <c r="B63" s="57" t="str">
        <f>'Copy paste to Here'!C67</f>
        <v>ASPG</v>
      </c>
      <c r="C63" s="57" t="s">
        <v>889</v>
      </c>
      <c r="D63" s="58">
        <f>Invoice!B67</f>
        <v>6</v>
      </c>
      <c r="E63" s="59">
        <f>'Shipping Invoice'!J67*$N$1</f>
        <v>34.74</v>
      </c>
      <c r="F63" s="59">
        <f t="shared" si="0"/>
        <v>208.44</v>
      </c>
      <c r="G63" s="60">
        <f t="shared" si="1"/>
        <v>34.74</v>
      </c>
      <c r="H63" s="63">
        <f t="shared" si="2"/>
        <v>208.44</v>
      </c>
    </row>
    <row r="64" spans="1:8" s="62" customFormat="1" ht="36">
      <c r="A64" s="56" t="str">
        <f>IF((LEN('Copy paste to Here'!G68))&gt;5,((CONCATENATE('Copy paste to Here'!G68," &amp; ",'Copy paste to Here'!D68,"  &amp;  ",'Copy paste to Here'!E68))),"Empty Cell")</f>
        <v>Bi color PVD plated &amp; mirror polished surgical steel double flared flesh tunnel with internal screw-fit Enjoy having two different colors in a single plug &amp; Gauge: 8mm  &amp;  Color: Black</v>
      </c>
      <c r="B64" s="57" t="str">
        <f>'Copy paste to Here'!C68</f>
        <v>BSHP</v>
      </c>
      <c r="C64" s="57" t="s">
        <v>890</v>
      </c>
      <c r="D64" s="58">
        <f>Invoice!B68</f>
        <v>2</v>
      </c>
      <c r="E64" s="59">
        <f>'Shipping Invoice'!J68*$N$1</f>
        <v>96.15</v>
      </c>
      <c r="F64" s="59">
        <f t="shared" si="0"/>
        <v>192.3</v>
      </c>
      <c r="G64" s="60">
        <f t="shared" si="1"/>
        <v>96.15</v>
      </c>
      <c r="H64" s="63">
        <f t="shared" si="2"/>
        <v>192.3</v>
      </c>
    </row>
    <row r="65" spans="1:8" s="62" customFormat="1" ht="24">
      <c r="A65" s="56" t="str">
        <f>IF((LEN('Copy paste to Here'!G69))&gt;5,((CONCATENATE('Copy paste to Here'!G69," &amp; ",'Copy paste to Here'!D69,"  &amp;  ",'Copy paste to Here'!E69))),"Empty Cell")</f>
        <v xml:space="preserve">High polished surgical steel double flared flesh tunnel - size 12g to 2'' (2mm - 52mm) &amp; Gauge: 6mm  &amp;  </v>
      </c>
      <c r="B65" s="57" t="str">
        <f>'Copy paste to Here'!C69</f>
        <v>DPG</v>
      </c>
      <c r="C65" s="57" t="s">
        <v>891</v>
      </c>
      <c r="D65" s="58">
        <f>Invoice!B69</f>
        <v>2</v>
      </c>
      <c r="E65" s="59">
        <f>'Shipping Invoice'!J69*$N$1</f>
        <v>20.350000000000001</v>
      </c>
      <c r="F65" s="59">
        <f t="shared" si="0"/>
        <v>40.700000000000003</v>
      </c>
      <c r="G65" s="60">
        <f t="shared" si="1"/>
        <v>20.350000000000001</v>
      </c>
      <c r="H65" s="63">
        <f t="shared" si="2"/>
        <v>40.700000000000003</v>
      </c>
    </row>
    <row r="66" spans="1:8" s="62" customFormat="1" ht="24">
      <c r="A66" s="56" t="str">
        <f>IF((LEN('Copy paste to Here'!G70))&gt;5,((CONCATENATE('Copy paste to Here'!G70," &amp; ",'Copy paste to Here'!D70,"  &amp;  ",'Copy paste to Here'!E70))),"Empty Cell")</f>
        <v xml:space="preserve">High polished surgical steel double flared flesh tunnel - size 12g to 2'' (2mm - 52mm) &amp; Gauge: 8mm  &amp;  </v>
      </c>
      <c r="B66" s="57" t="str">
        <f>'Copy paste to Here'!C70</f>
        <v>DPG</v>
      </c>
      <c r="C66" s="57" t="s">
        <v>892</v>
      </c>
      <c r="D66" s="58">
        <f>Invoice!B70</f>
        <v>2</v>
      </c>
      <c r="E66" s="59">
        <f>'Shipping Invoice'!J70*$N$1</f>
        <v>22.46</v>
      </c>
      <c r="F66" s="59">
        <f t="shared" si="0"/>
        <v>44.92</v>
      </c>
      <c r="G66" s="60">
        <f t="shared" si="1"/>
        <v>22.46</v>
      </c>
      <c r="H66" s="63">
        <f t="shared" si="2"/>
        <v>44.92</v>
      </c>
    </row>
    <row r="67" spans="1:8" s="62" customFormat="1" ht="24">
      <c r="A67" s="56" t="str">
        <f>IF((LEN('Copy paste to Here'!G71))&gt;5,((CONCATENATE('Copy paste to Here'!G71," &amp; ",'Copy paste to Here'!D71,"  &amp;  ",'Copy paste to Here'!E71))),"Empty Cell")</f>
        <v xml:space="preserve">High polished surgical steel double flared flesh tunnel - size 12g to 2'' (2mm - 52mm) &amp; Gauge: 16mm  &amp;  </v>
      </c>
      <c r="B67" s="57" t="str">
        <f>'Copy paste to Here'!C71</f>
        <v>DPG</v>
      </c>
      <c r="C67" s="57" t="s">
        <v>893</v>
      </c>
      <c r="D67" s="58">
        <f>Invoice!B71</f>
        <v>2</v>
      </c>
      <c r="E67" s="59">
        <f>'Shipping Invoice'!J71*$N$1</f>
        <v>36.85</v>
      </c>
      <c r="F67" s="59">
        <f t="shared" si="0"/>
        <v>73.7</v>
      </c>
      <c r="G67" s="60">
        <f t="shared" si="1"/>
        <v>36.85</v>
      </c>
      <c r="H67" s="63">
        <f t="shared" si="2"/>
        <v>73.7</v>
      </c>
    </row>
    <row r="68" spans="1:8" s="62" customFormat="1" ht="25.5">
      <c r="A68" s="56" t="str">
        <f>IF((LEN('Copy paste to Here'!G72))&gt;5,((CONCATENATE('Copy paste to Here'!G72," &amp; ",'Copy paste to Here'!D72,"  &amp;  ",'Copy paste to Here'!E72))),"Empty Cell")</f>
        <v xml:space="preserve">High polished surgical steel double flared flesh tunnel - size 12g to 2'' (2mm - 52mm) &amp; Gauge: 18mm  &amp;  </v>
      </c>
      <c r="B68" s="57" t="str">
        <f>'Copy paste to Here'!C72</f>
        <v>DPG</v>
      </c>
      <c r="C68" s="57" t="s">
        <v>894</v>
      </c>
      <c r="D68" s="58">
        <f>Invoice!B72</f>
        <v>2</v>
      </c>
      <c r="E68" s="59">
        <f>'Shipping Invoice'!J72*$N$1</f>
        <v>43.51</v>
      </c>
      <c r="F68" s="59">
        <f t="shared" si="0"/>
        <v>87.02</v>
      </c>
      <c r="G68" s="60">
        <f t="shared" si="1"/>
        <v>43.51</v>
      </c>
      <c r="H68" s="63">
        <f t="shared" si="2"/>
        <v>87.02</v>
      </c>
    </row>
    <row r="69" spans="1:8" s="62" customFormat="1" ht="25.5">
      <c r="A69" s="56" t="str">
        <f>IF((LEN('Copy paste to Here'!G73))&gt;5,((CONCATENATE('Copy paste to Here'!G73," &amp; ",'Copy paste to Here'!D73,"  &amp;  ",'Copy paste to Here'!E73))),"Empty Cell")</f>
        <v xml:space="preserve">High polished surgical steel double flared flesh tunnel - size 12g to 2'' (2mm - 52mm) &amp; Gauge: 9mm  &amp;  </v>
      </c>
      <c r="B69" s="57" t="str">
        <f>'Copy paste to Here'!C73</f>
        <v>DPG</v>
      </c>
      <c r="C69" s="57" t="s">
        <v>895</v>
      </c>
      <c r="D69" s="58">
        <f>Invoice!B73</f>
        <v>2</v>
      </c>
      <c r="E69" s="59">
        <f>'Shipping Invoice'!J73*$N$1</f>
        <v>24.21</v>
      </c>
      <c r="F69" s="59">
        <f t="shared" si="0"/>
        <v>48.42</v>
      </c>
      <c r="G69" s="60">
        <f t="shared" si="1"/>
        <v>24.21</v>
      </c>
      <c r="H69" s="63">
        <f t="shared" si="2"/>
        <v>48.42</v>
      </c>
    </row>
    <row r="70" spans="1:8" s="62" customFormat="1" ht="24">
      <c r="A70" s="56" t="str">
        <f>IF((LEN('Copy paste to Here'!G74))&gt;5,((CONCATENATE('Copy paste to Here'!G74," &amp; ",'Copy paste to Here'!D74,"  &amp;  ",'Copy paste to Here'!E74))),"Empty Cell")</f>
        <v xml:space="preserve">Jackfruit wood single flare flesh tunnel with rubber O-ring &amp; Gauge: 8mm  &amp;  </v>
      </c>
      <c r="B70" s="57" t="str">
        <f>'Copy paste to Here'!C74</f>
        <v>DPJFR</v>
      </c>
      <c r="C70" s="57" t="s">
        <v>896</v>
      </c>
      <c r="D70" s="58">
        <f>Invoice!B74</f>
        <v>2</v>
      </c>
      <c r="E70" s="59">
        <f>'Shipping Invoice'!J74*$N$1</f>
        <v>38.25</v>
      </c>
      <c r="F70" s="59">
        <f t="shared" si="0"/>
        <v>76.5</v>
      </c>
      <c r="G70" s="60">
        <f t="shared" si="1"/>
        <v>38.25</v>
      </c>
      <c r="H70" s="63">
        <f t="shared" si="2"/>
        <v>76.5</v>
      </c>
    </row>
    <row r="71" spans="1:8" s="62" customFormat="1">
      <c r="A71" s="56" t="str">
        <f>IF((LEN('Copy paste to Here'!G75))&gt;5,((CONCATENATE('Copy paste to Here'!G75," &amp; ",'Copy paste to Here'!D75,"  &amp;  ",'Copy paste to Here'!E75))),"Empty Cell")</f>
        <v xml:space="preserve">Coconut wood double flared flesh tunnel &amp; Gauge: 4mm  &amp;  </v>
      </c>
      <c r="B71" s="57" t="str">
        <f>'Copy paste to Here'!C75</f>
        <v>DPWB</v>
      </c>
      <c r="C71" s="57" t="s">
        <v>897</v>
      </c>
      <c r="D71" s="58">
        <f>Invoice!B75</f>
        <v>6</v>
      </c>
      <c r="E71" s="59">
        <f>'Shipping Invoice'!J75*$N$1</f>
        <v>32.99</v>
      </c>
      <c r="F71" s="59">
        <f t="shared" si="0"/>
        <v>197.94</v>
      </c>
      <c r="G71" s="60">
        <f t="shared" si="1"/>
        <v>32.99</v>
      </c>
      <c r="H71" s="63">
        <f t="shared" si="2"/>
        <v>197.94</v>
      </c>
    </row>
    <row r="72" spans="1:8" s="62" customFormat="1">
      <c r="A72" s="56" t="str">
        <f>IF((LEN('Copy paste to Here'!G76))&gt;5,((CONCATENATE('Copy paste to Here'!G76," &amp; ",'Copy paste to Here'!D76,"  &amp;  ",'Copy paste to Here'!E76))),"Empty Cell")</f>
        <v xml:space="preserve">Coconut wood double flared flesh tunnel &amp; Gauge: 5mm  &amp;  </v>
      </c>
      <c r="B72" s="57" t="str">
        <f>'Copy paste to Here'!C76</f>
        <v>DPWB</v>
      </c>
      <c r="C72" s="57" t="s">
        <v>898</v>
      </c>
      <c r="D72" s="58">
        <f>Invoice!B76</f>
        <v>4</v>
      </c>
      <c r="E72" s="59">
        <f>'Shipping Invoice'!J76*$N$1</f>
        <v>34.74</v>
      </c>
      <c r="F72" s="59">
        <f t="shared" si="0"/>
        <v>138.96</v>
      </c>
      <c r="G72" s="60">
        <f t="shared" si="1"/>
        <v>34.74</v>
      </c>
      <c r="H72" s="63">
        <f t="shared" si="2"/>
        <v>138.96</v>
      </c>
    </row>
    <row r="73" spans="1:8" s="62" customFormat="1">
      <c r="A73" s="56" t="str">
        <f>IF((LEN('Copy paste to Here'!G77))&gt;5,((CONCATENATE('Copy paste to Here'!G77," &amp; ",'Copy paste to Here'!D77,"  &amp;  ",'Copy paste to Here'!E77))),"Empty Cell")</f>
        <v xml:space="preserve">Coconut wood double flared flesh tunnel &amp; Gauge: 25mm  &amp;  </v>
      </c>
      <c r="B73" s="57" t="str">
        <f>'Copy paste to Here'!C77</f>
        <v>DPWB</v>
      </c>
      <c r="C73" s="57" t="s">
        <v>899</v>
      </c>
      <c r="D73" s="58">
        <f>Invoice!B77</f>
        <v>2</v>
      </c>
      <c r="E73" s="59">
        <f>'Shipping Invoice'!J77*$N$1</f>
        <v>73.34</v>
      </c>
      <c r="F73" s="59">
        <f t="shared" si="0"/>
        <v>146.68</v>
      </c>
      <c r="G73" s="60">
        <f t="shared" si="1"/>
        <v>73.34</v>
      </c>
      <c r="H73" s="63">
        <f t="shared" si="2"/>
        <v>146.68</v>
      </c>
    </row>
    <row r="74" spans="1:8" s="62" customFormat="1" ht="24">
      <c r="A74" s="56" t="str">
        <f>IF((LEN('Copy paste to Here'!G78))&gt;5,((CONCATENATE('Copy paste to Here'!G78," &amp; ",'Copy paste to Here'!D78,"  &amp;  ",'Copy paste to Here'!E78))),"Empty Cell")</f>
        <v>PVD plated surgical steel double flared flesh tunnel - 12g (2mm) to 2'' (52mm) &amp; Gauge: 5mm  &amp;  Color: Black</v>
      </c>
      <c r="B74" s="57" t="str">
        <f>'Copy paste to Here'!C78</f>
        <v>DTPG</v>
      </c>
      <c r="C74" s="57" t="s">
        <v>900</v>
      </c>
      <c r="D74" s="58">
        <f>Invoice!B78</f>
        <v>2</v>
      </c>
      <c r="E74" s="59">
        <f>'Shipping Invoice'!J78*$N$1</f>
        <v>39.299999999999997</v>
      </c>
      <c r="F74" s="59">
        <f t="shared" si="0"/>
        <v>78.599999999999994</v>
      </c>
      <c r="G74" s="60">
        <f t="shared" si="1"/>
        <v>39.299999999999997</v>
      </c>
      <c r="H74" s="63">
        <f t="shared" si="2"/>
        <v>78.599999999999994</v>
      </c>
    </row>
    <row r="75" spans="1:8" s="62" customFormat="1" ht="24">
      <c r="A75" s="56" t="str">
        <f>IF((LEN('Copy paste to Here'!G79))&gt;5,((CONCATENATE('Copy paste to Here'!G79," &amp; ",'Copy paste to Here'!D79,"  &amp;  ",'Copy paste to Here'!E79))),"Empty Cell")</f>
        <v>PVD plated surgical steel double flared flesh tunnel - 12g (2mm) to 2'' (52mm) &amp; Gauge: 6mm  &amp;  Color: Black</v>
      </c>
      <c r="B75" s="57" t="str">
        <f>'Copy paste to Here'!C79</f>
        <v>DTPG</v>
      </c>
      <c r="C75" s="57" t="s">
        <v>901</v>
      </c>
      <c r="D75" s="58">
        <f>Invoice!B79</f>
        <v>2</v>
      </c>
      <c r="E75" s="59">
        <f>'Shipping Invoice'!J79*$N$1</f>
        <v>40.71</v>
      </c>
      <c r="F75" s="59">
        <f t="shared" si="0"/>
        <v>81.42</v>
      </c>
      <c r="G75" s="60">
        <f t="shared" si="1"/>
        <v>40.71</v>
      </c>
      <c r="H75" s="63">
        <f t="shared" si="2"/>
        <v>81.42</v>
      </c>
    </row>
    <row r="76" spans="1:8" s="62" customFormat="1" ht="24">
      <c r="A76" s="56" t="str">
        <f>IF((LEN('Copy paste to Here'!G80))&gt;5,((CONCATENATE('Copy paste to Here'!G80," &amp; ",'Copy paste to Here'!D80,"  &amp;  ",'Copy paste to Here'!E80))),"Empty Cell")</f>
        <v>PVD plated surgical steel double flared flesh tunnel - 12g (2mm) to 2'' (52mm) &amp; Gauge: 10mm  &amp;  Color: Black</v>
      </c>
      <c r="B76" s="57" t="str">
        <f>'Copy paste to Here'!C80</f>
        <v>DTPG</v>
      </c>
      <c r="C76" s="57" t="s">
        <v>902</v>
      </c>
      <c r="D76" s="58">
        <f>Invoice!B80</f>
        <v>2</v>
      </c>
      <c r="E76" s="59">
        <f>'Shipping Invoice'!J80*$N$1</f>
        <v>48.08</v>
      </c>
      <c r="F76" s="59">
        <f t="shared" si="0"/>
        <v>96.16</v>
      </c>
      <c r="G76" s="60">
        <f t="shared" si="1"/>
        <v>48.08</v>
      </c>
      <c r="H76" s="63">
        <f t="shared" si="2"/>
        <v>96.16</v>
      </c>
    </row>
    <row r="77" spans="1:8" s="62" customFormat="1" ht="25.5">
      <c r="A77" s="56" t="str">
        <f>IF((LEN('Copy paste to Here'!G81))&gt;5,((CONCATENATE('Copy paste to Here'!G81," &amp; ",'Copy paste to Here'!D81,"  &amp;  ",'Copy paste to Here'!E81))),"Empty Cell")</f>
        <v>PVD plated surgical steel double flared flesh tunnel - 12g (2mm) to 2'' (52mm) &amp; Gauge: 14mm  &amp;  Color: Black</v>
      </c>
      <c r="B77" s="57" t="str">
        <f>'Copy paste to Here'!C81</f>
        <v>DTPG</v>
      </c>
      <c r="C77" s="57" t="s">
        <v>903</v>
      </c>
      <c r="D77" s="58">
        <f>Invoice!B81</f>
        <v>2</v>
      </c>
      <c r="E77" s="59">
        <f>'Shipping Invoice'!J81*$N$1</f>
        <v>58.95</v>
      </c>
      <c r="F77" s="59">
        <f t="shared" si="0"/>
        <v>117.9</v>
      </c>
      <c r="G77" s="60">
        <f t="shared" si="1"/>
        <v>58.95</v>
      </c>
      <c r="H77" s="63">
        <f t="shared" si="2"/>
        <v>117.9</v>
      </c>
    </row>
    <row r="78" spans="1:8" s="62" customFormat="1" ht="24">
      <c r="A78" s="56" t="str">
        <f>IF((LEN('Copy paste to Here'!G82))&gt;5,((CONCATENATE('Copy paste to Here'!G82," &amp; ",'Copy paste to Here'!D82,"  &amp;  ",'Copy paste to Here'!E82))),"Empty Cell")</f>
        <v>PVD plated surgical steel double flared flesh tunnel - 12g (2mm) to 2'' (52mm) &amp; Gauge: 16mm  &amp;  Color: Black</v>
      </c>
      <c r="B78" s="57" t="str">
        <f>'Copy paste to Here'!C82</f>
        <v>DTPG</v>
      </c>
      <c r="C78" s="57" t="s">
        <v>904</v>
      </c>
      <c r="D78" s="58">
        <f>Invoice!B82</f>
        <v>22</v>
      </c>
      <c r="E78" s="59">
        <f>'Shipping Invoice'!J82*$N$1</f>
        <v>61.76</v>
      </c>
      <c r="F78" s="59">
        <f t="shared" si="0"/>
        <v>1358.72</v>
      </c>
      <c r="G78" s="60">
        <f t="shared" si="1"/>
        <v>61.76</v>
      </c>
      <c r="H78" s="63">
        <f t="shared" si="2"/>
        <v>1358.72</v>
      </c>
    </row>
    <row r="79" spans="1:8" s="62" customFormat="1" ht="24">
      <c r="A79" s="56" t="str">
        <f>IF((LEN('Copy paste to Here'!G83))&gt;5,((CONCATENATE('Copy paste to Here'!G83," &amp; ",'Copy paste to Here'!D83,"  &amp;  ",'Copy paste to Here'!E83))),"Empty Cell")</f>
        <v xml:space="preserve">Mirror polished surgical steel screw-fit flesh tunnel &amp; Gauge: 25mm  &amp;  </v>
      </c>
      <c r="B79" s="57" t="str">
        <f>'Copy paste to Here'!C83</f>
        <v>FPG</v>
      </c>
      <c r="C79" s="57" t="s">
        <v>905</v>
      </c>
      <c r="D79" s="58">
        <f>Invoice!B83</f>
        <v>10</v>
      </c>
      <c r="E79" s="59">
        <f>'Shipping Invoice'!J83*$N$1</f>
        <v>148.79</v>
      </c>
      <c r="F79" s="59">
        <f t="shared" si="0"/>
        <v>1487.8999999999999</v>
      </c>
      <c r="G79" s="60">
        <f t="shared" si="1"/>
        <v>148.79</v>
      </c>
      <c r="H79" s="63">
        <f t="shared" si="2"/>
        <v>1487.8999999999999</v>
      </c>
    </row>
    <row r="80" spans="1:8" s="62" customFormat="1" ht="24">
      <c r="A80" s="56" t="str">
        <f>IF((LEN('Copy paste to Here'!G84))&gt;5,((CONCATENATE('Copy paste to Here'!G84," &amp; ",'Copy paste to Here'!D84,"  &amp;  ",'Copy paste to Here'!E84))),"Empty Cell")</f>
        <v xml:space="preserve">Mirror polished surgical steel screw-fit flesh tunnel &amp; Gauge: 38mm  &amp;  </v>
      </c>
      <c r="B80" s="57" t="str">
        <f>'Copy paste to Here'!C84</f>
        <v>FPG</v>
      </c>
      <c r="C80" s="57" t="s">
        <v>906</v>
      </c>
      <c r="D80" s="58">
        <f>Invoice!B84</f>
        <v>4</v>
      </c>
      <c r="E80" s="59">
        <f>'Shipping Invoice'!J84*$N$1</f>
        <v>280.38</v>
      </c>
      <c r="F80" s="59">
        <f t="shared" si="0"/>
        <v>1121.52</v>
      </c>
      <c r="G80" s="60">
        <f t="shared" si="1"/>
        <v>280.38</v>
      </c>
      <c r="H80" s="63">
        <f t="shared" si="2"/>
        <v>1121.52</v>
      </c>
    </row>
    <row r="81" spans="1:8" s="62" customFormat="1">
      <c r="A81" s="56" t="str">
        <f>IF((LEN('Copy paste to Here'!G85))&gt;5,((CONCATENATE('Copy paste to Here'!G85," &amp; ",'Copy paste to Here'!D85,"  &amp;  ",'Copy paste to Here'!E85))),"Empty Cell")</f>
        <v>Silicone double flared flesh tunnel &amp; Gauge: 4mm  &amp;  Color: Black</v>
      </c>
      <c r="B81" s="57" t="str">
        <f>'Copy paste to Here'!C85</f>
        <v>FPSI</v>
      </c>
      <c r="C81" s="57" t="s">
        <v>907</v>
      </c>
      <c r="D81" s="58">
        <f>Invoice!B85</f>
        <v>6</v>
      </c>
      <c r="E81" s="59">
        <f>'Shipping Invoice'!J85*$N$1</f>
        <v>12.63</v>
      </c>
      <c r="F81" s="59">
        <f t="shared" si="0"/>
        <v>75.78</v>
      </c>
      <c r="G81" s="60">
        <f t="shared" si="1"/>
        <v>12.63</v>
      </c>
      <c r="H81" s="63">
        <f t="shared" si="2"/>
        <v>75.78</v>
      </c>
    </row>
    <row r="82" spans="1:8" s="62" customFormat="1" ht="24">
      <c r="A82" s="56" t="str">
        <f>IF((LEN('Copy paste to Here'!G86))&gt;5,((CONCATENATE('Copy paste to Here'!G86," &amp; ",'Copy paste to Here'!D86,"  &amp;  ",'Copy paste to Here'!E86))),"Empty Cell")</f>
        <v>Silicone double flared flesh tunnel &amp; Gauge: 19mm  &amp;  Color: Black</v>
      </c>
      <c r="B82" s="57" t="str">
        <f>'Copy paste to Here'!C86</f>
        <v>FPSI</v>
      </c>
      <c r="C82" s="57" t="s">
        <v>908</v>
      </c>
      <c r="D82" s="58">
        <f>Invoice!B86</f>
        <v>2</v>
      </c>
      <c r="E82" s="59">
        <f>'Shipping Invoice'!J86*$N$1</f>
        <v>26.32</v>
      </c>
      <c r="F82" s="59">
        <f t="shared" si="0"/>
        <v>52.64</v>
      </c>
      <c r="G82" s="60">
        <f t="shared" si="1"/>
        <v>26.32</v>
      </c>
      <c r="H82" s="63">
        <f t="shared" si="2"/>
        <v>52.64</v>
      </c>
    </row>
    <row r="83" spans="1:8" s="62" customFormat="1" ht="24">
      <c r="A83" s="56" t="str">
        <f>IF((LEN('Copy paste to Here'!G87))&gt;5,((CONCATENATE('Copy paste to Here'!G87," &amp; ",'Copy paste to Here'!D87,"  &amp;  ",'Copy paste to Here'!E87))),"Empty Cell")</f>
        <v xml:space="preserve">High polished surgical steel screw-fit flesh tunnel in hexagon screw nut design &amp; Gauge: 5mm  &amp;  </v>
      </c>
      <c r="B83" s="57" t="str">
        <f>'Copy paste to Here'!C87</f>
        <v>FQPG</v>
      </c>
      <c r="C83" s="57" t="s">
        <v>909</v>
      </c>
      <c r="D83" s="58">
        <f>Invoice!B87</f>
        <v>10</v>
      </c>
      <c r="E83" s="59">
        <f>'Shipping Invoice'!J87*$N$1</f>
        <v>59.3</v>
      </c>
      <c r="F83" s="59">
        <f t="shared" ref="F83:F146" si="3">D83*E83</f>
        <v>593</v>
      </c>
      <c r="G83" s="60">
        <f t="shared" ref="G83:G146" si="4">E83*$E$14</f>
        <v>59.3</v>
      </c>
      <c r="H83" s="63">
        <f t="shared" ref="H83:H146" si="5">D83*G83</f>
        <v>593</v>
      </c>
    </row>
    <row r="84" spans="1:8" s="62" customFormat="1" ht="24">
      <c r="A84" s="56" t="str">
        <f>IF((LEN('Copy paste to Here'!G88))&gt;5,((CONCATENATE('Copy paste to Here'!G88," &amp; ",'Copy paste to Here'!D88,"  &amp;  ",'Copy paste to Here'!E88))),"Empty Cell")</f>
        <v xml:space="preserve">High polished surgical steel screw-fit flesh tunnel in hexagon screw nut design &amp; Gauge: 6mm  &amp;  </v>
      </c>
      <c r="B84" s="57" t="str">
        <f>'Copy paste to Here'!C88</f>
        <v>FQPG</v>
      </c>
      <c r="C84" s="57" t="s">
        <v>910</v>
      </c>
      <c r="D84" s="58">
        <f>Invoice!B88</f>
        <v>2</v>
      </c>
      <c r="E84" s="59">
        <f>'Shipping Invoice'!J88*$N$1</f>
        <v>62.81</v>
      </c>
      <c r="F84" s="59">
        <f t="shared" si="3"/>
        <v>125.62</v>
      </c>
      <c r="G84" s="60">
        <f t="shared" si="4"/>
        <v>62.81</v>
      </c>
      <c r="H84" s="63">
        <f t="shared" si="5"/>
        <v>125.62</v>
      </c>
    </row>
    <row r="85" spans="1:8" s="62" customFormat="1" ht="24">
      <c r="A85" s="56" t="str">
        <f>IF((LEN('Copy paste to Here'!G89))&gt;5,((CONCATENATE('Copy paste to Here'!G89," &amp; ",'Copy paste to Here'!D89,"  &amp;  ",'Copy paste to Here'!E89))),"Empty Cell")</f>
        <v xml:space="preserve">High polished surgical steel double flared solid plug &amp; Gauge: 4mm  &amp;  </v>
      </c>
      <c r="B85" s="57" t="str">
        <f>'Copy paste to Here'!C89</f>
        <v>FSPG</v>
      </c>
      <c r="C85" s="57" t="s">
        <v>911</v>
      </c>
      <c r="D85" s="58">
        <f>Invoice!B89</f>
        <v>2</v>
      </c>
      <c r="E85" s="59">
        <f>'Shipping Invoice'!J89*$N$1</f>
        <v>18.95</v>
      </c>
      <c r="F85" s="59">
        <f t="shared" si="3"/>
        <v>37.9</v>
      </c>
      <c r="G85" s="60">
        <f t="shared" si="4"/>
        <v>18.95</v>
      </c>
      <c r="H85" s="63">
        <f t="shared" si="5"/>
        <v>37.9</v>
      </c>
    </row>
    <row r="86" spans="1:8" s="62" customFormat="1" ht="24">
      <c r="A86" s="56" t="str">
        <f>IF((LEN('Copy paste to Here'!G90))&gt;5,((CONCATENATE('Copy paste to Here'!G90," &amp; ",'Copy paste to Here'!D90,"  &amp;  ",'Copy paste to Here'!E90))),"Empty Cell")</f>
        <v xml:space="preserve">High polished surgical steel double flared solid plug &amp; Gauge: 8mm  &amp;  </v>
      </c>
      <c r="B86" s="57" t="str">
        <f>'Copy paste to Here'!C90</f>
        <v>FSPG</v>
      </c>
      <c r="C86" s="57" t="s">
        <v>912</v>
      </c>
      <c r="D86" s="58">
        <f>Invoice!B90</f>
        <v>4</v>
      </c>
      <c r="E86" s="59">
        <f>'Shipping Invoice'!J90*$N$1</f>
        <v>38.25</v>
      </c>
      <c r="F86" s="59">
        <f t="shared" si="3"/>
        <v>153</v>
      </c>
      <c r="G86" s="60">
        <f t="shared" si="4"/>
        <v>38.25</v>
      </c>
      <c r="H86" s="63">
        <f t="shared" si="5"/>
        <v>153</v>
      </c>
    </row>
    <row r="87" spans="1:8" s="62" customFormat="1" ht="24">
      <c r="A87" s="56" t="str">
        <f>IF((LEN('Copy paste to Here'!G91))&gt;5,((CONCATENATE('Copy paste to Here'!G91," &amp; ",'Copy paste to Here'!D91,"  &amp;  ",'Copy paste to Here'!E91))),"Empty Cell")</f>
        <v xml:space="preserve">Black acrylic screw-fit flesh tunnel with rainbow color logo &amp; Gauge: 8mm  &amp;  </v>
      </c>
      <c r="B87" s="57" t="str">
        <f>'Copy paste to Here'!C91</f>
        <v>FTAB</v>
      </c>
      <c r="C87" s="57" t="s">
        <v>913</v>
      </c>
      <c r="D87" s="58">
        <f>Invoice!B91</f>
        <v>2</v>
      </c>
      <c r="E87" s="59">
        <f>'Shipping Invoice'!J91*$N$1</f>
        <v>40</v>
      </c>
      <c r="F87" s="59">
        <f t="shared" si="3"/>
        <v>80</v>
      </c>
      <c r="G87" s="60">
        <f t="shared" si="4"/>
        <v>40</v>
      </c>
      <c r="H87" s="63">
        <f t="shared" si="5"/>
        <v>80</v>
      </c>
    </row>
    <row r="88" spans="1:8" s="62" customFormat="1" ht="24">
      <c r="A88" s="56" t="str">
        <f>IF((LEN('Copy paste to Here'!G92))&gt;5,((CONCATENATE('Copy paste to Here'!G92," &amp; ",'Copy paste to Here'!D92,"  &amp;  ",'Copy paste to Here'!E92))),"Empty Cell")</f>
        <v>PVD plated surgical steel screw-fit flesh tunnel &amp; Gauge: 1.6mm  &amp;  Color: Blue</v>
      </c>
      <c r="B88" s="57" t="str">
        <f>'Copy paste to Here'!C92</f>
        <v>FTPG</v>
      </c>
      <c r="C88" s="57" t="s">
        <v>914</v>
      </c>
      <c r="D88" s="58">
        <f>Invoice!B92</f>
        <v>2</v>
      </c>
      <c r="E88" s="59">
        <f>'Shipping Invoice'!J92*$N$1</f>
        <v>80.36</v>
      </c>
      <c r="F88" s="59">
        <f t="shared" si="3"/>
        <v>160.72</v>
      </c>
      <c r="G88" s="60">
        <f t="shared" si="4"/>
        <v>80.36</v>
      </c>
      <c r="H88" s="63">
        <f t="shared" si="5"/>
        <v>160.72</v>
      </c>
    </row>
    <row r="89" spans="1:8" s="62" customFormat="1" ht="24">
      <c r="A89" s="56" t="str">
        <f>IF((LEN('Copy paste to Here'!G93))&gt;5,((CONCATENATE('Copy paste to Here'!G93," &amp; ",'Copy paste to Here'!D93,"  &amp;  ",'Copy paste to Here'!E93))),"Empty Cell")</f>
        <v>PVD plated surgical steel screw-fit flesh tunnel &amp; Gauge: 5mm  &amp;  Color: Black</v>
      </c>
      <c r="B89" s="57" t="str">
        <f>'Copy paste to Here'!C93</f>
        <v>FTPG</v>
      </c>
      <c r="C89" s="57" t="s">
        <v>915</v>
      </c>
      <c r="D89" s="58">
        <f>Invoice!B93</f>
        <v>2</v>
      </c>
      <c r="E89" s="59">
        <f>'Shipping Invoice'!J93*$N$1</f>
        <v>96.15</v>
      </c>
      <c r="F89" s="59">
        <f t="shared" si="3"/>
        <v>192.3</v>
      </c>
      <c r="G89" s="60">
        <f t="shared" si="4"/>
        <v>96.15</v>
      </c>
      <c r="H89" s="63">
        <f t="shared" si="5"/>
        <v>192.3</v>
      </c>
    </row>
    <row r="90" spans="1:8" s="62" customFormat="1" ht="24">
      <c r="A90" s="56" t="str">
        <f>IF((LEN('Copy paste to Here'!G94))&gt;5,((CONCATENATE('Copy paste to Here'!G94," &amp; ",'Copy paste to Here'!D94,"  &amp;  ",'Copy paste to Here'!E94))),"Empty Cell")</f>
        <v>PVD plated surgical steel screw-fit flesh tunnel &amp; Gauge: 25mm  &amp;  Color: Black</v>
      </c>
      <c r="B90" s="57" t="str">
        <f>'Copy paste to Here'!C94</f>
        <v>FTPG</v>
      </c>
      <c r="C90" s="57" t="s">
        <v>916</v>
      </c>
      <c r="D90" s="58">
        <f>Invoice!B94</f>
        <v>2</v>
      </c>
      <c r="E90" s="59">
        <f>'Shipping Invoice'!J94*$N$1</f>
        <v>218.97</v>
      </c>
      <c r="F90" s="59">
        <f t="shared" si="3"/>
        <v>437.94</v>
      </c>
      <c r="G90" s="60">
        <f t="shared" si="4"/>
        <v>218.97</v>
      </c>
      <c r="H90" s="63">
        <f t="shared" si="5"/>
        <v>437.94</v>
      </c>
    </row>
    <row r="91" spans="1:8" s="62" customFormat="1" ht="25.5">
      <c r="A91" s="56" t="str">
        <f>IF((LEN('Copy paste to Here'!G95))&gt;5,((CONCATENATE('Copy paste to Here'!G95," &amp; ",'Copy paste to Here'!D95,"  &amp;  ",'Copy paste to Here'!E95))),"Empty Cell")</f>
        <v>PVD plated surgical steel screw-fit flesh tunnel &amp; Gauge: 32mm  &amp;  Color: Black</v>
      </c>
      <c r="B91" s="57" t="str">
        <f>'Copy paste to Here'!C95</f>
        <v>FTPG</v>
      </c>
      <c r="C91" s="57" t="s">
        <v>917</v>
      </c>
      <c r="D91" s="58">
        <f>Invoice!B95</f>
        <v>8</v>
      </c>
      <c r="E91" s="59">
        <f>'Shipping Invoice'!J95*$N$1</f>
        <v>276.87</v>
      </c>
      <c r="F91" s="59">
        <f t="shared" si="3"/>
        <v>2214.96</v>
      </c>
      <c r="G91" s="60">
        <f t="shared" si="4"/>
        <v>276.87</v>
      </c>
      <c r="H91" s="63">
        <f t="shared" si="5"/>
        <v>2214.96</v>
      </c>
    </row>
    <row r="92" spans="1:8" s="62" customFormat="1" ht="25.5">
      <c r="A92" s="56" t="str">
        <f>IF((LEN('Copy paste to Here'!G96))&gt;5,((CONCATENATE('Copy paste to Here'!G96," &amp; ",'Copy paste to Here'!D96,"  &amp;  ",'Copy paste to Here'!E96))),"Empty Cell")</f>
        <v>PVD plated surgical steel screw-fit flesh tunnel &amp; Gauge: 7mm  &amp;  Color: Black</v>
      </c>
      <c r="B92" s="57" t="str">
        <f>'Copy paste to Here'!C96</f>
        <v>FTPG</v>
      </c>
      <c r="C92" s="57" t="s">
        <v>918</v>
      </c>
      <c r="D92" s="58">
        <f>Invoice!B96</f>
        <v>12</v>
      </c>
      <c r="E92" s="59">
        <f>'Shipping Invoice'!J96*$N$1</f>
        <v>104.92</v>
      </c>
      <c r="F92" s="59">
        <f t="shared" si="3"/>
        <v>1259.04</v>
      </c>
      <c r="G92" s="60">
        <f t="shared" si="4"/>
        <v>104.92</v>
      </c>
      <c r="H92" s="63">
        <f t="shared" si="5"/>
        <v>1259.04</v>
      </c>
    </row>
    <row r="93" spans="1:8" s="62" customFormat="1" ht="25.5">
      <c r="A93" s="56" t="str">
        <f>IF((LEN('Copy paste to Here'!G97))&gt;5,((CONCATENATE('Copy paste to Here'!G97," &amp; ",'Copy paste to Here'!D97,"  &amp;  ",'Copy paste to Here'!E97))),"Empty Cell")</f>
        <v>PVD plated surgical steel screw-fit flesh tunnel &amp; Gauge: 7mm  &amp;  Color: Rainbow</v>
      </c>
      <c r="B93" s="57" t="str">
        <f>'Copy paste to Here'!C97</f>
        <v>FTPG</v>
      </c>
      <c r="C93" s="57" t="s">
        <v>918</v>
      </c>
      <c r="D93" s="58">
        <f>Invoice!B97</f>
        <v>4</v>
      </c>
      <c r="E93" s="59">
        <f>'Shipping Invoice'!J97*$N$1</f>
        <v>104.92</v>
      </c>
      <c r="F93" s="59">
        <f t="shared" si="3"/>
        <v>419.68</v>
      </c>
      <c r="G93" s="60">
        <f t="shared" si="4"/>
        <v>104.92</v>
      </c>
      <c r="H93" s="63">
        <f t="shared" si="5"/>
        <v>419.68</v>
      </c>
    </row>
    <row r="94" spans="1:8" s="62" customFormat="1" ht="24">
      <c r="A94" s="56" t="str">
        <f>IF((LEN('Copy paste to Here'!G98))&gt;5,((CONCATENATE('Copy paste to Here'!G98," &amp; ",'Copy paste to Here'!D98,"  &amp;  ",'Copy paste to Here'!E98))),"Empty Cell")</f>
        <v xml:space="preserve">High polished surgical steel fake plug without rubber O-Rings &amp; Size: 5mm  &amp;  </v>
      </c>
      <c r="B94" s="57" t="str">
        <f>'Copy paste to Here'!C98</f>
        <v>IPRD</v>
      </c>
      <c r="C94" s="57" t="s">
        <v>919</v>
      </c>
      <c r="D94" s="58">
        <f>Invoice!B98</f>
        <v>2</v>
      </c>
      <c r="E94" s="59">
        <f>'Shipping Invoice'!J98*$N$1</f>
        <v>13.69</v>
      </c>
      <c r="F94" s="59">
        <f t="shared" si="3"/>
        <v>27.38</v>
      </c>
      <c r="G94" s="60">
        <f t="shared" si="4"/>
        <v>13.69</v>
      </c>
      <c r="H94" s="63">
        <f t="shared" si="5"/>
        <v>27.38</v>
      </c>
    </row>
    <row r="95" spans="1:8" s="62" customFormat="1">
      <c r="A95" s="56" t="str">
        <f>IF((LEN('Copy paste to Here'!G99))&gt;5,((CONCATENATE('Copy paste to Here'!G99," &amp; ",'Copy paste to Here'!D99,"  &amp;  ",'Copy paste to Here'!E99))),"Empty Cell")</f>
        <v xml:space="preserve">Tamarind wood spiral coil taper &amp; Gauge: 8mm  &amp;  </v>
      </c>
      <c r="B95" s="57" t="str">
        <f>'Copy paste to Here'!C99</f>
        <v>IPTM</v>
      </c>
      <c r="C95" s="57" t="s">
        <v>920</v>
      </c>
      <c r="D95" s="58">
        <f>Invoice!B99</f>
        <v>2</v>
      </c>
      <c r="E95" s="59">
        <f>'Shipping Invoice'!J99*$N$1</f>
        <v>66.319999999999993</v>
      </c>
      <c r="F95" s="59">
        <f t="shared" si="3"/>
        <v>132.63999999999999</v>
      </c>
      <c r="G95" s="60">
        <f t="shared" si="4"/>
        <v>66.319999999999993</v>
      </c>
      <c r="H95" s="63">
        <f t="shared" si="5"/>
        <v>132.63999999999999</v>
      </c>
    </row>
    <row r="96" spans="1:8" s="62" customFormat="1" ht="24">
      <c r="A96" s="56" t="str">
        <f>IF((LEN('Copy paste to Here'!G100))&gt;5,((CONCATENATE('Copy paste to Here'!G100," &amp; ",'Copy paste to Here'!D100,"  &amp;  ",'Copy paste to Here'!E100))),"Empty Cell")</f>
        <v>Anodized surgical steel fake plug with rubber O-Rings &amp; Size: 6mm  &amp;  Color: Black</v>
      </c>
      <c r="B96" s="57" t="str">
        <f>'Copy paste to Here'!C100</f>
        <v>IPTR</v>
      </c>
      <c r="C96" s="57" t="s">
        <v>921</v>
      </c>
      <c r="D96" s="58">
        <f>Invoice!B100</f>
        <v>2</v>
      </c>
      <c r="E96" s="59">
        <f>'Shipping Invoice'!J100*$N$1</f>
        <v>22.46</v>
      </c>
      <c r="F96" s="59">
        <f t="shared" si="3"/>
        <v>44.92</v>
      </c>
      <c r="G96" s="60">
        <f t="shared" si="4"/>
        <v>22.46</v>
      </c>
      <c r="H96" s="63">
        <f t="shared" si="5"/>
        <v>44.92</v>
      </c>
    </row>
    <row r="97" spans="1:8" s="62" customFormat="1" ht="24">
      <c r="A97" s="56" t="str">
        <f>IF((LEN('Copy paste to Here'!G101))&gt;5,((CONCATENATE('Copy paste to Here'!G101," &amp; ",'Copy paste to Here'!D101,"  &amp;  ",'Copy paste to Here'!E101))),"Empty Cell")</f>
        <v>Anodized surgical steel fake plug with rubber O-Rings &amp; Size: 8mm  &amp;  Color: Blue</v>
      </c>
      <c r="B97" s="57" t="str">
        <f>'Copy paste to Here'!C101</f>
        <v>IPTR</v>
      </c>
      <c r="C97" s="57" t="s">
        <v>922</v>
      </c>
      <c r="D97" s="58">
        <f>Invoice!B101</f>
        <v>2</v>
      </c>
      <c r="E97" s="59">
        <f>'Shipping Invoice'!J101*$N$1</f>
        <v>24.21</v>
      </c>
      <c r="F97" s="59">
        <f t="shared" si="3"/>
        <v>48.42</v>
      </c>
      <c r="G97" s="60">
        <f t="shared" si="4"/>
        <v>24.21</v>
      </c>
      <c r="H97" s="63">
        <f t="shared" si="5"/>
        <v>48.42</v>
      </c>
    </row>
    <row r="98" spans="1:8" s="62" customFormat="1" ht="24">
      <c r="A98" s="56" t="str">
        <f>IF((LEN('Copy paste to Here'!G102))&gt;5,((CONCATENATE('Copy paste to Here'!G102," &amp; ",'Copy paste to Here'!D102,"  &amp;  ",'Copy paste to Here'!E102))),"Empty Cell")</f>
        <v>Anodized surgical steel fake plug with rubber O-Rings &amp; Size: 10mm  &amp;  Color: Black</v>
      </c>
      <c r="B98" s="57" t="str">
        <f>'Copy paste to Here'!C102</f>
        <v>IPTR</v>
      </c>
      <c r="C98" s="57" t="s">
        <v>923</v>
      </c>
      <c r="D98" s="58">
        <f>Invoice!B102</f>
        <v>2</v>
      </c>
      <c r="E98" s="59">
        <f>'Shipping Invoice'!J102*$N$1</f>
        <v>25.97</v>
      </c>
      <c r="F98" s="59">
        <f t="shared" si="3"/>
        <v>51.94</v>
      </c>
      <c r="G98" s="60">
        <f t="shared" si="4"/>
        <v>25.97</v>
      </c>
      <c r="H98" s="63">
        <f t="shared" si="5"/>
        <v>51.94</v>
      </c>
    </row>
    <row r="99" spans="1:8" s="62" customFormat="1" ht="24">
      <c r="A99" s="56" t="str">
        <f>IF((LEN('Copy paste to Here'!G103))&gt;5,((CONCATENATE('Copy paste to Here'!G103," &amp; ",'Copy paste to Here'!D103,"  &amp;  ",'Copy paste to Here'!E103))),"Empty Cell")</f>
        <v>Anodized surgical steel fake plug with rubber O-Rings &amp; Size: 12mm  &amp;  Color: Black</v>
      </c>
      <c r="B99" s="57" t="str">
        <f>'Copy paste to Here'!C103</f>
        <v>IPTR</v>
      </c>
      <c r="C99" s="57" t="s">
        <v>924</v>
      </c>
      <c r="D99" s="58">
        <f>Invoice!B103</f>
        <v>2</v>
      </c>
      <c r="E99" s="59">
        <f>'Shipping Invoice'!J103*$N$1</f>
        <v>27.72</v>
      </c>
      <c r="F99" s="59">
        <f t="shared" si="3"/>
        <v>55.44</v>
      </c>
      <c r="G99" s="60">
        <f t="shared" si="4"/>
        <v>27.72</v>
      </c>
      <c r="H99" s="63">
        <f t="shared" si="5"/>
        <v>55.44</v>
      </c>
    </row>
    <row r="100" spans="1:8" s="62" customFormat="1" ht="24">
      <c r="A100" s="56" t="str">
        <f>IF((LEN('Copy paste to Here'!G104))&gt;5,((CONCATENATE('Copy paste to Here'!G104," &amp; ",'Copy paste to Here'!D104,"  &amp;  ",'Copy paste to Here'!E104))),"Empty Cell")</f>
        <v>Anodized surgical steel fake plug with rubber O-Rings &amp; Size: 12mm  &amp;  Color: Rainbow</v>
      </c>
      <c r="B100" s="57" t="str">
        <f>'Copy paste to Here'!C104</f>
        <v>IPTR</v>
      </c>
      <c r="C100" s="57" t="s">
        <v>924</v>
      </c>
      <c r="D100" s="58">
        <f>Invoice!B104</f>
        <v>2</v>
      </c>
      <c r="E100" s="59">
        <f>'Shipping Invoice'!J104*$N$1</f>
        <v>27.72</v>
      </c>
      <c r="F100" s="59">
        <f t="shared" si="3"/>
        <v>55.44</v>
      </c>
      <c r="G100" s="60">
        <f t="shared" si="4"/>
        <v>27.72</v>
      </c>
      <c r="H100" s="63">
        <f t="shared" si="5"/>
        <v>55.44</v>
      </c>
    </row>
    <row r="101" spans="1:8" s="62" customFormat="1" ht="24">
      <c r="A101" s="56" t="str">
        <f>IF((LEN('Copy paste to Here'!G105))&gt;5,((CONCATENATE('Copy paste to Here'!G105," &amp; ",'Copy paste to Here'!D105,"  &amp;  ",'Copy paste to Here'!E105))),"Empty Cell")</f>
        <v>Anodized surgical steel fake plug in black and gold without O-Rings &amp; Size: 6mm  &amp;  Color: Black</v>
      </c>
      <c r="B101" s="57" t="str">
        <f>'Copy paste to Here'!C105</f>
        <v>IPTRD</v>
      </c>
      <c r="C101" s="57" t="s">
        <v>925</v>
      </c>
      <c r="D101" s="58">
        <f>Invoice!B105</f>
        <v>2</v>
      </c>
      <c r="E101" s="59">
        <f>'Shipping Invoice'!J105*$N$1</f>
        <v>22.46</v>
      </c>
      <c r="F101" s="59">
        <f t="shared" si="3"/>
        <v>44.92</v>
      </c>
      <c r="G101" s="60">
        <f t="shared" si="4"/>
        <v>22.46</v>
      </c>
      <c r="H101" s="63">
        <f t="shared" si="5"/>
        <v>44.92</v>
      </c>
    </row>
    <row r="102" spans="1:8" s="62" customFormat="1" ht="24">
      <c r="A102" s="56" t="str">
        <f>IF((LEN('Copy paste to Here'!G106))&gt;5,((CONCATENATE('Copy paste to Here'!G106," &amp; ",'Copy paste to Here'!D106,"  &amp;  ",'Copy paste to Here'!E106))),"Empty Cell")</f>
        <v>Acrylic fake plug without rubber O-rings &amp; Size: 8mm  &amp;  Color: Black</v>
      </c>
      <c r="B102" s="57" t="str">
        <f>'Copy paste to Here'!C106</f>
        <v>IPVRD</v>
      </c>
      <c r="C102" s="57" t="s">
        <v>794</v>
      </c>
      <c r="D102" s="58">
        <f>Invoice!B106</f>
        <v>9</v>
      </c>
      <c r="E102" s="59">
        <f>'Shipping Invoice'!J106*$N$1</f>
        <v>11.93</v>
      </c>
      <c r="F102" s="59">
        <f t="shared" si="3"/>
        <v>107.37</v>
      </c>
      <c r="G102" s="60">
        <f t="shared" si="4"/>
        <v>11.93</v>
      </c>
      <c r="H102" s="63">
        <f t="shared" si="5"/>
        <v>107.37</v>
      </c>
    </row>
    <row r="103" spans="1:8" s="62" customFormat="1" ht="24">
      <c r="A103" s="56" t="str">
        <f>IF((LEN('Copy paste to Here'!G107))&gt;5,((CONCATENATE('Copy paste to Here'!G107," &amp; ",'Copy paste to Here'!D107,"  &amp;  ",'Copy paste to Here'!E107))),"Empty Cell")</f>
        <v>Acrylic fake plug without rubber O-rings &amp; Size: 8mm  &amp;  Color: Light blue</v>
      </c>
      <c r="B103" s="57" t="str">
        <f>'Copy paste to Here'!C107</f>
        <v>IPVRD</v>
      </c>
      <c r="C103" s="57" t="s">
        <v>794</v>
      </c>
      <c r="D103" s="58">
        <f>Invoice!B107</f>
        <v>8</v>
      </c>
      <c r="E103" s="59">
        <f>'Shipping Invoice'!J107*$N$1</f>
        <v>11.93</v>
      </c>
      <c r="F103" s="59">
        <f t="shared" si="3"/>
        <v>95.44</v>
      </c>
      <c r="G103" s="60">
        <f t="shared" si="4"/>
        <v>11.93</v>
      </c>
      <c r="H103" s="63">
        <f t="shared" si="5"/>
        <v>95.44</v>
      </c>
    </row>
    <row r="104" spans="1:8" s="62" customFormat="1" ht="24">
      <c r="A104" s="56" t="str">
        <f>IF((LEN('Copy paste to Here'!G108))&gt;5,((CONCATENATE('Copy paste to Here'!G108," &amp; ",'Copy paste to Here'!D108,"  &amp;  ",'Copy paste to Here'!E108))),"Empty Cell")</f>
        <v>Acrylic fake plug without rubber O-rings &amp; Size: 8mm  &amp;  Color: Green</v>
      </c>
      <c r="B104" s="57" t="str">
        <f>'Copy paste to Here'!C108</f>
        <v>IPVRD</v>
      </c>
      <c r="C104" s="57" t="s">
        <v>794</v>
      </c>
      <c r="D104" s="58">
        <f>Invoice!B108</f>
        <v>14</v>
      </c>
      <c r="E104" s="59">
        <f>'Shipping Invoice'!J108*$N$1</f>
        <v>11.93</v>
      </c>
      <c r="F104" s="59">
        <f t="shared" si="3"/>
        <v>167.01999999999998</v>
      </c>
      <c r="G104" s="60">
        <f t="shared" si="4"/>
        <v>11.93</v>
      </c>
      <c r="H104" s="63">
        <f t="shared" si="5"/>
        <v>167.01999999999998</v>
      </c>
    </row>
    <row r="105" spans="1:8" s="62" customFormat="1" ht="24">
      <c r="A105" s="56" t="str">
        <f>IF((LEN('Copy paste to Here'!G109))&gt;5,((CONCATENATE('Copy paste to Here'!G109," &amp; ",'Copy paste to Here'!D109,"  &amp;  ",'Copy paste to Here'!E109))),"Empty Cell")</f>
        <v>Acrylic fake plug without rubber O-rings &amp; Size: 8mm  &amp;  Color: Pink</v>
      </c>
      <c r="B105" s="57" t="str">
        <f>'Copy paste to Here'!C109</f>
        <v>IPVRD</v>
      </c>
      <c r="C105" s="57" t="s">
        <v>794</v>
      </c>
      <c r="D105" s="58">
        <f>Invoice!B109</f>
        <v>6</v>
      </c>
      <c r="E105" s="59">
        <f>'Shipping Invoice'!J109*$N$1</f>
        <v>11.93</v>
      </c>
      <c r="F105" s="59">
        <f t="shared" si="3"/>
        <v>71.58</v>
      </c>
      <c r="G105" s="60">
        <f t="shared" si="4"/>
        <v>11.93</v>
      </c>
      <c r="H105" s="63">
        <f t="shared" si="5"/>
        <v>71.58</v>
      </c>
    </row>
    <row r="106" spans="1:8" s="62" customFormat="1" ht="25.5">
      <c r="A106" s="56" t="str">
        <f>IF((LEN('Copy paste to Here'!G110))&gt;5,((CONCATENATE('Copy paste to Here'!G110," &amp; ",'Copy paste to Here'!D110,"  &amp;  ",'Copy paste to Here'!E110))),"Empty Cell")</f>
        <v xml:space="preserve">High polished surgical steel taper with double rubber O-rings &amp; Gauge: 2.5mm  &amp;  </v>
      </c>
      <c r="B106" s="57" t="str">
        <f>'Copy paste to Here'!C110</f>
        <v>NLSPGX</v>
      </c>
      <c r="C106" s="57" t="s">
        <v>926</v>
      </c>
      <c r="D106" s="58">
        <f>Invoice!B110</f>
        <v>6</v>
      </c>
      <c r="E106" s="59">
        <f>'Shipping Invoice'!J110*$N$1</f>
        <v>29.48</v>
      </c>
      <c r="F106" s="59">
        <f t="shared" si="3"/>
        <v>176.88</v>
      </c>
      <c r="G106" s="60">
        <f t="shared" si="4"/>
        <v>29.48</v>
      </c>
      <c r="H106" s="63">
        <f t="shared" si="5"/>
        <v>176.88</v>
      </c>
    </row>
    <row r="107" spans="1:8" s="62" customFormat="1" ht="36">
      <c r="A107" s="56" t="str">
        <f>IF((LEN('Copy paste to Here'!G111))&gt;5,((CONCATENATE('Copy paste to Here'!G111," &amp; ",'Copy paste to Here'!D111,"  &amp;  ",'Copy paste to Here'!E111))),"Empty Cell")</f>
        <v>Acrylic pincher with double rubber O-Rings - gauge 14g to 00g (1.6mm - 10mm) &amp; Pincher Size: Thickness 2mm &amp; width 11mm  &amp;  Color: Green</v>
      </c>
      <c r="B107" s="57" t="str">
        <f>'Copy paste to Here'!C111</f>
        <v>PACP</v>
      </c>
      <c r="C107" s="57" t="s">
        <v>927</v>
      </c>
      <c r="D107" s="58">
        <f>Invoice!B111</f>
        <v>6</v>
      </c>
      <c r="E107" s="59">
        <f>'Shipping Invoice'!J111*$N$1</f>
        <v>14.74</v>
      </c>
      <c r="F107" s="59">
        <f t="shared" si="3"/>
        <v>88.44</v>
      </c>
      <c r="G107" s="60">
        <f t="shared" si="4"/>
        <v>14.74</v>
      </c>
      <c r="H107" s="63">
        <f t="shared" si="5"/>
        <v>88.44</v>
      </c>
    </row>
    <row r="108" spans="1:8" s="62" customFormat="1" ht="36">
      <c r="A108" s="56" t="str">
        <f>IF((LEN('Copy paste to Here'!G112))&gt;5,((CONCATENATE('Copy paste to Here'!G112," &amp; ",'Copy paste to Here'!D112,"  &amp;  ",'Copy paste to Here'!E112))),"Empty Cell")</f>
        <v>Acrylic pincher with double rubber O-Rings - gauge 14g to 00g (1.6mm - 10mm) &amp; Pincher Size: Thickness 2mm &amp; width 11mm  &amp;  Color: Purple</v>
      </c>
      <c r="B108" s="57" t="str">
        <f>'Copy paste to Here'!C112</f>
        <v>PACP</v>
      </c>
      <c r="C108" s="57" t="s">
        <v>927</v>
      </c>
      <c r="D108" s="58">
        <f>Invoice!B112</f>
        <v>6</v>
      </c>
      <c r="E108" s="59">
        <f>'Shipping Invoice'!J112*$N$1</f>
        <v>14.74</v>
      </c>
      <c r="F108" s="59">
        <f t="shared" si="3"/>
        <v>88.44</v>
      </c>
      <c r="G108" s="60">
        <f t="shared" si="4"/>
        <v>14.74</v>
      </c>
      <c r="H108" s="63">
        <f t="shared" si="5"/>
        <v>88.44</v>
      </c>
    </row>
    <row r="109" spans="1:8" s="62" customFormat="1" ht="36">
      <c r="A109" s="56" t="str">
        <f>IF((LEN('Copy paste to Here'!G113))&gt;5,((CONCATENATE('Copy paste to Here'!G113," &amp; ",'Copy paste to Here'!D113,"  &amp;  ",'Copy paste to Here'!E113))),"Empty Cell")</f>
        <v>Acrylic pincher with double rubber O-Rings - gauge 14g to 00g (1.6mm - 10mm) &amp; Pincher Size: Thickness 2.5mm &amp; width 12mm  &amp;  Color: Green</v>
      </c>
      <c r="B109" s="57" t="str">
        <f>'Copy paste to Here'!C113</f>
        <v>PACP</v>
      </c>
      <c r="C109" s="57" t="s">
        <v>928</v>
      </c>
      <c r="D109" s="58">
        <f>Invoice!B113</f>
        <v>2</v>
      </c>
      <c r="E109" s="59">
        <f>'Shipping Invoice'!J113*$N$1</f>
        <v>15.44</v>
      </c>
      <c r="F109" s="59">
        <f t="shared" si="3"/>
        <v>30.88</v>
      </c>
      <c r="G109" s="60">
        <f t="shared" si="4"/>
        <v>15.44</v>
      </c>
      <c r="H109" s="63">
        <f t="shared" si="5"/>
        <v>30.88</v>
      </c>
    </row>
    <row r="110" spans="1:8" s="62" customFormat="1" ht="36">
      <c r="A110" s="56" t="str">
        <f>IF((LEN('Copy paste to Here'!G114))&gt;5,((CONCATENATE('Copy paste to Here'!G114," &amp; ",'Copy paste to Here'!D114,"  &amp;  ",'Copy paste to Here'!E114))),"Empty Cell")</f>
        <v>Acrylic pincher with double rubber O-Rings - gauge 14g to 00g (1.6mm - 10mm) &amp; Pincher Size: Thickness 8mm &amp; width 22mm  &amp;  Color: Black</v>
      </c>
      <c r="B110" s="57" t="str">
        <f>'Copy paste to Here'!C114</f>
        <v>PACP</v>
      </c>
      <c r="C110" s="57" t="s">
        <v>929</v>
      </c>
      <c r="D110" s="58">
        <f>Invoice!B114</f>
        <v>6</v>
      </c>
      <c r="E110" s="59">
        <f>'Shipping Invoice'!J114*$N$1</f>
        <v>20.350000000000001</v>
      </c>
      <c r="F110" s="59">
        <f t="shared" si="3"/>
        <v>122.10000000000001</v>
      </c>
      <c r="G110" s="60">
        <f t="shared" si="4"/>
        <v>20.350000000000001</v>
      </c>
      <c r="H110" s="63">
        <f t="shared" si="5"/>
        <v>122.10000000000001</v>
      </c>
    </row>
    <row r="111" spans="1:8" s="62" customFormat="1" ht="36">
      <c r="A111" s="56" t="str">
        <f>IF((LEN('Copy paste to Here'!G115))&gt;5,((CONCATENATE('Copy paste to Here'!G115," &amp; ",'Copy paste to Here'!D115,"  &amp;  ",'Copy paste to Here'!E115))),"Empty Cell")</f>
        <v>Acrylic pincher with double rubber O-Rings - gauge 14g to 00g (1.6mm - 10mm) &amp; Pincher Size: Thickness 8mm &amp; width 22mm  &amp;  Color: White</v>
      </c>
      <c r="B111" s="57" t="str">
        <f>'Copy paste to Here'!C115</f>
        <v>PACP</v>
      </c>
      <c r="C111" s="57" t="s">
        <v>929</v>
      </c>
      <c r="D111" s="58">
        <f>Invoice!B115</f>
        <v>8</v>
      </c>
      <c r="E111" s="59">
        <f>'Shipping Invoice'!J115*$N$1</f>
        <v>20.350000000000001</v>
      </c>
      <c r="F111" s="59">
        <f t="shared" si="3"/>
        <v>162.80000000000001</v>
      </c>
      <c r="G111" s="60">
        <f t="shared" si="4"/>
        <v>20.350000000000001</v>
      </c>
      <c r="H111" s="63">
        <f t="shared" si="5"/>
        <v>162.80000000000001</v>
      </c>
    </row>
    <row r="112" spans="1:8" s="62" customFormat="1" ht="36">
      <c r="A112" s="56" t="str">
        <f>IF((LEN('Copy paste to Here'!G116))&gt;5,((CONCATENATE('Copy paste to Here'!G116," &amp; ",'Copy paste to Here'!D116,"  &amp;  ",'Copy paste to Here'!E116))),"Empty Cell")</f>
        <v>Acrylic pincher with double rubber O-Rings - gauge 14g to 00g (1.6mm - 10mm) &amp; Pincher Size: Thickness 8mm &amp; width 22mm  &amp;  Color: Light blue</v>
      </c>
      <c r="B112" s="57" t="str">
        <f>'Copy paste to Here'!C116</f>
        <v>PACP</v>
      </c>
      <c r="C112" s="57" t="s">
        <v>929</v>
      </c>
      <c r="D112" s="58">
        <f>Invoice!B116</f>
        <v>2</v>
      </c>
      <c r="E112" s="59">
        <f>'Shipping Invoice'!J116*$N$1</f>
        <v>20.350000000000001</v>
      </c>
      <c r="F112" s="59">
        <f t="shared" si="3"/>
        <v>40.700000000000003</v>
      </c>
      <c r="G112" s="60">
        <f t="shared" si="4"/>
        <v>20.350000000000001</v>
      </c>
      <c r="H112" s="63">
        <f t="shared" si="5"/>
        <v>40.700000000000003</v>
      </c>
    </row>
    <row r="113" spans="1:8" s="62" customFormat="1" ht="36">
      <c r="A113" s="56" t="str">
        <f>IF((LEN('Copy paste to Here'!G117))&gt;5,((CONCATENATE('Copy paste to Here'!G117," &amp; ",'Copy paste to Here'!D117,"  &amp;  ",'Copy paste to Here'!E117))),"Empty Cell")</f>
        <v>Acrylic pincher with double rubber O-Rings - gauge 14g to 00g (1.6mm - 10mm) &amp; Pincher Size: Thickness 6mm &amp; width 18mm  &amp;  Color: Pink</v>
      </c>
      <c r="B113" s="57" t="str">
        <f>'Copy paste to Here'!C117</f>
        <v>PACP</v>
      </c>
      <c r="C113" s="57" t="s">
        <v>930</v>
      </c>
      <c r="D113" s="58">
        <f>Invoice!B117</f>
        <v>2</v>
      </c>
      <c r="E113" s="59">
        <f>'Shipping Invoice'!J117*$N$1</f>
        <v>19.3</v>
      </c>
      <c r="F113" s="59">
        <f t="shared" si="3"/>
        <v>38.6</v>
      </c>
      <c r="G113" s="60">
        <f t="shared" si="4"/>
        <v>19.3</v>
      </c>
      <c r="H113" s="63">
        <f t="shared" si="5"/>
        <v>38.6</v>
      </c>
    </row>
    <row r="114" spans="1:8" s="62" customFormat="1" ht="24">
      <c r="A114" s="56" t="str">
        <f>IF((LEN('Copy paste to Here'!G118))&gt;5,((CONCATENATE('Copy paste to Here'!G118," &amp; ",'Copy paste to Here'!D118,"  &amp;  ",'Copy paste to Here'!E118))),"Empty Cell")</f>
        <v xml:space="preserve">Surgical steel septum pincher with ridged ends and a double O-rings &amp; Pincher Size: Thickness 2mm &amp; width 10mm  &amp;  </v>
      </c>
      <c r="B114" s="57" t="str">
        <f>'Copy paste to Here'!C118</f>
        <v>PCP</v>
      </c>
      <c r="C114" s="57" t="s">
        <v>931</v>
      </c>
      <c r="D114" s="58">
        <f>Invoice!B118</f>
        <v>2</v>
      </c>
      <c r="E114" s="59">
        <f>'Shipping Invoice'!J118*$N$1</f>
        <v>43.51</v>
      </c>
      <c r="F114" s="59">
        <f t="shared" si="3"/>
        <v>87.02</v>
      </c>
      <c r="G114" s="60">
        <f t="shared" si="4"/>
        <v>43.51</v>
      </c>
      <c r="H114" s="63">
        <f t="shared" si="5"/>
        <v>87.02</v>
      </c>
    </row>
    <row r="115" spans="1:8" s="62" customFormat="1" ht="24">
      <c r="A115" s="56" t="str">
        <f>IF((LEN('Copy paste to Here'!G119))&gt;5,((CONCATENATE('Copy paste to Here'!G119," &amp; ",'Copy paste to Here'!D119,"  &amp;  ",'Copy paste to Here'!E119))),"Empty Cell")</f>
        <v xml:space="preserve">Surgical steel septum pincher with ridged ends and a double O-rings &amp; Pincher Size: Thickness 2.5mm &amp; width 10mm  &amp;  </v>
      </c>
      <c r="B115" s="57" t="str">
        <f>'Copy paste to Here'!C119</f>
        <v>PCP</v>
      </c>
      <c r="C115" s="57" t="s">
        <v>932</v>
      </c>
      <c r="D115" s="58">
        <f>Invoice!B119</f>
        <v>2</v>
      </c>
      <c r="E115" s="59">
        <f>'Shipping Invoice'!J119*$N$1</f>
        <v>47.02</v>
      </c>
      <c r="F115" s="59">
        <f t="shared" si="3"/>
        <v>94.04</v>
      </c>
      <c r="G115" s="60">
        <f t="shared" si="4"/>
        <v>47.02</v>
      </c>
      <c r="H115" s="63">
        <f t="shared" si="5"/>
        <v>94.04</v>
      </c>
    </row>
    <row r="116" spans="1:8" s="62" customFormat="1" ht="24">
      <c r="A116" s="56" t="str">
        <f>IF((LEN('Copy paste to Here'!G120))&gt;5,((CONCATENATE('Copy paste to Here'!G120," &amp; ",'Copy paste to Here'!D120,"  &amp;  ",'Copy paste to Here'!E120))),"Empty Cell")</f>
        <v xml:space="preserve">Surgical steel septum pincher with ridged ends and a double O-rings &amp; Pincher Size: Thickness 3mm &amp; width 10mm  &amp;  </v>
      </c>
      <c r="B116" s="57" t="str">
        <f>'Copy paste to Here'!C120</f>
        <v>PCP</v>
      </c>
      <c r="C116" s="57" t="s">
        <v>933</v>
      </c>
      <c r="D116" s="58">
        <f>Invoice!B120</f>
        <v>2</v>
      </c>
      <c r="E116" s="59">
        <f>'Shipping Invoice'!J120*$N$1</f>
        <v>50.53</v>
      </c>
      <c r="F116" s="59">
        <f t="shared" si="3"/>
        <v>101.06</v>
      </c>
      <c r="G116" s="60">
        <f t="shared" si="4"/>
        <v>50.53</v>
      </c>
      <c r="H116" s="63">
        <f t="shared" si="5"/>
        <v>101.06</v>
      </c>
    </row>
    <row r="117" spans="1:8" s="62" customFormat="1" ht="25.5">
      <c r="A117" s="56" t="str">
        <f>IF((LEN('Copy paste to Here'!G121))&gt;5,((CONCATENATE('Copy paste to Here'!G121," &amp; ",'Copy paste to Here'!D121,"  &amp;  ",'Copy paste to Here'!E121))),"Empty Cell")</f>
        <v xml:space="preserve">Black Onyx double flared stone plug &amp; Gauge: 12mm  &amp;  </v>
      </c>
      <c r="B117" s="57" t="str">
        <f>'Copy paste to Here'!C121</f>
        <v>PGSHH</v>
      </c>
      <c r="C117" s="57" t="s">
        <v>934</v>
      </c>
      <c r="D117" s="58">
        <f>Invoice!B121</f>
        <v>2</v>
      </c>
      <c r="E117" s="59">
        <f>'Shipping Invoice'!J121*$N$1</f>
        <v>54.04</v>
      </c>
      <c r="F117" s="59">
        <f t="shared" si="3"/>
        <v>108.08</v>
      </c>
      <c r="G117" s="60">
        <f t="shared" si="4"/>
        <v>54.04</v>
      </c>
      <c r="H117" s="63">
        <f t="shared" si="5"/>
        <v>108.08</v>
      </c>
    </row>
    <row r="118" spans="1:8" s="62" customFormat="1" ht="25.5">
      <c r="A118" s="56" t="str">
        <f>IF((LEN('Copy paste to Here'!G122))&gt;5,((CONCATENATE('Copy paste to Here'!G122," &amp; ",'Copy paste to Here'!D122,"  &amp;  ",'Copy paste to Here'!E122))),"Empty Cell")</f>
        <v xml:space="preserve">Black Onyx double flared stone plug &amp; Gauge: 14mm  &amp;  </v>
      </c>
      <c r="B118" s="57" t="str">
        <f>'Copy paste to Here'!C122</f>
        <v>PGSHH</v>
      </c>
      <c r="C118" s="57" t="s">
        <v>935</v>
      </c>
      <c r="D118" s="58">
        <f>Invoice!B122</f>
        <v>2</v>
      </c>
      <c r="E118" s="59">
        <f>'Shipping Invoice'!J122*$N$1</f>
        <v>61.06</v>
      </c>
      <c r="F118" s="59">
        <f t="shared" si="3"/>
        <v>122.12</v>
      </c>
      <c r="G118" s="60">
        <f t="shared" si="4"/>
        <v>61.06</v>
      </c>
      <c r="H118" s="63">
        <f t="shared" si="5"/>
        <v>122.12</v>
      </c>
    </row>
    <row r="119" spans="1:8" s="62" customFormat="1" ht="25.5">
      <c r="A119" s="56" t="str">
        <f>IF((LEN('Copy paste to Here'!G123))&gt;5,((CONCATENATE('Copy paste to Here'!G123," &amp; ",'Copy paste to Here'!D123,"  &amp;  ",'Copy paste to Here'!E123))),"Empty Cell")</f>
        <v xml:space="preserve">Black Onyx double flared stone plug &amp; Gauge: 18mm  &amp;  </v>
      </c>
      <c r="B119" s="57" t="str">
        <f>'Copy paste to Here'!C123</f>
        <v>PGSHH</v>
      </c>
      <c r="C119" s="57" t="s">
        <v>936</v>
      </c>
      <c r="D119" s="58">
        <f>Invoice!B123</f>
        <v>2</v>
      </c>
      <c r="E119" s="59">
        <f>'Shipping Invoice'!J123*$N$1</f>
        <v>83.87</v>
      </c>
      <c r="F119" s="59">
        <f t="shared" si="3"/>
        <v>167.74</v>
      </c>
      <c r="G119" s="60">
        <f t="shared" si="4"/>
        <v>83.87</v>
      </c>
      <c r="H119" s="63">
        <f t="shared" si="5"/>
        <v>167.74</v>
      </c>
    </row>
    <row r="120" spans="1:8" s="62" customFormat="1">
      <c r="A120" s="56" t="str">
        <f>IF((LEN('Copy paste to Here'!G124))&gt;5,((CONCATENATE('Copy paste to Here'!G124," &amp; ",'Copy paste to Here'!D124,"  &amp;  ",'Copy paste to Here'!E124))),"Empty Cell")</f>
        <v xml:space="preserve">Snowflake obsidian double flare stone plug &amp; Gauge: 10mm  &amp;  </v>
      </c>
      <c r="B120" s="57" t="str">
        <f>'Copy paste to Here'!C124</f>
        <v>PGSJJ</v>
      </c>
      <c r="C120" s="57" t="s">
        <v>937</v>
      </c>
      <c r="D120" s="58">
        <f>Invoice!B124</f>
        <v>4</v>
      </c>
      <c r="E120" s="59">
        <f>'Shipping Invoice'!J124*$N$1</f>
        <v>54.04</v>
      </c>
      <c r="F120" s="59">
        <f t="shared" si="3"/>
        <v>216.16</v>
      </c>
      <c r="G120" s="60">
        <f t="shared" si="4"/>
        <v>54.04</v>
      </c>
      <c r="H120" s="63">
        <f t="shared" si="5"/>
        <v>216.16</v>
      </c>
    </row>
    <row r="121" spans="1:8" s="62" customFormat="1" ht="25.5">
      <c r="A121" s="56" t="str">
        <f>IF((LEN('Copy paste to Here'!G125))&gt;5,((CONCATENATE('Copy paste to Here'!G125," &amp; ",'Copy paste to Here'!D125,"  &amp;  ",'Copy paste to Here'!E125))),"Empty Cell")</f>
        <v xml:space="preserve">Green Fluorite double flare stone plug &amp; Gauge: 20mm  &amp;  </v>
      </c>
      <c r="B121" s="57" t="str">
        <f>'Copy paste to Here'!C125</f>
        <v>PGSQQ</v>
      </c>
      <c r="C121" s="57" t="s">
        <v>938</v>
      </c>
      <c r="D121" s="58">
        <f>Invoice!B125</f>
        <v>2</v>
      </c>
      <c r="E121" s="59">
        <f>'Shipping Invoice'!J125*$N$1</f>
        <v>131.24</v>
      </c>
      <c r="F121" s="59">
        <f t="shared" si="3"/>
        <v>262.48</v>
      </c>
      <c r="G121" s="60">
        <f t="shared" si="4"/>
        <v>131.24</v>
      </c>
      <c r="H121" s="63">
        <f t="shared" si="5"/>
        <v>262.48</v>
      </c>
    </row>
    <row r="122" spans="1:8" s="62" customFormat="1">
      <c r="A122" s="56" t="str">
        <f>IF((LEN('Copy paste to Here'!G126))&gt;5,((CONCATENATE('Copy paste to Here'!G126," &amp; ",'Copy paste to Here'!D126,"  &amp;  ",'Copy paste to Here'!E126))),"Empty Cell")</f>
        <v xml:space="preserve">Coconut wood double flared solid plug &amp; Gauge: 3mm  &amp;  </v>
      </c>
      <c r="B122" s="57" t="str">
        <f>'Copy paste to Here'!C126</f>
        <v>PWB</v>
      </c>
      <c r="C122" s="57" t="s">
        <v>939</v>
      </c>
      <c r="D122" s="58">
        <f>Invoice!B126</f>
        <v>2</v>
      </c>
      <c r="E122" s="59">
        <f>'Shipping Invoice'!J126*$N$1</f>
        <v>27.72</v>
      </c>
      <c r="F122" s="59">
        <f t="shared" si="3"/>
        <v>55.44</v>
      </c>
      <c r="G122" s="60">
        <f t="shared" si="4"/>
        <v>27.72</v>
      </c>
      <c r="H122" s="63">
        <f t="shared" si="5"/>
        <v>55.44</v>
      </c>
    </row>
    <row r="123" spans="1:8" s="62" customFormat="1">
      <c r="A123" s="56" t="str">
        <f>IF((LEN('Copy paste to Here'!G127))&gt;5,((CONCATENATE('Copy paste to Here'!G127," &amp; ",'Copy paste to Here'!D127,"  &amp;  ",'Copy paste to Here'!E127))),"Empty Cell")</f>
        <v xml:space="preserve">Coconut wood double flared solid plug &amp; Gauge: 6mm  &amp;  </v>
      </c>
      <c r="B123" s="57" t="str">
        <f>'Copy paste to Here'!C127</f>
        <v>PWB</v>
      </c>
      <c r="C123" s="57" t="s">
        <v>940</v>
      </c>
      <c r="D123" s="58">
        <f>Invoice!B127</f>
        <v>2</v>
      </c>
      <c r="E123" s="59">
        <f>'Shipping Invoice'!J127*$N$1</f>
        <v>32.99</v>
      </c>
      <c r="F123" s="59">
        <f t="shared" si="3"/>
        <v>65.98</v>
      </c>
      <c r="G123" s="60">
        <f t="shared" si="4"/>
        <v>32.99</v>
      </c>
      <c r="H123" s="63">
        <f t="shared" si="5"/>
        <v>65.98</v>
      </c>
    </row>
    <row r="124" spans="1:8" s="62" customFormat="1">
      <c r="A124" s="56" t="str">
        <f>IF((LEN('Copy paste to Here'!G128))&gt;5,((CONCATENATE('Copy paste to Here'!G128," &amp; ",'Copy paste to Here'!D128,"  &amp;  ",'Copy paste to Here'!E128))),"Empty Cell")</f>
        <v xml:space="preserve">Coconut wood double flared solid plug &amp; Gauge: 12mm  &amp;  </v>
      </c>
      <c r="B124" s="57" t="str">
        <f>'Copy paste to Here'!C128</f>
        <v>PWB</v>
      </c>
      <c r="C124" s="57" t="s">
        <v>941</v>
      </c>
      <c r="D124" s="58">
        <f>Invoice!B128</f>
        <v>2</v>
      </c>
      <c r="E124" s="59">
        <f>'Shipping Invoice'!J128*$N$1</f>
        <v>38.25</v>
      </c>
      <c r="F124" s="59">
        <f t="shared" si="3"/>
        <v>76.5</v>
      </c>
      <c r="G124" s="60">
        <f t="shared" si="4"/>
        <v>38.25</v>
      </c>
      <c r="H124" s="63">
        <f t="shared" si="5"/>
        <v>76.5</v>
      </c>
    </row>
    <row r="125" spans="1:8" s="62" customFormat="1">
      <c r="A125" s="56" t="str">
        <f>IF((LEN('Copy paste to Here'!G129))&gt;5,((CONCATENATE('Copy paste to Here'!G129," &amp; ",'Copy paste to Here'!D129,"  &amp;  ",'Copy paste to Here'!E129))),"Empty Cell")</f>
        <v xml:space="preserve">Coconut wood double flared solid plug &amp; Gauge: 14mm  &amp;  </v>
      </c>
      <c r="B125" s="57" t="str">
        <f>'Copy paste to Here'!C129</f>
        <v>PWB</v>
      </c>
      <c r="C125" s="57" t="s">
        <v>942</v>
      </c>
      <c r="D125" s="58">
        <f>Invoice!B129</f>
        <v>2</v>
      </c>
      <c r="E125" s="59">
        <f>'Shipping Invoice'!J129*$N$1</f>
        <v>41.76</v>
      </c>
      <c r="F125" s="59">
        <f t="shared" si="3"/>
        <v>83.52</v>
      </c>
      <c r="G125" s="60">
        <f t="shared" si="4"/>
        <v>41.76</v>
      </c>
      <c r="H125" s="63">
        <f t="shared" si="5"/>
        <v>83.52</v>
      </c>
    </row>
    <row r="126" spans="1:8" s="62" customFormat="1" ht="25.5">
      <c r="A126" s="56" t="str">
        <f>IF((LEN('Copy paste to Here'!G130))&gt;5,((CONCATENATE('Copy paste to Here'!G130," &amp; ",'Copy paste to Here'!D130,"  &amp;  ",'Copy paste to Here'!E130))),"Empty Cell")</f>
        <v xml:space="preserve">Coconut wood double flared solid plug &amp; Gauge: 20mm  &amp;  </v>
      </c>
      <c r="B126" s="57" t="str">
        <f>'Copy paste to Here'!C130</f>
        <v>PWB</v>
      </c>
      <c r="C126" s="57" t="s">
        <v>943</v>
      </c>
      <c r="D126" s="58">
        <f>Invoice!B130</f>
        <v>2</v>
      </c>
      <c r="E126" s="59">
        <f>'Shipping Invoice'!J130*$N$1</f>
        <v>55.8</v>
      </c>
      <c r="F126" s="59">
        <f t="shared" si="3"/>
        <v>111.6</v>
      </c>
      <c r="G126" s="60">
        <f t="shared" si="4"/>
        <v>55.8</v>
      </c>
      <c r="H126" s="63">
        <f t="shared" si="5"/>
        <v>111.6</v>
      </c>
    </row>
    <row r="127" spans="1:8" s="62" customFormat="1">
      <c r="A127" s="56" t="str">
        <f>IF((LEN('Copy paste to Here'!G131))&gt;5,((CONCATENATE('Copy paste to Here'!G131," &amp; ",'Copy paste to Here'!D131,"  &amp;  ",'Copy paste to Here'!E131))),"Empty Cell")</f>
        <v xml:space="preserve">Coconut wood double flared solid plug &amp; Gauge: 22mm  &amp;  </v>
      </c>
      <c r="B127" s="57" t="str">
        <f>'Copy paste to Here'!C131</f>
        <v>PWB</v>
      </c>
      <c r="C127" s="57" t="s">
        <v>944</v>
      </c>
      <c r="D127" s="58">
        <f>Invoice!B131</f>
        <v>2</v>
      </c>
      <c r="E127" s="59">
        <f>'Shipping Invoice'!J131*$N$1</f>
        <v>61.06</v>
      </c>
      <c r="F127" s="59">
        <f t="shared" si="3"/>
        <v>122.12</v>
      </c>
      <c r="G127" s="60">
        <f t="shared" si="4"/>
        <v>61.06</v>
      </c>
      <c r="H127" s="63">
        <f t="shared" si="5"/>
        <v>122.12</v>
      </c>
    </row>
    <row r="128" spans="1:8" s="62" customFormat="1">
      <c r="A128" s="56" t="str">
        <f>IF((LEN('Copy paste to Here'!G132))&gt;5,((CONCATENATE('Copy paste to Here'!G132," &amp; ",'Copy paste to Here'!D132,"  &amp;  ",'Copy paste to Here'!E132))),"Empty Cell")</f>
        <v xml:space="preserve">Double flare areng wood plug &amp; Gauge: 6mm  &amp;  </v>
      </c>
      <c r="B128" s="57" t="str">
        <f>'Copy paste to Here'!C132</f>
        <v>PWKK</v>
      </c>
      <c r="C128" s="57" t="s">
        <v>945</v>
      </c>
      <c r="D128" s="58">
        <f>Invoice!B132</f>
        <v>4</v>
      </c>
      <c r="E128" s="59">
        <f>'Shipping Invoice'!J132*$N$1</f>
        <v>34.74</v>
      </c>
      <c r="F128" s="59">
        <f t="shared" si="3"/>
        <v>138.96</v>
      </c>
      <c r="G128" s="60">
        <f t="shared" si="4"/>
        <v>34.74</v>
      </c>
      <c r="H128" s="63">
        <f t="shared" si="5"/>
        <v>138.96</v>
      </c>
    </row>
    <row r="129" spans="1:8" s="62" customFormat="1">
      <c r="A129" s="56" t="str">
        <f>IF((LEN('Copy paste to Here'!G133))&gt;5,((CONCATENATE('Copy paste to Here'!G133," &amp; ",'Copy paste to Here'!D133,"  &amp;  ",'Copy paste to Here'!E133))),"Empty Cell")</f>
        <v xml:space="preserve">Double flare areng wood plug &amp; Gauge: 10mm  &amp;  </v>
      </c>
      <c r="B129" s="57" t="str">
        <f>'Copy paste to Here'!C133</f>
        <v>PWKK</v>
      </c>
      <c r="C129" s="57" t="s">
        <v>946</v>
      </c>
      <c r="D129" s="58">
        <f>Invoice!B133</f>
        <v>2</v>
      </c>
      <c r="E129" s="59">
        <f>'Shipping Invoice'!J133*$N$1</f>
        <v>41.76</v>
      </c>
      <c r="F129" s="59">
        <f t="shared" si="3"/>
        <v>83.52</v>
      </c>
      <c r="G129" s="60">
        <f t="shared" si="4"/>
        <v>41.76</v>
      </c>
      <c r="H129" s="63">
        <f t="shared" si="5"/>
        <v>83.52</v>
      </c>
    </row>
    <row r="130" spans="1:8" s="62" customFormat="1" ht="25.5">
      <c r="A130" s="56" t="str">
        <f>IF((LEN('Copy paste to Here'!G134))&gt;5,((CONCATENATE('Copy paste to Here'!G134," &amp; ",'Copy paste to Here'!D134,"  &amp;  ",'Copy paste to Here'!E134))),"Empty Cell")</f>
        <v xml:space="preserve">Concave double flare solid crocodile and black ebony wood plug in checkers design &amp; Gauge: 14mm  &amp;  </v>
      </c>
      <c r="B130" s="57" t="str">
        <f>'Copy paste to Here'!C134</f>
        <v>PWKY</v>
      </c>
      <c r="C130" s="57" t="s">
        <v>947</v>
      </c>
      <c r="D130" s="58">
        <f>Invoice!B134</f>
        <v>2</v>
      </c>
      <c r="E130" s="59">
        <f>'Shipping Invoice'!J134*$N$1</f>
        <v>87.38</v>
      </c>
      <c r="F130" s="59">
        <f t="shared" si="3"/>
        <v>174.76</v>
      </c>
      <c r="G130" s="60">
        <f t="shared" si="4"/>
        <v>87.38</v>
      </c>
      <c r="H130" s="63">
        <f t="shared" si="5"/>
        <v>174.76</v>
      </c>
    </row>
    <row r="131" spans="1:8" s="62" customFormat="1" ht="25.5">
      <c r="A131" s="56" t="str">
        <f>IF((LEN('Copy paste to Here'!G135))&gt;5,((CONCATENATE('Copy paste to Here'!G135," &amp; ",'Copy paste to Here'!D135,"  &amp;  ",'Copy paste to Here'!E135))),"Empty Cell")</f>
        <v xml:space="preserve">Concave double flare solid crocodile and black ebony wood plug in checkers design &amp; Gauge: 16mm  &amp;  </v>
      </c>
      <c r="B131" s="57" t="str">
        <f>'Copy paste to Here'!C135</f>
        <v>PWKY</v>
      </c>
      <c r="C131" s="57" t="s">
        <v>948</v>
      </c>
      <c r="D131" s="58">
        <f>Invoice!B135</f>
        <v>2</v>
      </c>
      <c r="E131" s="59">
        <f>'Shipping Invoice'!J135*$N$1</f>
        <v>92.64</v>
      </c>
      <c r="F131" s="59">
        <f t="shared" si="3"/>
        <v>185.28</v>
      </c>
      <c r="G131" s="60">
        <f t="shared" si="4"/>
        <v>92.64</v>
      </c>
      <c r="H131" s="63">
        <f t="shared" si="5"/>
        <v>185.28</v>
      </c>
    </row>
    <row r="132" spans="1:8" s="62" customFormat="1">
      <c r="A132" s="56" t="str">
        <f>IF((LEN('Copy paste to Here'!G136))&gt;5,((CONCATENATE('Copy paste to Here'!G136," &amp; ",'Copy paste to Here'!D136,"  &amp;  ",'Copy paste to Here'!E136))),"Empty Cell")</f>
        <v xml:space="preserve">Teak wood double flared solid plug &amp; Gauge: 3mm  &amp;  </v>
      </c>
      <c r="B132" s="57" t="str">
        <f>'Copy paste to Here'!C136</f>
        <v>PWT</v>
      </c>
      <c r="C132" s="57" t="s">
        <v>949</v>
      </c>
      <c r="D132" s="58">
        <f>Invoice!B136</f>
        <v>4</v>
      </c>
      <c r="E132" s="59">
        <f>'Shipping Invoice'!J136*$N$1</f>
        <v>27.72</v>
      </c>
      <c r="F132" s="59">
        <f t="shared" si="3"/>
        <v>110.88</v>
      </c>
      <c r="G132" s="60">
        <f t="shared" si="4"/>
        <v>27.72</v>
      </c>
      <c r="H132" s="63">
        <f t="shared" si="5"/>
        <v>110.88</v>
      </c>
    </row>
    <row r="133" spans="1:8" s="62" customFormat="1">
      <c r="A133" s="56" t="str">
        <f>IF((LEN('Copy paste to Here'!G137))&gt;5,((CONCATENATE('Copy paste to Here'!G137," &amp; ",'Copy paste to Here'!D137,"  &amp;  ",'Copy paste to Here'!E137))),"Empty Cell")</f>
        <v xml:space="preserve">Teak wood double flared solid plug &amp; Gauge: 5mm  &amp;  </v>
      </c>
      <c r="B133" s="57" t="str">
        <f>'Copy paste to Here'!C137</f>
        <v>PWT</v>
      </c>
      <c r="C133" s="57" t="s">
        <v>950</v>
      </c>
      <c r="D133" s="58">
        <f>Invoice!B137</f>
        <v>2</v>
      </c>
      <c r="E133" s="59">
        <f>'Shipping Invoice'!J137*$N$1</f>
        <v>31.23</v>
      </c>
      <c r="F133" s="59">
        <f t="shared" si="3"/>
        <v>62.46</v>
      </c>
      <c r="G133" s="60">
        <f t="shared" si="4"/>
        <v>31.23</v>
      </c>
      <c r="H133" s="63">
        <f t="shared" si="5"/>
        <v>62.46</v>
      </c>
    </row>
    <row r="134" spans="1:8" s="62" customFormat="1">
      <c r="A134" s="56" t="str">
        <f>IF((LEN('Copy paste to Here'!G138))&gt;5,((CONCATENATE('Copy paste to Here'!G138," &amp; ",'Copy paste to Here'!D138,"  &amp;  ",'Copy paste to Here'!E138))),"Empty Cell")</f>
        <v xml:space="preserve">Teak wood double flared solid plug &amp; Gauge: 6mm  &amp;  </v>
      </c>
      <c r="B134" s="57" t="str">
        <f>'Copy paste to Here'!C138</f>
        <v>PWT</v>
      </c>
      <c r="C134" s="57" t="s">
        <v>951</v>
      </c>
      <c r="D134" s="58">
        <f>Invoice!B138</f>
        <v>2</v>
      </c>
      <c r="E134" s="59">
        <f>'Shipping Invoice'!J138*$N$1</f>
        <v>32.99</v>
      </c>
      <c r="F134" s="59">
        <f t="shared" si="3"/>
        <v>65.98</v>
      </c>
      <c r="G134" s="60">
        <f t="shared" si="4"/>
        <v>32.99</v>
      </c>
      <c r="H134" s="63">
        <f t="shared" si="5"/>
        <v>65.98</v>
      </c>
    </row>
    <row r="135" spans="1:8" s="62" customFormat="1" ht="24">
      <c r="A135" s="56" t="str">
        <f>IF((LEN('Copy paste to Here'!G139))&gt;5,((CONCATENATE('Copy paste to Here'!G139," &amp; ",'Copy paste to Here'!D139,"  &amp;  ",'Copy paste to Here'!E139))),"Empty Cell")</f>
        <v xml:space="preserve">Teak wood solid plug with double rubber O-rings &amp; Gauge: 3mm  &amp;  </v>
      </c>
      <c r="B135" s="57" t="str">
        <f>'Copy paste to Here'!C139</f>
        <v>PWTR</v>
      </c>
      <c r="C135" s="57" t="s">
        <v>952</v>
      </c>
      <c r="D135" s="58">
        <f>Invoice!B139</f>
        <v>2</v>
      </c>
      <c r="E135" s="59">
        <f>'Shipping Invoice'!J139*$N$1</f>
        <v>26.32</v>
      </c>
      <c r="F135" s="59">
        <f t="shared" si="3"/>
        <v>52.64</v>
      </c>
      <c r="G135" s="60">
        <f t="shared" si="4"/>
        <v>26.32</v>
      </c>
      <c r="H135" s="63">
        <f t="shared" si="5"/>
        <v>52.64</v>
      </c>
    </row>
    <row r="136" spans="1:8" s="62" customFormat="1" ht="24">
      <c r="A136" s="56" t="str">
        <f>IF((LEN('Copy paste to Here'!G140))&gt;5,((CONCATENATE('Copy paste to Here'!G140," &amp; ",'Copy paste to Here'!D140,"  &amp;  ",'Copy paste to Here'!E140))),"Empty Cell")</f>
        <v xml:space="preserve">Teak wood solid plug with double rubber O-rings &amp; Gauge: 16mm  &amp;  </v>
      </c>
      <c r="B136" s="57" t="str">
        <f>'Copy paste to Here'!C140</f>
        <v>PWTR</v>
      </c>
      <c r="C136" s="57" t="s">
        <v>953</v>
      </c>
      <c r="D136" s="58">
        <f>Invoice!B140</f>
        <v>2</v>
      </c>
      <c r="E136" s="59">
        <f>'Shipping Invoice'!J140*$N$1</f>
        <v>45.27</v>
      </c>
      <c r="F136" s="59">
        <f t="shared" si="3"/>
        <v>90.54</v>
      </c>
      <c r="G136" s="60">
        <f t="shared" si="4"/>
        <v>45.27</v>
      </c>
      <c r="H136" s="63">
        <f t="shared" si="5"/>
        <v>90.54</v>
      </c>
    </row>
    <row r="137" spans="1:8" s="62" customFormat="1">
      <c r="A137" s="56" t="str">
        <f>IF((LEN('Copy paste to Here'!G141))&gt;5,((CONCATENATE('Copy paste to Here'!G141," &amp; ",'Copy paste to Here'!D141,"  &amp;  ",'Copy paste to Here'!E141))),"Empty Cell")</f>
        <v xml:space="preserve">Crocodile wood double flared solid plug &amp; Gauge: 5mm  &amp;  </v>
      </c>
      <c r="B137" s="57" t="str">
        <f>'Copy paste to Here'!C141</f>
        <v>PWY</v>
      </c>
      <c r="C137" s="57" t="s">
        <v>954</v>
      </c>
      <c r="D137" s="58">
        <f>Invoice!B141</f>
        <v>2</v>
      </c>
      <c r="E137" s="59">
        <f>'Shipping Invoice'!J141*$N$1</f>
        <v>31.23</v>
      </c>
      <c r="F137" s="59">
        <f t="shared" si="3"/>
        <v>62.46</v>
      </c>
      <c r="G137" s="60">
        <f t="shared" si="4"/>
        <v>31.23</v>
      </c>
      <c r="H137" s="63">
        <f t="shared" si="5"/>
        <v>62.46</v>
      </c>
    </row>
    <row r="138" spans="1:8" s="62" customFormat="1">
      <c r="A138" s="56" t="str">
        <f>IF((LEN('Copy paste to Here'!G142))&gt;5,((CONCATENATE('Copy paste to Here'!G142," &amp; ",'Copy paste to Here'!D142,"  &amp;  ",'Copy paste to Here'!E142))),"Empty Cell")</f>
        <v xml:space="preserve">Crocodile wood double flared solid plug &amp; Gauge: 6mm  &amp;  </v>
      </c>
      <c r="B138" s="57" t="str">
        <f>'Copy paste to Here'!C142</f>
        <v>PWY</v>
      </c>
      <c r="C138" s="57" t="s">
        <v>955</v>
      </c>
      <c r="D138" s="58">
        <f>Invoice!B142</f>
        <v>2</v>
      </c>
      <c r="E138" s="59">
        <f>'Shipping Invoice'!J142*$N$1</f>
        <v>32.99</v>
      </c>
      <c r="F138" s="59">
        <f t="shared" si="3"/>
        <v>65.98</v>
      </c>
      <c r="G138" s="60">
        <f t="shared" si="4"/>
        <v>32.99</v>
      </c>
      <c r="H138" s="63">
        <f t="shared" si="5"/>
        <v>65.98</v>
      </c>
    </row>
    <row r="139" spans="1:8" s="62" customFormat="1">
      <c r="A139" s="56" t="str">
        <f>IF((LEN('Copy paste to Here'!G143))&gt;5,((CONCATENATE('Copy paste to Here'!G143," &amp; ",'Copy paste to Here'!D143,"  &amp;  ",'Copy paste to Here'!E143))),"Empty Cell")</f>
        <v xml:space="preserve">Crocodile wood double flared solid plug &amp; Gauge: 14mm  &amp;  </v>
      </c>
      <c r="B139" s="57" t="str">
        <f>'Copy paste to Here'!C143</f>
        <v>PWY</v>
      </c>
      <c r="C139" s="57" t="s">
        <v>956</v>
      </c>
      <c r="D139" s="58">
        <f>Invoice!B143</f>
        <v>6</v>
      </c>
      <c r="E139" s="59">
        <f>'Shipping Invoice'!J143*$N$1</f>
        <v>41.76</v>
      </c>
      <c r="F139" s="59">
        <f t="shared" si="3"/>
        <v>250.56</v>
      </c>
      <c r="G139" s="60">
        <f t="shared" si="4"/>
        <v>41.76</v>
      </c>
      <c r="H139" s="63">
        <f t="shared" si="5"/>
        <v>250.56</v>
      </c>
    </row>
    <row r="140" spans="1:8" s="62" customFormat="1">
      <c r="A140" s="56" t="str">
        <f>IF((LEN('Copy paste to Here'!G144))&gt;5,((CONCATENATE('Copy paste to Here'!G144," &amp; ",'Copy paste to Here'!D144,"  &amp;  ",'Copy paste to Here'!E144))),"Empty Cell")</f>
        <v xml:space="preserve">Crocodile wood double flared solid plug &amp; Gauge: 16mm  &amp;  </v>
      </c>
      <c r="B140" s="57" t="str">
        <f>'Copy paste to Here'!C144</f>
        <v>PWY</v>
      </c>
      <c r="C140" s="57" t="s">
        <v>957</v>
      </c>
      <c r="D140" s="58">
        <f>Invoice!B144</f>
        <v>2</v>
      </c>
      <c r="E140" s="59">
        <f>'Shipping Invoice'!J144*$N$1</f>
        <v>45.27</v>
      </c>
      <c r="F140" s="59">
        <f t="shared" si="3"/>
        <v>90.54</v>
      </c>
      <c r="G140" s="60">
        <f t="shared" si="4"/>
        <v>45.27</v>
      </c>
      <c r="H140" s="63">
        <f t="shared" si="5"/>
        <v>90.54</v>
      </c>
    </row>
    <row r="141" spans="1:8" s="62" customFormat="1" ht="24">
      <c r="A141" s="56" t="str">
        <f>IF((LEN('Copy paste to Here'!G145))&gt;5,((CONCATENATE('Copy paste to Here'!G145," &amp; ",'Copy paste to Here'!D145,"  &amp;  ",'Copy paste to Here'!E145))),"Empty Cell")</f>
        <v>2 tone silicon double flare plug - Enjoy having two different colors in a single plug &amp; Gauge: 4mm  &amp;  Color: # 1 in picture</v>
      </c>
      <c r="B141" s="57" t="str">
        <f>'Copy paste to Here'!C145</f>
        <v>SIDP</v>
      </c>
      <c r="C141" s="57" t="s">
        <v>958</v>
      </c>
      <c r="D141" s="58">
        <f>Invoice!B145</f>
        <v>2</v>
      </c>
      <c r="E141" s="59">
        <f>'Shipping Invoice'!J145*$N$1</f>
        <v>14.74</v>
      </c>
      <c r="F141" s="59">
        <f t="shared" si="3"/>
        <v>29.48</v>
      </c>
      <c r="G141" s="60">
        <f t="shared" si="4"/>
        <v>14.74</v>
      </c>
      <c r="H141" s="63">
        <f t="shared" si="5"/>
        <v>29.48</v>
      </c>
    </row>
    <row r="142" spans="1:8" s="62" customFormat="1" ht="24">
      <c r="A142" s="56" t="str">
        <f>IF((LEN('Copy paste to Here'!G146))&gt;5,((CONCATENATE('Copy paste to Here'!G146," &amp; ",'Copy paste to Here'!D146,"  &amp;  ",'Copy paste to Here'!E146))),"Empty Cell")</f>
        <v>Silicone double flared solid plug retainer &amp; Gauge: 8mm  &amp;  Color: # 4 in picture</v>
      </c>
      <c r="B142" s="57" t="str">
        <f>'Copy paste to Here'!C146</f>
        <v>SIPG</v>
      </c>
      <c r="C142" s="57" t="s">
        <v>959</v>
      </c>
      <c r="D142" s="58">
        <f>Invoice!B146</f>
        <v>4</v>
      </c>
      <c r="E142" s="59">
        <f>'Shipping Invoice'!J146*$N$1</f>
        <v>18.600000000000001</v>
      </c>
      <c r="F142" s="59">
        <f t="shared" si="3"/>
        <v>74.400000000000006</v>
      </c>
      <c r="G142" s="60">
        <f t="shared" si="4"/>
        <v>18.600000000000001</v>
      </c>
      <c r="H142" s="63">
        <f t="shared" si="5"/>
        <v>74.400000000000006</v>
      </c>
    </row>
    <row r="143" spans="1:8" s="62" customFormat="1" ht="24">
      <c r="A143" s="56" t="str">
        <f>IF((LEN('Copy paste to Here'!G147))&gt;5,((CONCATENATE('Copy paste to Here'!G147," &amp; ",'Copy paste to Here'!D147,"  &amp;  ",'Copy paste to Here'!E147))),"Empty Cell")</f>
        <v>Silicone double flared solid plug retainer &amp; Gauge: 10mm  &amp;  Color: # 4 in picture</v>
      </c>
      <c r="B143" s="57" t="str">
        <f>'Copy paste to Here'!C147</f>
        <v>SIPG</v>
      </c>
      <c r="C143" s="57" t="s">
        <v>960</v>
      </c>
      <c r="D143" s="58">
        <f>Invoice!B147</f>
        <v>4</v>
      </c>
      <c r="E143" s="59">
        <f>'Shipping Invoice'!J147*$N$1</f>
        <v>20</v>
      </c>
      <c r="F143" s="59">
        <f t="shared" si="3"/>
        <v>80</v>
      </c>
      <c r="G143" s="60">
        <f t="shared" si="4"/>
        <v>20</v>
      </c>
      <c r="H143" s="63">
        <f t="shared" si="5"/>
        <v>80</v>
      </c>
    </row>
    <row r="144" spans="1:8" s="62" customFormat="1" ht="24">
      <c r="A144" s="56" t="str">
        <f>IF((LEN('Copy paste to Here'!G148))&gt;5,((CONCATENATE('Copy paste to Here'!G148," &amp; ",'Copy paste to Here'!D148,"  &amp;  ",'Copy paste to Here'!E148))),"Empty Cell")</f>
        <v>Silicone double flared solid plug retainer &amp; Gauge: 12mm  &amp;  Color: # 4 in picture</v>
      </c>
      <c r="B144" s="57" t="str">
        <f>'Copy paste to Here'!C148</f>
        <v>SIPG</v>
      </c>
      <c r="C144" s="57" t="s">
        <v>961</v>
      </c>
      <c r="D144" s="58">
        <f>Invoice!B148</f>
        <v>4</v>
      </c>
      <c r="E144" s="59">
        <f>'Shipping Invoice'!J148*$N$1</f>
        <v>21.41</v>
      </c>
      <c r="F144" s="59">
        <f t="shared" si="3"/>
        <v>85.64</v>
      </c>
      <c r="G144" s="60">
        <f t="shared" si="4"/>
        <v>21.41</v>
      </c>
      <c r="H144" s="63">
        <f t="shared" si="5"/>
        <v>85.64</v>
      </c>
    </row>
    <row r="145" spans="1:8" s="62" customFormat="1" ht="24">
      <c r="A145" s="56" t="str">
        <f>IF((LEN('Copy paste to Here'!G149))&gt;5,((CONCATENATE('Copy paste to Here'!G149," &amp; ",'Copy paste to Here'!D149,"  &amp;  ",'Copy paste to Here'!E149))),"Empty Cell")</f>
        <v>Silicone double flared solid plug retainer &amp; Gauge: 14mm  &amp;  Color: # 1 in picture</v>
      </c>
      <c r="B145" s="57" t="str">
        <f>'Copy paste to Here'!C149</f>
        <v>SIPG</v>
      </c>
      <c r="C145" s="57" t="s">
        <v>962</v>
      </c>
      <c r="D145" s="58">
        <f>Invoice!B149</f>
        <v>2</v>
      </c>
      <c r="E145" s="59">
        <f>'Shipping Invoice'!J149*$N$1</f>
        <v>22.81</v>
      </c>
      <c r="F145" s="59">
        <f t="shared" si="3"/>
        <v>45.62</v>
      </c>
      <c r="G145" s="60">
        <f t="shared" si="4"/>
        <v>22.81</v>
      </c>
      <c r="H145" s="63">
        <f t="shared" si="5"/>
        <v>45.62</v>
      </c>
    </row>
    <row r="146" spans="1:8" s="62" customFormat="1" ht="24">
      <c r="A146" s="56" t="str">
        <f>IF((LEN('Copy paste to Here'!G150))&gt;5,((CONCATENATE('Copy paste to Here'!G150," &amp; ",'Copy paste to Here'!D150,"  &amp;  ",'Copy paste to Here'!E150))),"Empty Cell")</f>
        <v>Silicone double flared solid plug retainer &amp; Gauge: 14mm  &amp;  Color: # 2 in picture</v>
      </c>
      <c r="B146" s="57" t="str">
        <f>'Copy paste to Here'!C150</f>
        <v>SIPG</v>
      </c>
      <c r="C146" s="57" t="s">
        <v>962</v>
      </c>
      <c r="D146" s="58">
        <f>Invoice!B150</f>
        <v>2</v>
      </c>
      <c r="E146" s="59">
        <f>'Shipping Invoice'!J150*$N$1</f>
        <v>22.81</v>
      </c>
      <c r="F146" s="59">
        <f t="shared" si="3"/>
        <v>45.62</v>
      </c>
      <c r="G146" s="60">
        <f t="shared" si="4"/>
        <v>22.81</v>
      </c>
      <c r="H146" s="63">
        <f t="shared" si="5"/>
        <v>45.62</v>
      </c>
    </row>
    <row r="147" spans="1:8" s="62" customFormat="1" ht="24">
      <c r="A147" s="56" t="str">
        <f>IF((LEN('Copy paste to Here'!G151))&gt;5,((CONCATENATE('Copy paste to Here'!G151," &amp; ",'Copy paste to Here'!D151,"  &amp;  ",'Copy paste to Here'!E151))),"Empty Cell")</f>
        <v>Silicone double flared solid plug retainer &amp; Gauge: 14mm  &amp;  Color: # 3 in picture</v>
      </c>
      <c r="B147" s="57" t="str">
        <f>'Copy paste to Here'!C151</f>
        <v>SIPG</v>
      </c>
      <c r="C147" s="57" t="s">
        <v>962</v>
      </c>
      <c r="D147" s="58">
        <f>Invoice!B151</f>
        <v>4</v>
      </c>
      <c r="E147" s="59">
        <f>'Shipping Invoice'!J151*$N$1</f>
        <v>22.81</v>
      </c>
      <c r="F147" s="59">
        <f t="shared" ref="F147:F156" si="6">D147*E147</f>
        <v>91.24</v>
      </c>
      <c r="G147" s="60">
        <f t="shared" ref="G147:G210" si="7">E147*$E$14</f>
        <v>22.81</v>
      </c>
      <c r="H147" s="63">
        <f t="shared" ref="H147:H210" si="8">D147*G147</f>
        <v>91.24</v>
      </c>
    </row>
    <row r="148" spans="1:8" s="62" customFormat="1" ht="24">
      <c r="A148" s="56" t="str">
        <f>IF((LEN('Copy paste to Here'!G152))&gt;5,((CONCATENATE('Copy paste to Here'!G152," &amp; ",'Copy paste to Here'!D152,"  &amp;  ",'Copy paste to Here'!E152))),"Empty Cell")</f>
        <v>Silicone double flared solid plug retainer &amp; Gauge: 19mm  &amp;  Color: # 3 in picture</v>
      </c>
      <c r="B148" s="57" t="str">
        <f>'Copy paste to Here'!C152</f>
        <v>SIPG</v>
      </c>
      <c r="C148" s="57" t="s">
        <v>963</v>
      </c>
      <c r="D148" s="58">
        <f>Invoice!B152</f>
        <v>4</v>
      </c>
      <c r="E148" s="59">
        <f>'Shipping Invoice'!J152*$N$1</f>
        <v>27.02</v>
      </c>
      <c r="F148" s="59">
        <f t="shared" si="6"/>
        <v>108.08</v>
      </c>
      <c r="G148" s="60">
        <f t="shared" si="7"/>
        <v>27.02</v>
      </c>
      <c r="H148" s="63">
        <f t="shared" si="8"/>
        <v>108.08</v>
      </c>
    </row>
    <row r="149" spans="1:8" s="62" customFormat="1" ht="24">
      <c r="A149" s="56" t="str">
        <f>IF((LEN('Copy paste to Here'!G153))&gt;5,((CONCATENATE('Copy paste to Here'!G153," &amp; ",'Copy paste to Here'!D153,"  &amp;  ",'Copy paste to Here'!E153))),"Empty Cell")</f>
        <v>Silicone double flared solid plug retainer &amp; Gauge: 19mm  &amp;  Color: # 4 in picture</v>
      </c>
      <c r="B149" s="57" t="str">
        <f>'Copy paste to Here'!C153</f>
        <v>SIPG</v>
      </c>
      <c r="C149" s="57" t="s">
        <v>963</v>
      </c>
      <c r="D149" s="58">
        <f>Invoice!B153</f>
        <v>4</v>
      </c>
      <c r="E149" s="59">
        <f>'Shipping Invoice'!J153*$N$1</f>
        <v>27.02</v>
      </c>
      <c r="F149" s="59">
        <f t="shared" si="6"/>
        <v>108.08</v>
      </c>
      <c r="G149" s="60">
        <f t="shared" si="7"/>
        <v>27.02</v>
      </c>
      <c r="H149" s="63">
        <f t="shared" si="8"/>
        <v>108.08</v>
      </c>
    </row>
    <row r="150" spans="1:8" s="62" customFormat="1" ht="24">
      <c r="A150" s="56" t="str">
        <f>IF((LEN('Copy paste to Here'!G154))&gt;5,((CONCATENATE('Copy paste to Here'!G154," &amp; ",'Copy paste to Here'!D154,"  &amp;  ",'Copy paste to Here'!E154))),"Empty Cell")</f>
        <v>Silicone Ultra Thin double flared flesh tunnel &amp; Gauge: 3mm  &amp;  Color: Black</v>
      </c>
      <c r="B150" s="57" t="str">
        <f>'Copy paste to Here'!C154</f>
        <v>SIUT</v>
      </c>
      <c r="C150" s="57" t="s">
        <v>964</v>
      </c>
      <c r="D150" s="58">
        <f>Invoice!B154</f>
        <v>4</v>
      </c>
      <c r="E150" s="59">
        <f>'Shipping Invoice'!J154*$N$1</f>
        <v>13.33</v>
      </c>
      <c r="F150" s="59">
        <f t="shared" si="6"/>
        <v>53.32</v>
      </c>
      <c r="G150" s="60">
        <f t="shared" si="7"/>
        <v>13.33</v>
      </c>
      <c r="H150" s="63">
        <f t="shared" si="8"/>
        <v>53.32</v>
      </c>
    </row>
    <row r="151" spans="1:8" s="62" customFormat="1" ht="24">
      <c r="A151" s="56" t="str">
        <f>IF((LEN('Copy paste to Here'!G155))&gt;5,((CONCATENATE('Copy paste to Here'!G155," &amp; ",'Copy paste to Here'!D155,"  &amp;  ",'Copy paste to Here'!E155))),"Empty Cell")</f>
        <v>Silicone Ultra Thin double flared flesh tunnel &amp; Gauge: 3mm  &amp;  Color: Green</v>
      </c>
      <c r="B151" s="57" t="str">
        <f>'Copy paste to Here'!C155</f>
        <v>SIUT</v>
      </c>
      <c r="C151" s="57" t="s">
        <v>964</v>
      </c>
      <c r="D151" s="58">
        <f>Invoice!B155</f>
        <v>2</v>
      </c>
      <c r="E151" s="59">
        <f>'Shipping Invoice'!J155*$N$1</f>
        <v>13.33</v>
      </c>
      <c r="F151" s="59">
        <f t="shared" si="6"/>
        <v>26.66</v>
      </c>
      <c r="G151" s="60">
        <f t="shared" si="7"/>
        <v>13.33</v>
      </c>
      <c r="H151" s="63">
        <f t="shared" si="8"/>
        <v>26.66</v>
      </c>
    </row>
    <row r="152" spans="1:8" s="62" customFormat="1" ht="24">
      <c r="A152" s="56" t="str">
        <f>IF((LEN('Copy paste to Here'!G156))&gt;5,((CONCATENATE('Copy paste to Here'!G156," &amp; ",'Copy paste to Here'!D156,"  &amp;  ",'Copy paste to Here'!E156))),"Empty Cell")</f>
        <v>Silicone Ultra Thin double flared flesh tunnel &amp; Gauge: 4mm  &amp;  Color: Black</v>
      </c>
      <c r="B152" s="57" t="str">
        <f>'Copy paste to Here'!C156</f>
        <v>SIUT</v>
      </c>
      <c r="C152" s="57" t="s">
        <v>965</v>
      </c>
      <c r="D152" s="58">
        <f>Invoice!B156</f>
        <v>4</v>
      </c>
      <c r="E152" s="59">
        <f>'Shipping Invoice'!J156*$N$1</f>
        <v>14.74</v>
      </c>
      <c r="F152" s="59">
        <f t="shared" si="6"/>
        <v>58.96</v>
      </c>
      <c r="G152" s="60">
        <f t="shared" si="7"/>
        <v>14.74</v>
      </c>
      <c r="H152" s="63">
        <f t="shared" si="8"/>
        <v>58.96</v>
      </c>
    </row>
    <row r="153" spans="1:8" s="62" customFormat="1" ht="24">
      <c r="A153" s="56" t="str">
        <f>IF((LEN('Copy paste to Here'!G157))&gt;5,((CONCATENATE('Copy paste to Here'!G157," &amp; ",'Copy paste to Here'!D157,"  &amp;  ",'Copy paste to Here'!E157))),"Empty Cell")</f>
        <v>Silicone Ultra Thin double flared flesh tunnel &amp; Gauge: 4mm  &amp;  Color: White</v>
      </c>
      <c r="B153" s="57" t="str">
        <f>'Copy paste to Here'!C157</f>
        <v>SIUT</v>
      </c>
      <c r="C153" s="57" t="s">
        <v>965</v>
      </c>
      <c r="D153" s="58">
        <f>Invoice!B157</f>
        <v>4</v>
      </c>
      <c r="E153" s="59">
        <f>'Shipping Invoice'!J157*$N$1</f>
        <v>14.74</v>
      </c>
      <c r="F153" s="59">
        <f t="shared" si="6"/>
        <v>58.96</v>
      </c>
      <c r="G153" s="60">
        <f t="shared" si="7"/>
        <v>14.74</v>
      </c>
      <c r="H153" s="63">
        <f t="shared" si="8"/>
        <v>58.96</v>
      </c>
    </row>
    <row r="154" spans="1:8" s="62" customFormat="1" ht="24">
      <c r="A154" s="56" t="str">
        <f>IF((LEN('Copy paste to Here'!G158))&gt;5,((CONCATENATE('Copy paste to Here'!G158," &amp; ",'Copy paste to Here'!D158,"  &amp;  ",'Copy paste to Here'!E158))),"Empty Cell")</f>
        <v>Silicone Ultra Thin double flared flesh tunnel &amp; Gauge: 4mm  &amp;  Color: Clear</v>
      </c>
      <c r="B154" s="57" t="str">
        <f>'Copy paste to Here'!C158</f>
        <v>SIUT</v>
      </c>
      <c r="C154" s="57" t="s">
        <v>965</v>
      </c>
      <c r="D154" s="58">
        <f>Invoice!B158</f>
        <v>6</v>
      </c>
      <c r="E154" s="59">
        <f>'Shipping Invoice'!J158*$N$1</f>
        <v>14.74</v>
      </c>
      <c r="F154" s="59">
        <f t="shared" si="6"/>
        <v>88.44</v>
      </c>
      <c r="G154" s="60">
        <f t="shared" si="7"/>
        <v>14.74</v>
      </c>
      <c r="H154" s="63">
        <f t="shared" si="8"/>
        <v>88.44</v>
      </c>
    </row>
    <row r="155" spans="1:8" s="62" customFormat="1" ht="24">
      <c r="A155" s="56" t="str">
        <f>IF((LEN('Copy paste to Here'!G159))&gt;5,((CONCATENATE('Copy paste to Here'!G159," &amp; ",'Copy paste to Here'!D159,"  &amp;  ",'Copy paste to Here'!E159))),"Empty Cell")</f>
        <v>Silicone Ultra Thin double flared flesh tunnel &amp; Gauge: 5mm  &amp;  Color: Black</v>
      </c>
      <c r="B155" s="57" t="str">
        <f>'Copy paste to Here'!C159</f>
        <v>SIUT</v>
      </c>
      <c r="C155" s="57" t="s">
        <v>966</v>
      </c>
      <c r="D155" s="58">
        <f>Invoice!B159</f>
        <v>8</v>
      </c>
      <c r="E155" s="59">
        <f>'Shipping Invoice'!J159*$N$1</f>
        <v>15.44</v>
      </c>
      <c r="F155" s="59">
        <f t="shared" si="6"/>
        <v>123.52</v>
      </c>
      <c r="G155" s="60">
        <f t="shared" si="7"/>
        <v>15.44</v>
      </c>
      <c r="H155" s="63">
        <f t="shared" si="8"/>
        <v>123.52</v>
      </c>
    </row>
    <row r="156" spans="1:8" s="62" customFormat="1" ht="24">
      <c r="A156" s="56" t="str">
        <f>IF((LEN('Copy paste to Here'!G160))&gt;5,((CONCATENATE('Copy paste to Here'!G160," &amp; ",'Copy paste to Here'!D160,"  &amp;  ",'Copy paste to Here'!E160))),"Empty Cell")</f>
        <v>Silicone Ultra Thin double flared flesh tunnel &amp; Gauge: 5mm  &amp;  Color: White</v>
      </c>
      <c r="B156" s="57" t="str">
        <f>'Copy paste to Here'!C160</f>
        <v>SIUT</v>
      </c>
      <c r="C156" s="57" t="s">
        <v>966</v>
      </c>
      <c r="D156" s="58">
        <f>Invoice!B160</f>
        <v>2</v>
      </c>
      <c r="E156" s="59">
        <f>'Shipping Invoice'!J160*$N$1</f>
        <v>15.44</v>
      </c>
      <c r="F156" s="59">
        <f t="shared" si="6"/>
        <v>30.88</v>
      </c>
      <c r="G156" s="60">
        <f t="shared" si="7"/>
        <v>15.44</v>
      </c>
      <c r="H156" s="63">
        <f t="shared" si="8"/>
        <v>30.88</v>
      </c>
    </row>
    <row r="157" spans="1:8" s="62" customFormat="1" ht="24">
      <c r="A157" s="56" t="str">
        <f>IF((LEN('Copy paste to Here'!G161))&gt;5,((CONCATENATE('Copy paste to Here'!G161," &amp; ",'Copy paste to Here'!D161,"  &amp;  ",'Copy paste to Here'!E161))),"Empty Cell")</f>
        <v>Silicone Ultra Thin double flared flesh tunnel &amp; Gauge: 5mm  &amp;  Color: Pink</v>
      </c>
      <c r="B157" s="57" t="str">
        <f>'Copy paste to Here'!C161</f>
        <v>SIUT</v>
      </c>
      <c r="C157" s="57" t="s">
        <v>966</v>
      </c>
      <c r="D157" s="58">
        <f>Invoice!B161</f>
        <v>2</v>
      </c>
      <c r="E157" s="59">
        <f>'Shipping Invoice'!J161*$N$1</f>
        <v>15.44</v>
      </c>
      <c r="F157" s="59">
        <f t="shared" ref="F157:F210" si="9">D157*E157</f>
        <v>30.88</v>
      </c>
      <c r="G157" s="60">
        <f t="shared" si="7"/>
        <v>15.44</v>
      </c>
      <c r="H157" s="63">
        <f t="shared" si="8"/>
        <v>30.88</v>
      </c>
    </row>
    <row r="158" spans="1:8" s="62" customFormat="1" ht="24">
      <c r="A158" s="56" t="str">
        <f>IF((LEN('Copy paste to Here'!G162))&gt;5,((CONCATENATE('Copy paste to Here'!G162," &amp; ",'Copy paste to Here'!D162,"  &amp;  ",'Copy paste to Here'!E162))),"Empty Cell")</f>
        <v>Silicone Ultra Thin double flared flesh tunnel &amp; Gauge: 5mm  &amp;  Color: Purple</v>
      </c>
      <c r="B158" s="57" t="str">
        <f>'Copy paste to Here'!C162</f>
        <v>SIUT</v>
      </c>
      <c r="C158" s="57" t="s">
        <v>966</v>
      </c>
      <c r="D158" s="58">
        <f>Invoice!B162</f>
        <v>2</v>
      </c>
      <c r="E158" s="59">
        <f>'Shipping Invoice'!J162*$N$1</f>
        <v>15.44</v>
      </c>
      <c r="F158" s="59">
        <f t="shared" si="9"/>
        <v>30.88</v>
      </c>
      <c r="G158" s="60">
        <f t="shared" si="7"/>
        <v>15.44</v>
      </c>
      <c r="H158" s="63">
        <f t="shared" si="8"/>
        <v>30.88</v>
      </c>
    </row>
    <row r="159" spans="1:8" s="62" customFormat="1" ht="24">
      <c r="A159" s="56" t="str">
        <f>IF((LEN('Copy paste to Here'!G163))&gt;5,((CONCATENATE('Copy paste to Here'!G163," &amp; ",'Copy paste to Here'!D163,"  &amp;  ",'Copy paste to Here'!E163))),"Empty Cell")</f>
        <v>Silicone Ultra Thin double flared flesh tunnel &amp; Gauge: 5mm  &amp;  Color: Red</v>
      </c>
      <c r="B159" s="57" t="str">
        <f>'Copy paste to Here'!C163</f>
        <v>SIUT</v>
      </c>
      <c r="C159" s="57" t="s">
        <v>966</v>
      </c>
      <c r="D159" s="58">
        <f>Invoice!B163</f>
        <v>2</v>
      </c>
      <c r="E159" s="59">
        <f>'Shipping Invoice'!J163*$N$1</f>
        <v>15.44</v>
      </c>
      <c r="F159" s="59">
        <f t="shared" si="9"/>
        <v>30.88</v>
      </c>
      <c r="G159" s="60">
        <f t="shared" si="7"/>
        <v>15.44</v>
      </c>
      <c r="H159" s="63">
        <f t="shared" si="8"/>
        <v>30.88</v>
      </c>
    </row>
    <row r="160" spans="1:8" s="62" customFormat="1" ht="24">
      <c r="A160" s="56" t="str">
        <f>IF((LEN('Copy paste to Here'!G164))&gt;5,((CONCATENATE('Copy paste to Here'!G164," &amp; ",'Copy paste to Here'!D164,"  &amp;  ",'Copy paste to Here'!E164))),"Empty Cell")</f>
        <v>Silicone Ultra Thin double flared flesh tunnel &amp; Gauge: 6mm  &amp;  Color: Black</v>
      </c>
      <c r="B160" s="57" t="str">
        <f>'Copy paste to Here'!C164</f>
        <v>SIUT</v>
      </c>
      <c r="C160" s="57" t="s">
        <v>967</v>
      </c>
      <c r="D160" s="58">
        <f>Invoice!B164</f>
        <v>34</v>
      </c>
      <c r="E160" s="59">
        <f>'Shipping Invoice'!J164*$N$1</f>
        <v>16.14</v>
      </c>
      <c r="F160" s="59">
        <f t="shared" si="9"/>
        <v>548.76</v>
      </c>
      <c r="G160" s="60">
        <f t="shared" si="7"/>
        <v>16.14</v>
      </c>
      <c r="H160" s="63">
        <f t="shared" si="8"/>
        <v>548.76</v>
      </c>
    </row>
    <row r="161" spans="1:8" s="62" customFormat="1" ht="24">
      <c r="A161" s="56" t="str">
        <f>IF((LEN('Copy paste to Here'!G165))&gt;5,((CONCATENATE('Copy paste to Here'!G165," &amp; ",'Copy paste to Here'!D165,"  &amp;  ",'Copy paste to Here'!E165))),"Empty Cell")</f>
        <v>Silicone Ultra Thin double flared flesh tunnel &amp; Gauge: 6mm  &amp;  Color: White</v>
      </c>
      <c r="B161" s="57" t="str">
        <f>'Copy paste to Here'!C165</f>
        <v>SIUT</v>
      </c>
      <c r="C161" s="57" t="s">
        <v>967</v>
      </c>
      <c r="D161" s="58">
        <f>Invoice!B165</f>
        <v>2</v>
      </c>
      <c r="E161" s="59">
        <f>'Shipping Invoice'!J165*$N$1</f>
        <v>16.14</v>
      </c>
      <c r="F161" s="59">
        <f t="shared" si="9"/>
        <v>32.28</v>
      </c>
      <c r="G161" s="60">
        <f t="shared" si="7"/>
        <v>16.14</v>
      </c>
      <c r="H161" s="63">
        <f t="shared" si="8"/>
        <v>32.28</v>
      </c>
    </row>
    <row r="162" spans="1:8" s="62" customFormat="1" ht="24">
      <c r="A162" s="56" t="str">
        <f>IF((LEN('Copy paste to Here'!G166))&gt;5,((CONCATENATE('Copy paste to Here'!G166," &amp; ",'Copy paste to Here'!D166,"  &amp;  ",'Copy paste to Here'!E166))),"Empty Cell")</f>
        <v>Silicone Ultra Thin double flared flesh tunnel &amp; Gauge: 6mm  &amp;  Color: Clear</v>
      </c>
      <c r="B162" s="57" t="str">
        <f>'Copy paste to Here'!C166</f>
        <v>SIUT</v>
      </c>
      <c r="C162" s="57" t="s">
        <v>967</v>
      </c>
      <c r="D162" s="58">
        <f>Invoice!B166</f>
        <v>4</v>
      </c>
      <c r="E162" s="59">
        <f>'Shipping Invoice'!J166*$N$1</f>
        <v>16.14</v>
      </c>
      <c r="F162" s="59">
        <f t="shared" si="9"/>
        <v>64.56</v>
      </c>
      <c r="G162" s="60">
        <f t="shared" si="7"/>
        <v>16.14</v>
      </c>
      <c r="H162" s="63">
        <f t="shared" si="8"/>
        <v>64.56</v>
      </c>
    </row>
    <row r="163" spans="1:8" s="62" customFormat="1" ht="24">
      <c r="A163" s="56" t="str">
        <f>IF((LEN('Copy paste to Here'!G167))&gt;5,((CONCATENATE('Copy paste to Here'!G167," &amp; ",'Copy paste to Here'!D167,"  &amp;  ",'Copy paste to Here'!E167))),"Empty Cell")</f>
        <v>Silicone Ultra Thin double flared flesh tunnel &amp; Gauge: 8mm  &amp;  Color: Black</v>
      </c>
      <c r="B163" s="57" t="str">
        <f>'Copy paste to Here'!C167</f>
        <v>SIUT</v>
      </c>
      <c r="C163" s="57" t="s">
        <v>968</v>
      </c>
      <c r="D163" s="58">
        <f>Invoice!B167</f>
        <v>8</v>
      </c>
      <c r="E163" s="59">
        <f>'Shipping Invoice'!J167*$N$1</f>
        <v>16.84</v>
      </c>
      <c r="F163" s="59">
        <f t="shared" si="9"/>
        <v>134.72</v>
      </c>
      <c r="G163" s="60">
        <f t="shared" si="7"/>
        <v>16.84</v>
      </c>
      <c r="H163" s="63">
        <f t="shared" si="8"/>
        <v>134.72</v>
      </c>
    </row>
    <row r="164" spans="1:8" s="62" customFormat="1" ht="24">
      <c r="A164" s="56" t="str">
        <f>IF((LEN('Copy paste to Here'!G168))&gt;5,((CONCATENATE('Copy paste to Here'!G168," &amp; ",'Copy paste to Here'!D168,"  &amp;  ",'Copy paste to Here'!E168))),"Empty Cell")</f>
        <v>Silicone Ultra Thin double flared flesh tunnel &amp; Gauge: 8mm  &amp;  Color: White</v>
      </c>
      <c r="B164" s="57" t="str">
        <f>'Copy paste to Here'!C168</f>
        <v>SIUT</v>
      </c>
      <c r="C164" s="57" t="s">
        <v>968</v>
      </c>
      <c r="D164" s="58">
        <f>Invoice!B168</f>
        <v>4</v>
      </c>
      <c r="E164" s="59">
        <f>'Shipping Invoice'!J168*$N$1</f>
        <v>16.84</v>
      </c>
      <c r="F164" s="59">
        <f t="shared" si="9"/>
        <v>67.36</v>
      </c>
      <c r="G164" s="60">
        <f t="shared" si="7"/>
        <v>16.84</v>
      </c>
      <c r="H164" s="63">
        <f t="shared" si="8"/>
        <v>67.36</v>
      </c>
    </row>
    <row r="165" spans="1:8" s="62" customFormat="1" ht="24">
      <c r="A165" s="56" t="str">
        <f>IF((LEN('Copy paste to Here'!G169))&gt;5,((CONCATENATE('Copy paste to Here'!G169," &amp; ",'Copy paste to Here'!D169,"  &amp;  ",'Copy paste to Here'!E169))),"Empty Cell")</f>
        <v>Silicone Ultra Thin double flared flesh tunnel &amp; Gauge: 8mm  &amp;  Color: Clear</v>
      </c>
      <c r="B165" s="57" t="str">
        <f>'Copy paste to Here'!C169</f>
        <v>SIUT</v>
      </c>
      <c r="C165" s="57" t="s">
        <v>968</v>
      </c>
      <c r="D165" s="58">
        <f>Invoice!B169</f>
        <v>14</v>
      </c>
      <c r="E165" s="59">
        <f>'Shipping Invoice'!J169*$N$1</f>
        <v>16.84</v>
      </c>
      <c r="F165" s="59">
        <f t="shared" si="9"/>
        <v>235.76</v>
      </c>
      <c r="G165" s="60">
        <f t="shared" si="7"/>
        <v>16.84</v>
      </c>
      <c r="H165" s="63">
        <f t="shared" si="8"/>
        <v>235.76</v>
      </c>
    </row>
    <row r="166" spans="1:8" s="62" customFormat="1" ht="24">
      <c r="A166" s="56" t="str">
        <f>IF((LEN('Copy paste to Here'!G170))&gt;5,((CONCATENATE('Copy paste to Here'!G170," &amp; ",'Copy paste to Here'!D170,"  &amp;  ",'Copy paste to Here'!E170))),"Empty Cell")</f>
        <v>Silicone Ultra Thin double flared flesh tunnel &amp; Gauge: 8mm  &amp;  Color: Pink</v>
      </c>
      <c r="B166" s="57" t="str">
        <f>'Copy paste to Here'!C170</f>
        <v>SIUT</v>
      </c>
      <c r="C166" s="57" t="s">
        <v>968</v>
      </c>
      <c r="D166" s="58">
        <f>Invoice!B170</f>
        <v>2</v>
      </c>
      <c r="E166" s="59">
        <f>'Shipping Invoice'!J170*$N$1</f>
        <v>16.84</v>
      </c>
      <c r="F166" s="59">
        <f t="shared" si="9"/>
        <v>33.68</v>
      </c>
      <c r="G166" s="60">
        <f t="shared" si="7"/>
        <v>16.84</v>
      </c>
      <c r="H166" s="63">
        <f t="shared" si="8"/>
        <v>33.68</v>
      </c>
    </row>
    <row r="167" spans="1:8" s="62" customFormat="1" ht="24">
      <c r="A167" s="56" t="str">
        <f>IF((LEN('Copy paste to Here'!G171))&gt;5,((CONCATENATE('Copy paste to Here'!G171," &amp; ",'Copy paste to Here'!D171,"  &amp;  ",'Copy paste to Here'!E171))),"Empty Cell")</f>
        <v>Silicone Ultra Thin double flared flesh tunnel &amp; Gauge: 8mm  &amp;  Color: Purple</v>
      </c>
      <c r="B167" s="57" t="str">
        <f>'Copy paste to Here'!C171</f>
        <v>SIUT</v>
      </c>
      <c r="C167" s="57" t="s">
        <v>968</v>
      </c>
      <c r="D167" s="58">
        <f>Invoice!B171</f>
        <v>4</v>
      </c>
      <c r="E167" s="59">
        <f>'Shipping Invoice'!J171*$N$1</f>
        <v>16.84</v>
      </c>
      <c r="F167" s="59">
        <f t="shared" si="9"/>
        <v>67.36</v>
      </c>
      <c r="G167" s="60">
        <f t="shared" si="7"/>
        <v>16.84</v>
      </c>
      <c r="H167" s="63">
        <f t="shared" si="8"/>
        <v>67.36</v>
      </c>
    </row>
    <row r="168" spans="1:8" s="62" customFormat="1" ht="24">
      <c r="A168" s="56" t="str">
        <f>IF((LEN('Copy paste to Here'!G172))&gt;5,((CONCATENATE('Copy paste to Here'!G172," &amp; ",'Copy paste to Here'!D172,"  &amp;  ",'Copy paste to Here'!E172))),"Empty Cell")</f>
        <v>Silicone Ultra Thin double flared flesh tunnel &amp; Gauge: 8mm  &amp;  Color: Red</v>
      </c>
      <c r="B168" s="57" t="str">
        <f>'Copy paste to Here'!C172</f>
        <v>SIUT</v>
      </c>
      <c r="C168" s="57" t="s">
        <v>968</v>
      </c>
      <c r="D168" s="58">
        <f>Invoice!B172</f>
        <v>6</v>
      </c>
      <c r="E168" s="59">
        <f>'Shipping Invoice'!J172*$N$1</f>
        <v>16.84</v>
      </c>
      <c r="F168" s="59">
        <f t="shared" si="9"/>
        <v>101.03999999999999</v>
      </c>
      <c r="G168" s="60">
        <f t="shared" si="7"/>
        <v>16.84</v>
      </c>
      <c r="H168" s="63">
        <f t="shared" si="8"/>
        <v>101.03999999999999</v>
      </c>
    </row>
    <row r="169" spans="1:8" s="62" customFormat="1" ht="24">
      <c r="A169" s="56" t="str">
        <f>IF((LEN('Copy paste to Here'!G173))&gt;5,((CONCATENATE('Copy paste to Here'!G173," &amp; ",'Copy paste to Here'!D173,"  &amp;  ",'Copy paste to Here'!E173))),"Empty Cell")</f>
        <v>Silicone Ultra Thin double flared flesh tunnel &amp; Gauge: 10mm  &amp;  Color: Black</v>
      </c>
      <c r="B169" s="57" t="str">
        <f>'Copy paste to Here'!C173</f>
        <v>SIUT</v>
      </c>
      <c r="C169" s="57" t="s">
        <v>969</v>
      </c>
      <c r="D169" s="58">
        <f>Invoice!B173</f>
        <v>4</v>
      </c>
      <c r="E169" s="59">
        <f>'Shipping Invoice'!J173*$N$1</f>
        <v>18.25</v>
      </c>
      <c r="F169" s="59">
        <f t="shared" si="9"/>
        <v>73</v>
      </c>
      <c r="G169" s="60">
        <f t="shared" si="7"/>
        <v>18.25</v>
      </c>
      <c r="H169" s="63">
        <f t="shared" si="8"/>
        <v>73</v>
      </c>
    </row>
    <row r="170" spans="1:8" s="62" customFormat="1" ht="24">
      <c r="A170" s="56" t="str">
        <f>IF((LEN('Copy paste to Here'!G174))&gt;5,((CONCATENATE('Copy paste to Here'!G174," &amp; ",'Copy paste to Here'!D174,"  &amp;  ",'Copy paste to Here'!E174))),"Empty Cell")</f>
        <v>Silicone Ultra Thin double flared flesh tunnel &amp; Gauge: 10mm  &amp;  Color: White</v>
      </c>
      <c r="B170" s="57" t="str">
        <f>'Copy paste to Here'!C174</f>
        <v>SIUT</v>
      </c>
      <c r="C170" s="57" t="s">
        <v>969</v>
      </c>
      <c r="D170" s="58">
        <f>Invoice!B174</f>
        <v>4</v>
      </c>
      <c r="E170" s="59">
        <f>'Shipping Invoice'!J174*$N$1</f>
        <v>18.25</v>
      </c>
      <c r="F170" s="59">
        <f t="shared" si="9"/>
        <v>73</v>
      </c>
      <c r="G170" s="60">
        <f t="shared" si="7"/>
        <v>18.25</v>
      </c>
      <c r="H170" s="63">
        <f t="shared" si="8"/>
        <v>73</v>
      </c>
    </row>
    <row r="171" spans="1:8" s="62" customFormat="1" ht="24">
      <c r="A171" s="56" t="str">
        <f>IF((LEN('Copy paste to Here'!G175))&gt;5,((CONCATENATE('Copy paste to Here'!G175," &amp; ",'Copy paste to Here'!D175,"  &amp;  ",'Copy paste to Here'!E175))),"Empty Cell")</f>
        <v>Silicone Ultra Thin double flared flesh tunnel &amp; Gauge: 10mm  &amp;  Color: Clear</v>
      </c>
      <c r="B171" s="57" t="str">
        <f>'Copy paste to Here'!C175</f>
        <v>SIUT</v>
      </c>
      <c r="C171" s="57" t="s">
        <v>969</v>
      </c>
      <c r="D171" s="58">
        <f>Invoice!B175</f>
        <v>28</v>
      </c>
      <c r="E171" s="59">
        <f>'Shipping Invoice'!J175*$N$1</f>
        <v>18.25</v>
      </c>
      <c r="F171" s="59">
        <f t="shared" si="9"/>
        <v>511</v>
      </c>
      <c r="G171" s="60">
        <f t="shared" si="7"/>
        <v>18.25</v>
      </c>
      <c r="H171" s="63">
        <f t="shared" si="8"/>
        <v>511</v>
      </c>
    </row>
    <row r="172" spans="1:8" s="62" customFormat="1" ht="24">
      <c r="A172" s="56" t="str">
        <f>IF((LEN('Copy paste to Here'!G176))&gt;5,((CONCATENATE('Copy paste to Here'!G176," &amp; ",'Copy paste to Here'!D176,"  &amp;  ",'Copy paste to Here'!E176))),"Empty Cell")</f>
        <v>Silicone Ultra Thin double flared flesh tunnel &amp; Gauge: 10mm  &amp;  Color: Green</v>
      </c>
      <c r="B172" s="57" t="str">
        <f>'Copy paste to Here'!C176</f>
        <v>SIUT</v>
      </c>
      <c r="C172" s="57" t="s">
        <v>969</v>
      </c>
      <c r="D172" s="58">
        <f>Invoice!B176</f>
        <v>4</v>
      </c>
      <c r="E172" s="59">
        <f>'Shipping Invoice'!J176*$N$1</f>
        <v>18.25</v>
      </c>
      <c r="F172" s="59">
        <f t="shared" si="9"/>
        <v>73</v>
      </c>
      <c r="G172" s="60">
        <f t="shared" si="7"/>
        <v>18.25</v>
      </c>
      <c r="H172" s="63">
        <f t="shared" si="8"/>
        <v>73</v>
      </c>
    </row>
    <row r="173" spans="1:8" s="62" customFormat="1" ht="24">
      <c r="A173" s="56" t="str">
        <f>IF((LEN('Copy paste to Here'!G177))&gt;5,((CONCATENATE('Copy paste to Here'!G177," &amp; ",'Copy paste to Here'!D177,"  &amp;  ",'Copy paste to Here'!E177))),"Empty Cell")</f>
        <v>Silicone Ultra Thin double flared flesh tunnel &amp; Gauge: 10mm  &amp;  Color: Purple</v>
      </c>
      <c r="B173" s="57" t="str">
        <f>'Copy paste to Here'!C177</f>
        <v>SIUT</v>
      </c>
      <c r="C173" s="57" t="s">
        <v>969</v>
      </c>
      <c r="D173" s="58">
        <f>Invoice!B177</f>
        <v>2</v>
      </c>
      <c r="E173" s="59">
        <f>'Shipping Invoice'!J177*$N$1</f>
        <v>18.25</v>
      </c>
      <c r="F173" s="59">
        <f t="shared" si="9"/>
        <v>36.5</v>
      </c>
      <c r="G173" s="60">
        <f t="shared" si="7"/>
        <v>18.25</v>
      </c>
      <c r="H173" s="63">
        <f t="shared" si="8"/>
        <v>36.5</v>
      </c>
    </row>
    <row r="174" spans="1:8" s="62" customFormat="1" ht="24">
      <c r="A174" s="56" t="str">
        <f>IF((LEN('Copy paste to Here'!G178))&gt;5,((CONCATENATE('Copy paste to Here'!G178," &amp; ",'Copy paste to Here'!D178,"  &amp;  ",'Copy paste to Here'!E178))),"Empty Cell")</f>
        <v>Silicone Ultra Thin double flared flesh tunnel &amp; Gauge: 12mm  &amp;  Color: Black</v>
      </c>
      <c r="B174" s="57" t="str">
        <f>'Copy paste to Here'!C178</f>
        <v>SIUT</v>
      </c>
      <c r="C174" s="57" t="s">
        <v>970</v>
      </c>
      <c r="D174" s="58">
        <f>Invoice!B178</f>
        <v>8</v>
      </c>
      <c r="E174" s="59">
        <f>'Shipping Invoice'!J178*$N$1</f>
        <v>19.649999999999999</v>
      </c>
      <c r="F174" s="59">
        <f t="shared" si="9"/>
        <v>157.19999999999999</v>
      </c>
      <c r="G174" s="60">
        <f t="shared" si="7"/>
        <v>19.649999999999999</v>
      </c>
      <c r="H174" s="63">
        <f t="shared" si="8"/>
        <v>157.19999999999999</v>
      </c>
    </row>
    <row r="175" spans="1:8" s="62" customFormat="1" ht="24">
      <c r="A175" s="56" t="str">
        <f>IF((LEN('Copy paste to Here'!G179))&gt;5,((CONCATENATE('Copy paste to Here'!G179," &amp; ",'Copy paste to Here'!D179,"  &amp;  ",'Copy paste to Here'!E179))),"Empty Cell")</f>
        <v>Silicone Ultra Thin double flared flesh tunnel &amp; Gauge: 12mm  &amp;  Color: White</v>
      </c>
      <c r="B175" s="57" t="str">
        <f>'Copy paste to Here'!C179</f>
        <v>SIUT</v>
      </c>
      <c r="C175" s="57" t="s">
        <v>970</v>
      </c>
      <c r="D175" s="58">
        <f>Invoice!B179</f>
        <v>2</v>
      </c>
      <c r="E175" s="59">
        <f>'Shipping Invoice'!J179*$N$1</f>
        <v>19.649999999999999</v>
      </c>
      <c r="F175" s="59">
        <f t="shared" si="9"/>
        <v>39.299999999999997</v>
      </c>
      <c r="G175" s="60">
        <f t="shared" si="7"/>
        <v>19.649999999999999</v>
      </c>
      <c r="H175" s="63">
        <f t="shared" si="8"/>
        <v>39.299999999999997</v>
      </c>
    </row>
    <row r="176" spans="1:8" s="62" customFormat="1" ht="24">
      <c r="A176" s="56" t="str">
        <f>IF((LEN('Copy paste to Here'!G180))&gt;5,((CONCATENATE('Copy paste to Here'!G180," &amp; ",'Copy paste to Here'!D180,"  &amp;  ",'Copy paste to Here'!E180))),"Empty Cell")</f>
        <v>Silicone Ultra Thin double flared flesh tunnel &amp; Gauge: 12mm  &amp;  Color: Blue</v>
      </c>
      <c r="B176" s="57" t="str">
        <f>'Copy paste to Here'!C180</f>
        <v>SIUT</v>
      </c>
      <c r="C176" s="57" t="s">
        <v>970</v>
      </c>
      <c r="D176" s="58">
        <f>Invoice!B180</f>
        <v>2</v>
      </c>
      <c r="E176" s="59">
        <f>'Shipping Invoice'!J180*$N$1</f>
        <v>19.649999999999999</v>
      </c>
      <c r="F176" s="59">
        <f t="shared" si="9"/>
        <v>39.299999999999997</v>
      </c>
      <c r="G176" s="60">
        <f t="shared" si="7"/>
        <v>19.649999999999999</v>
      </c>
      <c r="H176" s="63">
        <f t="shared" si="8"/>
        <v>39.299999999999997</v>
      </c>
    </row>
    <row r="177" spans="1:8" s="62" customFormat="1" ht="24">
      <c r="A177" s="56" t="str">
        <f>IF((LEN('Copy paste to Here'!G181))&gt;5,((CONCATENATE('Copy paste to Here'!G181," &amp; ",'Copy paste to Here'!D181,"  &amp;  ",'Copy paste to Here'!E181))),"Empty Cell")</f>
        <v>Silicone Ultra Thin double flared flesh tunnel &amp; Gauge: 12mm  &amp;  Color: Green</v>
      </c>
      <c r="B177" s="57" t="str">
        <f>'Copy paste to Here'!C181</f>
        <v>SIUT</v>
      </c>
      <c r="C177" s="57" t="s">
        <v>970</v>
      </c>
      <c r="D177" s="58">
        <f>Invoice!B181</f>
        <v>8</v>
      </c>
      <c r="E177" s="59">
        <f>'Shipping Invoice'!J181*$N$1</f>
        <v>19.649999999999999</v>
      </c>
      <c r="F177" s="59">
        <f t="shared" si="9"/>
        <v>157.19999999999999</v>
      </c>
      <c r="G177" s="60">
        <f t="shared" si="7"/>
        <v>19.649999999999999</v>
      </c>
      <c r="H177" s="63">
        <f t="shared" si="8"/>
        <v>157.19999999999999</v>
      </c>
    </row>
    <row r="178" spans="1:8" s="62" customFormat="1" ht="24">
      <c r="A178" s="56" t="str">
        <f>IF((LEN('Copy paste to Here'!G182))&gt;5,((CONCATENATE('Copy paste to Here'!G182," &amp; ",'Copy paste to Here'!D182,"  &amp;  ",'Copy paste to Here'!E182))),"Empty Cell")</f>
        <v>Silicone Ultra Thin double flared flesh tunnel &amp; Gauge: 12mm  &amp;  Color: Skin Tone</v>
      </c>
      <c r="B178" s="57" t="str">
        <f>'Copy paste to Here'!C182</f>
        <v>SIUT</v>
      </c>
      <c r="C178" s="57" t="s">
        <v>970</v>
      </c>
      <c r="D178" s="58">
        <f>Invoice!B182</f>
        <v>2</v>
      </c>
      <c r="E178" s="59">
        <f>'Shipping Invoice'!J182*$N$1</f>
        <v>19.649999999999999</v>
      </c>
      <c r="F178" s="59">
        <f t="shared" si="9"/>
        <v>39.299999999999997</v>
      </c>
      <c r="G178" s="60">
        <f t="shared" si="7"/>
        <v>19.649999999999999</v>
      </c>
      <c r="H178" s="63">
        <f t="shared" si="8"/>
        <v>39.299999999999997</v>
      </c>
    </row>
    <row r="179" spans="1:8" s="62" customFormat="1" ht="24">
      <c r="A179" s="56" t="str">
        <f>IF((LEN('Copy paste to Here'!G183))&gt;5,((CONCATENATE('Copy paste to Here'!G183," &amp; ",'Copy paste to Here'!D183,"  &amp;  ",'Copy paste to Here'!E183))),"Empty Cell")</f>
        <v>Silicone Ultra Thin double flared flesh tunnel &amp; Gauge: 14mm  &amp;  Color: Black</v>
      </c>
      <c r="B179" s="57" t="str">
        <f>'Copy paste to Here'!C183</f>
        <v>SIUT</v>
      </c>
      <c r="C179" s="57" t="s">
        <v>971</v>
      </c>
      <c r="D179" s="58">
        <f>Invoice!B183</f>
        <v>6</v>
      </c>
      <c r="E179" s="59">
        <f>'Shipping Invoice'!J183*$N$1</f>
        <v>21.76</v>
      </c>
      <c r="F179" s="59">
        <f t="shared" si="9"/>
        <v>130.56</v>
      </c>
      <c r="G179" s="60">
        <f t="shared" si="7"/>
        <v>21.76</v>
      </c>
      <c r="H179" s="63">
        <f t="shared" si="8"/>
        <v>130.56</v>
      </c>
    </row>
    <row r="180" spans="1:8" s="62" customFormat="1" ht="25.5">
      <c r="A180" s="56" t="str">
        <f>IF((LEN('Copy paste to Here'!G184))&gt;5,((CONCATENATE('Copy paste to Here'!G184," &amp; ",'Copy paste to Here'!D184,"  &amp;  ",'Copy paste to Here'!E184))),"Empty Cell")</f>
        <v>Silicone Ultra Thin double flared flesh tunnel &amp; Gauge: 18mm  &amp;  Color: Black</v>
      </c>
      <c r="B180" s="57" t="str">
        <f>'Copy paste to Here'!C184</f>
        <v>SIUT</v>
      </c>
      <c r="C180" s="57" t="s">
        <v>972</v>
      </c>
      <c r="D180" s="58">
        <f>Invoice!B184</f>
        <v>4</v>
      </c>
      <c r="E180" s="59">
        <f>'Shipping Invoice'!J184*$N$1</f>
        <v>24.21</v>
      </c>
      <c r="F180" s="59">
        <f t="shared" si="9"/>
        <v>96.84</v>
      </c>
      <c r="G180" s="60">
        <f t="shared" si="7"/>
        <v>24.21</v>
      </c>
      <c r="H180" s="63">
        <f t="shared" si="8"/>
        <v>96.84</v>
      </c>
    </row>
    <row r="181" spans="1:8" s="62" customFormat="1" ht="24">
      <c r="A181" s="56" t="str">
        <f>IF((LEN('Copy paste to Here'!G185))&gt;5,((CONCATENATE('Copy paste to Here'!G185," &amp; ",'Copy paste to Here'!D185,"  &amp;  ",'Copy paste to Here'!E185))),"Empty Cell")</f>
        <v>Silicone Ultra Thin double flared flesh tunnel &amp; Gauge: 19mm  &amp;  Color: Black</v>
      </c>
      <c r="B181" s="57" t="str">
        <f>'Copy paste to Here'!C185</f>
        <v>SIUT</v>
      </c>
      <c r="C181" s="57" t="s">
        <v>973</v>
      </c>
      <c r="D181" s="58">
        <f>Invoice!B185</f>
        <v>4</v>
      </c>
      <c r="E181" s="59">
        <f>'Shipping Invoice'!J185*$N$1</f>
        <v>24.56</v>
      </c>
      <c r="F181" s="59">
        <f t="shared" si="9"/>
        <v>98.24</v>
      </c>
      <c r="G181" s="60">
        <f t="shared" si="7"/>
        <v>24.56</v>
      </c>
      <c r="H181" s="63">
        <f t="shared" si="8"/>
        <v>98.24</v>
      </c>
    </row>
    <row r="182" spans="1:8" s="62" customFormat="1" ht="25.5">
      <c r="A182" s="56" t="str">
        <f>IF((LEN('Copy paste to Here'!G186))&gt;5,((CONCATENATE('Copy paste to Here'!G186," &amp; ",'Copy paste to Here'!D186,"  &amp;  ",'Copy paste to Here'!E186))),"Empty Cell")</f>
        <v>Silicone Ultra Thin double flared flesh tunnel &amp; Gauge: 20mm  &amp;  Color: Black</v>
      </c>
      <c r="B182" s="57" t="str">
        <f>'Copy paste to Here'!C186</f>
        <v>SIUT</v>
      </c>
      <c r="C182" s="57" t="s">
        <v>974</v>
      </c>
      <c r="D182" s="58">
        <f>Invoice!B186</f>
        <v>4</v>
      </c>
      <c r="E182" s="59">
        <f>'Shipping Invoice'!J186*$N$1</f>
        <v>25.27</v>
      </c>
      <c r="F182" s="59">
        <f t="shared" si="9"/>
        <v>101.08</v>
      </c>
      <c r="G182" s="60">
        <f t="shared" si="7"/>
        <v>25.27</v>
      </c>
      <c r="H182" s="63">
        <f t="shared" si="8"/>
        <v>101.08</v>
      </c>
    </row>
    <row r="183" spans="1:8" s="62" customFormat="1" ht="25.5">
      <c r="A183" s="56" t="str">
        <f>IF((LEN('Copy paste to Here'!G187))&gt;5,((CONCATENATE('Copy paste to Here'!G187," &amp; ",'Copy paste to Here'!D187,"  &amp;  ",'Copy paste to Here'!E187))),"Empty Cell")</f>
        <v>Silicone Ultra Thin double flared flesh tunnel &amp; Gauge: 20mm  &amp;  Color: White</v>
      </c>
      <c r="B183" s="57" t="str">
        <f>'Copy paste to Here'!C187</f>
        <v>SIUT</v>
      </c>
      <c r="C183" s="57" t="s">
        <v>974</v>
      </c>
      <c r="D183" s="58">
        <f>Invoice!B187</f>
        <v>4</v>
      </c>
      <c r="E183" s="59">
        <f>'Shipping Invoice'!J187*$N$1</f>
        <v>25.27</v>
      </c>
      <c r="F183" s="59">
        <f t="shared" si="9"/>
        <v>101.08</v>
      </c>
      <c r="G183" s="60">
        <f t="shared" si="7"/>
        <v>25.27</v>
      </c>
      <c r="H183" s="63">
        <f t="shared" si="8"/>
        <v>101.08</v>
      </c>
    </row>
    <row r="184" spans="1:8" s="62" customFormat="1" ht="25.5">
      <c r="A184" s="56" t="str">
        <f>IF((LEN('Copy paste to Here'!G188))&gt;5,((CONCATENATE('Copy paste to Here'!G188," &amp; ",'Copy paste to Here'!D188,"  &amp;  ",'Copy paste to Here'!E188))),"Empty Cell")</f>
        <v>Silicone Ultra Thin double flared flesh tunnel &amp; Gauge: 20mm  &amp;  Color: Pink</v>
      </c>
      <c r="B184" s="57" t="str">
        <f>'Copy paste to Here'!C188</f>
        <v>SIUT</v>
      </c>
      <c r="C184" s="57" t="s">
        <v>974</v>
      </c>
      <c r="D184" s="58">
        <f>Invoice!B188</f>
        <v>2</v>
      </c>
      <c r="E184" s="59">
        <f>'Shipping Invoice'!J188*$N$1</f>
        <v>25.27</v>
      </c>
      <c r="F184" s="59">
        <f t="shared" si="9"/>
        <v>50.54</v>
      </c>
      <c r="G184" s="60">
        <f t="shared" si="7"/>
        <v>25.27</v>
      </c>
      <c r="H184" s="63">
        <f t="shared" si="8"/>
        <v>50.54</v>
      </c>
    </row>
    <row r="185" spans="1:8" s="62" customFormat="1" ht="24">
      <c r="A185" s="56" t="str">
        <f>IF((LEN('Copy paste to Here'!G189))&gt;5,((CONCATENATE('Copy paste to Here'!G189," &amp; ",'Copy paste to Here'!D189,"  &amp;  ",'Copy paste to Here'!E189))),"Empty Cell")</f>
        <v>Silicone Ultra Thin double flared flesh tunnel &amp; Gauge: 22mm  &amp;  Color: Skin Tone</v>
      </c>
      <c r="B185" s="57" t="str">
        <f>'Copy paste to Here'!C189</f>
        <v>SIUT</v>
      </c>
      <c r="C185" s="57" t="s">
        <v>975</v>
      </c>
      <c r="D185" s="58">
        <f>Invoice!B189</f>
        <v>2</v>
      </c>
      <c r="E185" s="59">
        <f>'Shipping Invoice'!J189*$N$1</f>
        <v>26.67</v>
      </c>
      <c r="F185" s="59">
        <f t="shared" si="9"/>
        <v>53.34</v>
      </c>
      <c r="G185" s="60">
        <f t="shared" si="7"/>
        <v>26.67</v>
      </c>
      <c r="H185" s="63">
        <f t="shared" si="8"/>
        <v>53.34</v>
      </c>
    </row>
    <row r="186" spans="1:8" s="62" customFormat="1" ht="24">
      <c r="A186" s="56" t="str">
        <f>IF((LEN('Copy paste to Here'!G190))&gt;5,((CONCATENATE('Copy paste to Here'!G190," &amp; ",'Copy paste to Here'!D190,"  &amp;  ",'Copy paste to Here'!E190))),"Empty Cell")</f>
        <v>Silicone Ultra Thin double flared flesh tunnel &amp; Gauge: 25mm  &amp;  Color: Black</v>
      </c>
      <c r="B186" s="57" t="str">
        <f>'Copy paste to Here'!C190</f>
        <v>SIUT</v>
      </c>
      <c r="C186" s="57" t="s">
        <v>976</v>
      </c>
      <c r="D186" s="58">
        <f>Invoice!B190</f>
        <v>6</v>
      </c>
      <c r="E186" s="59">
        <f>'Shipping Invoice'!J190*$N$1</f>
        <v>31.23</v>
      </c>
      <c r="F186" s="59">
        <f t="shared" si="9"/>
        <v>187.38</v>
      </c>
      <c r="G186" s="60">
        <f t="shared" si="7"/>
        <v>31.23</v>
      </c>
      <c r="H186" s="63">
        <f t="shared" si="8"/>
        <v>187.38</v>
      </c>
    </row>
    <row r="187" spans="1:8" s="62" customFormat="1" ht="24">
      <c r="A187" s="56" t="str">
        <f>IF((LEN('Copy paste to Here'!G191))&gt;5,((CONCATENATE('Copy paste to Here'!G191," &amp; ",'Copy paste to Here'!D191,"  &amp;  ",'Copy paste to Here'!E191))),"Empty Cell")</f>
        <v>Silicone Ultra Thin double flared flesh tunnel &amp; Gauge: 25mm  &amp;  Color: White</v>
      </c>
      <c r="B187" s="57" t="str">
        <f>'Copy paste to Here'!C191</f>
        <v>SIUT</v>
      </c>
      <c r="C187" s="57" t="s">
        <v>976</v>
      </c>
      <c r="D187" s="58">
        <f>Invoice!B191</f>
        <v>2</v>
      </c>
      <c r="E187" s="59">
        <f>'Shipping Invoice'!J191*$N$1</f>
        <v>31.23</v>
      </c>
      <c r="F187" s="59">
        <f t="shared" si="9"/>
        <v>62.46</v>
      </c>
      <c r="G187" s="60">
        <f t="shared" si="7"/>
        <v>31.23</v>
      </c>
      <c r="H187" s="63">
        <f t="shared" si="8"/>
        <v>62.46</v>
      </c>
    </row>
    <row r="188" spans="1:8" s="62" customFormat="1" ht="24">
      <c r="A188" s="56" t="str">
        <f>IF((LEN('Copy paste to Here'!G192))&gt;5,((CONCATENATE('Copy paste to Here'!G192," &amp; ",'Copy paste to Here'!D192,"  &amp;  ",'Copy paste to Here'!E192))),"Empty Cell")</f>
        <v xml:space="preserve">High polished surgical steel single flesh tunnel with rubber O-ring &amp; Gauge: 3mm  &amp;  </v>
      </c>
      <c r="B188" s="57" t="str">
        <f>'Copy paste to Here'!C192</f>
        <v>SPG</v>
      </c>
      <c r="C188" s="57" t="s">
        <v>977</v>
      </c>
      <c r="D188" s="58">
        <f>Invoice!B192</f>
        <v>2</v>
      </c>
      <c r="E188" s="59">
        <f>'Shipping Invoice'!J192*$N$1</f>
        <v>15.44</v>
      </c>
      <c r="F188" s="59">
        <f t="shared" si="9"/>
        <v>30.88</v>
      </c>
      <c r="G188" s="60">
        <f t="shared" si="7"/>
        <v>15.44</v>
      </c>
      <c r="H188" s="63">
        <f t="shared" si="8"/>
        <v>30.88</v>
      </c>
    </row>
    <row r="189" spans="1:8" s="62" customFormat="1" ht="24">
      <c r="A189" s="56" t="str">
        <f>IF((LEN('Copy paste to Here'!G193))&gt;5,((CONCATENATE('Copy paste to Here'!G193," &amp; ",'Copy paste to Here'!D193,"  &amp;  ",'Copy paste to Here'!E193))),"Empty Cell")</f>
        <v xml:space="preserve">High polished surgical steel single flesh tunnel with rubber O-ring &amp; Gauge: 5mm  &amp;  </v>
      </c>
      <c r="B189" s="57" t="str">
        <f>'Copy paste to Here'!C193</f>
        <v>SPG</v>
      </c>
      <c r="C189" s="57" t="s">
        <v>978</v>
      </c>
      <c r="D189" s="58">
        <f>Invoice!B193</f>
        <v>8</v>
      </c>
      <c r="E189" s="59">
        <f>'Shipping Invoice'!J193*$N$1</f>
        <v>16.14</v>
      </c>
      <c r="F189" s="59">
        <f t="shared" si="9"/>
        <v>129.12</v>
      </c>
      <c r="G189" s="60">
        <f t="shared" si="7"/>
        <v>16.14</v>
      </c>
      <c r="H189" s="63">
        <f t="shared" si="8"/>
        <v>129.12</v>
      </c>
    </row>
    <row r="190" spans="1:8" s="62" customFormat="1" ht="25.5">
      <c r="A190" s="56" t="str">
        <f>IF((LEN('Copy paste to Here'!G194))&gt;5,((CONCATENATE('Copy paste to Here'!G194," &amp; ",'Copy paste to Here'!D194,"  &amp;  ",'Copy paste to Here'!E194))),"Empty Cell")</f>
        <v xml:space="preserve">High polished surgical steel single flesh tunnel with rubber O-ring &amp; Gauge: 20mm  &amp;  </v>
      </c>
      <c r="B190" s="57" t="str">
        <f>'Copy paste to Here'!C194</f>
        <v>SPG</v>
      </c>
      <c r="C190" s="57" t="s">
        <v>979</v>
      </c>
      <c r="D190" s="58">
        <f>Invoice!B194</f>
        <v>6</v>
      </c>
      <c r="E190" s="59">
        <f>'Shipping Invoice'!J194*$N$1</f>
        <v>40</v>
      </c>
      <c r="F190" s="59">
        <f t="shared" si="9"/>
        <v>240</v>
      </c>
      <c r="G190" s="60">
        <f t="shared" si="7"/>
        <v>40</v>
      </c>
      <c r="H190" s="63">
        <f t="shared" si="8"/>
        <v>240</v>
      </c>
    </row>
    <row r="191" spans="1:8" s="62" customFormat="1" ht="24">
      <c r="A191" s="56" t="str">
        <f>IF((LEN('Copy paste to Here'!G195))&gt;5,((CONCATENATE('Copy paste to Here'!G195," &amp; ",'Copy paste to Here'!D195,"  &amp;  ",'Copy paste to Here'!E195))),"Empty Cell")</f>
        <v xml:space="preserve">High polished surgical steel single flesh tunnel with rubber O-ring &amp; Gauge: 22mm  &amp;  </v>
      </c>
      <c r="B191" s="57" t="str">
        <f>'Copy paste to Here'!C195</f>
        <v>SPG</v>
      </c>
      <c r="C191" s="57" t="s">
        <v>980</v>
      </c>
      <c r="D191" s="58">
        <f>Invoice!B195</f>
        <v>2</v>
      </c>
      <c r="E191" s="59">
        <f>'Shipping Invoice'!J195*$N$1</f>
        <v>47.02</v>
      </c>
      <c r="F191" s="59">
        <f t="shared" si="9"/>
        <v>94.04</v>
      </c>
      <c r="G191" s="60">
        <f t="shared" si="7"/>
        <v>47.02</v>
      </c>
      <c r="H191" s="63">
        <f t="shared" si="8"/>
        <v>94.04</v>
      </c>
    </row>
    <row r="192" spans="1:8" s="62" customFormat="1" ht="24">
      <c r="A192" s="56" t="str">
        <f>IF((LEN('Copy paste to Here'!G196))&gt;5,((CONCATENATE('Copy paste to Here'!G196," &amp; ",'Copy paste to Here'!D196,"  &amp;  ",'Copy paste to Here'!E196))),"Empty Cell")</f>
        <v xml:space="preserve">High polished surgical steel single flesh tunnel with rubber O-ring &amp; Gauge: 42mm  &amp;  </v>
      </c>
      <c r="B192" s="57" t="str">
        <f>'Copy paste to Here'!C196</f>
        <v>SPG</v>
      </c>
      <c r="C192" s="57" t="s">
        <v>981</v>
      </c>
      <c r="D192" s="58">
        <f>Invoice!B196</f>
        <v>2</v>
      </c>
      <c r="E192" s="59">
        <f>'Shipping Invoice'!J196*$N$1</f>
        <v>133</v>
      </c>
      <c r="F192" s="59">
        <f t="shared" si="9"/>
        <v>266</v>
      </c>
      <c r="G192" s="60">
        <f t="shared" si="7"/>
        <v>133</v>
      </c>
      <c r="H192" s="63">
        <f t="shared" si="8"/>
        <v>266</v>
      </c>
    </row>
    <row r="193" spans="1:8" s="62" customFormat="1" ht="24">
      <c r="A193" s="56" t="str">
        <f>IF((LEN('Copy paste to Here'!G197))&gt;5,((CONCATENATE('Copy paste to Here'!G197," &amp; ",'Copy paste to Here'!D197,"  &amp;  ",'Copy paste to Here'!E197))),"Empty Cell")</f>
        <v xml:space="preserve">High polished surgical steel single flesh tunnel with rubber O-ring &amp; Gauge: 7mm  &amp;  </v>
      </c>
      <c r="B193" s="57" t="str">
        <f>'Copy paste to Here'!C197</f>
        <v>SPG</v>
      </c>
      <c r="C193" s="57" t="s">
        <v>982</v>
      </c>
      <c r="D193" s="58">
        <f>Invoice!B197</f>
        <v>2</v>
      </c>
      <c r="E193" s="59">
        <f>'Shipping Invoice'!J197*$N$1</f>
        <v>20.350000000000001</v>
      </c>
      <c r="F193" s="59">
        <f t="shared" si="9"/>
        <v>40.700000000000003</v>
      </c>
      <c r="G193" s="60">
        <f t="shared" si="7"/>
        <v>20.350000000000001</v>
      </c>
      <c r="H193" s="63">
        <f t="shared" si="8"/>
        <v>40.700000000000003</v>
      </c>
    </row>
    <row r="194" spans="1:8" s="62" customFormat="1" ht="24">
      <c r="A194" s="56" t="str">
        <f>IF((LEN('Copy paste to Here'!G198))&gt;5,((CONCATENATE('Copy paste to Here'!G198," &amp; ",'Copy paste to Here'!D198,"  &amp;  ",'Copy paste to Here'!E198))),"Empty Cell")</f>
        <v>PVD plated internally threaded surgical steel double flare flesh tunnel &amp; Gauge: 8mm  &amp;  Color: Black</v>
      </c>
      <c r="B194" s="57" t="str">
        <f>'Copy paste to Here'!C198</f>
        <v>STHP</v>
      </c>
      <c r="C194" s="57" t="s">
        <v>983</v>
      </c>
      <c r="D194" s="58">
        <f>Invoice!B198</f>
        <v>30</v>
      </c>
      <c r="E194" s="59">
        <f>'Shipping Invoice'!J198*$N$1</f>
        <v>101.41</v>
      </c>
      <c r="F194" s="59">
        <f t="shared" si="9"/>
        <v>3042.2999999999997</v>
      </c>
      <c r="G194" s="60">
        <f t="shared" si="7"/>
        <v>101.41</v>
      </c>
      <c r="H194" s="63">
        <f t="shared" si="8"/>
        <v>3042.2999999999997</v>
      </c>
    </row>
    <row r="195" spans="1:8" s="62" customFormat="1" ht="24">
      <c r="A195" s="56" t="str">
        <f>IF((LEN('Copy paste to Here'!G199))&gt;5,((CONCATENATE('Copy paste to Here'!G199," &amp; ",'Copy paste to Here'!D199,"  &amp;  ",'Copy paste to Here'!E199))),"Empty Cell")</f>
        <v>PVD plated internally threaded surgical steel double flare flesh tunnel &amp; Gauge: 10mm  &amp;  Color: Blue</v>
      </c>
      <c r="B195" s="57" t="str">
        <f>'Copy paste to Here'!C199</f>
        <v>STHP</v>
      </c>
      <c r="C195" s="57" t="s">
        <v>984</v>
      </c>
      <c r="D195" s="58">
        <f>Invoice!B199</f>
        <v>2</v>
      </c>
      <c r="E195" s="59">
        <f>'Shipping Invoice'!J199*$N$1</f>
        <v>108.43</v>
      </c>
      <c r="F195" s="59">
        <f t="shared" si="9"/>
        <v>216.86</v>
      </c>
      <c r="G195" s="60">
        <f t="shared" si="7"/>
        <v>108.43</v>
      </c>
      <c r="H195" s="63">
        <f t="shared" si="8"/>
        <v>216.86</v>
      </c>
    </row>
    <row r="196" spans="1:8" s="62" customFormat="1" ht="24">
      <c r="A196" s="56" t="str">
        <f>IF((LEN('Copy paste to Here'!G200))&gt;5,((CONCATENATE('Copy paste to Here'!G200," &amp; ",'Copy paste to Here'!D200,"  &amp;  ",'Copy paste to Here'!E200))),"Empty Cell")</f>
        <v>PVD plated internally threaded surgical steel double flare flesh tunnel &amp; Gauge: 12mm  &amp;  Color: Blue</v>
      </c>
      <c r="B196" s="57" t="str">
        <f>'Copy paste to Here'!C200</f>
        <v>STHP</v>
      </c>
      <c r="C196" s="57" t="s">
        <v>985</v>
      </c>
      <c r="D196" s="58">
        <f>Invoice!B200</f>
        <v>2</v>
      </c>
      <c r="E196" s="59">
        <f>'Shipping Invoice'!J200*$N$1</f>
        <v>115.45</v>
      </c>
      <c r="F196" s="59">
        <f t="shared" si="9"/>
        <v>230.9</v>
      </c>
      <c r="G196" s="60">
        <f t="shared" si="7"/>
        <v>115.45</v>
      </c>
      <c r="H196" s="63">
        <f t="shared" si="8"/>
        <v>230.9</v>
      </c>
    </row>
    <row r="197" spans="1:8" s="62" customFormat="1" ht="24">
      <c r="A197" s="56" t="str">
        <f>IF((LEN('Copy paste to Here'!G201))&gt;5,((CONCATENATE('Copy paste to Here'!G201," &amp; ",'Copy paste to Here'!D201,"  &amp;  ",'Copy paste to Here'!E201))),"Empty Cell")</f>
        <v>PVD plated surgical steel single flared flesh tunnel with rubber O-ring &amp; Gauge: 2mm  &amp;  Color: Black</v>
      </c>
      <c r="B197" s="57" t="str">
        <f>'Copy paste to Here'!C201</f>
        <v>STPG</v>
      </c>
      <c r="C197" s="57" t="s">
        <v>986</v>
      </c>
      <c r="D197" s="58">
        <f>Invoice!B201</f>
        <v>2</v>
      </c>
      <c r="E197" s="59">
        <f>'Shipping Invoice'!J201*$N$1</f>
        <v>34.74</v>
      </c>
      <c r="F197" s="59">
        <f t="shared" si="9"/>
        <v>69.48</v>
      </c>
      <c r="G197" s="60">
        <f t="shared" si="7"/>
        <v>34.74</v>
      </c>
      <c r="H197" s="63">
        <f t="shared" si="8"/>
        <v>69.48</v>
      </c>
    </row>
    <row r="198" spans="1:8" s="62" customFormat="1" ht="24">
      <c r="A198" s="56" t="str">
        <f>IF((LEN('Copy paste to Here'!G202))&gt;5,((CONCATENATE('Copy paste to Here'!G202," &amp; ",'Copy paste to Here'!D202,"  &amp;  ",'Copy paste to Here'!E202))),"Empty Cell")</f>
        <v>PVD plated surgical steel single flared flesh tunnel with rubber O-ring &amp; Gauge: 5mm  &amp;  Color: Black</v>
      </c>
      <c r="B198" s="57" t="str">
        <f>'Copy paste to Here'!C202</f>
        <v>STPG</v>
      </c>
      <c r="C198" s="57" t="s">
        <v>987</v>
      </c>
      <c r="D198" s="58">
        <f>Invoice!B202</f>
        <v>8</v>
      </c>
      <c r="E198" s="59">
        <f>'Shipping Invoice'!J202*$N$1</f>
        <v>38.25</v>
      </c>
      <c r="F198" s="59">
        <f t="shared" si="9"/>
        <v>306</v>
      </c>
      <c r="G198" s="60">
        <f t="shared" si="7"/>
        <v>38.25</v>
      </c>
      <c r="H198" s="63">
        <f t="shared" si="8"/>
        <v>306</v>
      </c>
    </row>
    <row r="199" spans="1:8" s="62" customFormat="1" ht="24">
      <c r="A199" s="56" t="str">
        <f>IF((LEN('Copy paste to Here'!G203))&gt;5,((CONCATENATE('Copy paste to Here'!G203," &amp; ",'Copy paste to Here'!D203,"  &amp;  ",'Copy paste to Here'!E203))),"Empty Cell")</f>
        <v>PVD plated surgical steel single flared flesh tunnel with rubber O-ring &amp; Gauge: 6mm  &amp;  Color: Black</v>
      </c>
      <c r="B199" s="57" t="str">
        <f>'Copy paste to Here'!C203</f>
        <v>STPG</v>
      </c>
      <c r="C199" s="57" t="s">
        <v>988</v>
      </c>
      <c r="D199" s="58">
        <f>Invoice!B203</f>
        <v>2</v>
      </c>
      <c r="E199" s="59">
        <f>'Shipping Invoice'!J203*$N$1</f>
        <v>41.76</v>
      </c>
      <c r="F199" s="59">
        <f t="shared" si="9"/>
        <v>83.52</v>
      </c>
      <c r="G199" s="60">
        <f t="shared" si="7"/>
        <v>41.76</v>
      </c>
      <c r="H199" s="63">
        <f t="shared" si="8"/>
        <v>83.52</v>
      </c>
    </row>
    <row r="200" spans="1:8" s="62" customFormat="1" ht="24">
      <c r="A200" s="56" t="str">
        <f>IF((LEN('Copy paste to Here'!G204))&gt;5,((CONCATENATE('Copy paste to Here'!G204," &amp; ",'Copy paste to Here'!D204,"  &amp;  ",'Copy paste to Here'!E204))),"Empty Cell")</f>
        <v>PVD plated surgical steel single flared flesh tunnel with rubber O-ring &amp; Gauge: 10mm  &amp;  Color: Black</v>
      </c>
      <c r="B200" s="57" t="str">
        <f>'Copy paste to Here'!C204</f>
        <v>STPG</v>
      </c>
      <c r="C200" s="57" t="s">
        <v>989</v>
      </c>
      <c r="D200" s="58">
        <f>Invoice!B204</f>
        <v>10</v>
      </c>
      <c r="E200" s="59">
        <f>'Shipping Invoice'!J204*$N$1</f>
        <v>48.78</v>
      </c>
      <c r="F200" s="59">
        <f t="shared" si="9"/>
        <v>487.8</v>
      </c>
      <c r="G200" s="60">
        <f t="shared" si="7"/>
        <v>48.78</v>
      </c>
      <c r="H200" s="63">
        <f t="shared" si="8"/>
        <v>487.8</v>
      </c>
    </row>
    <row r="201" spans="1:8" s="62" customFormat="1" ht="25.5">
      <c r="A201" s="56" t="str">
        <f>IF((LEN('Copy paste to Here'!G205))&gt;5,((CONCATENATE('Copy paste to Here'!G205," &amp; ",'Copy paste to Here'!D205,"  &amp;  ",'Copy paste to Here'!E205))),"Empty Cell")</f>
        <v>PVD plated surgical steel single flared flesh tunnel with rubber O-ring &amp; Gauge: 14mm  &amp;  Color: Black</v>
      </c>
      <c r="B201" s="57" t="str">
        <f>'Copy paste to Here'!C205</f>
        <v>STPG</v>
      </c>
      <c r="C201" s="57" t="s">
        <v>990</v>
      </c>
      <c r="D201" s="58">
        <f>Invoice!B205</f>
        <v>8</v>
      </c>
      <c r="E201" s="59">
        <f>'Shipping Invoice'!J205*$N$1</f>
        <v>59.3</v>
      </c>
      <c r="F201" s="59">
        <f t="shared" si="9"/>
        <v>474.4</v>
      </c>
      <c r="G201" s="60">
        <f t="shared" si="7"/>
        <v>59.3</v>
      </c>
      <c r="H201" s="63">
        <f t="shared" si="8"/>
        <v>474.4</v>
      </c>
    </row>
    <row r="202" spans="1:8" s="62" customFormat="1" ht="25.5">
      <c r="A202" s="56" t="str">
        <f>IF((LEN('Copy paste to Here'!G206))&gt;5,((CONCATENATE('Copy paste to Here'!G206," &amp; ",'Copy paste to Here'!D206,"  &amp;  ",'Copy paste to Here'!E206))),"Empty Cell")</f>
        <v>PVD plated surgical steel single flared flesh tunnel with rubber O-ring &amp; Gauge: 18mm  &amp;  Color: Black</v>
      </c>
      <c r="B202" s="57" t="str">
        <f>'Copy paste to Here'!C206</f>
        <v>STPG</v>
      </c>
      <c r="C202" s="57" t="s">
        <v>991</v>
      </c>
      <c r="D202" s="58">
        <f>Invoice!B206</f>
        <v>2</v>
      </c>
      <c r="E202" s="59">
        <f>'Shipping Invoice'!J206*$N$1</f>
        <v>66.319999999999993</v>
      </c>
      <c r="F202" s="59">
        <f t="shared" si="9"/>
        <v>132.63999999999999</v>
      </c>
      <c r="G202" s="60">
        <f t="shared" si="7"/>
        <v>66.319999999999993</v>
      </c>
      <c r="H202" s="63">
        <f t="shared" si="8"/>
        <v>132.63999999999999</v>
      </c>
    </row>
    <row r="203" spans="1:8" s="62" customFormat="1" ht="24">
      <c r="A203" s="56" t="str">
        <f>IF((LEN('Copy paste to Here'!G207))&gt;5,((CONCATENATE('Copy paste to Here'!G207," &amp; ",'Copy paste to Here'!D207,"  &amp;  ",'Copy paste to Here'!E207))),"Empty Cell")</f>
        <v>PVD plated surgical steel single flared flesh tunnel with rubber O-ring &amp; Gauge: 19mm  &amp;  Color: Black</v>
      </c>
      <c r="B203" s="57" t="str">
        <f>'Copy paste to Here'!C207</f>
        <v>STPG</v>
      </c>
      <c r="C203" s="57" t="s">
        <v>992</v>
      </c>
      <c r="D203" s="58">
        <f>Invoice!B207</f>
        <v>8</v>
      </c>
      <c r="E203" s="59">
        <f>'Shipping Invoice'!J207*$N$1</f>
        <v>78.599999999999994</v>
      </c>
      <c r="F203" s="59">
        <f t="shared" si="9"/>
        <v>628.79999999999995</v>
      </c>
      <c r="G203" s="60">
        <f t="shared" si="7"/>
        <v>78.599999999999994</v>
      </c>
      <c r="H203" s="63">
        <f t="shared" si="8"/>
        <v>628.79999999999995</v>
      </c>
    </row>
    <row r="204" spans="1:8" s="62" customFormat="1" ht="25.5">
      <c r="A204" s="56" t="str">
        <f>IF((LEN('Copy paste to Here'!G208))&gt;5,((CONCATENATE('Copy paste to Here'!G208," &amp; ",'Copy paste to Here'!D208,"  &amp;  ",'Copy paste to Here'!E208))),"Empty Cell")</f>
        <v>PVD plated surgical steel single flared flesh tunnel with rubber O-ring &amp; Gauge: 20mm  &amp;  Color: Black</v>
      </c>
      <c r="B204" s="57" t="str">
        <f>'Copy paste to Here'!C208</f>
        <v>STPG</v>
      </c>
      <c r="C204" s="57" t="s">
        <v>993</v>
      </c>
      <c r="D204" s="58">
        <f>Invoice!B208</f>
        <v>6</v>
      </c>
      <c r="E204" s="59">
        <f>'Shipping Invoice'!J208*$N$1</f>
        <v>85.62</v>
      </c>
      <c r="F204" s="59">
        <f t="shared" si="9"/>
        <v>513.72</v>
      </c>
      <c r="G204" s="60">
        <f t="shared" si="7"/>
        <v>85.62</v>
      </c>
      <c r="H204" s="63">
        <f t="shared" si="8"/>
        <v>513.72</v>
      </c>
    </row>
    <row r="205" spans="1:8" s="62" customFormat="1" ht="25.5">
      <c r="A205" s="56" t="str">
        <f>IF((LEN('Copy paste to Here'!G209))&gt;5,((CONCATENATE('Copy paste to Here'!G209," &amp; ",'Copy paste to Here'!D209,"  &amp;  ",'Copy paste to Here'!E209))),"Empty Cell")</f>
        <v>PVD plated surgical steel single flared flesh tunnel with rubber O-ring &amp; Gauge: 32mm  &amp;  Color: Black</v>
      </c>
      <c r="B205" s="57" t="str">
        <f>'Copy paste to Here'!C209</f>
        <v>STPG</v>
      </c>
      <c r="C205" s="57" t="s">
        <v>994</v>
      </c>
      <c r="D205" s="58">
        <f>Invoice!B209</f>
        <v>12</v>
      </c>
      <c r="E205" s="59">
        <f>'Shipping Invoice'!J209*$N$1</f>
        <v>127.73</v>
      </c>
      <c r="F205" s="59">
        <f t="shared" si="9"/>
        <v>1532.76</v>
      </c>
      <c r="G205" s="60">
        <f t="shared" si="7"/>
        <v>127.73</v>
      </c>
      <c r="H205" s="63">
        <f t="shared" si="8"/>
        <v>1532.76</v>
      </c>
    </row>
    <row r="206" spans="1:8" s="62" customFormat="1" ht="25.5">
      <c r="A206" s="56" t="str">
        <f>IF((LEN('Copy paste to Here'!G210))&gt;5,((CONCATENATE('Copy paste to Here'!G210," &amp; ",'Copy paste to Here'!D210,"  &amp;  ",'Copy paste to Here'!E210))),"Empty Cell")</f>
        <v>PVD plated surgical steel single flared flesh tunnel with rubber O-ring &amp; Gauge: 38mm  &amp;  Color: Black</v>
      </c>
      <c r="B206" s="57" t="str">
        <f>'Copy paste to Here'!C210</f>
        <v>STPG</v>
      </c>
      <c r="C206" s="57" t="s">
        <v>995</v>
      </c>
      <c r="D206" s="58">
        <f>Invoice!B210</f>
        <v>2</v>
      </c>
      <c r="E206" s="59">
        <f>'Shipping Invoice'!J210*$N$1</f>
        <v>152.30000000000001</v>
      </c>
      <c r="F206" s="59">
        <f t="shared" si="9"/>
        <v>304.60000000000002</v>
      </c>
      <c r="G206" s="60">
        <f t="shared" si="7"/>
        <v>152.30000000000001</v>
      </c>
      <c r="H206" s="63">
        <f t="shared" si="8"/>
        <v>304.60000000000002</v>
      </c>
    </row>
    <row r="207" spans="1:8" s="62" customFormat="1" ht="25.5">
      <c r="A207" s="56" t="str">
        <f>IF((LEN('Copy paste to Here'!G211))&gt;5,((CONCATENATE('Copy paste to Here'!G211," &amp; ",'Copy paste to Here'!D211,"  &amp;  ",'Copy paste to Here'!E211))),"Empty Cell")</f>
        <v>PVD plated surgical steel single flared flesh tunnel with rubber O-ring &amp; Gauge: 7mm  &amp;  Color: Black</v>
      </c>
      <c r="B207" s="57" t="str">
        <f>'Copy paste to Here'!C211</f>
        <v>STPG</v>
      </c>
      <c r="C207" s="57" t="s">
        <v>996</v>
      </c>
      <c r="D207" s="58">
        <f>Invoice!B211</f>
        <v>6</v>
      </c>
      <c r="E207" s="59">
        <f>'Shipping Invoice'!J211*$N$1</f>
        <v>43.51</v>
      </c>
      <c r="F207" s="59">
        <f t="shared" si="9"/>
        <v>261.06</v>
      </c>
      <c r="G207" s="60">
        <f t="shared" si="7"/>
        <v>43.51</v>
      </c>
      <c r="H207" s="63">
        <f t="shared" si="8"/>
        <v>261.06</v>
      </c>
    </row>
    <row r="208" spans="1:8" s="62" customFormat="1" ht="25.5">
      <c r="A208" s="56" t="str">
        <f>IF((LEN('Copy paste to Here'!G212))&gt;5,((CONCATENATE('Copy paste to Here'!G212," &amp; ",'Copy paste to Here'!D212,"  &amp;  ",'Copy paste to Here'!E212))),"Empty Cell")</f>
        <v>PVD plated surgical steel single flared flesh tunnel with rubber O-ring &amp; Gauge: 11mm  &amp;  Color: Black</v>
      </c>
      <c r="B208" s="57" t="str">
        <f>'Copy paste to Here'!C212</f>
        <v>STPG</v>
      </c>
      <c r="C208" s="57" t="s">
        <v>997</v>
      </c>
      <c r="D208" s="58">
        <f>Invoice!B212</f>
        <v>2</v>
      </c>
      <c r="E208" s="59">
        <f>'Shipping Invoice'!J212*$N$1</f>
        <v>52.29</v>
      </c>
      <c r="F208" s="59">
        <f t="shared" si="9"/>
        <v>104.58</v>
      </c>
      <c r="G208" s="60">
        <f t="shared" si="7"/>
        <v>52.29</v>
      </c>
      <c r="H208" s="63">
        <f t="shared" si="8"/>
        <v>104.58</v>
      </c>
    </row>
    <row r="209" spans="1:8" s="62" customFormat="1" ht="25.5">
      <c r="A209" s="56" t="str">
        <f>IF((LEN('Copy paste to Here'!G213))&gt;5,((CONCATENATE('Copy paste to Here'!G213," &amp; ",'Copy paste to Here'!D213,"  &amp;  ",'Copy paste to Here'!E213))),"Empty Cell")</f>
        <v>PVD plated surgical steel single flared flesh tunnel with rubber O-ring &amp; Gauge: 11mm  &amp;  Color: Rainbow</v>
      </c>
      <c r="B209" s="57" t="str">
        <f>'Copy paste to Here'!C213</f>
        <v>STPG</v>
      </c>
      <c r="C209" s="57" t="s">
        <v>997</v>
      </c>
      <c r="D209" s="58">
        <f>Invoice!B213</f>
        <v>2</v>
      </c>
      <c r="E209" s="59">
        <f>'Shipping Invoice'!J213*$N$1</f>
        <v>52.29</v>
      </c>
      <c r="F209" s="59">
        <f t="shared" si="9"/>
        <v>104.58</v>
      </c>
      <c r="G209" s="60">
        <f t="shared" si="7"/>
        <v>52.29</v>
      </c>
      <c r="H209" s="63">
        <f t="shared" si="8"/>
        <v>104.58</v>
      </c>
    </row>
    <row r="210" spans="1:8" s="62" customFormat="1" ht="24">
      <c r="A210" s="56" t="str">
        <f>IF((LEN('Copy paste to Here'!G214))&gt;5,((CONCATENATE('Copy paste to Here'!G214," &amp; ",'Copy paste to Here'!D214,"  &amp;  ",'Copy paste to Here'!E214))),"Empty Cell")</f>
        <v>Silicon Plug with star shaped cut out &amp; Gauge: 16mm  &amp;  Color: Black</v>
      </c>
      <c r="B210" s="57" t="str">
        <f>'Copy paste to Here'!C214</f>
        <v>STSI</v>
      </c>
      <c r="C210" s="57" t="s">
        <v>998</v>
      </c>
      <c r="D210" s="58">
        <f>Invoice!B214</f>
        <v>2</v>
      </c>
      <c r="E210" s="59">
        <f>'Shipping Invoice'!J214*$N$1</f>
        <v>26.32</v>
      </c>
      <c r="F210" s="59">
        <f t="shared" si="9"/>
        <v>52.64</v>
      </c>
      <c r="G210" s="60">
        <f t="shared" si="7"/>
        <v>26.32</v>
      </c>
      <c r="H210" s="63">
        <f t="shared" si="8"/>
        <v>52.64</v>
      </c>
    </row>
    <row r="211" spans="1:8" s="62" customFormat="1" ht="25.5">
      <c r="A211" s="56" t="str">
        <f>IF((LEN('Copy paste to Here'!G215))&gt;5,((CONCATENATE('Copy paste to Here'!G215," &amp; ",'Copy paste to Here'!D215,"  &amp;  ",'Copy paste to Here'!E215))),"Empty Cell")</f>
        <v>Silicon Plug with star shaped cut out &amp; Gauge: 18mm  &amp;  Color: Black</v>
      </c>
      <c r="B211" s="57" t="str">
        <f>'Copy paste to Here'!C215</f>
        <v>STSI</v>
      </c>
      <c r="C211" s="57" t="s">
        <v>999</v>
      </c>
      <c r="D211" s="58">
        <f>Invoice!B215</f>
        <v>2</v>
      </c>
      <c r="E211" s="59">
        <f>'Shipping Invoice'!J215*$N$1</f>
        <v>28.78</v>
      </c>
      <c r="F211" s="59">
        <f t="shared" ref="F211:F274" si="10">D211*E211</f>
        <v>57.56</v>
      </c>
      <c r="G211" s="60">
        <f t="shared" ref="G211:G274" si="11">E211*$E$14</f>
        <v>28.78</v>
      </c>
      <c r="H211" s="63">
        <f t="shared" ref="H211:H274" si="12">D211*G211</f>
        <v>57.56</v>
      </c>
    </row>
    <row r="212" spans="1:8" s="62" customFormat="1" ht="25.5">
      <c r="A212" s="56" t="str">
        <f>IF((LEN('Copy paste to Here'!G216))&gt;5,((CONCATENATE('Copy paste to Here'!G216," &amp; ",'Copy paste to Here'!D216,"  &amp;  ",'Copy paste to Here'!E216))),"Empty Cell")</f>
        <v>Silicon Plug with star shaped cut out &amp; Gauge: 20mm  &amp;  Color: Black</v>
      </c>
      <c r="B212" s="57" t="str">
        <f>'Copy paste to Here'!C216</f>
        <v>STSI</v>
      </c>
      <c r="C212" s="57" t="s">
        <v>1000</v>
      </c>
      <c r="D212" s="58">
        <f>Invoice!B216</f>
        <v>6</v>
      </c>
      <c r="E212" s="59">
        <f>'Shipping Invoice'!J216*$N$1</f>
        <v>30.53</v>
      </c>
      <c r="F212" s="59">
        <f t="shared" si="10"/>
        <v>183.18</v>
      </c>
      <c r="G212" s="60">
        <f t="shared" si="11"/>
        <v>30.53</v>
      </c>
      <c r="H212" s="63">
        <f t="shared" si="12"/>
        <v>183.18</v>
      </c>
    </row>
    <row r="213" spans="1:8" s="62" customFormat="1" ht="25.5">
      <c r="A213" s="56" t="str">
        <f>IF((LEN('Copy paste to Here'!G217))&gt;5,((CONCATENATE('Copy paste to Here'!G217," &amp; ",'Copy paste to Here'!D217,"  &amp;  ",'Copy paste to Here'!E217))),"Empty Cell")</f>
        <v>Silicon Plug with star shaped cut out &amp; Gauge: 20mm  &amp;  Color: White</v>
      </c>
      <c r="B213" s="57" t="str">
        <f>'Copy paste to Here'!C217</f>
        <v>STSI</v>
      </c>
      <c r="C213" s="57" t="s">
        <v>1000</v>
      </c>
      <c r="D213" s="58">
        <f>Invoice!B217</f>
        <v>6</v>
      </c>
      <c r="E213" s="59">
        <f>'Shipping Invoice'!J217*$N$1</f>
        <v>30.53</v>
      </c>
      <c r="F213" s="59">
        <f t="shared" si="10"/>
        <v>183.18</v>
      </c>
      <c r="G213" s="60">
        <f t="shared" si="11"/>
        <v>30.53</v>
      </c>
      <c r="H213" s="63">
        <f t="shared" si="12"/>
        <v>183.18</v>
      </c>
    </row>
    <row r="214" spans="1:8" s="62" customFormat="1" ht="24">
      <c r="A214" s="56" t="str">
        <f>IF((LEN('Copy paste to Here'!G218))&gt;5,((CONCATENATE('Copy paste to Here'!G218," &amp; ",'Copy paste to Here'!D218,"  &amp;  ",'Copy paste to Here'!E218))),"Empty Cell")</f>
        <v>Silicon Plug with star shaped cut out &amp; Gauge: 25mm  &amp;  Color: Black</v>
      </c>
      <c r="B214" s="57" t="str">
        <f>'Copy paste to Here'!C218</f>
        <v>STSI</v>
      </c>
      <c r="C214" s="57" t="s">
        <v>1001</v>
      </c>
      <c r="D214" s="58">
        <f>Invoice!B218</f>
        <v>2</v>
      </c>
      <c r="E214" s="59">
        <f>'Shipping Invoice'!J218*$N$1</f>
        <v>34.74</v>
      </c>
      <c r="F214" s="59">
        <f t="shared" si="10"/>
        <v>69.48</v>
      </c>
      <c r="G214" s="60">
        <f t="shared" si="11"/>
        <v>34.74</v>
      </c>
      <c r="H214" s="63">
        <f t="shared" si="12"/>
        <v>69.48</v>
      </c>
    </row>
    <row r="215" spans="1:8" s="62" customFormat="1" ht="24">
      <c r="A215" s="56" t="str">
        <f>IF((LEN('Copy paste to Here'!G219))&gt;5,((CONCATENATE('Copy paste to Here'!G219," &amp; ",'Copy paste to Here'!D219,"  &amp;  ",'Copy paste to Here'!E219))),"Empty Cell")</f>
        <v>Silicon Plug with star shaped cut out &amp; Gauge: 25mm  &amp;  Color: White</v>
      </c>
      <c r="B215" s="57" t="str">
        <f>'Copy paste to Here'!C219</f>
        <v>STSI</v>
      </c>
      <c r="C215" s="57" t="s">
        <v>1001</v>
      </c>
      <c r="D215" s="58">
        <f>Invoice!B219</f>
        <v>2</v>
      </c>
      <c r="E215" s="59">
        <f>'Shipping Invoice'!J219*$N$1</f>
        <v>34.74</v>
      </c>
      <c r="F215" s="59">
        <f t="shared" si="10"/>
        <v>69.48</v>
      </c>
      <c r="G215" s="60">
        <f t="shared" si="11"/>
        <v>34.74</v>
      </c>
      <c r="H215" s="63">
        <f t="shared" si="12"/>
        <v>69.48</v>
      </c>
    </row>
    <row r="216" spans="1:8" s="62" customFormat="1" ht="25.5">
      <c r="A216" s="56" t="str">
        <f>IF((LEN('Copy paste to Here'!G220))&gt;5,((CONCATENATE('Copy paste to Here'!G220," &amp; ",'Copy paste to Here'!D220,"  &amp;  ",'Copy paste to Here'!E220))),"Empty Cell")</f>
        <v xml:space="preserve">Coconut wood taper with double rubber O-rings &amp; Gauge: 12mm  &amp;  </v>
      </c>
      <c r="B216" s="57" t="str">
        <f>'Copy paste to Here'!C220</f>
        <v>TPCOR</v>
      </c>
      <c r="C216" s="57" t="s">
        <v>1002</v>
      </c>
      <c r="D216" s="58">
        <f>Invoice!B220</f>
        <v>2</v>
      </c>
      <c r="E216" s="59">
        <f>'Shipping Invoice'!J220*$N$1</f>
        <v>52.29</v>
      </c>
      <c r="F216" s="59">
        <f t="shared" si="10"/>
        <v>104.58</v>
      </c>
      <c r="G216" s="60">
        <f t="shared" si="11"/>
        <v>52.29</v>
      </c>
      <c r="H216" s="63">
        <f t="shared" si="12"/>
        <v>104.58</v>
      </c>
    </row>
    <row r="217" spans="1:8" s="62" customFormat="1" ht="24">
      <c r="A217" s="56" t="str">
        <f>IF((LEN('Copy paste to Here'!G221))&gt;5,((CONCATENATE('Copy paste to Here'!G221," &amp; ",'Copy paste to Here'!D221,"  &amp;  ",'Copy paste to Here'!E221))),"Empty Cell")</f>
        <v xml:space="preserve">Sawo wood taper with a hand carved rose shaped top &amp; Gauge: 8mm  &amp;  </v>
      </c>
      <c r="B217" s="57" t="str">
        <f>'Copy paste to Here'!C221</f>
        <v>TPSAFL</v>
      </c>
      <c r="C217" s="57" t="s">
        <v>1003</v>
      </c>
      <c r="D217" s="58">
        <f>Invoice!B221</f>
        <v>2</v>
      </c>
      <c r="E217" s="59">
        <f>'Shipping Invoice'!J221*$N$1</f>
        <v>69.83</v>
      </c>
      <c r="F217" s="59">
        <f t="shared" si="10"/>
        <v>139.66</v>
      </c>
      <c r="G217" s="60">
        <f t="shared" si="11"/>
        <v>69.83</v>
      </c>
      <c r="H217" s="63">
        <f t="shared" si="12"/>
        <v>139.66</v>
      </c>
    </row>
    <row r="218" spans="1:8" s="62" customFormat="1" ht="25.5">
      <c r="A218" s="56" t="str">
        <f>IF((LEN('Copy paste to Here'!G222))&gt;5,((CONCATENATE('Copy paste to Here'!G222," &amp; ",'Copy paste to Here'!D222,"  &amp;  ",'Copy paste to Here'!E222))),"Empty Cell")</f>
        <v xml:space="preserve">Sawo wood taper with a hand carved skull shaped top &amp; Gauge: 5mm  &amp;  </v>
      </c>
      <c r="B218" s="57" t="str">
        <f>'Copy paste to Here'!C222</f>
        <v>TPSASK</v>
      </c>
      <c r="C218" s="57" t="s">
        <v>1004</v>
      </c>
      <c r="D218" s="58">
        <f>Invoice!B222</f>
        <v>2</v>
      </c>
      <c r="E218" s="59">
        <f>'Shipping Invoice'!J222*$N$1</f>
        <v>69.83</v>
      </c>
      <c r="F218" s="59">
        <f t="shared" si="10"/>
        <v>139.66</v>
      </c>
      <c r="G218" s="60">
        <f t="shared" si="11"/>
        <v>69.83</v>
      </c>
      <c r="H218" s="63">
        <f t="shared" si="12"/>
        <v>139.66</v>
      </c>
    </row>
    <row r="219" spans="1:8" s="62" customFormat="1" ht="36">
      <c r="A219" s="56" t="str">
        <f>IF((LEN('Copy paste to Here'!G223))&gt;5,((CONCATENATE('Copy paste to Here'!G223," &amp; ",'Copy paste to Here'!D223,"  &amp;  ",'Copy paste to Here'!E223))),"Empty Cell")</f>
        <v>PVD plated surgical steel septum pincher with double O-rings thickness &amp; Pincher Size: Thickness 1.6mm &amp; width 10mm  &amp;  Color: Black</v>
      </c>
      <c r="B219" s="57" t="str">
        <f>'Copy paste to Here'!C223</f>
        <v>TPSP</v>
      </c>
      <c r="C219" s="57" t="s">
        <v>1005</v>
      </c>
      <c r="D219" s="58">
        <f>Invoice!B223</f>
        <v>2</v>
      </c>
      <c r="E219" s="59">
        <f>'Shipping Invoice'!J223*$N$1</f>
        <v>34.74</v>
      </c>
      <c r="F219" s="59">
        <f t="shared" si="10"/>
        <v>69.48</v>
      </c>
      <c r="G219" s="60">
        <f t="shared" si="11"/>
        <v>34.74</v>
      </c>
      <c r="H219" s="63">
        <f t="shared" si="12"/>
        <v>69.48</v>
      </c>
    </row>
    <row r="220" spans="1:8" s="62" customFormat="1" ht="36">
      <c r="A220" s="56" t="str">
        <f>IF((LEN('Copy paste to Here'!G224))&gt;5,((CONCATENATE('Copy paste to Here'!G224," &amp; ",'Copy paste to Here'!D224,"  &amp;  ",'Copy paste to Here'!E224))),"Empty Cell")</f>
        <v>PVD plated surgical steel septum pincher with double O-rings thickness &amp; Pincher Size: Thickness 1.6mm &amp; width 10mm  &amp;  Color: Gold</v>
      </c>
      <c r="B220" s="57" t="str">
        <f>'Copy paste to Here'!C224</f>
        <v>TPSP</v>
      </c>
      <c r="C220" s="57" t="s">
        <v>1005</v>
      </c>
      <c r="D220" s="58">
        <f>Invoice!B224</f>
        <v>2</v>
      </c>
      <c r="E220" s="59">
        <f>'Shipping Invoice'!J224*$N$1</f>
        <v>34.74</v>
      </c>
      <c r="F220" s="59">
        <f t="shared" si="10"/>
        <v>69.48</v>
      </c>
      <c r="G220" s="60">
        <f t="shared" si="11"/>
        <v>34.74</v>
      </c>
      <c r="H220" s="63">
        <f t="shared" si="12"/>
        <v>69.48</v>
      </c>
    </row>
    <row r="221" spans="1:8" s="62" customFormat="1" ht="24">
      <c r="A221" s="56" t="str">
        <f>IF((LEN('Copy paste to Here'!G225))&gt;5,((CONCATENATE('Copy paste to Here'!G225," &amp; ",'Copy paste to Here'!D225,"  &amp;  ",'Copy paste to Here'!E225))),"Empty Cell")</f>
        <v>Solid colored acrylic taper with double rubber O-rings &amp; Gauge: 8mm  &amp;  Color: Pink</v>
      </c>
      <c r="B221" s="57" t="str">
        <f>'Copy paste to Here'!C225</f>
        <v>TPSV</v>
      </c>
      <c r="C221" s="57" t="s">
        <v>1006</v>
      </c>
      <c r="D221" s="58">
        <f>Invoice!B225</f>
        <v>2</v>
      </c>
      <c r="E221" s="59">
        <f>'Shipping Invoice'!J225*$N$1</f>
        <v>18.95</v>
      </c>
      <c r="F221" s="59">
        <f t="shared" si="10"/>
        <v>37.9</v>
      </c>
      <c r="G221" s="60">
        <f t="shared" si="11"/>
        <v>18.95</v>
      </c>
      <c r="H221" s="63">
        <f t="shared" si="12"/>
        <v>37.9</v>
      </c>
    </row>
    <row r="222" spans="1:8" s="62" customFormat="1" ht="24">
      <c r="A222" s="56" t="str">
        <f>IF((LEN('Copy paste to Here'!G226))&gt;5,((CONCATENATE('Copy paste to Here'!G226," &amp; ",'Copy paste to Here'!D226,"  &amp;  ",'Copy paste to Here'!E226))),"Empty Cell")</f>
        <v>Solid colored acrylic taper with double rubber O-rings &amp; Gauge: 10mm  &amp;  Color: Red</v>
      </c>
      <c r="B222" s="57" t="str">
        <f>'Copy paste to Here'!C226</f>
        <v>TPSV</v>
      </c>
      <c r="C222" s="57" t="s">
        <v>1007</v>
      </c>
      <c r="D222" s="58">
        <f>Invoice!B226</f>
        <v>2</v>
      </c>
      <c r="E222" s="59">
        <f>'Shipping Invoice'!J226*$N$1</f>
        <v>20.7</v>
      </c>
      <c r="F222" s="59">
        <f t="shared" si="10"/>
        <v>41.4</v>
      </c>
      <c r="G222" s="60">
        <f t="shared" si="11"/>
        <v>20.7</v>
      </c>
      <c r="H222" s="63">
        <f t="shared" si="12"/>
        <v>41.4</v>
      </c>
    </row>
    <row r="223" spans="1:8" s="62" customFormat="1" ht="24">
      <c r="A223" s="56" t="str">
        <f>IF((LEN('Copy paste to Here'!G227))&gt;5,((CONCATENATE('Copy paste to Here'!G227," &amp; ",'Copy paste to Here'!D227,"  &amp;  ",'Copy paste to Here'!E227))),"Empty Cell")</f>
        <v>Solid colored acrylic taper with double rubber O-rings &amp; Gauge: 12mm  &amp;  Color: Green</v>
      </c>
      <c r="B223" s="57" t="str">
        <f>'Copy paste to Here'!C227</f>
        <v>TPSV</v>
      </c>
      <c r="C223" s="57" t="s">
        <v>1008</v>
      </c>
      <c r="D223" s="58">
        <f>Invoice!B227</f>
        <v>10</v>
      </c>
      <c r="E223" s="59">
        <f>'Shipping Invoice'!J227*$N$1</f>
        <v>24.21</v>
      </c>
      <c r="F223" s="59">
        <f t="shared" si="10"/>
        <v>242.10000000000002</v>
      </c>
      <c r="G223" s="60">
        <f t="shared" si="11"/>
        <v>24.21</v>
      </c>
      <c r="H223" s="63">
        <f t="shared" si="12"/>
        <v>242.10000000000002</v>
      </c>
    </row>
    <row r="224" spans="1:8" s="62" customFormat="1" ht="24">
      <c r="A224" s="56" t="str">
        <f>IF((LEN('Copy paste to Here'!G228))&gt;5,((CONCATENATE('Copy paste to Here'!G228," &amp; ",'Copy paste to Here'!D228,"  &amp;  ",'Copy paste to Here'!E228))),"Empty Cell")</f>
        <v>Triangle shaped silicone double flared flesh tunnel &amp; Gauge: 10mm  &amp;  Color: Black</v>
      </c>
      <c r="B224" s="57" t="str">
        <f>'Copy paste to Here'!C228</f>
        <v>TRSI</v>
      </c>
      <c r="C224" s="57" t="s">
        <v>1009</v>
      </c>
      <c r="D224" s="58">
        <f>Invoice!B228</f>
        <v>2</v>
      </c>
      <c r="E224" s="59">
        <f>'Shipping Invoice'!J228*$N$1</f>
        <v>17.55</v>
      </c>
      <c r="F224" s="59">
        <f t="shared" si="10"/>
        <v>35.1</v>
      </c>
      <c r="G224" s="60">
        <f t="shared" si="11"/>
        <v>17.55</v>
      </c>
      <c r="H224" s="63">
        <f t="shared" si="12"/>
        <v>35.1</v>
      </c>
    </row>
    <row r="225" spans="1:8" s="62" customFormat="1" ht="24">
      <c r="A225" s="56" t="str">
        <f>IF((LEN('Copy paste to Here'!G229))&gt;5,((CONCATENATE('Copy paste to Here'!G229," &amp; ",'Copy paste to Here'!D229,"  &amp;  ",'Copy paste to Here'!E229))),"Empty Cell")</f>
        <v>Triangle shaped silicone double flared flesh tunnel &amp; Gauge: 12mm  &amp;  Color: Black</v>
      </c>
      <c r="B225" s="57" t="str">
        <f>'Copy paste to Here'!C229</f>
        <v>TRSI</v>
      </c>
      <c r="C225" s="57" t="s">
        <v>1010</v>
      </c>
      <c r="D225" s="58">
        <f>Invoice!B229</f>
        <v>2</v>
      </c>
      <c r="E225" s="59">
        <f>'Shipping Invoice'!J229*$N$1</f>
        <v>19.3</v>
      </c>
      <c r="F225" s="59">
        <f t="shared" si="10"/>
        <v>38.6</v>
      </c>
      <c r="G225" s="60">
        <f t="shared" si="11"/>
        <v>19.3</v>
      </c>
      <c r="H225" s="63">
        <f t="shared" si="12"/>
        <v>38.6</v>
      </c>
    </row>
    <row r="226" spans="1:8" s="62" customFormat="1" ht="25.5">
      <c r="A226" s="56" t="str">
        <f>IF((LEN('Copy paste to Here'!G230))&gt;5,((CONCATENATE('Copy paste to Here'!G230," &amp; ",'Copy paste to Here'!D230,"  &amp;  ",'Copy paste to Here'!E230))),"Empty Cell")</f>
        <v>Triangle shaped silicone double flared flesh tunnel &amp; Gauge: 20mm  &amp;  Color: Black</v>
      </c>
      <c r="B226" s="57" t="str">
        <f>'Copy paste to Here'!C230</f>
        <v>TRSI</v>
      </c>
      <c r="C226" s="57" t="s">
        <v>1011</v>
      </c>
      <c r="D226" s="58">
        <f>Invoice!B230</f>
        <v>2</v>
      </c>
      <c r="E226" s="59">
        <f>'Shipping Invoice'!J230*$N$1</f>
        <v>28.07</v>
      </c>
      <c r="F226" s="59">
        <f t="shared" si="10"/>
        <v>56.14</v>
      </c>
      <c r="G226" s="60">
        <f t="shared" si="11"/>
        <v>28.07</v>
      </c>
      <c r="H226" s="63">
        <f t="shared" si="12"/>
        <v>56.14</v>
      </c>
    </row>
    <row r="227" spans="1:8" s="62" customFormat="1" ht="24">
      <c r="A227" s="56" t="str">
        <f>IF((LEN('Copy paste to Here'!G231))&gt;5,((CONCATENATE('Copy paste to Here'!G231," &amp; ",'Copy paste to Here'!D231,"  &amp;  ",'Copy paste to Here'!E231))),"Empty Cell")</f>
        <v xml:space="preserve">High polished titanium G23 screw-fit flesh tunnel &amp; Gauge: 5mm  &amp;  </v>
      </c>
      <c r="B227" s="57" t="str">
        <f>'Copy paste to Here'!C231</f>
        <v>UFPG</v>
      </c>
      <c r="C227" s="57" t="s">
        <v>1012</v>
      </c>
      <c r="D227" s="58">
        <f>Invoice!B231</f>
        <v>2</v>
      </c>
      <c r="E227" s="59">
        <f>'Shipping Invoice'!J231*$N$1</f>
        <v>147.03</v>
      </c>
      <c r="F227" s="59">
        <f t="shared" si="10"/>
        <v>294.06</v>
      </c>
      <c r="G227" s="60">
        <f t="shared" si="11"/>
        <v>147.03</v>
      </c>
      <c r="H227" s="63">
        <f t="shared" si="12"/>
        <v>294.06</v>
      </c>
    </row>
    <row r="228" spans="1:8" s="62" customFormat="1">
      <c r="A228" s="56" t="str">
        <f>IF((LEN('Copy paste to Here'!G232))&gt;5,((CONCATENATE('Copy paste to Here'!G232," &amp; ",'Copy paste to Here'!D232,"  &amp;  ",'Copy paste to Here'!E232))),"Empty Cell")</f>
        <v xml:space="preserve">Surgical steel wire spiral taper &amp; Gauge: 2.5mm  &amp;  </v>
      </c>
      <c r="B228" s="57" t="str">
        <f>'Copy paste to Here'!C232</f>
        <v>WRA</v>
      </c>
      <c r="C228" s="57" t="s">
        <v>1013</v>
      </c>
      <c r="D228" s="58">
        <f>Invoice!B232</f>
        <v>10</v>
      </c>
      <c r="E228" s="59">
        <f>'Shipping Invoice'!J232*$N$1</f>
        <v>30.18</v>
      </c>
      <c r="F228" s="59">
        <f t="shared" si="10"/>
        <v>301.8</v>
      </c>
      <c r="G228" s="60">
        <f t="shared" si="11"/>
        <v>30.18</v>
      </c>
      <c r="H228" s="63">
        <f t="shared" si="12"/>
        <v>301.8</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36179.47000000003</v>
      </c>
      <c r="G1000" s="60"/>
      <c r="H1000" s="61">
        <f t="shared" ref="H1000:H1007" si="49">F1000*$E$14</f>
        <v>36179.47000000003</v>
      </c>
    </row>
    <row r="1001" spans="1:8" s="62" customFormat="1">
      <c r="A1001" s="56" t="str">
        <f>'[2]Copy paste to Here'!T2</f>
        <v>SHIPPING HANDLING</v>
      </c>
      <c r="B1001" s="75"/>
      <c r="C1001" s="75"/>
      <c r="D1001" s="76"/>
      <c r="E1001" s="67"/>
      <c r="F1001" s="59">
        <f>Invoice!J234</f>
        <v>-14471.788000000013</v>
      </c>
      <c r="G1001" s="60"/>
      <c r="H1001" s="61">
        <f t="shared" si="49"/>
        <v>-14471.788000000013</v>
      </c>
    </row>
    <row r="1002" spans="1:8" s="62" customFormat="1" outlineLevel="1">
      <c r="A1002" s="56" t="str">
        <f>'[2]Copy paste to Here'!T3</f>
        <v>DISCOUNT</v>
      </c>
      <c r="B1002" s="75"/>
      <c r="C1002" s="75"/>
      <c r="D1002" s="76"/>
      <c r="E1002" s="67"/>
      <c r="F1002" s="59">
        <f>Invoice!J235</f>
        <v>0</v>
      </c>
      <c r="G1002" s="60"/>
      <c r="H1002" s="61">
        <f t="shared" si="49"/>
        <v>0</v>
      </c>
    </row>
    <row r="1003" spans="1:8" s="62" customFormat="1">
      <c r="A1003" s="56" t="str">
        <f>'[2]Copy paste to Here'!T4</f>
        <v>Total:</v>
      </c>
      <c r="B1003" s="75"/>
      <c r="C1003" s="75"/>
      <c r="D1003" s="76"/>
      <c r="E1003" s="67"/>
      <c r="F1003" s="59">
        <f>SUM(F1000:F1002)</f>
        <v>21707.682000000015</v>
      </c>
      <c r="G1003" s="60"/>
      <c r="H1003" s="61">
        <f t="shared" si="49"/>
        <v>21707.682000000015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36179.47000000003</v>
      </c>
    </row>
    <row r="1010" spans="1:8" s="21" customFormat="1">
      <c r="A1010" s="22"/>
      <c r="E1010" s="21" t="s">
        <v>182</v>
      </c>
      <c r="H1010" s="84">
        <f>(SUMIF($A$1000:$A$1008,"Total:",$H$1000:$H$1008))</f>
        <v>21707.682000000015</v>
      </c>
    </row>
    <row r="1011" spans="1:8" s="21" customFormat="1">
      <c r="E1011" s="21" t="s">
        <v>183</v>
      </c>
      <c r="H1011" s="85">
        <f>H1013-H1012</f>
        <v>20287.55</v>
      </c>
    </row>
    <row r="1012" spans="1:8" s="21" customFormat="1">
      <c r="E1012" s="21" t="s">
        <v>184</v>
      </c>
      <c r="H1012" s="85">
        <f>ROUND((H1013*7)/107,2)</f>
        <v>1420.13</v>
      </c>
    </row>
    <row r="1013" spans="1:8" s="21" customFormat="1">
      <c r="E1013" s="22" t="s">
        <v>185</v>
      </c>
      <c r="H1013" s="86">
        <f>ROUND((SUMIF($A$1000:$A$1008,"Total:",$H$1000:$H$1008)),2)</f>
        <v>21707.68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11"/>
  <sheetViews>
    <sheetView workbookViewId="0">
      <selection activeCell="A5" sqref="A5"/>
    </sheetView>
  </sheetViews>
  <sheetFormatPr defaultRowHeight="15"/>
  <sheetData>
    <row r="1" spans="1:1">
      <c r="A1" s="2" t="s">
        <v>861</v>
      </c>
    </row>
    <row r="2" spans="1:1">
      <c r="A2" s="2" t="s">
        <v>862</v>
      </c>
    </row>
    <row r="3" spans="1:1">
      <c r="A3" s="2" t="s">
        <v>863</v>
      </c>
    </row>
    <row r="4" spans="1:1">
      <c r="A4" s="2" t="s">
        <v>863</v>
      </c>
    </row>
    <row r="5" spans="1:1">
      <c r="A5" s="2" t="s">
        <v>863</v>
      </c>
    </row>
    <row r="6" spans="1:1">
      <c r="A6" s="2" t="s">
        <v>864</v>
      </c>
    </row>
    <row r="7" spans="1:1">
      <c r="A7" s="2" t="s">
        <v>865</v>
      </c>
    </row>
    <row r="8" spans="1:1">
      <c r="A8" s="2" t="s">
        <v>866</v>
      </c>
    </row>
    <row r="9" spans="1:1">
      <c r="A9" s="2" t="s">
        <v>866</v>
      </c>
    </row>
    <row r="10" spans="1:1">
      <c r="A10" s="2" t="s">
        <v>866</v>
      </c>
    </row>
    <row r="11" spans="1:1">
      <c r="A11" s="2" t="s">
        <v>866</v>
      </c>
    </row>
    <row r="12" spans="1:1">
      <c r="A12" s="2" t="s">
        <v>866</v>
      </c>
    </row>
    <row r="13" spans="1:1">
      <c r="A13" s="2" t="s">
        <v>867</v>
      </c>
    </row>
    <row r="14" spans="1:1">
      <c r="A14" s="2" t="s">
        <v>867</v>
      </c>
    </row>
    <row r="15" spans="1:1">
      <c r="A15" s="2" t="s">
        <v>867</v>
      </c>
    </row>
    <row r="16" spans="1:1">
      <c r="A16" s="2" t="s">
        <v>867</v>
      </c>
    </row>
    <row r="17" spans="1:1">
      <c r="A17" s="2" t="s">
        <v>867</v>
      </c>
    </row>
    <row r="18" spans="1:1">
      <c r="A18" s="2" t="s">
        <v>868</v>
      </c>
    </row>
    <row r="19" spans="1:1">
      <c r="A19" s="2" t="s">
        <v>868</v>
      </c>
    </row>
    <row r="20" spans="1:1">
      <c r="A20" s="2" t="s">
        <v>869</v>
      </c>
    </row>
    <row r="21" spans="1:1">
      <c r="A21" s="2" t="s">
        <v>870</v>
      </c>
    </row>
    <row r="22" spans="1:1">
      <c r="A22" s="2" t="s">
        <v>871</v>
      </c>
    </row>
    <row r="23" spans="1:1">
      <c r="A23" s="2" t="s">
        <v>871</v>
      </c>
    </row>
    <row r="24" spans="1:1">
      <c r="A24" s="2" t="s">
        <v>872</v>
      </c>
    </row>
    <row r="25" spans="1:1">
      <c r="A25" s="2" t="s">
        <v>873</v>
      </c>
    </row>
    <row r="26" spans="1:1">
      <c r="A26" s="2" t="s">
        <v>874</v>
      </c>
    </row>
    <row r="27" spans="1:1">
      <c r="A27" s="2" t="s">
        <v>875</v>
      </c>
    </row>
    <row r="28" spans="1:1">
      <c r="A28" s="2" t="s">
        <v>876</v>
      </c>
    </row>
    <row r="29" spans="1:1">
      <c r="A29" s="2" t="s">
        <v>877</v>
      </c>
    </row>
    <row r="30" spans="1:1">
      <c r="A30" s="2" t="s">
        <v>878</v>
      </c>
    </row>
    <row r="31" spans="1:1">
      <c r="A31" s="2" t="s">
        <v>879</v>
      </c>
    </row>
    <row r="32" spans="1:1">
      <c r="A32" s="2" t="s">
        <v>880</v>
      </c>
    </row>
    <row r="33" spans="1:1">
      <c r="A33" s="2" t="s">
        <v>881</v>
      </c>
    </row>
    <row r="34" spans="1:1">
      <c r="A34" s="2" t="s">
        <v>881</v>
      </c>
    </row>
    <row r="35" spans="1:1">
      <c r="A35" s="2" t="s">
        <v>882</v>
      </c>
    </row>
    <row r="36" spans="1:1">
      <c r="A36" s="2" t="s">
        <v>883</v>
      </c>
    </row>
    <row r="37" spans="1:1">
      <c r="A37" s="2" t="s">
        <v>883</v>
      </c>
    </row>
    <row r="38" spans="1:1">
      <c r="A38" s="2" t="s">
        <v>883</v>
      </c>
    </row>
    <row r="39" spans="1:1">
      <c r="A39" s="2" t="s">
        <v>884</v>
      </c>
    </row>
    <row r="40" spans="1:1">
      <c r="A40" s="2" t="s">
        <v>885</v>
      </c>
    </row>
    <row r="41" spans="1:1">
      <c r="A41" s="2" t="s">
        <v>886</v>
      </c>
    </row>
    <row r="42" spans="1:1">
      <c r="A42" s="2" t="s">
        <v>886</v>
      </c>
    </row>
    <row r="43" spans="1:1">
      <c r="A43" s="2" t="s">
        <v>887</v>
      </c>
    </row>
    <row r="44" spans="1:1">
      <c r="A44" s="2" t="s">
        <v>887</v>
      </c>
    </row>
    <row r="45" spans="1:1">
      <c r="A45" s="2" t="s">
        <v>888</v>
      </c>
    </row>
    <row r="46" spans="1:1">
      <c r="A46" s="2" t="s">
        <v>889</v>
      </c>
    </row>
    <row r="47" spans="1:1">
      <c r="A47" s="2" t="s">
        <v>890</v>
      </c>
    </row>
    <row r="48" spans="1:1">
      <c r="A48" s="2" t="s">
        <v>891</v>
      </c>
    </row>
    <row r="49" spans="1:1">
      <c r="A49" s="2" t="s">
        <v>892</v>
      </c>
    </row>
    <row r="50" spans="1:1">
      <c r="A50" s="2" t="s">
        <v>893</v>
      </c>
    </row>
    <row r="51" spans="1:1">
      <c r="A51" s="2" t="s">
        <v>894</v>
      </c>
    </row>
    <row r="52" spans="1:1">
      <c r="A52" s="2" t="s">
        <v>895</v>
      </c>
    </row>
    <row r="53" spans="1:1">
      <c r="A53" s="2" t="s">
        <v>896</v>
      </c>
    </row>
    <row r="54" spans="1:1">
      <c r="A54" s="2" t="s">
        <v>897</v>
      </c>
    </row>
    <row r="55" spans="1:1">
      <c r="A55" s="2" t="s">
        <v>898</v>
      </c>
    </row>
    <row r="56" spans="1:1">
      <c r="A56" s="2" t="s">
        <v>899</v>
      </c>
    </row>
    <row r="57" spans="1:1">
      <c r="A57" s="2" t="s">
        <v>900</v>
      </c>
    </row>
    <row r="58" spans="1:1">
      <c r="A58" s="2" t="s">
        <v>901</v>
      </c>
    </row>
    <row r="59" spans="1:1">
      <c r="A59" s="2" t="s">
        <v>902</v>
      </c>
    </row>
    <row r="60" spans="1:1">
      <c r="A60" s="2" t="s">
        <v>903</v>
      </c>
    </row>
    <row r="61" spans="1:1">
      <c r="A61" s="2" t="s">
        <v>904</v>
      </c>
    </row>
    <row r="62" spans="1:1">
      <c r="A62" s="2" t="s">
        <v>905</v>
      </c>
    </row>
    <row r="63" spans="1:1">
      <c r="A63" s="2" t="s">
        <v>906</v>
      </c>
    </row>
    <row r="64" spans="1:1">
      <c r="A64" s="2" t="s">
        <v>907</v>
      </c>
    </row>
    <row r="65" spans="1:1">
      <c r="A65" s="2" t="s">
        <v>908</v>
      </c>
    </row>
    <row r="66" spans="1:1">
      <c r="A66" s="2" t="s">
        <v>909</v>
      </c>
    </row>
    <row r="67" spans="1:1">
      <c r="A67" s="2" t="s">
        <v>910</v>
      </c>
    </row>
    <row r="68" spans="1:1">
      <c r="A68" s="2" t="s">
        <v>911</v>
      </c>
    </row>
    <row r="69" spans="1:1">
      <c r="A69" s="2" t="s">
        <v>912</v>
      </c>
    </row>
    <row r="70" spans="1:1">
      <c r="A70" s="2" t="s">
        <v>913</v>
      </c>
    </row>
    <row r="71" spans="1:1">
      <c r="A71" s="2" t="s">
        <v>914</v>
      </c>
    </row>
    <row r="72" spans="1:1">
      <c r="A72" s="2" t="s">
        <v>915</v>
      </c>
    </row>
    <row r="73" spans="1:1">
      <c r="A73" s="2" t="s">
        <v>916</v>
      </c>
    </row>
    <row r="74" spans="1:1">
      <c r="A74" s="2" t="s">
        <v>917</v>
      </c>
    </row>
    <row r="75" spans="1:1">
      <c r="A75" s="2" t="s">
        <v>918</v>
      </c>
    </row>
    <row r="76" spans="1:1">
      <c r="A76" s="2" t="s">
        <v>918</v>
      </c>
    </row>
    <row r="77" spans="1:1">
      <c r="A77" s="2" t="s">
        <v>919</v>
      </c>
    </row>
    <row r="78" spans="1:1">
      <c r="A78" s="2" t="s">
        <v>920</v>
      </c>
    </row>
    <row r="79" spans="1:1">
      <c r="A79" s="2" t="s">
        <v>921</v>
      </c>
    </row>
    <row r="80" spans="1:1">
      <c r="A80" s="2" t="s">
        <v>922</v>
      </c>
    </row>
    <row r="81" spans="1:1">
      <c r="A81" s="2" t="s">
        <v>923</v>
      </c>
    </row>
    <row r="82" spans="1:1">
      <c r="A82" s="2" t="s">
        <v>924</v>
      </c>
    </row>
    <row r="83" spans="1:1">
      <c r="A83" s="2" t="s">
        <v>924</v>
      </c>
    </row>
    <row r="84" spans="1:1">
      <c r="A84" s="2" t="s">
        <v>925</v>
      </c>
    </row>
    <row r="85" spans="1:1">
      <c r="A85" s="2" t="s">
        <v>794</v>
      </c>
    </row>
    <row r="86" spans="1:1">
      <c r="A86" s="2" t="s">
        <v>794</v>
      </c>
    </row>
    <row r="87" spans="1:1">
      <c r="A87" s="2" t="s">
        <v>794</v>
      </c>
    </row>
    <row r="88" spans="1:1">
      <c r="A88" s="2" t="s">
        <v>794</v>
      </c>
    </row>
    <row r="89" spans="1:1">
      <c r="A89" s="2" t="s">
        <v>926</v>
      </c>
    </row>
    <row r="90" spans="1:1">
      <c r="A90" s="2" t="s">
        <v>927</v>
      </c>
    </row>
    <row r="91" spans="1:1">
      <c r="A91" s="2" t="s">
        <v>927</v>
      </c>
    </row>
    <row r="92" spans="1:1">
      <c r="A92" s="2" t="s">
        <v>928</v>
      </c>
    </row>
    <row r="93" spans="1:1">
      <c r="A93" s="2" t="s">
        <v>929</v>
      </c>
    </row>
    <row r="94" spans="1:1">
      <c r="A94" s="2" t="s">
        <v>929</v>
      </c>
    </row>
    <row r="95" spans="1:1">
      <c r="A95" s="2" t="s">
        <v>929</v>
      </c>
    </row>
    <row r="96" spans="1:1">
      <c r="A96" s="2" t="s">
        <v>930</v>
      </c>
    </row>
    <row r="97" spans="1:1">
      <c r="A97" s="2" t="s">
        <v>931</v>
      </c>
    </row>
    <row r="98" spans="1:1">
      <c r="A98" s="2" t="s">
        <v>932</v>
      </c>
    </row>
    <row r="99" spans="1:1">
      <c r="A99" s="2" t="s">
        <v>933</v>
      </c>
    </row>
    <row r="100" spans="1:1">
      <c r="A100" s="2" t="s">
        <v>934</v>
      </c>
    </row>
    <row r="101" spans="1:1">
      <c r="A101" s="2" t="s">
        <v>935</v>
      </c>
    </row>
    <row r="102" spans="1:1">
      <c r="A102" s="2" t="s">
        <v>936</v>
      </c>
    </row>
    <row r="103" spans="1:1">
      <c r="A103" s="2" t="s">
        <v>937</v>
      </c>
    </row>
    <row r="104" spans="1:1">
      <c r="A104" s="2" t="s">
        <v>938</v>
      </c>
    </row>
    <row r="105" spans="1:1">
      <c r="A105" s="2" t="s">
        <v>939</v>
      </c>
    </row>
    <row r="106" spans="1:1">
      <c r="A106" s="2" t="s">
        <v>940</v>
      </c>
    </row>
    <row r="107" spans="1:1">
      <c r="A107" s="2" t="s">
        <v>941</v>
      </c>
    </row>
    <row r="108" spans="1:1">
      <c r="A108" s="2" t="s">
        <v>942</v>
      </c>
    </row>
    <row r="109" spans="1:1">
      <c r="A109" s="2" t="s">
        <v>943</v>
      </c>
    </row>
    <row r="110" spans="1:1">
      <c r="A110" s="2" t="s">
        <v>944</v>
      </c>
    </row>
    <row r="111" spans="1:1">
      <c r="A111" s="2" t="s">
        <v>945</v>
      </c>
    </row>
    <row r="112" spans="1:1">
      <c r="A112" s="2" t="s">
        <v>946</v>
      </c>
    </row>
    <row r="113" spans="1:1">
      <c r="A113" s="2" t="s">
        <v>947</v>
      </c>
    </row>
    <row r="114" spans="1:1">
      <c r="A114" s="2" t="s">
        <v>948</v>
      </c>
    </row>
    <row r="115" spans="1:1">
      <c r="A115" s="2" t="s">
        <v>949</v>
      </c>
    </row>
    <row r="116" spans="1:1">
      <c r="A116" s="2" t="s">
        <v>950</v>
      </c>
    </row>
    <row r="117" spans="1:1">
      <c r="A117" s="2" t="s">
        <v>951</v>
      </c>
    </row>
    <row r="118" spans="1:1">
      <c r="A118" s="2" t="s">
        <v>952</v>
      </c>
    </row>
    <row r="119" spans="1:1">
      <c r="A119" s="2" t="s">
        <v>953</v>
      </c>
    </row>
    <row r="120" spans="1:1">
      <c r="A120" s="2" t="s">
        <v>954</v>
      </c>
    </row>
    <row r="121" spans="1:1">
      <c r="A121" s="2" t="s">
        <v>955</v>
      </c>
    </row>
    <row r="122" spans="1:1">
      <c r="A122" s="2" t="s">
        <v>956</v>
      </c>
    </row>
    <row r="123" spans="1:1">
      <c r="A123" s="2" t="s">
        <v>957</v>
      </c>
    </row>
    <row r="124" spans="1:1">
      <c r="A124" s="2" t="s">
        <v>958</v>
      </c>
    </row>
    <row r="125" spans="1:1">
      <c r="A125" s="2" t="s">
        <v>959</v>
      </c>
    </row>
    <row r="126" spans="1:1">
      <c r="A126" s="2" t="s">
        <v>960</v>
      </c>
    </row>
    <row r="127" spans="1:1">
      <c r="A127" s="2" t="s">
        <v>961</v>
      </c>
    </row>
    <row r="128" spans="1:1">
      <c r="A128" s="2" t="s">
        <v>962</v>
      </c>
    </row>
    <row r="129" spans="1:1">
      <c r="A129" s="2" t="s">
        <v>962</v>
      </c>
    </row>
    <row r="130" spans="1:1">
      <c r="A130" s="2" t="s">
        <v>962</v>
      </c>
    </row>
    <row r="131" spans="1:1">
      <c r="A131" s="2" t="s">
        <v>963</v>
      </c>
    </row>
    <row r="132" spans="1:1">
      <c r="A132" s="2" t="s">
        <v>963</v>
      </c>
    </row>
    <row r="133" spans="1:1">
      <c r="A133" s="2" t="s">
        <v>964</v>
      </c>
    </row>
    <row r="134" spans="1:1">
      <c r="A134" s="2" t="s">
        <v>964</v>
      </c>
    </row>
    <row r="135" spans="1:1">
      <c r="A135" s="2" t="s">
        <v>965</v>
      </c>
    </row>
    <row r="136" spans="1:1">
      <c r="A136" s="2" t="s">
        <v>965</v>
      </c>
    </row>
    <row r="137" spans="1:1">
      <c r="A137" s="2" t="s">
        <v>965</v>
      </c>
    </row>
    <row r="138" spans="1:1">
      <c r="A138" s="2" t="s">
        <v>966</v>
      </c>
    </row>
    <row r="139" spans="1:1">
      <c r="A139" s="2" t="s">
        <v>966</v>
      </c>
    </row>
    <row r="140" spans="1:1">
      <c r="A140" s="2" t="s">
        <v>966</v>
      </c>
    </row>
    <row r="141" spans="1:1">
      <c r="A141" s="2" t="s">
        <v>966</v>
      </c>
    </row>
    <row r="142" spans="1:1">
      <c r="A142" s="2" t="s">
        <v>966</v>
      </c>
    </row>
    <row r="143" spans="1:1">
      <c r="A143" s="2" t="s">
        <v>967</v>
      </c>
    </row>
    <row r="144" spans="1:1">
      <c r="A144" s="2" t="s">
        <v>967</v>
      </c>
    </row>
    <row r="145" spans="1:1">
      <c r="A145" s="2" t="s">
        <v>967</v>
      </c>
    </row>
    <row r="146" spans="1:1">
      <c r="A146" s="2" t="s">
        <v>968</v>
      </c>
    </row>
    <row r="147" spans="1:1">
      <c r="A147" s="2" t="s">
        <v>968</v>
      </c>
    </row>
    <row r="148" spans="1:1">
      <c r="A148" s="2" t="s">
        <v>968</v>
      </c>
    </row>
    <row r="149" spans="1:1">
      <c r="A149" s="2" t="s">
        <v>968</v>
      </c>
    </row>
    <row r="150" spans="1:1">
      <c r="A150" s="2" t="s">
        <v>968</v>
      </c>
    </row>
    <row r="151" spans="1:1">
      <c r="A151" s="2" t="s">
        <v>968</v>
      </c>
    </row>
    <row r="152" spans="1:1">
      <c r="A152" s="2" t="s">
        <v>969</v>
      </c>
    </row>
    <row r="153" spans="1:1">
      <c r="A153" s="2" t="s">
        <v>969</v>
      </c>
    </row>
    <row r="154" spans="1:1">
      <c r="A154" s="2" t="s">
        <v>969</v>
      </c>
    </row>
    <row r="155" spans="1:1">
      <c r="A155" s="2" t="s">
        <v>969</v>
      </c>
    </row>
    <row r="156" spans="1:1">
      <c r="A156" s="2" t="s">
        <v>969</v>
      </c>
    </row>
    <row r="157" spans="1:1">
      <c r="A157" s="2" t="s">
        <v>970</v>
      </c>
    </row>
    <row r="158" spans="1:1">
      <c r="A158" s="2" t="s">
        <v>970</v>
      </c>
    </row>
    <row r="159" spans="1:1">
      <c r="A159" s="2" t="s">
        <v>970</v>
      </c>
    </row>
    <row r="160" spans="1:1">
      <c r="A160" s="2" t="s">
        <v>970</v>
      </c>
    </row>
    <row r="161" spans="1:1">
      <c r="A161" s="2" t="s">
        <v>970</v>
      </c>
    </row>
    <row r="162" spans="1:1">
      <c r="A162" s="2" t="s">
        <v>971</v>
      </c>
    </row>
    <row r="163" spans="1:1">
      <c r="A163" s="2" t="s">
        <v>972</v>
      </c>
    </row>
    <row r="164" spans="1:1">
      <c r="A164" s="2" t="s">
        <v>973</v>
      </c>
    </row>
    <row r="165" spans="1:1">
      <c r="A165" s="2" t="s">
        <v>974</v>
      </c>
    </row>
    <row r="166" spans="1:1">
      <c r="A166" s="2" t="s">
        <v>974</v>
      </c>
    </row>
    <row r="167" spans="1:1">
      <c r="A167" s="2" t="s">
        <v>974</v>
      </c>
    </row>
    <row r="168" spans="1:1">
      <c r="A168" s="2" t="s">
        <v>975</v>
      </c>
    </row>
    <row r="169" spans="1:1">
      <c r="A169" s="2" t="s">
        <v>976</v>
      </c>
    </row>
    <row r="170" spans="1:1">
      <c r="A170" s="2" t="s">
        <v>976</v>
      </c>
    </row>
    <row r="171" spans="1:1">
      <c r="A171" s="2" t="s">
        <v>977</v>
      </c>
    </row>
    <row r="172" spans="1:1">
      <c r="A172" s="2" t="s">
        <v>978</v>
      </c>
    </row>
    <row r="173" spans="1:1">
      <c r="A173" s="2" t="s">
        <v>979</v>
      </c>
    </row>
    <row r="174" spans="1:1">
      <c r="A174" s="2" t="s">
        <v>980</v>
      </c>
    </row>
    <row r="175" spans="1:1">
      <c r="A175" s="2" t="s">
        <v>981</v>
      </c>
    </row>
    <row r="176" spans="1:1">
      <c r="A176" s="2" t="s">
        <v>982</v>
      </c>
    </row>
    <row r="177" spans="1:1">
      <c r="A177" s="2" t="s">
        <v>983</v>
      </c>
    </row>
    <row r="178" spans="1:1">
      <c r="A178" s="2" t="s">
        <v>984</v>
      </c>
    </row>
    <row r="179" spans="1:1">
      <c r="A179" s="2" t="s">
        <v>985</v>
      </c>
    </row>
    <row r="180" spans="1:1">
      <c r="A180" s="2" t="s">
        <v>986</v>
      </c>
    </row>
    <row r="181" spans="1:1">
      <c r="A181" s="2" t="s">
        <v>987</v>
      </c>
    </row>
    <row r="182" spans="1:1">
      <c r="A182" s="2" t="s">
        <v>988</v>
      </c>
    </row>
    <row r="183" spans="1:1">
      <c r="A183" s="2" t="s">
        <v>989</v>
      </c>
    </row>
    <row r="184" spans="1:1">
      <c r="A184" s="2" t="s">
        <v>990</v>
      </c>
    </row>
    <row r="185" spans="1:1">
      <c r="A185" s="2" t="s">
        <v>991</v>
      </c>
    </row>
    <row r="186" spans="1:1">
      <c r="A186" s="2" t="s">
        <v>992</v>
      </c>
    </row>
    <row r="187" spans="1:1">
      <c r="A187" s="2" t="s">
        <v>993</v>
      </c>
    </row>
    <row r="188" spans="1:1">
      <c r="A188" s="2" t="s">
        <v>994</v>
      </c>
    </row>
    <row r="189" spans="1:1">
      <c r="A189" s="2" t="s">
        <v>995</v>
      </c>
    </row>
    <row r="190" spans="1:1">
      <c r="A190" s="2" t="s">
        <v>996</v>
      </c>
    </row>
    <row r="191" spans="1:1">
      <c r="A191" s="2" t="s">
        <v>997</v>
      </c>
    </row>
    <row r="192" spans="1:1">
      <c r="A192" s="2" t="s">
        <v>997</v>
      </c>
    </row>
    <row r="193" spans="1:1">
      <c r="A193" s="2" t="s">
        <v>998</v>
      </c>
    </row>
    <row r="194" spans="1:1">
      <c r="A194" s="2" t="s">
        <v>999</v>
      </c>
    </row>
    <row r="195" spans="1:1">
      <c r="A195" s="2" t="s">
        <v>1000</v>
      </c>
    </row>
    <row r="196" spans="1:1">
      <c r="A196" s="2" t="s">
        <v>1000</v>
      </c>
    </row>
    <row r="197" spans="1:1">
      <c r="A197" s="2" t="s">
        <v>1001</v>
      </c>
    </row>
    <row r="198" spans="1:1">
      <c r="A198" s="2" t="s">
        <v>1001</v>
      </c>
    </row>
    <row r="199" spans="1:1">
      <c r="A199" s="2" t="s">
        <v>1002</v>
      </c>
    </row>
    <row r="200" spans="1:1">
      <c r="A200" s="2" t="s">
        <v>1003</v>
      </c>
    </row>
    <row r="201" spans="1:1">
      <c r="A201" s="2" t="s">
        <v>1004</v>
      </c>
    </row>
    <row r="202" spans="1:1">
      <c r="A202" s="2" t="s">
        <v>1005</v>
      </c>
    </row>
    <row r="203" spans="1:1">
      <c r="A203" s="2" t="s">
        <v>1005</v>
      </c>
    </row>
    <row r="204" spans="1:1">
      <c r="A204" s="2" t="s">
        <v>1006</v>
      </c>
    </row>
    <row r="205" spans="1:1">
      <c r="A205" s="2" t="s">
        <v>1007</v>
      </c>
    </row>
    <row r="206" spans="1:1">
      <c r="A206" s="2" t="s">
        <v>1008</v>
      </c>
    </row>
    <row r="207" spans="1:1">
      <c r="A207" s="2" t="s">
        <v>1009</v>
      </c>
    </row>
    <row r="208" spans="1:1">
      <c r="A208" s="2" t="s">
        <v>1010</v>
      </c>
    </row>
    <row r="209" spans="1:1">
      <c r="A209" s="2" t="s">
        <v>1011</v>
      </c>
    </row>
    <row r="210" spans="1:1">
      <c r="A210" s="2" t="s">
        <v>1012</v>
      </c>
    </row>
    <row r="211" spans="1:1">
      <c r="A211" s="2" t="s">
        <v>1013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2023-09-06T03:09:49Z</cp:lastPrinted>
  <dcterms:created xsi:type="dcterms:W3CDTF">2009-06-02T18:56:54Z</dcterms:created>
  <dcterms:modified xsi:type="dcterms:W3CDTF">2023-09-06T03:36:48Z</dcterms:modified>
</cp:coreProperties>
</file>