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D470C54-F9A4-4468-A794-73B4F26DA3F1}"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Invoice!$A$1:$K$134</definedName>
    <definedName name="_xlnm.Print_Area" localSheetId="3">'Shipping Invoice'!$A$1:$L$124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1" i="2" l="1"/>
  <c r="K121" i="7" s="1"/>
  <c r="K122" i="7"/>
  <c r="E115" i="6"/>
  <c r="E110" i="6"/>
  <c r="E109" i="6"/>
  <c r="E103" i="6"/>
  <c r="E102" i="6"/>
  <c r="E101" i="6"/>
  <c r="E99" i="6"/>
  <c r="E94" i="6"/>
  <c r="E93" i="6"/>
  <c r="E87" i="6"/>
  <c r="E86" i="6"/>
  <c r="E85" i="6"/>
  <c r="E83" i="6"/>
  <c r="E78" i="6"/>
  <c r="E77" i="6"/>
  <c r="E71" i="6"/>
  <c r="E70" i="6"/>
  <c r="E69" i="6"/>
  <c r="E67" i="6"/>
  <c r="E62" i="6"/>
  <c r="E61" i="6"/>
  <c r="E55" i="6"/>
  <c r="E54" i="6"/>
  <c r="E53" i="6"/>
  <c r="E51" i="6"/>
  <c r="E46" i="6"/>
  <c r="E45" i="6"/>
  <c r="E39" i="6"/>
  <c r="E38" i="6"/>
  <c r="E37" i="6"/>
  <c r="E35" i="6"/>
  <c r="E30" i="6"/>
  <c r="E29" i="6"/>
  <c r="E23" i="6"/>
  <c r="E22" i="6"/>
  <c r="E21" i="6"/>
  <c r="E19" i="6"/>
  <c r="K14" i="7"/>
  <c r="K17" i="7"/>
  <c r="K10" i="7"/>
  <c r="I119" i="7"/>
  <c r="I118" i="7"/>
  <c r="I117" i="7"/>
  <c r="I116" i="7"/>
  <c r="I115" i="7"/>
  <c r="I114" i="7"/>
  <c r="I113" i="7"/>
  <c r="I112" i="7"/>
  <c r="I110" i="7"/>
  <c r="I107" i="7"/>
  <c r="I106" i="7"/>
  <c r="I105" i="7"/>
  <c r="I104" i="7"/>
  <c r="I103" i="7"/>
  <c r="I102" i="7"/>
  <c r="I101" i="7"/>
  <c r="I100" i="7"/>
  <c r="I99" i="7"/>
  <c r="I98" i="7"/>
  <c r="B97" i="7"/>
  <c r="I97" i="7"/>
  <c r="I94" i="7"/>
  <c r="I92" i="7"/>
  <c r="I91" i="7"/>
  <c r="I90" i="7"/>
  <c r="I89" i="7"/>
  <c r="I88" i="7"/>
  <c r="I87" i="7"/>
  <c r="I86" i="7"/>
  <c r="I85" i="7"/>
  <c r="I84" i="7"/>
  <c r="I83" i="7"/>
  <c r="I79" i="7"/>
  <c r="I77" i="7"/>
  <c r="B76" i="7"/>
  <c r="K76" i="7" s="1"/>
  <c r="I76" i="7"/>
  <c r="I75" i="7"/>
  <c r="I74" i="7"/>
  <c r="I73" i="7"/>
  <c r="I72" i="7"/>
  <c r="I71" i="7"/>
  <c r="I70" i="7"/>
  <c r="I69" i="7"/>
  <c r="I67" i="7"/>
  <c r="I65" i="7"/>
  <c r="I63" i="7"/>
  <c r="I62" i="7"/>
  <c r="I61" i="7"/>
  <c r="I60" i="7"/>
  <c r="I59" i="7"/>
  <c r="I58" i="7"/>
  <c r="I57" i="7"/>
  <c r="I56" i="7"/>
  <c r="I55" i="7"/>
  <c r="I54" i="7"/>
  <c r="I53" i="7"/>
  <c r="I52" i="7"/>
  <c r="I50" i="7"/>
  <c r="I48" i="7"/>
  <c r="I47" i="7"/>
  <c r="I46" i="7"/>
  <c r="I45" i="7"/>
  <c r="I44" i="7"/>
  <c r="I43" i="7"/>
  <c r="I42" i="7"/>
  <c r="I41" i="7"/>
  <c r="I40" i="7"/>
  <c r="I39" i="7"/>
  <c r="I38" i="7"/>
  <c r="I37" i="7"/>
  <c r="I35" i="7"/>
  <c r="I34" i="7"/>
  <c r="I32" i="7"/>
  <c r="I31" i="7"/>
  <c r="I30" i="7"/>
  <c r="I29" i="7"/>
  <c r="I28" i="7"/>
  <c r="I27" i="7"/>
  <c r="I26" i="7"/>
  <c r="I25" i="7"/>
  <c r="I24" i="7"/>
  <c r="I23" i="7"/>
  <c r="I22" i="7"/>
  <c r="N1" i="7"/>
  <c r="I111" i="7" s="1"/>
  <c r="N1" i="6"/>
  <c r="E106" i="6" s="1"/>
  <c r="F1002" i="6"/>
  <c r="F1001" i="6"/>
  <c r="D115" i="6"/>
  <c r="B119" i="7" s="1"/>
  <c r="K119" i="7" s="1"/>
  <c r="D114" i="6"/>
  <c r="B118" i="7" s="1"/>
  <c r="K118" i="7" s="1"/>
  <c r="D113" i="6"/>
  <c r="B117" i="7" s="1"/>
  <c r="K117" i="7" s="1"/>
  <c r="D112" i="6"/>
  <c r="B116" i="7" s="1"/>
  <c r="K116" i="7" s="1"/>
  <c r="D111" i="6"/>
  <c r="B115" i="7" s="1"/>
  <c r="D110" i="6"/>
  <c r="B114" i="7" s="1"/>
  <c r="D109" i="6"/>
  <c r="B113" i="7" s="1"/>
  <c r="D108" i="6"/>
  <c r="B112" i="7" s="1"/>
  <c r="D107" i="6"/>
  <c r="B111" i="7" s="1"/>
  <c r="D106" i="6"/>
  <c r="B110" i="7" s="1"/>
  <c r="K110" i="7" s="1"/>
  <c r="D105" i="6"/>
  <c r="B109" i="7" s="1"/>
  <c r="D104" i="6"/>
  <c r="B108" i="7" s="1"/>
  <c r="D103" i="6"/>
  <c r="B107" i="7" s="1"/>
  <c r="D102" i="6"/>
  <c r="B106" i="7" s="1"/>
  <c r="D101" i="6"/>
  <c r="B105" i="7" s="1"/>
  <c r="K105" i="7" s="1"/>
  <c r="D100" i="6"/>
  <c r="B104" i="7" s="1"/>
  <c r="D99" i="6"/>
  <c r="B103" i="7" s="1"/>
  <c r="K103" i="7" s="1"/>
  <c r="D98" i="6"/>
  <c r="B102" i="7" s="1"/>
  <c r="K102" i="7" s="1"/>
  <c r="D97" i="6"/>
  <c r="B101" i="7" s="1"/>
  <c r="D96" i="6"/>
  <c r="B100" i="7" s="1"/>
  <c r="K100" i="7" s="1"/>
  <c r="D95" i="6"/>
  <c r="B99" i="7" s="1"/>
  <c r="D94" i="6"/>
  <c r="B98" i="7" s="1"/>
  <c r="D93" i="6"/>
  <c r="D92" i="6"/>
  <c r="B96" i="7" s="1"/>
  <c r="D91" i="6"/>
  <c r="B95" i="7" s="1"/>
  <c r="D90" i="6"/>
  <c r="B94" i="7" s="1"/>
  <c r="K94" i="7" s="1"/>
  <c r="D89" i="6"/>
  <c r="B93" i="7" s="1"/>
  <c r="D88" i="6"/>
  <c r="B92" i="7" s="1"/>
  <c r="K92" i="7" s="1"/>
  <c r="D87" i="6"/>
  <c r="B91" i="7" s="1"/>
  <c r="D86" i="6"/>
  <c r="B90" i="7" s="1"/>
  <c r="K90" i="7" s="1"/>
  <c r="D85" i="6"/>
  <c r="B89" i="7" s="1"/>
  <c r="D84" i="6"/>
  <c r="B88" i="7" s="1"/>
  <c r="D83" i="6"/>
  <c r="B87" i="7" s="1"/>
  <c r="K87" i="7" s="1"/>
  <c r="D82" i="6"/>
  <c r="B86" i="7" s="1"/>
  <c r="K86" i="7" s="1"/>
  <c r="D81" i="6"/>
  <c r="B85" i="7" s="1"/>
  <c r="D80" i="6"/>
  <c r="B84" i="7" s="1"/>
  <c r="D79" i="6"/>
  <c r="B83" i="7" s="1"/>
  <c r="D78" i="6"/>
  <c r="B82" i="7" s="1"/>
  <c r="D77" i="6"/>
  <c r="B81" i="7" s="1"/>
  <c r="D76" i="6"/>
  <c r="B80" i="7" s="1"/>
  <c r="D75" i="6"/>
  <c r="B79" i="7" s="1"/>
  <c r="K79" i="7" s="1"/>
  <c r="D74" i="6"/>
  <c r="B78" i="7" s="1"/>
  <c r="D73" i="6"/>
  <c r="B77" i="7" s="1"/>
  <c r="D72" i="6"/>
  <c r="D71" i="6"/>
  <c r="B75" i="7" s="1"/>
  <c r="D70" i="6"/>
  <c r="B74" i="7" s="1"/>
  <c r="K74" i="7" s="1"/>
  <c r="D69" i="6"/>
  <c r="B73" i="7" s="1"/>
  <c r="K73" i="7" s="1"/>
  <c r="D68" i="6"/>
  <c r="B72" i="7" s="1"/>
  <c r="D67" i="6"/>
  <c r="B71" i="7" s="1"/>
  <c r="K71" i="7" s="1"/>
  <c r="D66" i="6"/>
  <c r="B70" i="7" s="1"/>
  <c r="K70" i="7" s="1"/>
  <c r="D65" i="6"/>
  <c r="B69" i="7" s="1"/>
  <c r="D64" i="6"/>
  <c r="B68" i="7" s="1"/>
  <c r="D63" i="6"/>
  <c r="B67" i="7" s="1"/>
  <c r="D62" i="6"/>
  <c r="B66" i="7" s="1"/>
  <c r="D61" i="6"/>
  <c r="B65" i="7" s="1"/>
  <c r="D60" i="6"/>
  <c r="B64" i="7" s="1"/>
  <c r="D59" i="6"/>
  <c r="B63" i="7" s="1"/>
  <c r="K63" i="7" s="1"/>
  <c r="D58" i="6"/>
  <c r="B62" i="7" s="1"/>
  <c r="K62" i="7" s="1"/>
  <c r="D57" i="6"/>
  <c r="B61" i="7" s="1"/>
  <c r="K61" i="7" s="1"/>
  <c r="D56" i="6"/>
  <c r="B60" i="7" s="1"/>
  <c r="K60" i="7" s="1"/>
  <c r="D55" i="6"/>
  <c r="B59" i="7" s="1"/>
  <c r="D54" i="6"/>
  <c r="B58" i="7" s="1"/>
  <c r="K58" i="7" s="1"/>
  <c r="D53" i="6"/>
  <c r="B57" i="7" s="1"/>
  <c r="K57" i="7" s="1"/>
  <c r="D52" i="6"/>
  <c r="B56" i="7" s="1"/>
  <c r="D51" i="6"/>
  <c r="B55" i="7" s="1"/>
  <c r="D50" i="6"/>
  <c r="B54" i="7" s="1"/>
  <c r="K54" i="7" s="1"/>
  <c r="D49" i="6"/>
  <c r="B53" i="7" s="1"/>
  <c r="K53" i="7" s="1"/>
  <c r="D48" i="6"/>
  <c r="B52" i="7" s="1"/>
  <c r="K52" i="7" s="1"/>
  <c r="D47" i="6"/>
  <c r="B51" i="7" s="1"/>
  <c r="D46" i="6"/>
  <c r="B50" i="7" s="1"/>
  <c r="K50" i="7" s="1"/>
  <c r="D45" i="6"/>
  <c r="B49" i="7" s="1"/>
  <c r="D44" i="6"/>
  <c r="B48" i="7" s="1"/>
  <c r="D43" i="6"/>
  <c r="B47" i="7" s="1"/>
  <c r="K47" i="7" s="1"/>
  <c r="D42" i="6"/>
  <c r="B46" i="7" s="1"/>
  <c r="K46" i="7" s="1"/>
  <c r="D41" i="6"/>
  <c r="B45" i="7" s="1"/>
  <c r="D40" i="6"/>
  <c r="B44" i="7" s="1"/>
  <c r="K44" i="7" s="1"/>
  <c r="D39" i="6"/>
  <c r="B43" i="7" s="1"/>
  <c r="D38" i="6"/>
  <c r="B42" i="7" s="1"/>
  <c r="D37" i="6"/>
  <c r="B41" i="7" s="1"/>
  <c r="K41" i="7" s="1"/>
  <c r="D36" i="6"/>
  <c r="B40" i="7" s="1"/>
  <c r="D35" i="6"/>
  <c r="B39" i="7" s="1"/>
  <c r="D34" i="6"/>
  <c r="B38" i="7" s="1"/>
  <c r="K38" i="7" s="1"/>
  <c r="D33" i="6"/>
  <c r="B37" i="7" s="1"/>
  <c r="D32" i="6"/>
  <c r="B36" i="7" s="1"/>
  <c r="D31" i="6"/>
  <c r="B35" i="7" s="1"/>
  <c r="K35" i="7" s="1"/>
  <c r="D30" i="6"/>
  <c r="B34" i="7" s="1"/>
  <c r="D29" i="6"/>
  <c r="B33" i="7" s="1"/>
  <c r="D28" i="6"/>
  <c r="B32" i="7" s="1"/>
  <c r="D27" i="6"/>
  <c r="B31" i="7" s="1"/>
  <c r="K31" i="7" s="1"/>
  <c r="D26" i="6"/>
  <c r="B30" i="7" s="1"/>
  <c r="K30" i="7" s="1"/>
  <c r="D25" i="6"/>
  <c r="B29" i="7" s="1"/>
  <c r="D24" i="6"/>
  <c r="B28" i="7" s="1"/>
  <c r="K28" i="7" s="1"/>
  <c r="D23" i="6"/>
  <c r="B27" i="7" s="1"/>
  <c r="D22" i="6"/>
  <c r="B26" i="7" s="1"/>
  <c r="D21" i="6"/>
  <c r="B25" i="7" s="1"/>
  <c r="K25" i="7" s="1"/>
  <c r="D20" i="6"/>
  <c r="B24" i="7" s="1"/>
  <c r="D19" i="6"/>
  <c r="B23" i="7" s="1"/>
  <c r="D18" i="6"/>
  <c r="B22" i="7" s="1"/>
  <c r="G3" i="6"/>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20" i="2" s="1"/>
  <c r="A1007" i="6"/>
  <c r="A1006" i="6"/>
  <c r="A1005" i="6"/>
  <c r="F1004" i="6"/>
  <c r="A1004" i="6"/>
  <c r="A1003" i="6"/>
  <c r="A1002" i="6"/>
  <c r="A1001" i="6"/>
  <c r="K32" i="7" l="1"/>
  <c r="K48" i="7"/>
  <c r="K112" i="7"/>
  <c r="K111" i="7"/>
  <c r="K34" i="7"/>
  <c r="K98" i="7"/>
  <c r="K114" i="7"/>
  <c r="K113" i="7"/>
  <c r="K67" i="7"/>
  <c r="K83" i="7"/>
  <c r="K99" i="7"/>
  <c r="K115" i="7"/>
  <c r="K84" i="7"/>
  <c r="K37" i="7"/>
  <c r="K69" i="7"/>
  <c r="K85" i="7"/>
  <c r="K101" i="7"/>
  <c r="K23" i="7"/>
  <c r="K39" i="7"/>
  <c r="K55" i="7"/>
  <c r="K24" i="7"/>
  <c r="K40" i="7"/>
  <c r="K56" i="7"/>
  <c r="K72" i="7"/>
  <c r="K88" i="7"/>
  <c r="K104" i="7"/>
  <c r="I33" i="7"/>
  <c r="K33" i="7" s="1"/>
  <c r="I49" i="7"/>
  <c r="K49" i="7" s="1"/>
  <c r="I64" i="7"/>
  <c r="K64" i="7" s="1"/>
  <c r="I78" i="7"/>
  <c r="K78" i="7" s="1"/>
  <c r="I93" i="7"/>
  <c r="K93" i="7" s="1"/>
  <c r="I108" i="7"/>
  <c r="K108" i="7" s="1"/>
  <c r="K42" i="7"/>
  <c r="K106" i="7"/>
  <c r="K65" i="7"/>
  <c r="I80" i="7"/>
  <c r="K80" i="7" s="1"/>
  <c r="I95" i="7"/>
  <c r="K95" i="7" s="1"/>
  <c r="K26" i="7"/>
  <c r="K27" i="7"/>
  <c r="K43" i="7"/>
  <c r="K59" i="7"/>
  <c r="K75" i="7"/>
  <c r="K91" i="7"/>
  <c r="K107" i="7"/>
  <c r="I36" i="7"/>
  <c r="K36" i="7" s="1"/>
  <c r="I51" i="7"/>
  <c r="K51" i="7" s="1"/>
  <c r="I66" i="7"/>
  <c r="K66" i="7" s="1"/>
  <c r="I81" i="7"/>
  <c r="I96" i="7"/>
  <c r="K96" i="7" s="1"/>
  <c r="I109" i="7"/>
  <c r="K109" i="7" s="1"/>
  <c r="K89" i="7"/>
  <c r="K81" i="7"/>
  <c r="K29" i="7"/>
  <c r="K45" i="7"/>
  <c r="K77" i="7"/>
  <c r="K22" i="7"/>
  <c r="I68" i="7"/>
  <c r="K68" i="7" s="1"/>
  <c r="I82" i="7"/>
  <c r="K82" i="7" s="1"/>
  <c r="K97" i="7"/>
  <c r="E27" i="6"/>
  <c r="E43" i="6"/>
  <c r="E59" i="6"/>
  <c r="E75" i="6"/>
  <c r="E91" i="6"/>
  <c r="E107" i="6"/>
  <c r="E28" i="6"/>
  <c r="E44" i="6"/>
  <c r="E60" i="6"/>
  <c r="E76" i="6"/>
  <c r="E92" i="6"/>
  <c r="E108" i="6"/>
  <c r="E31" i="6"/>
  <c r="E47" i="6"/>
  <c r="E63" i="6"/>
  <c r="E79" i="6"/>
  <c r="E95" i="6"/>
  <c r="E111" i="6"/>
  <c r="E32" i="6"/>
  <c r="E48" i="6"/>
  <c r="E64" i="6"/>
  <c r="E80" i="6"/>
  <c r="E96" i="6"/>
  <c r="E112" i="6"/>
  <c r="E33" i="6"/>
  <c r="E49" i="6"/>
  <c r="E65" i="6"/>
  <c r="E81" i="6"/>
  <c r="E97" i="6"/>
  <c r="E113" i="6"/>
  <c r="E18" i="6"/>
  <c r="E34" i="6"/>
  <c r="E50" i="6"/>
  <c r="E66" i="6"/>
  <c r="E82" i="6"/>
  <c r="E98" i="6"/>
  <c r="E114" i="6"/>
  <c r="E20" i="6"/>
  <c r="E36" i="6"/>
  <c r="E52" i="6"/>
  <c r="E68" i="6"/>
  <c r="E84" i="6"/>
  <c r="E100" i="6"/>
  <c r="E24" i="6"/>
  <c r="E40" i="6"/>
  <c r="E56" i="6"/>
  <c r="E72" i="6"/>
  <c r="E88" i="6"/>
  <c r="E104" i="6"/>
  <c r="E25" i="6"/>
  <c r="E41" i="6"/>
  <c r="E57" i="6"/>
  <c r="E73" i="6"/>
  <c r="E89" i="6"/>
  <c r="E105" i="6"/>
  <c r="E26" i="6"/>
  <c r="E42" i="6"/>
  <c r="E58" i="6"/>
  <c r="E74" i="6"/>
  <c r="E90" i="6"/>
  <c r="J123" i="2"/>
  <c r="B120" i="7"/>
  <c r="M11" i="6"/>
  <c r="K120" i="7" l="1"/>
  <c r="K12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6" i="2" s="1"/>
  <c r="I130" i="2" l="1"/>
  <c r="I128" i="2" s="1"/>
  <c r="I131" i="2"/>
  <c r="I12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<sst xmlns="http://schemas.openxmlformats.org/spreadsheetml/2006/main" count="3266" uniqueCount="880">
  <si>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</si>
  <si>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</si>
  <si>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</si>
  <si>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</si>
  <si>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</si>
  <si>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</si>
  <si>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</si>
  <si>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</si>
  <si>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</si>
  <si>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</si>
  <si>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</si>
  <si>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</si>
  <si>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</si>
  <si>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</si>
  <si>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</si>
  <si>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</si>
  <si>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</si>
  <si>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</si>
  <si>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</si>
  <si>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</si>
  <si>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</si>
  <si>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</si>
  <si>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</si>
  <si>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</si>
  <si>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</si>
  <si>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</si>
  <si>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</si>
  <si>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</si>
  <si>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</si>
  <si>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</si>
  <si>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</si>
  <si>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</si>
  <si>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</si>
  <si>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</si>
  <si>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</si>
  <si>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</si>
  <si>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</si>
  <si>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</si>
  <si>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</si>
  <si>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</si>
  <si>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</si>
  <si>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</si>
  <si>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</si>
  <si>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</si>
  <si>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</si>
  <si>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</si>
  <si>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</si>
  <si>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</si>
  <si>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</si>
  <si>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</si>
  <si>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</si>
  <si>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</si>
  <si>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</si>
  <si>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</si>
  <si>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</si>
  <si>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</si>
  <si>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</si>
  <si>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</si>
  <si>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</si>
  <si>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</si>
  <si>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</si>
  <si>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</si>
  <si>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</si>
  <si>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</si>
  <si>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</si>
  <si>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</si>
  <si>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</si>
  <si>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</si>
  <si>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</si>
  <si>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</si>
  <si>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</si>
  <si>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</si>
  <si>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</si>
  <si>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</si>
  <si>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</si>
  <si>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</si>
  <si>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</si>
  <si>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</si>
  <si>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</si>
  <si>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</si>
  <si>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</si>
  <si>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</si>
  <si>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</si>
  <si>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</si>
  <si>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</si>
  <si>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</si>
  <si>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</si>
  <si>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</si>
  <si>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</si>
  <si>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</si>
  <si>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</si>
  <si>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</si>
  <si>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</si>
  <si>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</si>
  <si>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</si>
  <si>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</si>
  <si>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</si>
  <si>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</si>
  <si>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</si>
  <si>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</si>
  <si>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</si>
  <si>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</si>
  <si>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</si>
  <si>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</si>
  <si>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</si>
  <si>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</si>
  <si>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</si>
  <si>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</si>
  <si>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</si>
  <si>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</si>
  <si>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</si>
  <si>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</si>
  <si>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</si>
  <si>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</si>
  <si>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</si>
  <si>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</si>
  <si>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</si>
  <si>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</si>
  <si>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</si>
  <si>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</si>
  <si>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</si>
  <si>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</si>
  <si>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</si>
  <si>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</si>
  <si>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</si>
  <si>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</si>
  <si>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</si>
  <si>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</si>
  <si>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</si>
  <si>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</si>
  <si>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</si>
  <si>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</si>
  <si>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</si>
  <si>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</si>
  <si>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</si>
  <si>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</si>
  <si>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</si>
  <si>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</si>
  <si>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</si>
  <si>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</si>
  <si>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</si>
  <si>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</si>
  <si>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</si>
  <si>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</si>
  <si>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</si>
  <si>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</si>
  <si>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</si>
  <si>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</si>
  <si>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</si>
  <si>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</si>
  <si>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</si>
  <si>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</si>
  <si>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</si>
  <si>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</si>
  <si>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</si>
  <si>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</si>
  <si>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</si>
  <si>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</si>
  <si>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</si>
  <si>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</si>
  <si>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</si>
  <si>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</si>
  <si>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</si>
  <si>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</si>
  <si>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</si>
  <si>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</si>
  <si>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</si>
  <si>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</si>
  <si>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</si>
  <si>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</si>
  <si>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</si>
  <si>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</si>
  <si>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</si>
  <si>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</si>
  <si>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</si>
  <si>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</si>
  <si>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</si>
  <si>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</si>
  <si>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</si>
  <si>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</si>
  <si>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</si>
  <si>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</si>
  <si>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</si>
  <si>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</si>
  <si>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</si>
  <si>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</si>
  <si>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</si>
  <si>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</si>
  <si>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</si>
  <si>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</si>
  <si>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</si>
  <si>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</si>
  <si>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</si>
  <si>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</si>
  <si>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</si>
  <si>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</si>
  <si>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</si>
  <si>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</si>
  <si>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</si>
  <si>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</si>
  <si>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</si>
  <si>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</si>
  <si>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</si>
  <si>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</si>
  <si>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</si>
  <si>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</si>
  <si>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</si>
  <si>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</si>
  <si>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</si>
  <si>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</si>
  <si>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</si>
  <si>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</si>
  <si>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</si>
  <si>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</si>
  <si>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</si>
  <si>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</si>
  <si>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</si>
  <si>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</si>
  <si>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</si>
  <si>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</si>
  <si>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</si>
  <si>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</si>
  <si>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</si>
  <si>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</si>
  <si>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</si>
  <si>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</si>
  <si>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</si>
  <si>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</si>
  <si>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</si>
  <si>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</si>
  <si>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</si>
  <si>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</si>
  <si>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</si>
  <si>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</si>
  <si>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</si>
  <si>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</si>
  <si>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</si>
  <si>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</si>
  <si>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</si>
  <si>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</si>
  <si>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</si>
  <si>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</si>
  <si>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</si>
  <si>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</si>
  <si>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</si>
  <si>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</si>
  <si>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</si>
  <si>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</si>
  <si>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</si>
  <si>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</si>
  <si>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</si>
  <si>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</si>
  <si>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</si>
  <si>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</si>
  <si>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</si>
  <si>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</si>
  <si>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</si>
  <si>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</si>
  <si>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</si>
  <si>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</si>
  <si>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</si>
  <si>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</si>
  <si>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</si>
  <si>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</si>
  <si>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</si>
  <si>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</si>
  <si>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</si>
  <si>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</si>
  <si>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</si>
  <si>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</si>
  <si>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</si>
  <si>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</si>
  <si>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</si>
  <si>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</si>
  <si>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</si>
  <si>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</si>
  <si>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</si>
  <si>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</si>
  <si>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</si>
  <si>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</si>
  <si>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</si>
  <si>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</si>
  <si>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</si>
  <si>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</si>
  <si>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</si>
  <si>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</si>
  <si>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</si>
  <si>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</si>
  <si>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</si>
  <si>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</si>
  <si>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</si>
  <si>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</si>
  <si>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</si>
  <si>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</si>
  <si>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</si>
  <si>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</si>
  <si>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</si>
  <si>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</si>
  <si>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</si>
  <si>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</si>
  <si>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</si>
  <si>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</si>
  <si>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</si>
  <si>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</si>
  <si>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</si>
  <si>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</si>
  <si>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</si>
  <si>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</si>
  <si>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</si>
  <si>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</si>
  <si>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</si>
  <si>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</si>
  <si>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</si>
  <si>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</si>
  <si>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</si>
  <si>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</si>
  <si>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</si>
  <si>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</si>
  <si>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</si>
  <si>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</si>
  <si>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</si>
  <si>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</si>
  <si>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</si>
  <si>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</si>
  <si>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</si>
  <si>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</si>
  <si>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</si>
  <si>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</si>
  <si>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</si>
  <si>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</si>
  <si>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</si>
  <si>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</si>
  <si>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</si>
  <si>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</si>
  <si>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</si>
  <si>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</si>
  <si>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</si>
  <si>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</si>
  <si>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</si>
  <si>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</si>
  <si>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</si>
  <si>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</si>
  <si>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</si>
  <si>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</si>
  <si>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</si>
  <si>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</si>
  <si>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</si>
  <si>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</si>
  <si>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</si>
  <si>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</si>
  <si>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</si>
  <si>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</si>
  <si>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</si>
  <si>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</si>
  <si>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</si>
  <si>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</si>
  <si>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</si>
  <si>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</si>
  <si>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</si>
  <si>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</si>
  <si>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</si>
  <si>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</si>
  <si>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</si>
  <si>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</si>
  <si>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</si>
  <si>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</si>
  <si>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</si>
  <si>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</si>
  <si>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</si>
  <si>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</si>
  <si>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</si>
  <si>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</si>
  <si>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</si>
  <si>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</si>
  <si>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</si>
  <si>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</si>
  <si>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</si>
  <si>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</si>
  <si>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</si>
  <si>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</si>
  <si>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</si>
  <si>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</si>
  <si>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</si>
  <si>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</si>
  <si>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</si>
  <si>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</si>
  <si>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</si>
  <si>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</si>
  <si>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</si>
  <si>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</si>
  <si>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</si>
  <si>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</si>
  <si>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</si>
  <si>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</si>
  <si>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</si>
  <si>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</si>
  <si>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</si>
  <si>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</si>
  <si>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</si>
  <si>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</si>
  <si>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</si>
  <si>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</si>
  <si>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</si>
  <si>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</si>
  <si>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</si>
  <si>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</si>
  <si>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</si>
  <si>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</si>
  <si>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</si>
  <si>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</si>
  <si>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</si>
  <si>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</si>
  <si>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</si>
  <si>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</si>
  <si>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</si>
  <si>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</si>
  <si>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</si>
  <si>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</si>
  <si>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</si>
  <si>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</si>
  <si>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</si>
  <si>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</si>
  <si>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</si>
  <si>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</si>
  <si>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</si>
  <si>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</si>
  <si>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</si>
  <si>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</si>
  <si>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</si>
  <si>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</si>
  <si>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</si>
  <si>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</si>
  <si>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</si>
  <si>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</si>
  <si>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</si>
  <si>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</si>
  <si>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</si>
  <si>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</si>
  <si>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</si>
  <si>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</si>
  <si>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</si>
  <si>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</si>
  <si>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</si>
  <si>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</si>
  <si>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</si>
  <si>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</si>
  <si>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</si>
  <si>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</si>
  <si>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</si>
  <si>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</si>
  <si>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</si>
  <si>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</si>
  <si>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</si>
  <si>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</si>
  <si>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</si>
  <si>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</si>
  <si>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</si>
  <si>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</si>
  <si>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</si>
  <si>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</si>
  <si>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</si>
  <si>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</si>
  <si>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</si>
  <si>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</si>
  <si>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</si>
  <si>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</si>
  <si>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</si>
  <si>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</si>
  <si>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</si>
  <si>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</si>
  <si>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</si>
  <si>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</si>
  <si>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</si>
  <si>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</si>
  <si>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</si>
  <si>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</si>
  <si>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</si>
  <si>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</si>
  <si>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</si>
  <si>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</si>
  <si>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</si>
  <si>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</si>
  <si>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</si>
  <si>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</si>
  <si>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</si>
  <si>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</si>
  <si>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</si>
  <si>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</si>
  <si>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</si>
  <si>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</si>
  <si>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</si>
  <si>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</si>
  <si>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</si>
  <si>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</si>
  <si>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</si>
  <si>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</si>
  <si>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</si>
  <si>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</si>
  <si>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</si>
  <si>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</si>
  <si>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</si>
  <si>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</si>
  <si>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</si>
  <si>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</si>
  <si>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</si>
  <si>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</si>
  <si>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</si>
  <si>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</si>
  <si>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</si>
  <si>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</si>
  <si>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</si>
  <si>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</si>
  <si>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</si>
  <si>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</si>
  <si>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</si>
  <si>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</si>
  <si>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</si>
  <si>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</si>
  <si>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</si>
  <si>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</si>
  <si>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</si>
  <si>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</si>
  <si>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</si>
  <si>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</si>
  <si>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</si>
  <si>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</si>
  <si>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</si>
  <si>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</si>
  <si>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</si>
  <si>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</si>
  <si>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</si>
  <si>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</si>
  <si>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</si>
  <si>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</si>
  <si>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</si>
  <si>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</si>
  <si>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</si>
  <si>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</si>
  <si>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</si>
  <si>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</si>
  <si>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</si>
  <si>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</si>
  <si>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</si>
  <si>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</si>
  <si>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</si>
  <si>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</si>
  <si>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</si>
  <si>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</si>
  <si>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</si>
  <si>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</si>
  <si>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</si>
  <si>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</si>
  <si>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</si>
  <si>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</si>
  <si>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</si>
  <si>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</si>
  <si>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</si>
  <si>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</si>
  <si>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</si>
  <si>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</si>
  <si>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</si>
  <si>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</si>
  <si>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</si>
  <si>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</si>
  <si>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</si>
  <si>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</si>
  <si>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</si>
  <si>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</si>
  <si>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</si>
  <si>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</si>
  <si>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</si>
  <si>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</si>
  <si>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</si>
  <si>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</si>
  <si>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</si>
  <si>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</si>
  <si>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</si>
  <si>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</si>
  <si>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</si>
  <si>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</si>
  <si>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</si>
  <si>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</si>
  <si>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</si>
  <si>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</si>
  <si>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</si>
  <si>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</si>
  <si>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</si>
  <si>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</si>
  <si>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</si>
  <si>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</si>
  <si>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</si>
  <si>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</si>
  <si>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</si>
  <si>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</si>
  <si>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</si>
  <si>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</si>
  <si>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</si>
  <si>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</si>
  <si>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</si>
  <si>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</si>
  <si>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</si>
  <si>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</si>
  <si>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</si>
  <si>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</si>
  <si>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</si>
  <si>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</si>
  <si>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</si>
  <si>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</si>
  <si>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</si>
  <si>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</si>
  <si>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</si>
  <si>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</si>
  <si>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</si>
  <si>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</si>
  <si>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</si>
  <si>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</si>
  <si>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</si>
  <si>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</si>
  <si>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</si>
  <si>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</si>
  <si>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</si>
  <si>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</si>
  <si>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</si>
  <si>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</si>
  <si>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</si>
  <si>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</si>
  <si>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</si>
  <si>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</si>
  <si>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</si>
  <si>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</si>
  <si>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</si>
  <si>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</si>
  <si>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</si>
  <si>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</si>
  <si>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</si>
  <si>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</si>
  <si>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</si>
  <si>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</si>
  <si>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</si>
  <si>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</si>
  <si>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</si>
  <si>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</si>
  <si>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</si>
  <si>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</si>
  <si>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</si>
  <si>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</si>
  <si>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</si>
  <si>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</si>
  <si>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</si>
  <si>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</si>
  <si>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</si>
  <si>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</si>
  <si>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</si>
  <si>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</si>
  <si>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</si>
  <si>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</si>
  <si>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</si>
  <si>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</si>
  <si>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</si>
  <si>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</si>
  <si>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</si>
  <si>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</si>
  <si>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</si>
  <si>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</si>
  <si>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</si>
  <si>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</si>
  <si>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</si>
  <si>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</si>
  <si>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</si>
  <si>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</si>
  <si>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</si>
  <si>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</si>
  <si>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</si>
  <si>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</si>
  <si>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</si>
  <si>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</si>
  <si>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</si>
  <si>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</si>
  <si>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</si>
  <si>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</si>
  <si>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</si>
  <si>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</si>
  <si>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</si>
  <si>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</si>
  <si>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</si>
  <si>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</si>
  <si>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</si>
  <si>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</si>
  <si>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</si>
  <si>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</si>
  <si>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</si>
  <si>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</si>
  <si>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</si>
  <si>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</si>
  <si>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</si>
  <si>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</si>
  <si>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</si>
  <si>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</si>
  <si>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</si>
  <si>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</si>
  <si>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</si>
  <si>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</si>
  <si>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</si>
  <si>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</si>
  <si>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</si>
  <si>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</si>
  <si>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</si>
  <si>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</si>
  <si>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</si>
  <si>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</si>
  <si>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</si>
  <si>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</si>
  <si>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</si>
  <si>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</si>
  <si>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</si>
  <si>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</si>
  <si>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BCR16</t>
  </si>
  <si>
    <t>316L Surgical steel ball closure ring, 16g (1.2mm) with a 3mm ball</t>
  </si>
  <si>
    <t>BCR16G</t>
  </si>
  <si>
    <t>316L Surgical steel ball closure ring, 16g (1.2mm) with a 4mm ball</t>
  </si>
  <si>
    <t>JS Sourcings2</t>
  </si>
  <si>
    <t>Sam2 Kong2</t>
  </si>
  <si>
    <t>30/F Room 30-01 / S-01 152 Chartered Square Building</t>
  </si>
  <si>
    <t>10500 Bang Rak</t>
  </si>
  <si>
    <t>Tel: +66 0967325866</t>
  </si>
  <si>
    <t>Email: jssourcings@gmail.com</t>
  </si>
  <si>
    <t>ABNSA</t>
  </si>
  <si>
    <t>ALBEVB</t>
  </si>
  <si>
    <t>Flexible acrylic labret, 16g (1.2mm) with 3mm UV ball</t>
  </si>
  <si>
    <t>ANSBC25</t>
  </si>
  <si>
    <t>Bio - Flex nose stud, 20g (0.8mm) with a 2.5mm round top with bezel set SwarovskiⓇ crystal</t>
  </si>
  <si>
    <t>BBEITTCN</t>
  </si>
  <si>
    <t>Rose gold pvd plated 316L steel industrial barbell, 16g (1.2mm) with two 4mm cones</t>
  </si>
  <si>
    <t>BBETB</t>
  </si>
  <si>
    <t>Anodized surgical steel eyebrow or helix barbell, 16g (1.2mm) with two 3mm balls</t>
  </si>
  <si>
    <t>BBFCS2</t>
  </si>
  <si>
    <t>BBINDCN</t>
  </si>
  <si>
    <t>316L steel Industrial barbell, 14g (1.6mm) with two 5mm cones</t>
  </si>
  <si>
    <t>BBITCN</t>
  </si>
  <si>
    <t>Premium PVD plated surgical steel industrial Barbell, 14g (1.6mm) with two 5mm cones</t>
  </si>
  <si>
    <t>BBITTB</t>
  </si>
  <si>
    <t>Rose gold PVD plated surgical steel industrial Barbell, 14g (1.6mm) with two 5mm balls</t>
  </si>
  <si>
    <t>BCR18</t>
  </si>
  <si>
    <t>316L Surgical steel ball closure ring, 18g (1mm) with a 3mm ball</t>
  </si>
  <si>
    <t>BCRT20</t>
  </si>
  <si>
    <t>Black PVD plated surgical steel ball closure ring, 20g (0.8mm) with 3mm ball</t>
  </si>
  <si>
    <t>BCRTG</t>
  </si>
  <si>
    <t>Anodized ball closure ring, 14g (1.6mm) with a 6mm ball</t>
  </si>
  <si>
    <t>316L steel belly banana, 14g (1.6m) with a 8mm and a 5mm bezel set jewel ball using original Czech Preciosa crystals.</t>
  </si>
  <si>
    <t>BNEBIN</t>
  </si>
  <si>
    <t>Surgical steel eyebrow banana, 16g (1.2mm) with two internally threaded 3mm balls</t>
  </si>
  <si>
    <t>BNETTB</t>
  </si>
  <si>
    <t>Rose gold PVD plated surgical steel eyebrow banana, 16g (1.2mm) with two 3mm balls</t>
  </si>
  <si>
    <t>BNETTB5</t>
  </si>
  <si>
    <t>Rose gold PVD plated 316L steel eyebrow banana, 16g (1.2mm) with two 5mm balls</t>
  </si>
  <si>
    <t>BNOCC</t>
  </si>
  <si>
    <t>Gauge: 1.6mm</t>
  </si>
  <si>
    <t>BNT2DI</t>
  </si>
  <si>
    <t>Anodized 316L steel eyebrow banana, 16g (1.2mm) with two 3mm dices</t>
  </si>
  <si>
    <t>BNTB5S</t>
  </si>
  <si>
    <t>Anodized surgical steel eyebrow banana, 16g (1.2mm) with two 5mm balls</t>
  </si>
  <si>
    <t>BNTG</t>
  </si>
  <si>
    <t>Anodized 316L steel belly banana, 14g (1.6mm) with 5 &amp; 8mm balls</t>
  </si>
  <si>
    <t>CB18B3</t>
  </si>
  <si>
    <t>Surgical steel circular barbell, 18g (1mm) with two 3mm balls</t>
  </si>
  <si>
    <t>CB20CN</t>
  </si>
  <si>
    <t>Surgical steel circular barbell, 20g (0.8mm) with two 3mm cones</t>
  </si>
  <si>
    <t>CBETCN</t>
  </si>
  <si>
    <t>Premium PVD plated surgical steel circular barbell, 16g (1.2mm) with two 3mm cones</t>
  </si>
  <si>
    <t>CBETTB</t>
  </si>
  <si>
    <t>Rose gold PVD plated surgical steel circular barbell, 16g (1.2mm) with two 3mm balls</t>
  </si>
  <si>
    <t>CBTB</t>
  </si>
  <si>
    <t>Anodized surgical steel circular barbell, 14g (1.6mm) with two 5mm balls</t>
  </si>
  <si>
    <t>CBTB4</t>
  </si>
  <si>
    <t>Anodized surgical steel circular barbell, 14g (1.6mm) with two 4mm balls</t>
  </si>
  <si>
    <t>CBTCNM</t>
  </si>
  <si>
    <t>Anodized surgical steel circular barbell, 14g (1.6mm) with two 4mm cones</t>
  </si>
  <si>
    <t>DTTPG</t>
  </si>
  <si>
    <t>Gauge: 12mm</t>
  </si>
  <si>
    <t>Rose gold PVD plated surgical steel double flared flesh tunnel</t>
  </si>
  <si>
    <t>EBRT</t>
  </si>
  <si>
    <t>FBNEVB</t>
  </si>
  <si>
    <t>Bioflex eyebrow banana, 16g (1.2mm) with two 3mm balls</t>
  </si>
  <si>
    <t>FBNEVCN</t>
  </si>
  <si>
    <t>Bioflex eyebrow banana, 16g (1.2mm) with two 3mm cones</t>
  </si>
  <si>
    <t>IPTRD</t>
  </si>
  <si>
    <t>Anodized surgical steel fake plug in black and gold without O-Rings</t>
  </si>
  <si>
    <t>IPVRD</t>
  </si>
  <si>
    <t>Acrylic fake plug without rubber O-rings</t>
  </si>
  <si>
    <t>LB18CN3</t>
  </si>
  <si>
    <t>Surgical steel labret, 18g (1mm) with 3mm cone</t>
  </si>
  <si>
    <t>LBCZIN</t>
  </si>
  <si>
    <t>Length: 8mm with 5mm top part</t>
  </si>
  <si>
    <t>Internally threaded 316L steel labret, 16g (1.2mm) with a upper 2 -5mm prong set round CZ stone (attachments are made from surgical steel)</t>
  </si>
  <si>
    <t>LBICN</t>
  </si>
  <si>
    <t>Bio flexible labret, 16g (1.2mm) with a 3mm push in steel cone</t>
  </si>
  <si>
    <t>LBIJ</t>
  </si>
  <si>
    <t>Clear bio flexible labret, 16g (1.2mm) with a 316L steel push in 2mm flat jewel ball top</t>
  </si>
  <si>
    <t>LBIRC</t>
  </si>
  <si>
    <t>Surgical steel internally threaded labret, 16g (1.2mm) with bezel set jewel flat head sized 1.5mm to 4mm for triple tragus piercings</t>
  </si>
  <si>
    <t>LBRT16</t>
  </si>
  <si>
    <t>16g Flexible acrylic labret retainer with push in disc</t>
  </si>
  <si>
    <t>LBTB3</t>
  </si>
  <si>
    <t>Premium PVD plated surgical steel labret, 16g (1.2mm) with a 3mm ball</t>
  </si>
  <si>
    <t>LBTB4</t>
  </si>
  <si>
    <t>Anodized surgical steel labret, 14g (1.6mm) with a 4mm ball</t>
  </si>
  <si>
    <t>LBTTB3</t>
  </si>
  <si>
    <t>Rose gold PVD plated surgical steel labret, 16g (1.2mm) with a 3mm ball</t>
  </si>
  <si>
    <t>NBRTD</t>
  </si>
  <si>
    <t>Gauge: 0.8mm</t>
  </si>
  <si>
    <t>Clear acrylic flexible nose bone retainer, 22g (0.6mm) and 20g (0.8mm) with 2mm flat disk shaped top</t>
  </si>
  <si>
    <t>High polished surgical steel nose screw, 0.8mm (20g) with 2mm ball shaped top</t>
  </si>
  <si>
    <t>NSCRT20</t>
  </si>
  <si>
    <t>Clear Bio-flexible nose screw retainer, 20g (0.8mm) with 2mm ball shaped top</t>
  </si>
  <si>
    <t>NSRTD</t>
  </si>
  <si>
    <t>Clear acrylic flexible nose stud retainer, 20g (0.8mm) with 2mm flat disk shaped top</t>
  </si>
  <si>
    <t>High polished surgical steel hinged segment ring, 16g (1.2mm)</t>
  </si>
  <si>
    <t>SEGH18</t>
  </si>
  <si>
    <t>High polished surgical steel hinged segment ring, 18g (1.0mm)</t>
  </si>
  <si>
    <t>PVD plated surgical steel hinged segment ring, 16g (1.2mm)</t>
  </si>
  <si>
    <t>SEGHT18</t>
  </si>
  <si>
    <t xml:space="preserve">PVD plated surgical steel hinged segment ring, 18g (1.0mm) </t>
  </si>
  <si>
    <t>SEGHTT16</t>
  </si>
  <si>
    <t>Rose gold PVD plated surgical steel hinged segment ring, 16g (1.2mm)</t>
  </si>
  <si>
    <t>SEGHTT18</t>
  </si>
  <si>
    <t>Rose gold PVD plated surgical steel hinged segment ring, 18g (1mm)</t>
  </si>
  <si>
    <t>SNBBT</t>
  </si>
  <si>
    <t>Anodized surgical steel nose bone, 20g (0.8mm) with 2mm ball shaped top</t>
  </si>
  <si>
    <t>SPT20CN</t>
  </si>
  <si>
    <t>Anodized surgical steel eyebrow spiral, 20g (0.8mm) with two 3mm cones</t>
  </si>
  <si>
    <t>UBBEB</t>
  </si>
  <si>
    <t>Titanium G23 eyebrow barbell, 16g (1.2mm) with two 3mm balls</t>
  </si>
  <si>
    <t>UBNEB</t>
  </si>
  <si>
    <t>Titanium G23 eyebrow banana, 16g (1.2mm) with two 3mm balls</t>
  </si>
  <si>
    <t>UBNG</t>
  </si>
  <si>
    <t>Titanium G23 belly banana, 14g (1.6mm) with an upper 5mm and a lower 8mm plain titanium ball</t>
  </si>
  <si>
    <t>UCBEB</t>
  </si>
  <si>
    <t>Titanium G23 circular barbell, 16g (1.2mm) with two 3mm balls</t>
  </si>
  <si>
    <t>ULBB3</t>
  </si>
  <si>
    <t>Titanium G23 labret, 16g (1.2mm) with a 3mm ball</t>
  </si>
  <si>
    <t>ULBB3IN</t>
  </si>
  <si>
    <t>Titanium G23 internally threaded labret, 1.2mm (16g) with a 3mm ball</t>
  </si>
  <si>
    <t>ULCN4S</t>
  </si>
  <si>
    <t>Titanium G23 labret, 16g (1.2mm) with a 4mm cone</t>
  </si>
  <si>
    <t>UTCBEB</t>
  </si>
  <si>
    <t>Color: Green</t>
  </si>
  <si>
    <t>Anodized titanium G23 circular eyebrow barbell, 16g (1.2mm) with 3mm balls</t>
  </si>
  <si>
    <t>UTCBECN</t>
  </si>
  <si>
    <t>Anodized titanium G23 circular eyebrow barbell, 16g (1.2mm) with 3mm cones</t>
  </si>
  <si>
    <t>XAJB3</t>
  </si>
  <si>
    <t>Pack of 10 pcs. of 3mm Bio-Flex balls with bezel set crystal with 1.2mm threading (16g)</t>
  </si>
  <si>
    <t>XJB3</t>
  </si>
  <si>
    <t>Pack of 10 pcs. of 3mm high polished surgical steel balls with bezel set crystal and with 1.2mm (16g) threading</t>
  </si>
  <si>
    <t>XSAB3</t>
  </si>
  <si>
    <t>Set of 10 pcs. of 3mm acrylic ball in solid colors with 16g (1.2mm) threading</t>
  </si>
  <si>
    <t>Color: Pink</t>
  </si>
  <si>
    <t>XSACN4</t>
  </si>
  <si>
    <t>Set of 10 pcs. of 4mm solid color acrylic cones with 14g (1.6mm) threading</t>
  </si>
  <si>
    <t>XUVB3</t>
  </si>
  <si>
    <t>Color: Purple</t>
  </si>
  <si>
    <t>Set of 10 pcs. of 3mm acrylic UV balls with 16g (1.2mm) threading</t>
  </si>
  <si>
    <t>XUVB4</t>
  </si>
  <si>
    <t>Set of 10 pcs. of 4mm acrylic UV balls with 14g (1.6mm) threading</t>
  </si>
  <si>
    <t>BBINDCNX14A</t>
  </si>
  <si>
    <t>DTTPG1/2</t>
  </si>
  <si>
    <t>IPTRD6</t>
  </si>
  <si>
    <t>IPTRD10</t>
  </si>
  <si>
    <t>LBCZIN5</t>
  </si>
  <si>
    <t>LBIRC3</t>
  </si>
  <si>
    <t>UBBEB16S3</t>
  </si>
  <si>
    <t>Thirteen Thousand Fifty One and 74 cents THB</t>
  </si>
  <si>
    <t>Flexible acrylic belly banana, 14g (1.6mm) with 5 &amp; 8mm solid colored acrylic balls - length 3/8'' (10mm)</t>
  </si>
  <si>
    <t>Surgical steel tongue barbell, 14g (1.6mm) with a lower 5mm steel ball and with 6.2mm flat top with ferido glued crystal without resin cover - length 5/8'' (16mm)</t>
  </si>
  <si>
    <t>Clear bio flexible belly banana, 14g (1.6mm) with a 5mm and a 10mm jewel ball - length 5/8'' (16mm) ''cut to fit to your size''</t>
  </si>
  <si>
    <t>Bio flexible eyebrow retainer, 16g (1.2mm) - length 1/4'' to 1/2'' (6mm to 12mm)</t>
  </si>
  <si>
    <t>Exchange Rate THB-THB</t>
  </si>
  <si>
    <t>Sunny</t>
  </si>
  <si>
    <r>
      <t xml:space="preserve">40% Discount as per </t>
    </r>
    <r>
      <rPr>
        <b/>
        <sz val="10"/>
        <color theme="1"/>
        <rFont val="Arial"/>
        <family val="2"/>
      </rPr>
      <t>Platinum Membership</t>
    </r>
    <r>
      <rPr>
        <sz val="10"/>
        <color theme="1"/>
        <rFont val="Arial"/>
        <family val="2"/>
      </rPr>
      <t>:</t>
    </r>
  </si>
  <si>
    <t>Pick up at the Shop:</t>
  </si>
  <si>
    <t>Seven Thousand Eighty Hundred Thirty One and 04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</si>
</sst>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cellXfs>
  <cellStyles count="5342">
    <cellStyle name="Comma 2" xfId="7" xr:uid="{D688DDDC-E002-4C58-AD99-4AE08E8133E6}"/>
    <cellStyle name="Comma 2 2" xfId="4430" xr:uid="{6A77C113-0F4D-45F1-9B08-BE55B36D68AD}"/>
    <cellStyle name="Comma 2 2 2" xfId="4755" xr:uid="{2799CA3B-D044-4ACE-BBE4-7DF32AA342C8}"/>
    <cellStyle name="Comma 2 2 2 2" xfId="5326" xr:uid="{FC53C725-DF41-4270-A48E-9247F4E007C0}"/>
    <cellStyle name="Comma 2 2 3" xfId="4591" xr:uid="{9AF03B13-19B2-4668-B67A-91CA5C410D73}"/>
    <cellStyle name="Comma 3" xfId="4318" xr:uid="{5A2AE7C8-67DF-48FE-8573-0A2881ABA234}"/>
    <cellStyle name="Comma 3 2" xfId="4432" xr:uid="{87192A4A-35E8-4417-9D5C-00E285FC3160}"/>
    <cellStyle name="Comma 3 2 2" xfId="4756" xr:uid="{5E0318D1-468B-4F8A-9DDE-F530382708E3}"/>
    <cellStyle name="Comma 3 2 2 2" xfId="5327" xr:uid="{4E0EE8F0-4D3F-4453-9EE5-43D481AC8350}"/>
    <cellStyle name="Comma 3 2 3" xfId="5325" xr:uid="{364198BD-61F3-48EC-BA66-0583493ECBDE}"/>
    <cellStyle name="Currency 10" xfId="8" xr:uid="{1D73B651-6173-49D3-8AC1-7945A724EAA1}"/>
    <cellStyle name="Currency 10 2" xfId="9" xr:uid="{A5BCB2F0-876C-4B08-8050-A7B17ECBB61C}"/>
    <cellStyle name="Currency 10 2 2" xfId="203" xr:uid="{F3FC9349-59C1-4021-8B4C-AC26881F9160}"/>
    <cellStyle name="Currency 10 2 2 2" xfId="4616" xr:uid="{AFD9E3E9-1022-4FFD-BB80-F16F74918CE1}"/>
    <cellStyle name="Currency 10 2 3" xfId="4511" xr:uid="{2653B628-8448-427E-BD42-018ABAB0A4AF}"/>
    <cellStyle name="Currency 10 3" xfId="10" xr:uid="{E4B7C9BE-FBE3-4378-A1F5-84AC785C3A97}"/>
    <cellStyle name="Currency 10 3 2" xfId="204" xr:uid="{F33E4EC1-7A3F-4892-8993-BD622A1CB067}"/>
    <cellStyle name="Currency 10 3 2 2" xfId="4617" xr:uid="{AEDF700F-63B3-4760-B5BA-488280E74138}"/>
    <cellStyle name="Currency 10 3 3" xfId="4512" xr:uid="{4CB181D5-1C2B-495A-A2D9-BF0374B42CA0}"/>
    <cellStyle name="Currency 10 4" xfId="205" xr:uid="{1529E9BF-F097-4E1E-A0B4-3496036F9466}"/>
    <cellStyle name="Currency 10 4 2" xfId="4618" xr:uid="{B79DFFA4-3011-48A9-9FC7-E735E623B330}"/>
    <cellStyle name="Currency 10 5" xfId="4437" xr:uid="{BBE072ED-A1A7-4921-B972-561A2897E5B7}"/>
    <cellStyle name="Currency 10 6" xfId="4510" xr:uid="{FB58D85D-0F65-49D0-B886-2A45EE9903B9}"/>
    <cellStyle name="Currency 11" xfId="11" xr:uid="{20F42B52-8A6F-41CD-8B4D-5C08C95C06AE}"/>
    <cellStyle name="Currency 11 2" xfId="12" xr:uid="{CE377768-611F-4617-B05B-34A47EF3937B}"/>
    <cellStyle name="Currency 11 2 2" xfId="206" xr:uid="{14B0BE85-E78F-41E5-B8AB-80866630C16E}"/>
    <cellStyle name="Currency 11 2 2 2" xfId="4619" xr:uid="{39BE4FF8-D671-4C23-B74D-9F8E376B9488}"/>
    <cellStyle name="Currency 11 2 3" xfId="4514" xr:uid="{9A88C867-96DD-4DAE-8B11-60006877E732}"/>
    <cellStyle name="Currency 11 3" xfId="13" xr:uid="{E1CCC69E-12B4-44EE-B8E6-BC1587A37D70}"/>
    <cellStyle name="Currency 11 3 2" xfId="207" xr:uid="{0CA09BD0-D054-4AE9-8E56-044282208D3B}"/>
    <cellStyle name="Currency 11 3 2 2" xfId="4620" xr:uid="{9ACCF0F4-50CF-4D25-9BEE-EDF9715A3D6D}"/>
    <cellStyle name="Currency 11 3 3" xfId="4515" xr:uid="{1F38C66F-0236-417A-972F-81A455030AE9}"/>
    <cellStyle name="Currency 11 4" xfId="208" xr:uid="{46215C2F-FB69-47F4-B0D0-8CC4364B1FE4}"/>
    <cellStyle name="Currency 11 4 2" xfId="4621" xr:uid="{C5C460E9-60EA-4F67-86F2-5A38FA3EFF27}"/>
    <cellStyle name="Currency 11 5" xfId="4319" xr:uid="{1A0788EF-3A7A-47DB-AC34-A93023888196}"/>
    <cellStyle name="Currency 11 5 2" xfId="4438" xr:uid="{430651B8-8B8A-4DE9-9F2E-A1DC4808FF16}"/>
    <cellStyle name="Currency 11 5 3" xfId="4720" xr:uid="{D0CA1E52-0BB3-4028-888A-B2E79D8DB03C}"/>
    <cellStyle name="Currency 11 5 3 2" xfId="5315" xr:uid="{2118D2B1-C21E-4A14-9119-96173FAC637C}"/>
    <cellStyle name="Currency 11 5 3 3" xfId="4757" xr:uid="{BF26E9BF-B841-4526-8394-1D5391D77399}"/>
    <cellStyle name="Currency 11 5 4" xfId="4697" xr:uid="{01D41CA1-8577-4C63-9CF2-DAD2A0584645}"/>
    <cellStyle name="Currency 11 6" xfId="4513" xr:uid="{52AA7458-4640-41CD-9BB5-E3026307E9ED}"/>
    <cellStyle name="Currency 12" xfId="14" xr:uid="{C750B5FD-3A23-4003-A1B1-E2C7DBE99490}"/>
    <cellStyle name="Currency 12 2" xfId="15" xr:uid="{4F6242D3-2DB0-4D7E-9598-DA21A789287F}"/>
    <cellStyle name="Currency 12 2 2" xfId="209" xr:uid="{1B203AFD-E2FA-4D66-A738-7D10EFF58A21}"/>
    <cellStyle name="Currency 12 2 2 2" xfId="4622" xr:uid="{6643720B-A41E-4CCB-96CF-C184B850C73E}"/>
    <cellStyle name="Currency 12 2 3" xfId="4517" xr:uid="{86DA5BBB-ED20-4BBB-8B3C-46DD2F372915}"/>
    <cellStyle name="Currency 12 3" xfId="210" xr:uid="{4BBF784B-F773-4CBE-BC49-A02030740349}"/>
    <cellStyle name="Currency 12 3 2" xfId="4623" xr:uid="{AC7C8521-E276-462C-B381-721D8E5927C3}"/>
    <cellStyle name="Currency 12 4" xfId="4516" xr:uid="{2CCCC476-0B68-4299-949E-1CBD9B5B3DBB}"/>
    <cellStyle name="Currency 13" xfId="16" xr:uid="{19D95956-B0F7-4063-9524-C0BA992F6D65}"/>
    <cellStyle name="Currency 13 2" xfId="4321" xr:uid="{679DEC5D-632F-4594-B1AD-14ADC23CB101}"/>
    <cellStyle name="Currency 13 3" xfId="4322" xr:uid="{825DFE2C-0255-408D-A585-CFDB6EA690E7}"/>
    <cellStyle name="Currency 13 3 2" xfId="4759" xr:uid="{ADF6123B-D626-49DE-9A33-D32946B1EB4F}"/>
    <cellStyle name="Currency 13 4" xfId="4320" xr:uid="{C4EE6FF1-423B-4252-BCE0-9435F7F5918F}"/>
    <cellStyle name="Currency 13 5" xfId="4758" xr:uid="{517FF353-6C3E-4233-964F-1CEEE59EA8C8}"/>
    <cellStyle name="Currency 14" xfId="17" xr:uid="{B6110326-8FAA-4AC6-95DF-9A32FEE85AE6}"/>
    <cellStyle name="Currency 14 2" xfId="211" xr:uid="{43551C92-296C-461E-A5DC-70928A8F388F}"/>
    <cellStyle name="Currency 14 2 2" xfId="4624" xr:uid="{DC35D889-FEAD-4C3A-827B-35BC2625F368}"/>
    <cellStyle name="Currency 14 3" xfId="4518" xr:uid="{DF44C4EA-38BB-4163-A131-9FE75750173D}"/>
    <cellStyle name="Currency 15" xfId="4414" xr:uid="{EB1EDF33-BF1F-486F-A238-1D79C6F51E06}"/>
    <cellStyle name="Currency 17" xfId="4323" xr:uid="{68CEBE01-A40C-47B2-9305-C8A547BDE4EC}"/>
    <cellStyle name="Currency 2" xfId="18" xr:uid="{F4957419-4B1B-4453-B925-BCD179E8CA85}"/>
    <cellStyle name="Currency 2 2" xfId="19" xr:uid="{81DD1639-1459-4A8D-B7A3-6290FC934E36}"/>
    <cellStyle name="Currency 2 2 2" xfId="20" xr:uid="{E894B552-7FC6-469C-B5F4-C4161FCDB391}"/>
    <cellStyle name="Currency 2 2 2 2" xfId="21" xr:uid="{17AFECD3-1240-48EC-9E4C-55743B217689}"/>
    <cellStyle name="Currency 2 2 2 2 2" xfId="4760" xr:uid="{80E3ADEE-3699-438F-A2C2-A7A8279BBD8B}"/>
    <cellStyle name="Currency 2 2 2 3" xfId="22" xr:uid="{27559734-752C-45CF-815D-41B2619FE37A}"/>
    <cellStyle name="Currency 2 2 2 3 2" xfId="212" xr:uid="{E152F361-C854-4CE2-BDB3-91C8D16CC463}"/>
    <cellStyle name="Currency 2 2 2 3 2 2" xfId="4625" xr:uid="{38091555-0340-4493-8934-AE949A8EE415}"/>
    <cellStyle name="Currency 2 2 2 3 3" xfId="4521" xr:uid="{CD15FDCA-ACDD-4329-B89F-877DF6965854}"/>
    <cellStyle name="Currency 2 2 2 4" xfId="213" xr:uid="{461D0269-1BB5-40FD-BAD3-A1046FAA995F}"/>
    <cellStyle name="Currency 2 2 2 4 2" xfId="4626" xr:uid="{50808272-E521-4552-8CBB-C8B63DA83D0C}"/>
    <cellStyle name="Currency 2 2 2 5" xfId="4520" xr:uid="{9AA3B620-44FB-4A9A-BA2E-1E0DBC23521D}"/>
    <cellStyle name="Currency 2 2 3" xfId="214" xr:uid="{D233DAFF-692C-4741-9D39-029EC51DADFA}"/>
    <cellStyle name="Currency 2 2 3 2" xfId="4627" xr:uid="{88C492E6-3DBD-44D0-8615-5AA8E4F6C79E}"/>
    <cellStyle name="Currency 2 2 4" xfId="4519" xr:uid="{56CB5D5F-9E3C-4418-A346-A3E1A5C49659}"/>
    <cellStyle name="Currency 2 3" xfId="23" xr:uid="{EC1DBAE9-8E4B-470D-9C99-3AA4536D8972}"/>
    <cellStyle name="Currency 2 3 2" xfId="215" xr:uid="{B52B5048-4096-4EDC-AE39-AA5261C96485}"/>
    <cellStyle name="Currency 2 3 2 2" xfId="4628" xr:uid="{099FE744-0E91-4976-AE52-9D01F73F69C3}"/>
    <cellStyle name="Currency 2 3 3" xfId="4522" xr:uid="{A5923086-4EB9-4FB9-A0D5-BED790A35F60}"/>
    <cellStyle name="Currency 2 4" xfId="216" xr:uid="{CAE236BF-12DB-4BF9-A2F6-CB0C1FC7CECD}"/>
    <cellStyle name="Currency 2 4 2" xfId="217" xr:uid="{BD626CC4-00A2-42B4-B704-B9D9DF9426A9}"/>
    <cellStyle name="Currency 2 5" xfId="218" xr:uid="{6E8BFA4D-4590-4ACA-92A7-BEC382079DDD}"/>
    <cellStyle name="Currency 2 5 2" xfId="219" xr:uid="{05AB2DFA-CB5F-4883-A0E0-62FE2200A3CB}"/>
    <cellStyle name="Currency 2 6" xfId="220" xr:uid="{03EC6C86-443F-4AE1-A9C9-B35613F944BC}"/>
    <cellStyle name="Currency 3" xfId="24" xr:uid="{59E50108-8D28-44E6-8EA3-4995AB5F58D4}"/>
    <cellStyle name="Currency 3 2" xfId="25" xr:uid="{7100A06C-3EAA-41BB-942F-BB291BEFC120}"/>
    <cellStyle name="Currency 3 2 2" xfId="221" xr:uid="{45F2B957-E2A8-48CC-8DD4-5CB58AB35596}"/>
    <cellStyle name="Currency 3 2 2 2" xfId="4629" xr:uid="{B9522BBE-2597-4672-92B9-567541A2BF2C}"/>
    <cellStyle name="Currency 3 2 3" xfId="4524" xr:uid="{CD9EF95E-9807-47CE-A2FB-593F1322FB31}"/>
    <cellStyle name="Currency 3 3" xfId="26" xr:uid="{07559479-0C17-4ED2-99BF-F4BED0E7571C}"/>
    <cellStyle name="Currency 3 3 2" xfId="222" xr:uid="{3F4CB1EE-645D-496F-AF2E-C45D54375B7F}"/>
    <cellStyle name="Currency 3 3 2 2" xfId="4630" xr:uid="{A11FC9BD-F43C-4E0C-B354-B5ABDB913CF2}"/>
    <cellStyle name="Currency 3 3 3" xfId="4525" xr:uid="{153088C4-B61F-43BA-96CD-B62CC567836D}"/>
    <cellStyle name="Currency 3 4" xfId="27" xr:uid="{D82479B4-09AA-425D-B0D8-989C9F910A52}"/>
    <cellStyle name="Currency 3 4 2" xfId="223" xr:uid="{D21E6F7C-E2A0-47BF-9E23-0CF8E0AA04FC}"/>
    <cellStyle name="Currency 3 4 2 2" xfId="4631" xr:uid="{F0E1C3FA-A5DE-4AA2-9A34-185B530DC0AF}"/>
    <cellStyle name="Currency 3 4 3" xfId="4526" xr:uid="{9026DFC1-0883-4A60-B50C-56AC2D925CBC}"/>
    <cellStyle name="Currency 3 5" xfId="224" xr:uid="{366D0A43-9E23-467C-AE78-1681F4F4C57B}"/>
    <cellStyle name="Currency 3 5 2" xfId="4632" xr:uid="{8240F12B-44B0-40C5-8E3E-D13D7478BAB1}"/>
    <cellStyle name="Currency 3 6" xfId="4523" xr:uid="{7205448E-1904-4089-8141-4A7763264A2A}"/>
    <cellStyle name="Currency 4" xfId="28" xr:uid="{E5E5043A-EFA9-4FA6-A527-064556392FB1}"/>
    <cellStyle name="Currency 4 2" xfId="29" xr:uid="{10431B51-42F5-4B41-BBBC-172F022028D1}"/>
    <cellStyle name="Currency 4 2 2" xfId="225" xr:uid="{9A6C115C-9B9B-428C-9032-83120364B0F0}"/>
    <cellStyle name="Currency 4 2 2 2" xfId="4633" xr:uid="{0FB226DB-D7DA-43B2-9E5C-7CF35E6E4470}"/>
    <cellStyle name="Currency 4 2 3" xfId="4528" xr:uid="{5594D72D-C467-48D9-8486-E8600131E6D9}"/>
    <cellStyle name="Currency 4 3" xfId="30" xr:uid="{0DFAB820-573B-47B0-84F8-B6B5F10CBAE9}"/>
    <cellStyle name="Currency 4 3 2" xfId="226" xr:uid="{1158779C-925A-4157-99C1-51E27F27A392}"/>
    <cellStyle name="Currency 4 3 2 2" xfId="4634" xr:uid="{E860A6BC-DBC1-4E24-BE49-EF66A35F7B1E}"/>
    <cellStyle name="Currency 4 3 3" xfId="4529" xr:uid="{58C09C00-FE4C-4A6F-ABB0-01FF60C7CA47}"/>
    <cellStyle name="Currency 4 4" xfId="227" xr:uid="{F3E93C0C-5A56-4D78-9CFD-2293EBA754C4}"/>
    <cellStyle name="Currency 4 4 2" xfId="4635" xr:uid="{7144EA73-EE20-466E-AD0F-EBE2E164587B}"/>
    <cellStyle name="Currency 4 5" xfId="4324" xr:uid="{473B101D-97E8-425B-B895-548F1119ACCD}"/>
    <cellStyle name="Currency 4 5 2" xfId="4439" xr:uid="{2B196D61-1B2A-4D73-9717-66AEA18185B5}"/>
    <cellStyle name="Currency 4 5 3" xfId="4721" xr:uid="{868FD55E-B37A-4930-9711-27AA30255980}"/>
    <cellStyle name="Currency 4 5 3 2" xfId="5316" xr:uid="{CCC42027-2BDC-4E84-BF08-A43E737CBC39}"/>
    <cellStyle name="Currency 4 5 3 3" xfId="4761" xr:uid="{AD13E911-0D6B-4A37-9259-19D3E8B01A26}"/>
    <cellStyle name="Currency 4 5 4" xfId="4698" xr:uid="{DDF8FAE2-1B0D-48AF-88BD-44C3B982DAEC}"/>
    <cellStyle name="Currency 4 6" xfId="4527" xr:uid="{FE04509C-5BE4-4D81-959A-62D5F6302CEC}"/>
    <cellStyle name="Currency 5" xfId="31" xr:uid="{1220760F-AB46-4224-B7A8-0B4285678E5D}"/>
    <cellStyle name="Currency 5 2" xfId="32" xr:uid="{358052A6-84C0-42DC-B237-6F6AD44963C5}"/>
    <cellStyle name="Currency 5 2 2" xfId="228" xr:uid="{A389B7DE-DF39-4579-8680-B9F14AB19A5C}"/>
    <cellStyle name="Currency 5 2 2 2" xfId="4636" xr:uid="{00B9E9FF-5695-47D5-86B0-5F3E9833719F}"/>
    <cellStyle name="Currency 5 2 3" xfId="4530" xr:uid="{3DCC30F3-A3E9-4F4B-BD2D-49BD5B50CEC5}"/>
    <cellStyle name="Currency 5 3" xfId="4325" xr:uid="{2AFDE71F-92D0-4F8D-9EBA-85EAEC575C54}"/>
    <cellStyle name="Currency 5 3 2" xfId="4440" xr:uid="{40630733-216C-4141-ABAA-834A85FFD988}"/>
    <cellStyle name="Currency 5 3 2 2" xfId="5306" xr:uid="{2B0B2FA8-433E-406A-AFFF-FD1F9F5682CA}"/>
    <cellStyle name="Currency 5 3 2 3" xfId="4763" xr:uid="{65A907E0-821C-4C06-BEF5-2505CC9737C8}"/>
    <cellStyle name="Currency 5 4" xfId="4762" xr:uid="{70A3D400-AEED-450E-B4B7-37CF962346FA}"/>
    <cellStyle name="Currency 6" xfId="33" xr:uid="{5729E7DA-5795-4385-B7D0-42514AB7931D}"/>
    <cellStyle name="Currency 6 2" xfId="229" xr:uid="{050A36CB-BBE7-4C80-9DD2-19873F7D83BF}"/>
    <cellStyle name="Currency 6 2 2" xfId="4637" xr:uid="{BEBBEB50-665C-4289-9BE2-E3A0D9286259}"/>
    <cellStyle name="Currency 6 3" xfId="4326" xr:uid="{7007F454-6312-4E5A-8158-CC69A45A7058}"/>
    <cellStyle name="Currency 6 3 2" xfId="4441" xr:uid="{F291EFF3-1AE5-48EC-87BC-EC6B1CD13F18}"/>
    <cellStyle name="Currency 6 3 3" xfId="4722" xr:uid="{A9B338F0-50A9-40C6-B17E-85E75C618452}"/>
    <cellStyle name="Currency 6 3 3 2" xfId="5317" xr:uid="{F450ED1B-3A5B-47FB-8686-4A8D89A0401C}"/>
    <cellStyle name="Currency 6 3 3 3" xfId="4764" xr:uid="{DEF1D76B-C18A-42CD-876D-93AB339663A1}"/>
    <cellStyle name="Currency 6 3 4" xfId="4699" xr:uid="{F5557E45-FBE7-4618-96C5-AC3CB06AAD02}"/>
    <cellStyle name="Currency 6 4" xfId="4531" xr:uid="{669B4425-EB49-4C58-B235-B04DCFE8F247}"/>
    <cellStyle name="Currency 7" xfId="34" xr:uid="{3BAEC2CC-0EF4-4564-8DBC-1742D33D01F1}"/>
    <cellStyle name="Currency 7 2" xfId="35" xr:uid="{659580CD-262B-4E7F-97F7-84B5BB0E873D}"/>
    <cellStyle name="Currency 7 2 2" xfId="250" xr:uid="{CCC5EBDD-22ED-4C61-923F-4BFAC1BBBA5D}"/>
    <cellStyle name="Currency 7 2 2 2" xfId="4638" xr:uid="{1ADE74A2-63EE-41E6-A0D6-2EA9FC26816A}"/>
    <cellStyle name="Currency 7 2 3" xfId="4533" xr:uid="{C32DC12B-B1D3-4E1B-9B59-CBA4AE206252}"/>
    <cellStyle name="Currency 7 3" xfId="230" xr:uid="{8DA87C80-9369-4E90-9B73-5996B7FE68F4}"/>
    <cellStyle name="Currency 7 3 2" xfId="4639" xr:uid="{C8611E14-5A60-4623-ABB0-D6D9F63E51D8}"/>
    <cellStyle name="Currency 7 4" xfId="4442" xr:uid="{BD90F0DE-BE4E-4BC7-9C17-2CEB8E94DFE1}"/>
    <cellStyle name="Currency 7 5" xfId="4532" xr:uid="{A5A2FA50-14C9-47E9-AE7E-18A42160F927}"/>
    <cellStyle name="Currency 8" xfId="36" xr:uid="{2D440179-DCCC-41D4-8AFF-FDF14EC78394}"/>
    <cellStyle name="Currency 8 2" xfId="37" xr:uid="{5A84E9D3-B3C6-4122-860D-98AE679E38F5}"/>
    <cellStyle name="Currency 8 2 2" xfId="231" xr:uid="{49E52330-AC0D-4D1F-9E0C-B43A3EA0610C}"/>
    <cellStyle name="Currency 8 2 2 2" xfId="4640" xr:uid="{5FEF53B0-E84C-4718-A53D-A4C7E356848E}"/>
    <cellStyle name="Currency 8 2 3" xfId="4535" xr:uid="{270ECBB8-D3CC-40CE-935D-BAE265922573}"/>
    <cellStyle name="Currency 8 3" xfId="38" xr:uid="{F1D54A69-832E-46B2-A950-E535338BD16C}"/>
    <cellStyle name="Currency 8 3 2" xfId="232" xr:uid="{E99D5E06-516D-42AE-9A8B-48CD7D1529AB}"/>
    <cellStyle name="Currency 8 3 2 2" xfId="4641" xr:uid="{50325CF4-FCC2-4ECA-9FAF-28A6C3E192FF}"/>
    <cellStyle name="Currency 8 3 3" xfId="4536" xr:uid="{7C5B2226-EAC1-4B1E-AFE8-77AF7E53A208}"/>
    <cellStyle name="Currency 8 4" xfId="39" xr:uid="{327B5F1B-3337-446D-A4B5-2F2024415C22}"/>
    <cellStyle name="Currency 8 4 2" xfId="233" xr:uid="{2F01D9E8-95FB-4692-8A05-D368DB923FF0}"/>
    <cellStyle name="Currency 8 4 2 2" xfId="4642" xr:uid="{33F4634B-EA7A-4D9D-A7A3-BAF372818133}"/>
    <cellStyle name="Currency 8 4 3" xfId="4537" xr:uid="{95735AEE-6922-400E-ADB4-0638B0390364}"/>
    <cellStyle name="Currency 8 5" xfId="234" xr:uid="{1F3CFBFB-7B81-428D-9400-E0E9A5F1F054}"/>
    <cellStyle name="Currency 8 5 2" xfId="4643" xr:uid="{CCEE31E1-3D45-426B-8807-107BDC492BDC}"/>
    <cellStyle name="Currency 8 6" xfId="4443" xr:uid="{3D01CBE1-D4C6-43ED-AF65-7AECB966D1FA}"/>
    <cellStyle name="Currency 8 7" xfId="4534" xr:uid="{E198D411-D913-4131-91B4-47510DAC24D0}"/>
    <cellStyle name="Currency 9" xfId="40" xr:uid="{0C859DD8-A9CA-4265-AD3B-FA2A97A71CB5}"/>
    <cellStyle name="Currency 9 2" xfId="41" xr:uid="{39B2A90B-1ADC-403C-BF13-867283AA71C5}"/>
    <cellStyle name="Currency 9 2 2" xfId="235" xr:uid="{B866DB93-F935-4F5E-97A4-9EA6524D737B}"/>
    <cellStyle name="Currency 9 2 2 2" xfId="4644" xr:uid="{265C0733-0AA5-4C73-963C-89ED3A052A78}"/>
    <cellStyle name="Currency 9 2 3" xfId="4539" xr:uid="{2A5A4F18-FAA2-4339-AA99-5B257B91EBF2}"/>
    <cellStyle name="Currency 9 3" xfId="42" xr:uid="{698D778F-945C-441D-BA62-D32C34FA1879}"/>
    <cellStyle name="Currency 9 3 2" xfId="236" xr:uid="{65FD8DAC-4B5D-4EDF-BF31-8EB71BE50650}"/>
    <cellStyle name="Currency 9 3 2 2" xfId="4645" xr:uid="{38C67494-0D7F-4104-8B27-4E9897824AE2}"/>
    <cellStyle name="Currency 9 3 3" xfId="4540" xr:uid="{AADDAD50-57D9-4482-BC4D-467835A7B7C6}"/>
    <cellStyle name="Currency 9 4" xfId="237" xr:uid="{49DFC2B8-5BB6-4BB0-A97D-1EF14A254DEA}"/>
    <cellStyle name="Currency 9 4 2" xfId="4646" xr:uid="{63D8F689-FF2F-42DF-9A03-6BF7657E38F8}"/>
    <cellStyle name="Currency 9 5" xfId="4327" xr:uid="{96FEC724-2ADA-4780-A42F-17727CD4F556}"/>
    <cellStyle name="Currency 9 5 2" xfId="4444" xr:uid="{53DFDCA3-586E-4E24-9E5E-46CC02B72758}"/>
    <cellStyle name="Currency 9 5 3" xfId="4723" xr:uid="{B6B0845E-E95D-422B-95E4-989C5453C46D}"/>
    <cellStyle name="Currency 9 5 4" xfId="4700" xr:uid="{467799B2-D76D-454F-BCDC-89ABB0294C74}"/>
    <cellStyle name="Currency 9 6" xfId="4538" xr:uid="{7BC9462C-B673-4161-AE7F-23B483B548AC}"/>
    <cellStyle name="Hyperlink 2" xfId="6" xr:uid="{6CFFD761-E1C4-4FFC-9C82-FDD569F38491}"/>
    <cellStyle name="Hyperlink 3" xfId="202" xr:uid="{A4D99B50-4FFC-420D-92AB-5292C9EE404A}"/>
    <cellStyle name="Hyperlink 3 2" xfId="4415" xr:uid="{935AF640-0F42-4434-9C78-D1535CE70C8B}"/>
    <cellStyle name="Hyperlink 3 3" xfId="4328" xr:uid="{04C71E1F-2013-4FE3-9AA5-B574907BE25E}"/>
    <cellStyle name="Hyperlink 4" xfId="4329" xr:uid="{06B0B3E0-26C8-4B69-8E87-698875056E13}"/>
    <cellStyle name="Normal" xfId="0" builtinId="0"/>
    <cellStyle name="Normal 10" xfId="43" xr:uid="{B0D418D5-6F9D-4873-926B-1D2672C8D03F}"/>
    <cellStyle name="Normal 10 10" xfId="903" xr:uid="{5C601C8C-896E-4633-86E6-C975A11A81AC}"/>
    <cellStyle name="Normal 10 10 2" xfId="2508" xr:uid="{02C872BF-AFC0-4ADE-8591-63623E11A739}"/>
    <cellStyle name="Normal 10 10 2 2" xfId="4331" xr:uid="{9A5161F0-8A7C-4461-A44A-5A60371CF1BC}"/>
    <cellStyle name="Normal 10 10 2 3" xfId="4675" xr:uid="{CCB8BD1A-714A-4FEE-8B3D-FFBE6A07E8DC}"/>
    <cellStyle name="Normal 10 10 3" xfId="2509" xr:uid="{C558765E-C603-4E2F-B7B0-DED18030C6E8}"/>
    <cellStyle name="Normal 10 10 4" xfId="2510" xr:uid="{D8BFFEDA-B9E4-4A6E-A278-58741CE313C5}"/>
    <cellStyle name="Normal 10 11" xfId="2511" xr:uid="{12D8120D-8361-476D-9B2B-BB19183B22B3}"/>
    <cellStyle name="Normal 10 11 2" xfId="2512" xr:uid="{26C9C397-72C6-4F5B-864F-99BE26754215}"/>
    <cellStyle name="Normal 10 11 3" xfId="2513" xr:uid="{522A8903-CF55-4986-B006-F03082DE4DB5}"/>
    <cellStyle name="Normal 10 11 4" xfId="2514" xr:uid="{87C3C391-6547-4181-B449-6AF66C5D1D48}"/>
    <cellStyle name="Normal 10 12" xfId="2515" xr:uid="{93595E0D-62DA-4FDF-83D6-159C9BD144B0}"/>
    <cellStyle name="Normal 10 12 2" xfId="2516" xr:uid="{CF96CDB2-CADF-4A13-9C79-A67B7DAB79E0}"/>
    <cellStyle name="Normal 10 13" xfId="2517" xr:uid="{9256F80B-9CEA-4AD2-9B8B-CBD85043F3A1}"/>
    <cellStyle name="Normal 10 14" xfId="2518" xr:uid="{8F49E2ED-0632-4D49-AA72-B9734AFF7F55}"/>
    <cellStyle name="Normal 10 15" xfId="2519" xr:uid="{832820CA-3773-4669-9CED-5D96ECFD8EA6}"/>
    <cellStyle name="Normal 10 2" xfId="44" xr:uid="{D15ECCBD-A6DF-4456-9B80-5DB09FAC272C}"/>
    <cellStyle name="Normal 10 2 10" xfId="2520" xr:uid="{8D40C506-441B-4D6C-A8F8-2A2C46489443}"/>
    <cellStyle name="Normal 10 2 11" xfId="2521" xr:uid="{BDF3A5C7-7B31-4DA7-86A5-79607EAAA752}"/>
    <cellStyle name="Normal 10 2 2" xfId="45" xr:uid="{AD8BB0F6-13C0-41AC-96AE-D6B99DA5EC12}"/>
    <cellStyle name="Normal 10 2 2 2" xfId="46" xr:uid="{AB195993-257F-4E96-9EE3-E2DAE1657AE7}"/>
    <cellStyle name="Normal 10 2 2 2 2" xfId="238" xr:uid="{23A24A77-BC93-45D2-B3B7-57AF38E09A17}"/>
    <cellStyle name="Normal 10 2 2 2 2 2" xfId="454" xr:uid="{B8D121C8-3D14-4FAF-81D5-8C0052BA3C7D}"/>
    <cellStyle name="Normal 10 2 2 2 2 2 2" xfId="455" xr:uid="{2F9EBA42-85A3-4F7A-841C-FA08C5309036}"/>
    <cellStyle name="Normal 10 2 2 2 2 2 2 2" xfId="904" xr:uid="{0C921077-BDBD-467C-B3EC-21CC64A745EC}"/>
    <cellStyle name="Normal 10 2 2 2 2 2 2 2 2" xfId="905" xr:uid="{59A648CB-3EE5-49F7-A24A-75299FCF998C}"/>
    <cellStyle name="Normal 10 2 2 2 2 2 2 3" xfId="906" xr:uid="{8E5584AF-1285-4D71-A846-72B3D97E2D31}"/>
    <cellStyle name="Normal 10 2 2 2 2 2 3" xfId="907" xr:uid="{3CA8BB6F-B8BD-494D-BFD5-73B3755B0D45}"/>
    <cellStyle name="Normal 10 2 2 2 2 2 3 2" xfId="908" xr:uid="{97D0F594-BE3D-4017-9D82-A79A0396113B}"/>
    <cellStyle name="Normal 10 2 2 2 2 2 4" xfId="909" xr:uid="{36470542-8ED9-43FC-A482-53B08FBB5E02}"/>
    <cellStyle name="Normal 10 2 2 2 2 3" xfId="456" xr:uid="{9ACEE4D1-226F-4C80-96EE-23382E985B96}"/>
    <cellStyle name="Normal 10 2 2 2 2 3 2" xfId="910" xr:uid="{F95E35E0-57CC-4DC8-82FB-59685FF43F15}"/>
    <cellStyle name="Normal 10 2 2 2 2 3 2 2" xfId="911" xr:uid="{4D508B42-F203-4FAA-A2C4-B1C7052E9F24}"/>
    <cellStyle name="Normal 10 2 2 2 2 3 3" xfId="912" xr:uid="{95CDD23A-FCD8-4016-B8A9-3C18254F7E3C}"/>
    <cellStyle name="Normal 10 2 2 2 2 3 4" xfId="2522" xr:uid="{91E56850-39AD-4B03-8EA9-14C0D3F29514}"/>
    <cellStyle name="Normal 10 2 2 2 2 4" xfId="913" xr:uid="{7B069E14-178A-44CE-9793-C0EC416CAD26}"/>
    <cellStyle name="Normal 10 2 2 2 2 4 2" xfId="914" xr:uid="{4110EB79-3954-41E8-AFBE-87814A686F29}"/>
    <cellStyle name="Normal 10 2 2 2 2 5" xfId="915" xr:uid="{3E4985C0-CBCE-49C7-B640-B52569AFEDD5}"/>
    <cellStyle name="Normal 10 2 2 2 2 6" xfId="2523" xr:uid="{420F090A-796C-426E-B161-C4E53D1E30FC}"/>
    <cellStyle name="Normal 10 2 2 2 3" xfId="239" xr:uid="{A113BECD-5024-4C38-A29C-044E740EA03F}"/>
    <cellStyle name="Normal 10 2 2 2 3 2" xfId="457" xr:uid="{4852C601-84AA-4FC8-BC1E-DF7CA2E9876D}"/>
    <cellStyle name="Normal 10 2 2 2 3 2 2" xfId="458" xr:uid="{BA77955D-CA5C-410F-810B-64566545BD00}"/>
    <cellStyle name="Normal 10 2 2 2 3 2 2 2" xfId="916" xr:uid="{22148A1E-1B0D-420B-BF97-AE372032B02B}"/>
    <cellStyle name="Normal 10 2 2 2 3 2 2 2 2" xfId="917" xr:uid="{0F584AB5-5ABD-4929-91E1-9847A7FA22CA}"/>
    <cellStyle name="Normal 10 2 2 2 3 2 2 3" xfId="918" xr:uid="{6C15D297-0D95-4220-B760-FD720298E53C}"/>
    <cellStyle name="Normal 10 2 2 2 3 2 3" xfId="919" xr:uid="{E780210C-6851-4D0B-86E0-869F9F343FF5}"/>
    <cellStyle name="Normal 10 2 2 2 3 2 3 2" xfId="920" xr:uid="{4E706EE0-C5C9-413A-BB34-1F4F3D6AB0F8}"/>
    <cellStyle name="Normal 10 2 2 2 3 2 4" xfId="921" xr:uid="{CC9D5625-F35E-47A8-8148-E85B0756656C}"/>
    <cellStyle name="Normal 10 2 2 2 3 3" xfId="459" xr:uid="{5F722DDF-DD60-47AB-9C5C-220E34123DD7}"/>
    <cellStyle name="Normal 10 2 2 2 3 3 2" xfId="922" xr:uid="{00E4445D-0260-4DDA-91CB-473DC8AB7E73}"/>
    <cellStyle name="Normal 10 2 2 2 3 3 2 2" xfId="923" xr:uid="{68747F91-6AF5-45CB-AE4A-CF356F1BD615}"/>
    <cellStyle name="Normal 10 2 2 2 3 3 3" xfId="924" xr:uid="{68638268-0BCC-4DDF-9F64-D1FD08BD4727}"/>
    <cellStyle name="Normal 10 2 2 2 3 4" xfId="925" xr:uid="{3B01D3BB-2097-4C2F-8FFB-1F595C7827A0}"/>
    <cellStyle name="Normal 10 2 2 2 3 4 2" xfId="926" xr:uid="{C85FF330-065A-42EE-B035-5E9B3A337508}"/>
    <cellStyle name="Normal 10 2 2 2 3 5" xfId="927" xr:uid="{00DC6897-62DB-47AC-A0E7-D1D8B8CE05E0}"/>
    <cellStyle name="Normal 10 2 2 2 4" xfId="460" xr:uid="{72821295-0FE7-4986-AE39-4F84DDC81FAD}"/>
    <cellStyle name="Normal 10 2 2 2 4 2" xfId="461" xr:uid="{9ED08315-761B-4269-A1C2-80466325A1F9}"/>
    <cellStyle name="Normal 10 2 2 2 4 2 2" xfId="928" xr:uid="{BEE6B06D-7343-456C-96FD-CA9E6F807CB1}"/>
    <cellStyle name="Normal 10 2 2 2 4 2 2 2" xfId="929" xr:uid="{E3F811C9-34D0-4336-9809-A48ECF23EB38}"/>
    <cellStyle name="Normal 10 2 2 2 4 2 3" xfId="930" xr:uid="{466475DF-8B44-48C9-A999-E23A10A3902D}"/>
    <cellStyle name="Normal 10 2 2 2 4 3" xfId="931" xr:uid="{5B8D4349-DB8B-4E0D-AD5C-17BD9877670E}"/>
    <cellStyle name="Normal 10 2 2 2 4 3 2" xfId="932" xr:uid="{C51CCACF-64B5-497F-A44B-274ED2E8AD7D}"/>
    <cellStyle name="Normal 10 2 2 2 4 4" xfId="933" xr:uid="{0C30A734-2CE4-4FC6-A478-3BE710A0F644}"/>
    <cellStyle name="Normal 10 2 2 2 5" xfId="462" xr:uid="{2A159EA1-5639-4497-A272-CAE8BA1CA5BF}"/>
    <cellStyle name="Normal 10 2 2 2 5 2" xfId="934" xr:uid="{23686193-03F3-45A5-A989-009EC2295227}"/>
    <cellStyle name="Normal 10 2 2 2 5 2 2" xfId="935" xr:uid="{623EE92A-4BF1-4811-8C76-ECFA3BC6B5BF}"/>
    <cellStyle name="Normal 10 2 2 2 5 3" xfId="936" xr:uid="{1CBAD4FC-CA09-4C07-968D-973E93408155}"/>
    <cellStyle name="Normal 10 2 2 2 5 4" xfId="2524" xr:uid="{273ED24C-41CE-4119-986A-6DA4E5ADA757}"/>
    <cellStyle name="Normal 10 2 2 2 6" xfId="937" xr:uid="{9DB0D272-BFF1-4BB4-AA3C-B9A739D1892E}"/>
    <cellStyle name="Normal 10 2 2 2 6 2" xfId="938" xr:uid="{83493591-A46F-4AF9-95DA-6BBD5171ECF3}"/>
    <cellStyle name="Normal 10 2 2 2 7" xfId="939" xr:uid="{8871E262-268F-44F2-A896-F37BF39C982E}"/>
    <cellStyle name="Normal 10 2 2 2 8" xfId="2525" xr:uid="{AD3D6AC3-9C1C-479B-BB48-01BAF29BADBE}"/>
    <cellStyle name="Normal 10 2 2 3" xfId="240" xr:uid="{3B48AF9F-137A-46D6-8D29-08FB325E3E26}"/>
    <cellStyle name="Normal 10 2 2 3 2" xfId="463" xr:uid="{AD5E36EC-38E2-4996-8B8F-A06CF4E1E63B}"/>
    <cellStyle name="Normal 10 2 2 3 2 2" xfId="464" xr:uid="{63F74875-7308-483F-B814-D441AFEDC0B4}"/>
    <cellStyle name="Normal 10 2 2 3 2 2 2" xfId="940" xr:uid="{94C75E9E-DDF4-4FB0-87E7-CB39F6CF4CB5}"/>
    <cellStyle name="Normal 10 2 2 3 2 2 2 2" xfId="941" xr:uid="{136D62D2-0797-48B0-99A7-E0837894AE67}"/>
    <cellStyle name="Normal 10 2 2 3 2 2 3" xfId="942" xr:uid="{020E5B4F-A28B-4A64-B637-2F097E089C12}"/>
    <cellStyle name="Normal 10 2 2 3 2 3" xfId="943" xr:uid="{1AEB0630-18B6-4F7C-8FF8-4721EA4AEE4E}"/>
    <cellStyle name="Normal 10 2 2 3 2 3 2" xfId="944" xr:uid="{1644F093-2C96-4DD1-8A2F-D028F26B39E9}"/>
    <cellStyle name="Normal 10 2 2 3 2 4" xfId="945" xr:uid="{536818F2-375C-4BF8-8673-27434FE39785}"/>
    <cellStyle name="Normal 10 2 2 3 3" xfId="465" xr:uid="{2F81CF3B-E286-4C29-8DAF-150D58090592}"/>
    <cellStyle name="Normal 10 2 2 3 3 2" xfId="946" xr:uid="{7D9B7D65-D9FE-47D4-BFC1-FBEFEB63865F}"/>
    <cellStyle name="Normal 10 2 2 3 3 2 2" xfId="947" xr:uid="{C327D19D-BA24-46DD-AC09-B4C00768E244}"/>
    <cellStyle name="Normal 10 2 2 3 3 3" xfId="948" xr:uid="{1A82827E-D378-4506-97AB-AA188E837BFA}"/>
    <cellStyle name="Normal 10 2 2 3 3 4" xfId="2526" xr:uid="{D224A88B-B91C-4E77-A674-B8E1B3B151E5}"/>
    <cellStyle name="Normal 10 2 2 3 4" xfId="949" xr:uid="{507C9022-3BBC-4700-8BA1-2BA79830CCDB}"/>
    <cellStyle name="Normal 10 2 2 3 4 2" xfId="950" xr:uid="{81464EBA-D318-4F1C-98E2-296B788D5445}"/>
    <cellStyle name="Normal 10 2 2 3 5" xfId="951" xr:uid="{38354CD6-0A5B-45C5-B7BD-36C2C2789DB4}"/>
    <cellStyle name="Normal 10 2 2 3 6" xfId="2527" xr:uid="{4E882A25-61CF-4CFB-9F1C-DEC9209690DF}"/>
    <cellStyle name="Normal 10 2 2 4" xfId="241" xr:uid="{DBC94A47-2B6E-417B-A140-8982C047E32F}"/>
    <cellStyle name="Normal 10 2 2 4 2" xfId="466" xr:uid="{0A4DBF67-E608-435B-9DEA-750A157F90EA}"/>
    <cellStyle name="Normal 10 2 2 4 2 2" xfId="467" xr:uid="{B6D955B9-342A-4F8D-85ED-2F3EDA6D9BBD}"/>
    <cellStyle name="Normal 10 2 2 4 2 2 2" xfId="952" xr:uid="{6D3909D8-562F-4BE2-B369-6106E8BA80CC}"/>
    <cellStyle name="Normal 10 2 2 4 2 2 2 2" xfId="953" xr:uid="{14439D8A-424C-42CB-BBA4-7587C42D86AA}"/>
    <cellStyle name="Normal 10 2 2 4 2 2 3" xfId="954" xr:uid="{AAA7325A-6CED-43CA-97E7-9E6A029D63F9}"/>
    <cellStyle name="Normal 10 2 2 4 2 3" xfId="955" xr:uid="{1D292A25-DBE2-41AF-A788-7C6BC525F0F6}"/>
    <cellStyle name="Normal 10 2 2 4 2 3 2" xfId="956" xr:uid="{8E13A9B4-205D-4BF0-A04B-06EB00AD8397}"/>
    <cellStyle name="Normal 10 2 2 4 2 4" xfId="957" xr:uid="{250036BD-75DB-41ED-880F-135271752D6F}"/>
    <cellStyle name="Normal 10 2 2 4 3" xfId="468" xr:uid="{47EBBB28-2DBA-4BF4-A6C6-7CEEDA2AB5E9}"/>
    <cellStyle name="Normal 10 2 2 4 3 2" xfId="958" xr:uid="{AFDB90F7-644B-4167-A370-E7CB4C13EA3F}"/>
    <cellStyle name="Normal 10 2 2 4 3 2 2" xfId="959" xr:uid="{66801193-CB88-47AE-9754-0A1D3FA2C454}"/>
    <cellStyle name="Normal 10 2 2 4 3 3" xfId="960" xr:uid="{DFE03B26-2EEE-4ED5-B0F3-52B6EA3037F8}"/>
    <cellStyle name="Normal 10 2 2 4 4" xfId="961" xr:uid="{208C9FDE-D3F3-40C3-8E34-0837C477B994}"/>
    <cellStyle name="Normal 10 2 2 4 4 2" xfId="962" xr:uid="{98631093-5082-4115-AE40-692681A7CE03}"/>
    <cellStyle name="Normal 10 2 2 4 5" xfId="963" xr:uid="{3F133294-A777-4608-BC1C-922990238DDB}"/>
    <cellStyle name="Normal 10 2 2 5" xfId="242" xr:uid="{93E022BC-4D28-4685-B685-8B4E05D26C66}"/>
    <cellStyle name="Normal 10 2 2 5 2" xfId="469" xr:uid="{70C99CD0-2ABB-444E-8872-204C6B944525}"/>
    <cellStyle name="Normal 10 2 2 5 2 2" xfId="964" xr:uid="{344CD2D3-95BE-44E5-9F1C-59436B374DEB}"/>
    <cellStyle name="Normal 10 2 2 5 2 2 2" xfId="965" xr:uid="{5CBB507C-23A2-4396-8F75-2293BF91ED6B}"/>
    <cellStyle name="Normal 10 2 2 5 2 3" xfId="966" xr:uid="{6E4EEF1E-6DA6-45BB-8D40-F4756048A6EE}"/>
    <cellStyle name="Normal 10 2 2 5 3" xfId="967" xr:uid="{E5FF471F-EECF-4FE6-ABE0-CBF1A5516DF7}"/>
    <cellStyle name="Normal 10 2 2 5 3 2" xfId="968" xr:uid="{48D659BA-6D41-4107-BCCA-469B2D6BA408}"/>
    <cellStyle name="Normal 10 2 2 5 4" xfId="969" xr:uid="{A68078DC-E7F9-41ED-89DC-3CA1B71FAFAD}"/>
    <cellStyle name="Normal 10 2 2 6" xfId="470" xr:uid="{9B62A399-4421-4C54-B287-0F4EA40301B0}"/>
    <cellStyle name="Normal 10 2 2 6 2" xfId="970" xr:uid="{9739E7CE-1499-42F5-94BA-77BC5C802221}"/>
    <cellStyle name="Normal 10 2 2 6 2 2" xfId="971" xr:uid="{F83942B9-AA26-4F37-B311-A29EEEA37395}"/>
    <cellStyle name="Normal 10 2 2 6 2 3" xfId="4333" xr:uid="{008E6C82-4DFB-415B-9609-BFCA366D6B0F}"/>
    <cellStyle name="Normal 10 2 2 6 3" xfId="972" xr:uid="{E42BAC00-AD1D-41C1-AB7B-FF7E73A88FC4}"/>
    <cellStyle name="Normal 10 2 2 6 4" xfId="2528" xr:uid="{B6F83864-1CCA-46C6-94ED-ADB72276FB05}"/>
    <cellStyle name="Normal 10 2 2 6 4 2" xfId="4564" xr:uid="{A4DF73B5-C854-440B-8BDA-1751E63AB792}"/>
    <cellStyle name="Normal 10 2 2 6 4 3" xfId="4676" xr:uid="{D9B8EE05-DAAC-45B8-822D-68A23C7DD51C}"/>
    <cellStyle name="Normal 10 2 2 6 4 4" xfId="4602" xr:uid="{18573D89-40B1-4590-AFF7-ACDCFE44C237}"/>
    <cellStyle name="Normal 10 2 2 7" xfId="973" xr:uid="{11820F27-1D91-46B4-9229-CF6AA21BB267}"/>
    <cellStyle name="Normal 10 2 2 7 2" xfId="974" xr:uid="{C78942C7-C2ED-4168-BCA6-1C9F52AB1C0A}"/>
    <cellStyle name="Normal 10 2 2 8" xfId="975" xr:uid="{A795FB30-1C68-4BC0-86B7-AF62B98F4C3F}"/>
    <cellStyle name="Normal 10 2 2 9" xfId="2529" xr:uid="{D1BBAD0E-A259-413E-8E1B-C1D0C051A5BC}"/>
    <cellStyle name="Normal 10 2 3" xfId="47" xr:uid="{B4F1E84B-4A06-4AEE-BB90-753ADEF90CBB}"/>
    <cellStyle name="Normal 10 2 3 2" xfId="48" xr:uid="{EF34B953-4187-4387-863A-127648BE35BB}"/>
    <cellStyle name="Normal 10 2 3 2 2" xfId="471" xr:uid="{2AACFAE1-C835-4012-82FC-2B1E14E9E2C4}"/>
    <cellStyle name="Normal 10 2 3 2 2 2" xfId="472" xr:uid="{82C6D83E-A4F5-4F50-833D-D145E581ABDB}"/>
    <cellStyle name="Normal 10 2 3 2 2 2 2" xfId="976" xr:uid="{A606545F-FB99-4039-8815-80F5E93FC6AF}"/>
    <cellStyle name="Normal 10 2 3 2 2 2 2 2" xfId="977" xr:uid="{54D55705-EB19-456E-965C-F43AD2767AE4}"/>
    <cellStyle name="Normal 10 2 3 2 2 2 3" xfId="978" xr:uid="{30E1375D-3F77-42B5-8991-D85C76301134}"/>
    <cellStyle name="Normal 10 2 3 2 2 3" xfId="979" xr:uid="{4B345126-6578-4636-A0DD-F8FFE76114A4}"/>
    <cellStyle name="Normal 10 2 3 2 2 3 2" xfId="980" xr:uid="{1F1C42E2-3535-4D3D-BBEC-9914567E1BEF}"/>
    <cellStyle name="Normal 10 2 3 2 2 4" xfId="981" xr:uid="{69998BB7-CEB5-4A6B-9661-B223B7C832D7}"/>
    <cellStyle name="Normal 10 2 3 2 3" xfId="473" xr:uid="{5A605570-EF86-4CEC-96BD-CA821F0C9775}"/>
    <cellStyle name="Normal 10 2 3 2 3 2" xfId="982" xr:uid="{B2F0ECAC-F28B-4E11-84B2-1D686B85CC83}"/>
    <cellStyle name="Normal 10 2 3 2 3 2 2" xfId="983" xr:uid="{83D75F72-43E3-46A0-8C8C-87E44D358469}"/>
    <cellStyle name="Normal 10 2 3 2 3 3" xfId="984" xr:uid="{20FBB5DC-2433-4ADC-B500-06C71C1D7BC5}"/>
    <cellStyle name="Normal 10 2 3 2 3 4" xfId="2530" xr:uid="{15E94C57-F853-48AD-8B24-AC22438863A1}"/>
    <cellStyle name="Normal 10 2 3 2 4" xfId="985" xr:uid="{A3BC98C9-E8E7-4AE9-9C1B-B182CEDA913D}"/>
    <cellStyle name="Normal 10 2 3 2 4 2" xfId="986" xr:uid="{BF6BD447-6564-4F1C-A8CC-B69A415C3172}"/>
    <cellStyle name="Normal 10 2 3 2 5" xfId="987" xr:uid="{930F8461-264E-45D4-A78A-531DC9073984}"/>
    <cellStyle name="Normal 10 2 3 2 6" xfId="2531" xr:uid="{F6B784E8-B0BC-4783-BF8A-93A1EAF0D2D8}"/>
    <cellStyle name="Normal 10 2 3 3" xfId="243" xr:uid="{F6AF92C9-EA8E-4AD1-9152-60846EBF8BE7}"/>
    <cellStyle name="Normal 10 2 3 3 2" xfId="474" xr:uid="{2E76752D-B0DA-40B5-BA88-FC313277D970}"/>
    <cellStyle name="Normal 10 2 3 3 2 2" xfId="475" xr:uid="{3C60B883-7BF9-4ECB-8512-4CF9327AC8BF}"/>
    <cellStyle name="Normal 10 2 3 3 2 2 2" xfId="988" xr:uid="{CDC19A2E-2BA9-4333-A300-31A0DB5DF684}"/>
    <cellStyle name="Normal 10 2 3 3 2 2 2 2" xfId="989" xr:uid="{D37CC2D8-C8BE-440B-B818-88459BF5C82E}"/>
    <cellStyle name="Normal 10 2 3 3 2 2 3" xfId="990" xr:uid="{93C714F1-5FDB-413F-91EC-09CAA1E44198}"/>
    <cellStyle name="Normal 10 2 3 3 2 3" xfId="991" xr:uid="{E5AA437E-42D3-41C3-B242-3EA3E687A7E4}"/>
    <cellStyle name="Normal 10 2 3 3 2 3 2" xfId="992" xr:uid="{45143A66-1C34-4757-AA4F-BED66765F2BB}"/>
    <cellStyle name="Normal 10 2 3 3 2 4" xfId="993" xr:uid="{23E459E3-C95B-453F-BF15-CCCCE3945ADD}"/>
    <cellStyle name="Normal 10 2 3 3 3" xfId="476" xr:uid="{D827D269-4485-408C-BED4-EFD59B24301A}"/>
    <cellStyle name="Normal 10 2 3 3 3 2" xfId="994" xr:uid="{A8457423-166C-482E-B9B0-B72694271C59}"/>
    <cellStyle name="Normal 10 2 3 3 3 2 2" xfId="995" xr:uid="{8034FEB8-AF88-4C92-AB9C-15F26762226C}"/>
    <cellStyle name="Normal 10 2 3 3 3 3" xfId="996" xr:uid="{184637A4-FA95-47B8-A590-9840289F887F}"/>
    <cellStyle name="Normal 10 2 3 3 4" xfId="997" xr:uid="{E84A40BB-09E9-498F-96CE-113D51967BB0}"/>
    <cellStyle name="Normal 10 2 3 3 4 2" xfId="998" xr:uid="{4DD2FF46-2107-475F-9181-38640B7EF95D}"/>
    <cellStyle name="Normal 10 2 3 3 5" xfId="999" xr:uid="{CB24D026-F414-4172-9884-931B16E42A2D}"/>
    <cellStyle name="Normal 10 2 3 4" xfId="244" xr:uid="{3AE708CE-461F-484C-B74A-C0EFB37F23CC}"/>
    <cellStyle name="Normal 10 2 3 4 2" xfId="477" xr:uid="{0DAE8E58-BA2A-44F6-B797-4FAA7357F0A7}"/>
    <cellStyle name="Normal 10 2 3 4 2 2" xfId="1000" xr:uid="{5C291302-189B-4131-AB72-7B54D6932F54}"/>
    <cellStyle name="Normal 10 2 3 4 2 2 2" xfId="1001" xr:uid="{B06668E7-77A7-482B-91C9-475681A88783}"/>
    <cellStyle name="Normal 10 2 3 4 2 3" xfId="1002" xr:uid="{E4C82FB5-AFBF-4AD0-A98D-E12A05E4C0E6}"/>
    <cellStyle name="Normal 10 2 3 4 3" xfId="1003" xr:uid="{00634F62-D3D9-4E28-99AC-5539CA27A378}"/>
    <cellStyle name="Normal 10 2 3 4 3 2" xfId="1004" xr:uid="{ED1DB217-4A45-4896-85DD-55534972040D}"/>
    <cellStyle name="Normal 10 2 3 4 4" xfId="1005" xr:uid="{97CCA3C9-7151-47DF-849F-2601A346F81F}"/>
    <cellStyle name="Normal 10 2 3 5" xfId="478" xr:uid="{246492E5-A3E9-4A64-B7B2-AA85B1FE17AD}"/>
    <cellStyle name="Normal 10 2 3 5 2" xfId="1006" xr:uid="{C9A582AA-B776-43E8-84D6-EEC46D3DC552}"/>
    <cellStyle name="Normal 10 2 3 5 2 2" xfId="1007" xr:uid="{5F4CF525-E28D-4B21-9B60-0446EFC942CE}"/>
    <cellStyle name="Normal 10 2 3 5 2 3" xfId="4334" xr:uid="{9950EFAC-F82D-4586-A214-76F2ED41DD28}"/>
    <cellStyle name="Normal 10 2 3 5 3" xfId="1008" xr:uid="{B35B5840-4833-416A-BDEA-FDA971451FD7}"/>
    <cellStyle name="Normal 10 2 3 5 4" xfId="2532" xr:uid="{E1F958DE-EFF8-4052-A55B-81C3D702BFD2}"/>
    <cellStyle name="Normal 10 2 3 5 4 2" xfId="4565" xr:uid="{E55F52F5-F4FB-4499-BCDC-9CB529545FA6}"/>
    <cellStyle name="Normal 10 2 3 5 4 3" xfId="4677" xr:uid="{446DF2C7-CA9B-4CFA-8070-D8A52FAE3C74}"/>
    <cellStyle name="Normal 10 2 3 5 4 4" xfId="4603" xr:uid="{74CBE7CF-09AA-4205-837E-8E31D6E2BC4D}"/>
    <cellStyle name="Normal 10 2 3 6" xfId="1009" xr:uid="{A4E52104-69E2-476B-AB75-962C0ABC4BA4}"/>
    <cellStyle name="Normal 10 2 3 6 2" xfId="1010" xr:uid="{BB509FD2-BF52-4388-9A33-98A2C9B7AB20}"/>
    <cellStyle name="Normal 10 2 3 7" xfId="1011" xr:uid="{F2BB0F08-FB9D-4E7A-801C-32D25D51D2E3}"/>
    <cellStyle name="Normal 10 2 3 8" xfId="2533" xr:uid="{87252635-818B-484B-BDE7-254CFE0F4CE9}"/>
    <cellStyle name="Normal 10 2 4" xfId="49" xr:uid="{D8604921-7879-4CAE-B14D-60C17E9F0F3D}"/>
    <cellStyle name="Normal 10 2 4 2" xfId="429" xr:uid="{5094721D-FC96-402E-A29A-D6A0EB5B484D}"/>
    <cellStyle name="Normal 10 2 4 2 2" xfId="479" xr:uid="{840CCD1B-ABED-477C-83E5-6A38132DAC5A}"/>
    <cellStyle name="Normal 10 2 4 2 2 2" xfId="1012" xr:uid="{5D4716C5-711A-4DAD-92D1-241F1D4EE712}"/>
    <cellStyle name="Normal 10 2 4 2 2 2 2" xfId="1013" xr:uid="{2E94F158-43B1-4076-B674-190E0EE78CEA}"/>
    <cellStyle name="Normal 10 2 4 2 2 3" xfId="1014" xr:uid="{EB8F9724-151D-4ECF-8269-CCE829B59D6C}"/>
    <cellStyle name="Normal 10 2 4 2 2 4" xfId="2534" xr:uid="{7311C6CA-C9CD-4355-ADAC-F97E43BB65AE}"/>
    <cellStyle name="Normal 10 2 4 2 3" xfId="1015" xr:uid="{3B28C8E8-47FF-4232-A7A3-74454BB613FC}"/>
    <cellStyle name="Normal 10 2 4 2 3 2" xfId="1016" xr:uid="{24CC407C-357E-4D27-B285-5D5E19424B62}"/>
    <cellStyle name="Normal 10 2 4 2 4" xfId="1017" xr:uid="{C7DD51AE-C8D8-4AA5-B6DD-09ED0CA6C51F}"/>
    <cellStyle name="Normal 10 2 4 2 5" xfId="2535" xr:uid="{FA26F1CD-CC59-4D0C-AC03-407F8976D449}"/>
    <cellStyle name="Normal 10 2 4 3" xfId="480" xr:uid="{266222DC-1695-4F5B-9A47-E50717E7A752}"/>
    <cellStyle name="Normal 10 2 4 3 2" xfId="1018" xr:uid="{013944CD-B57A-4355-93C7-B69807DEBDDA}"/>
    <cellStyle name="Normal 10 2 4 3 2 2" xfId="1019" xr:uid="{B9349FAC-449A-49B8-B8B7-00E9B1A988FE}"/>
    <cellStyle name="Normal 10 2 4 3 3" xfId="1020" xr:uid="{B688DC44-DCD0-433D-B182-7D6C85B64CF2}"/>
    <cellStyle name="Normal 10 2 4 3 4" xfId="2536" xr:uid="{2CCF6405-CCF1-4C79-87C4-914E958E68B5}"/>
    <cellStyle name="Normal 10 2 4 4" xfId="1021" xr:uid="{C8D573DB-7A24-442A-98FE-48888E0DB336}"/>
    <cellStyle name="Normal 10 2 4 4 2" xfId="1022" xr:uid="{DC7071DF-5366-4CC3-B478-44D371FDDC55}"/>
    <cellStyle name="Normal 10 2 4 4 3" xfId="2537" xr:uid="{3165CE13-186E-4106-B74A-360C78FE0FFC}"/>
    <cellStyle name="Normal 10 2 4 4 4" xfId="2538" xr:uid="{0FAA8A04-B5A6-4753-BC80-6295394D7698}"/>
    <cellStyle name="Normal 10 2 4 5" xfId="1023" xr:uid="{90B3C94F-42C6-48E7-8F69-C421C53E7EDB}"/>
    <cellStyle name="Normal 10 2 4 6" xfId="2539" xr:uid="{DF575F10-405F-40B5-942F-57B0EE350426}"/>
    <cellStyle name="Normal 10 2 4 7" xfId="2540" xr:uid="{E390AC25-9C15-4F3F-9601-17F15F3B0A88}"/>
    <cellStyle name="Normal 10 2 5" xfId="245" xr:uid="{F0D486EB-0EFB-4526-A446-78FBF58DB4F4}"/>
    <cellStyle name="Normal 10 2 5 2" xfId="481" xr:uid="{2F533FCB-DE33-423D-8080-5291FCEA6B01}"/>
    <cellStyle name="Normal 10 2 5 2 2" xfId="482" xr:uid="{7C70C6EE-3359-4AE9-9E88-6BE9DF1A19E5}"/>
    <cellStyle name="Normal 10 2 5 2 2 2" xfId="1024" xr:uid="{E70BC014-A5F7-4A51-B7A8-6A7381B57F74}"/>
    <cellStyle name="Normal 10 2 5 2 2 2 2" xfId="1025" xr:uid="{9BA6F568-078E-49EC-A270-AF98C51E2026}"/>
    <cellStyle name="Normal 10 2 5 2 2 3" xfId="1026" xr:uid="{21730890-289F-468D-B861-13D74A7373C4}"/>
    <cellStyle name="Normal 10 2 5 2 3" xfId="1027" xr:uid="{AB4812EB-FEEB-40A1-AC16-AD5EF01DCE6C}"/>
    <cellStyle name="Normal 10 2 5 2 3 2" xfId="1028" xr:uid="{2115717E-7792-4670-8ED6-9429CBE689BF}"/>
    <cellStyle name="Normal 10 2 5 2 4" xfId="1029" xr:uid="{051BD421-CC48-4EC5-995B-BB0D8D0650AD}"/>
    <cellStyle name="Normal 10 2 5 3" xfId="483" xr:uid="{E2B7B9DF-A513-463E-B7C6-FD3F08DEC4C5}"/>
    <cellStyle name="Normal 10 2 5 3 2" xfId="1030" xr:uid="{7582D35C-FD47-4073-83EC-F0049A729B59}"/>
    <cellStyle name="Normal 10 2 5 3 2 2" xfId="1031" xr:uid="{EEF84ACB-863F-4BDF-8633-D855CE34F927}"/>
    <cellStyle name="Normal 10 2 5 3 3" xfId="1032" xr:uid="{D029A41E-C070-4DEB-96D7-E8F90C49049A}"/>
    <cellStyle name="Normal 10 2 5 3 4" xfId="2541" xr:uid="{3BF46D12-EE4D-4DF4-89E7-8F76D927670F}"/>
    <cellStyle name="Normal 10 2 5 4" xfId="1033" xr:uid="{9315DE79-E222-453D-B31F-D5E37895C075}"/>
    <cellStyle name="Normal 10 2 5 4 2" xfId="1034" xr:uid="{D5AD4AF5-C243-4DCB-902A-F22C17654E3E}"/>
    <cellStyle name="Normal 10 2 5 5" xfId="1035" xr:uid="{441F1240-4225-4BEB-8840-CB37E44EDCC9}"/>
    <cellStyle name="Normal 10 2 5 6" xfId="2542" xr:uid="{5F89F2CE-758C-42BB-A8EB-D43907FD7BB2}"/>
    <cellStyle name="Normal 10 2 6" xfId="246" xr:uid="{E39FED07-9243-4BB6-94D1-C70442AB6DB7}"/>
    <cellStyle name="Normal 10 2 6 2" xfId="484" xr:uid="{EBE23AF9-B1D2-4CCE-B66B-EF12CC01B68E}"/>
    <cellStyle name="Normal 10 2 6 2 2" xfId="1036" xr:uid="{DC435644-A263-41D1-A293-A9F87056BF0D}"/>
    <cellStyle name="Normal 10 2 6 2 2 2" xfId="1037" xr:uid="{2D68E276-73BF-4B21-BD7A-3D2A8A436206}"/>
    <cellStyle name="Normal 10 2 6 2 3" xfId="1038" xr:uid="{5049D8B7-A771-46AD-9D39-6655C760D347}"/>
    <cellStyle name="Normal 10 2 6 2 4" xfId="2543" xr:uid="{5C9181E2-9E7F-4F80-8150-68E231CCA4E9}"/>
    <cellStyle name="Normal 10 2 6 3" xfId="1039" xr:uid="{E55DE03D-AD9D-4BDC-AE87-6C4356AD95FD}"/>
    <cellStyle name="Normal 10 2 6 3 2" xfId="1040" xr:uid="{81ADF007-FED5-4C25-911A-7313E2B1631F}"/>
    <cellStyle name="Normal 10 2 6 4" xfId="1041" xr:uid="{89E8CDDE-6FBC-42CF-B632-1D9E0779CE53}"/>
    <cellStyle name="Normal 10 2 6 5" xfId="2544" xr:uid="{FA06EBFB-C83A-4F54-A849-714DB750B4E4}"/>
    <cellStyle name="Normal 10 2 7" xfId="485" xr:uid="{4C27FDBD-BAD7-4783-81B4-A92DF2B7EA89}"/>
    <cellStyle name="Normal 10 2 7 2" xfId="1042" xr:uid="{E788E114-9E01-4467-8C20-12A83A970296}"/>
    <cellStyle name="Normal 10 2 7 2 2" xfId="1043" xr:uid="{D72FBAA7-7F14-48E6-9DA2-DF832A2EA1BA}"/>
    <cellStyle name="Normal 10 2 7 2 3" xfId="4332" xr:uid="{0E87BC9B-DED8-4A7D-A469-D5951AAFE868}"/>
    <cellStyle name="Normal 10 2 7 3" xfId="1044" xr:uid="{E22F8969-00CE-48F8-824C-DCB6CEBEBBEB}"/>
    <cellStyle name="Normal 10 2 7 4" xfId="2545" xr:uid="{1686B6B8-0BC8-48DF-B05E-0D328CF2861F}"/>
    <cellStyle name="Normal 10 2 7 4 2" xfId="4563" xr:uid="{1DDED5CB-9A90-458A-A473-0E92AE83E394}"/>
    <cellStyle name="Normal 10 2 7 4 3" xfId="4678" xr:uid="{E862C0DC-207C-43C2-A997-D308C69E2363}"/>
    <cellStyle name="Normal 10 2 7 4 4" xfId="4601" xr:uid="{80D50161-6960-4A7B-B17D-0116BB782222}"/>
    <cellStyle name="Normal 10 2 8" xfId="1045" xr:uid="{A70CF4F9-1325-4BA8-8257-4B024EBEE0A7}"/>
    <cellStyle name="Normal 10 2 8 2" xfId="1046" xr:uid="{0167E237-0913-49E7-8029-4BD2D438C466}"/>
    <cellStyle name="Normal 10 2 8 3" xfId="2546" xr:uid="{A51BADCE-D739-415D-AD68-57D0394D3E43}"/>
    <cellStyle name="Normal 10 2 8 4" xfId="2547" xr:uid="{4B672022-790B-4826-8B5E-D37C24080380}"/>
    <cellStyle name="Normal 10 2 9" xfId="1047" xr:uid="{6CAE6AB5-3EA0-41D8-828E-4FAA3A72D6C6}"/>
    <cellStyle name="Normal 10 3" xfId="50" xr:uid="{9EE43098-7419-4948-9DEB-C6FDB3529271}"/>
    <cellStyle name="Normal 10 3 10" xfId="2548" xr:uid="{CD8A104F-D95F-441A-B44A-A2FADD322899}"/>
    <cellStyle name="Normal 10 3 11" xfId="2549" xr:uid="{C29F09EE-3F21-400E-8B45-BE83EB142914}"/>
    <cellStyle name="Normal 10 3 2" xfId="51" xr:uid="{0C66226B-B22A-4D2E-942E-E4D4AB0D00C3}"/>
    <cellStyle name="Normal 10 3 2 2" xfId="52" xr:uid="{6D22656D-E5B8-4920-A07E-C4CD66B8F38E}"/>
    <cellStyle name="Normal 10 3 2 2 2" xfId="247" xr:uid="{391DE62C-0628-48F3-B3E8-C2BD84D43695}"/>
    <cellStyle name="Normal 10 3 2 2 2 2" xfId="486" xr:uid="{B93864A6-F173-42D4-BCE1-AA9FACF5CC3B}"/>
    <cellStyle name="Normal 10 3 2 2 2 2 2" xfId="1048" xr:uid="{7EBAD35A-75E3-490C-88C9-736F27740C77}"/>
    <cellStyle name="Normal 10 3 2 2 2 2 2 2" xfId="1049" xr:uid="{89E13EE7-2B1C-4EC7-8B45-C3AB9B5ABB63}"/>
    <cellStyle name="Normal 10 3 2 2 2 2 3" xfId="1050" xr:uid="{67F1A930-1B3C-4061-A7B7-941E991F1DC3}"/>
    <cellStyle name="Normal 10 3 2 2 2 2 4" xfId="2550" xr:uid="{0D1D4AFF-DA10-4F8A-AFAA-FD3A2BDA6098}"/>
    <cellStyle name="Normal 10 3 2 2 2 3" xfId="1051" xr:uid="{4ED22FD1-A61B-442D-B188-E4933CA13562}"/>
    <cellStyle name="Normal 10 3 2 2 2 3 2" xfId="1052" xr:uid="{3DC82DEA-2F73-4D13-B59D-BEC91F67B7D9}"/>
    <cellStyle name="Normal 10 3 2 2 2 3 3" xfId="2551" xr:uid="{B75DD27A-FFA3-4C20-B284-D7443343DD75}"/>
    <cellStyle name="Normal 10 3 2 2 2 3 4" xfId="2552" xr:uid="{B1055F97-FFEC-45F8-AE0C-AA60A27B2566}"/>
    <cellStyle name="Normal 10 3 2 2 2 4" xfId="1053" xr:uid="{4B5CA8D3-3421-4806-98EB-FE3E9312D9CD}"/>
    <cellStyle name="Normal 10 3 2 2 2 5" xfId="2553" xr:uid="{375FD175-9FC1-428D-96DB-861C539DF5B8}"/>
    <cellStyle name="Normal 10 3 2 2 2 6" xfId="2554" xr:uid="{CC8FD3EA-8EF3-4613-97AA-2D34229F9B8D}"/>
    <cellStyle name="Normal 10 3 2 2 3" xfId="487" xr:uid="{0D00F3B2-872A-417E-AC97-1B197516F9F0}"/>
    <cellStyle name="Normal 10 3 2 2 3 2" xfId="1054" xr:uid="{9AFEE1F3-61C5-48EC-AA24-57757FC94731}"/>
    <cellStyle name="Normal 10 3 2 2 3 2 2" xfId="1055" xr:uid="{A9999E99-4B56-4512-A0C8-C25FB5F56BEB}"/>
    <cellStyle name="Normal 10 3 2 2 3 2 3" xfId="2555" xr:uid="{D2FF28E1-3EF6-4166-8008-C580249CA702}"/>
    <cellStyle name="Normal 10 3 2 2 3 2 4" xfId="2556" xr:uid="{DEBD12FA-0A71-4EBB-ABED-9EA266CA5C49}"/>
    <cellStyle name="Normal 10 3 2 2 3 3" xfId="1056" xr:uid="{CD9A9DB3-C667-48A2-8883-7564DB554725}"/>
    <cellStyle name="Normal 10 3 2 2 3 4" xfId="2557" xr:uid="{37121DFD-6118-4DF7-B97B-D247D4DBF846}"/>
    <cellStyle name="Normal 10 3 2 2 3 5" xfId="2558" xr:uid="{09A0F9D4-6805-43BB-9943-C5117CC6BFB5}"/>
    <cellStyle name="Normal 10 3 2 2 4" xfId="1057" xr:uid="{E7821127-72AC-42B2-A8B6-68E1A50BE56C}"/>
    <cellStyle name="Normal 10 3 2 2 4 2" xfId="1058" xr:uid="{7609A1D2-ADB3-4347-88F5-3C0DAB653A58}"/>
    <cellStyle name="Normal 10 3 2 2 4 3" xfId="2559" xr:uid="{C8D71636-AB22-4695-BF16-23869239183C}"/>
    <cellStyle name="Normal 10 3 2 2 4 4" xfId="2560" xr:uid="{D81CF7CE-F66A-40F8-B73C-A64A5E2C5DB4}"/>
    <cellStyle name="Normal 10 3 2 2 5" xfId="1059" xr:uid="{45ECD5A8-04D3-4957-A463-3AEC5E14A90D}"/>
    <cellStyle name="Normal 10 3 2 2 5 2" xfId="2561" xr:uid="{F6754DE6-76D9-4B22-9A18-DF23374E821A}"/>
    <cellStyle name="Normal 10 3 2 2 5 3" xfId="2562" xr:uid="{8B367424-7266-4350-9A6E-7149E51D8B6B}"/>
    <cellStyle name="Normal 10 3 2 2 5 4" xfId="2563" xr:uid="{5580658E-0370-4E83-9310-3F8356D6DCA5}"/>
    <cellStyle name="Normal 10 3 2 2 6" xfId="2564" xr:uid="{F46D3E91-CD7E-45AB-8DC6-B1ED96A4DA0A}"/>
    <cellStyle name="Normal 10 3 2 2 7" xfId="2565" xr:uid="{3F7C8696-A198-41BF-B172-BCBE018DA96F}"/>
    <cellStyle name="Normal 10 3 2 2 8" xfId="2566" xr:uid="{F092C812-10EF-44B6-B7B4-1D007F8E80E4}"/>
    <cellStyle name="Normal 10 3 2 3" xfId="248" xr:uid="{21D4590E-0152-4D1E-9F6C-360900DD9BC8}"/>
    <cellStyle name="Normal 10 3 2 3 2" xfId="488" xr:uid="{979DD93B-EE15-4F19-A093-4D7A18B90B1D}"/>
    <cellStyle name="Normal 10 3 2 3 2 2" xfId="489" xr:uid="{2F74B44B-459D-427A-9801-2539C1721694}"/>
    <cellStyle name="Normal 10 3 2 3 2 2 2" xfId="1060" xr:uid="{6D6BF960-1731-473A-B03C-6D14072EDA55}"/>
    <cellStyle name="Normal 10 3 2 3 2 2 2 2" xfId="1061" xr:uid="{B9C25D39-37E5-4A57-A1DD-B953D9D25E47}"/>
    <cellStyle name="Normal 10 3 2 3 2 2 3" xfId="1062" xr:uid="{C5ABC809-72EE-436E-94F4-C8C76D162DE4}"/>
    <cellStyle name="Normal 10 3 2 3 2 3" xfId="1063" xr:uid="{9C24D32B-3C18-455B-93ED-0E429F4CDDBC}"/>
    <cellStyle name="Normal 10 3 2 3 2 3 2" xfId="1064" xr:uid="{B8B29DAA-A04D-40FB-B495-189120F91158}"/>
    <cellStyle name="Normal 10 3 2 3 2 4" xfId="1065" xr:uid="{C1026492-FB4E-47F6-BBB1-CA4656A75705}"/>
    <cellStyle name="Normal 10 3 2 3 3" xfId="490" xr:uid="{4354BEEF-BD07-4AE4-83E2-BE85DFD8FD2D}"/>
    <cellStyle name="Normal 10 3 2 3 3 2" xfId="1066" xr:uid="{256C6706-C2CE-4427-8CDB-AAB1C5DFFD55}"/>
    <cellStyle name="Normal 10 3 2 3 3 2 2" xfId="1067" xr:uid="{E7AF5374-64C4-4ED9-B6E6-566D78555285}"/>
    <cellStyle name="Normal 10 3 2 3 3 3" xfId="1068" xr:uid="{F9AE66D5-39A5-4D0E-AAA0-9FF395D2769A}"/>
    <cellStyle name="Normal 10 3 2 3 3 4" xfId="2567" xr:uid="{C019FA17-E476-409C-B48D-D8BF80E17721}"/>
    <cellStyle name="Normal 10 3 2 3 4" xfId="1069" xr:uid="{8850A158-0DD3-4E01-84DC-857A787E07F3}"/>
    <cellStyle name="Normal 10 3 2 3 4 2" xfId="1070" xr:uid="{A2119631-6991-480B-9A23-E02C4724DF57}"/>
    <cellStyle name="Normal 10 3 2 3 5" xfId="1071" xr:uid="{AAFF05FE-49C3-4938-A334-060FEAEA0FF2}"/>
    <cellStyle name="Normal 10 3 2 3 6" xfId="2568" xr:uid="{A2FDFEF5-EC35-4CB7-BF47-0651D9111191}"/>
    <cellStyle name="Normal 10 3 2 4" xfId="249" xr:uid="{2F069785-7D73-4D71-97F5-C83E81553224}"/>
    <cellStyle name="Normal 10 3 2 4 2" xfId="491" xr:uid="{96076FA9-6AEC-4713-BB19-649726F09C24}"/>
    <cellStyle name="Normal 10 3 2 4 2 2" xfId="1072" xr:uid="{AE95ADA7-3989-4F19-B637-7F4E71264A8D}"/>
    <cellStyle name="Normal 10 3 2 4 2 2 2" xfId="1073" xr:uid="{59FBB819-DA04-4A17-AF29-422CA3964A42}"/>
    <cellStyle name="Normal 10 3 2 4 2 3" xfId="1074" xr:uid="{3FCFF6C2-EAD3-42A0-B085-9492F372D223}"/>
    <cellStyle name="Normal 10 3 2 4 2 4" xfId="2569" xr:uid="{486FD3B0-DD19-4F33-88E0-E5F2F1884045}"/>
    <cellStyle name="Normal 10 3 2 4 3" xfId="1075" xr:uid="{4B4801FA-9C52-4606-BA4A-E2EBBEB9BB3F}"/>
    <cellStyle name="Normal 10 3 2 4 3 2" xfId="1076" xr:uid="{1EBFA05A-25CF-47D5-91D8-0D8649DACCC9}"/>
    <cellStyle name="Normal 10 3 2 4 4" xfId="1077" xr:uid="{6FD4246C-A859-438D-9E66-612A87C97BC2}"/>
    <cellStyle name="Normal 10 3 2 4 5" xfId="2570" xr:uid="{9A594448-D565-4776-A337-808ECA73DE4C}"/>
    <cellStyle name="Normal 10 3 2 5" xfId="251" xr:uid="{A0836EB7-C890-45D9-8D7A-4124223EF3C8}"/>
    <cellStyle name="Normal 10 3 2 5 2" xfId="1078" xr:uid="{C2B3088E-21E4-4EF0-8EB3-05812C561FA4}"/>
    <cellStyle name="Normal 10 3 2 5 2 2" xfId="1079" xr:uid="{7BF7DB50-D8F6-4519-ACE9-EA0D0A4A33A1}"/>
    <cellStyle name="Normal 10 3 2 5 3" xfId="1080" xr:uid="{FC676C3A-AB0B-46B5-8A61-C29548B393AC}"/>
    <cellStyle name="Normal 10 3 2 5 4" xfId="2571" xr:uid="{83D4958B-2297-4BE6-911E-2EEDC8961A57}"/>
    <cellStyle name="Normal 10 3 2 6" xfId="1081" xr:uid="{1F68A8A0-1955-4BB6-8538-0126EC6A48E7}"/>
    <cellStyle name="Normal 10 3 2 6 2" xfId="1082" xr:uid="{BD819148-858A-4EDA-995E-C3FBCB65FD37}"/>
    <cellStyle name="Normal 10 3 2 6 3" xfId="2572" xr:uid="{046C269B-185E-41C4-8749-49EE56B0C6E6}"/>
    <cellStyle name="Normal 10 3 2 6 4" xfId="2573" xr:uid="{2887C44E-8BC4-48D2-B053-526B0DB942E2}"/>
    <cellStyle name="Normal 10 3 2 7" xfId="1083" xr:uid="{5989DDE2-1E3E-4770-80AA-D5B53FAC4D96}"/>
    <cellStyle name="Normal 10 3 2 8" xfId="2574" xr:uid="{5394FC10-3AA6-4594-A625-2E75672CE6DE}"/>
    <cellStyle name="Normal 10 3 2 9" xfId="2575" xr:uid="{483FFC83-C6E8-4F12-9620-3290A12F3AD7}"/>
    <cellStyle name="Normal 10 3 3" xfId="53" xr:uid="{A8A76422-3A0C-479C-A327-B566B5D40332}"/>
    <cellStyle name="Normal 10 3 3 2" xfId="54" xr:uid="{6B53E5C9-2FEA-4213-9328-0B5D4F54C06C}"/>
    <cellStyle name="Normal 10 3 3 2 2" xfId="492" xr:uid="{74F82600-80F0-4C07-9D31-8553FE7DE19D}"/>
    <cellStyle name="Normal 10 3 3 2 2 2" xfId="1084" xr:uid="{035506E4-31A2-4EAB-91B7-6DEB467FE4E5}"/>
    <cellStyle name="Normal 10 3 3 2 2 2 2" xfId="1085" xr:uid="{F1B5673E-DE41-4926-BABA-83A4A567C595}"/>
    <cellStyle name="Normal 10 3 3 2 2 2 2 2" xfId="4445" xr:uid="{372A1BAC-78D4-470D-8F4B-9AFC7278418F}"/>
    <cellStyle name="Normal 10 3 3 2 2 2 3" xfId="4446" xr:uid="{0371E995-28D7-4CEA-B6B4-1A0B4C5D9B0D}"/>
    <cellStyle name="Normal 10 3 3 2 2 3" xfId="1086" xr:uid="{1F731C20-9833-4738-8F91-E706DC4BA796}"/>
    <cellStyle name="Normal 10 3 3 2 2 3 2" xfId="4447" xr:uid="{7EC56563-228F-4908-A297-DB56CC25E724}"/>
    <cellStyle name="Normal 10 3 3 2 2 4" xfId="2576" xr:uid="{17F7F93E-AAF2-48E8-81ED-DD57BA6F3EE4}"/>
    <cellStyle name="Normal 10 3 3 2 3" xfId="1087" xr:uid="{BBACA688-9AA4-4934-9589-5D0140E51873}"/>
    <cellStyle name="Normal 10 3 3 2 3 2" xfId="1088" xr:uid="{1598B53B-1554-4467-A0BF-29918DE078F0}"/>
    <cellStyle name="Normal 10 3 3 2 3 2 2" xfId="4448" xr:uid="{E3B5B4A6-CEB2-4CC1-AFBD-34B720195E47}"/>
    <cellStyle name="Normal 10 3 3 2 3 3" xfId="2577" xr:uid="{638413B5-AA0E-41B9-9F58-4527D9FAC692}"/>
    <cellStyle name="Normal 10 3 3 2 3 4" xfId="2578" xr:uid="{722D6AA1-96F4-43AE-88CE-39980B015360}"/>
    <cellStyle name="Normal 10 3 3 2 4" xfId="1089" xr:uid="{7B8F0567-6684-4631-A298-282093C3989E}"/>
    <cellStyle name="Normal 10 3 3 2 4 2" xfId="4449" xr:uid="{18BF5101-7127-419D-B2CF-3E785829677B}"/>
    <cellStyle name="Normal 10 3 3 2 5" xfId="2579" xr:uid="{F9B6DF0F-7EA6-4284-981E-13A43329BDF9}"/>
    <cellStyle name="Normal 10 3 3 2 6" xfId="2580" xr:uid="{E7632523-68BC-4D89-9F60-AA002B0B1780}"/>
    <cellStyle name="Normal 10 3 3 3" xfId="252" xr:uid="{CEB01BB3-DCA7-4B50-AF7C-AF8AF052C5E6}"/>
    <cellStyle name="Normal 10 3 3 3 2" xfId="1090" xr:uid="{CDC2037F-F4DC-4F0B-BFF5-123401ACEB03}"/>
    <cellStyle name="Normal 10 3 3 3 2 2" xfId="1091" xr:uid="{13E682BC-6933-4716-BF29-AB36A2CEABD6}"/>
    <cellStyle name="Normal 10 3 3 3 2 2 2" xfId="4450" xr:uid="{894271CD-99F9-4A1B-A50D-3E8C01638960}"/>
    <cellStyle name="Normal 10 3 3 3 2 3" xfId="2581" xr:uid="{B5EE7DE8-05FB-430A-BA17-C75410F1F051}"/>
    <cellStyle name="Normal 10 3 3 3 2 4" xfId="2582" xr:uid="{F83053BE-D609-4497-9643-13564A1EA948}"/>
    <cellStyle name="Normal 10 3 3 3 3" xfId="1092" xr:uid="{FDCF1F8F-6978-411B-963A-237C157ED65B}"/>
    <cellStyle name="Normal 10 3 3 3 3 2" xfId="4451" xr:uid="{F3F1E086-7CD0-4413-8C8E-2421FA6FDA7C}"/>
    <cellStyle name="Normal 10 3 3 3 4" xfId="2583" xr:uid="{7B18CA64-96B7-4933-9699-1A1132F2213A}"/>
    <cellStyle name="Normal 10 3 3 3 5" xfId="2584" xr:uid="{3F21570A-5BB6-4C3D-BCBB-3C1631970EDF}"/>
    <cellStyle name="Normal 10 3 3 4" xfId="1093" xr:uid="{18654743-2E52-4276-9D86-CC64EA492339}"/>
    <cellStyle name="Normal 10 3 3 4 2" xfId="1094" xr:uid="{C09529CE-2F5F-4A79-A4AD-25F442AE98F2}"/>
    <cellStyle name="Normal 10 3 3 4 2 2" xfId="4452" xr:uid="{8F41303D-B9CA-4F6D-913C-06B11883C348}"/>
    <cellStyle name="Normal 10 3 3 4 3" xfId="2585" xr:uid="{85CB0F5D-55DC-4006-A01A-1B9954B74C9B}"/>
    <cellStyle name="Normal 10 3 3 4 4" xfId="2586" xr:uid="{4203C775-CD77-4C29-AE74-42101B369ABE}"/>
    <cellStyle name="Normal 10 3 3 5" xfId="1095" xr:uid="{2C81EAC0-4D56-47D6-872F-374416F909A0}"/>
    <cellStyle name="Normal 10 3 3 5 2" xfId="2587" xr:uid="{DD8C801F-85CA-4B1F-9644-84D683FB0B11}"/>
    <cellStyle name="Normal 10 3 3 5 3" xfId="2588" xr:uid="{76779D3B-2C11-4294-A81C-9ED1A31E4368}"/>
    <cellStyle name="Normal 10 3 3 5 4" xfId="2589" xr:uid="{D19DA039-0BD8-4529-AA67-A6B40A656EE1}"/>
    <cellStyle name="Normal 10 3 3 6" xfId="2590" xr:uid="{C138CD56-41AF-47DC-96B6-A74EDA7B10EB}"/>
    <cellStyle name="Normal 10 3 3 7" xfId="2591" xr:uid="{5B00926B-6EB4-4544-AEDE-16B245FCEAD6}"/>
    <cellStyle name="Normal 10 3 3 8" xfId="2592" xr:uid="{99BCE724-17A9-4AB1-A04E-9BB9CCC988DB}"/>
    <cellStyle name="Normal 10 3 4" xfId="55" xr:uid="{1A43E3A3-7575-4801-99B6-9F856AC191DB}"/>
    <cellStyle name="Normal 10 3 4 2" xfId="493" xr:uid="{B5894B37-8818-4593-A503-7CDB468EDBEE}"/>
    <cellStyle name="Normal 10 3 4 2 2" xfId="494" xr:uid="{557330E1-FBBF-4C89-B8CD-47F04EC3B1B5}"/>
    <cellStyle name="Normal 10 3 4 2 2 2" xfId="1096" xr:uid="{CAA6FFC7-1B81-4E9B-98B0-CFD8072907FB}"/>
    <cellStyle name="Normal 10 3 4 2 2 2 2" xfId="1097" xr:uid="{8F4501D6-EF01-4E6A-BE5C-23CFFCC7CDC3}"/>
    <cellStyle name="Normal 10 3 4 2 2 3" xfId="1098" xr:uid="{BDEFB5C8-8188-48D7-B3EB-B3234E6E4EB3}"/>
    <cellStyle name="Normal 10 3 4 2 2 4" xfId="2593" xr:uid="{2D48F2BD-029B-4509-96AF-705145FF6DF1}"/>
    <cellStyle name="Normal 10 3 4 2 3" xfId="1099" xr:uid="{8AF7DD52-DC3F-4694-9007-CC2001D834B4}"/>
    <cellStyle name="Normal 10 3 4 2 3 2" xfId="1100" xr:uid="{EFC32ACD-5B9C-4BDC-800F-78387C34CB71}"/>
    <cellStyle name="Normal 10 3 4 2 4" xfId="1101" xr:uid="{01E6693E-7B28-409A-A436-ED35F4BA2D15}"/>
    <cellStyle name="Normal 10 3 4 2 5" xfId="2594" xr:uid="{AEA85DCF-F51C-482F-B62A-23111804D108}"/>
    <cellStyle name="Normal 10 3 4 3" xfId="495" xr:uid="{54D9422D-1385-40D1-A830-A25975DB4BF6}"/>
    <cellStyle name="Normal 10 3 4 3 2" xfId="1102" xr:uid="{3634C44D-B60F-4492-97FC-0EE156DA808A}"/>
    <cellStyle name="Normal 10 3 4 3 2 2" xfId="1103" xr:uid="{8B665FBD-2CC7-43A2-B3FD-C78C3A1092D7}"/>
    <cellStyle name="Normal 10 3 4 3 3" xfId="1104" xr:uid="{F6CC5031-1E21-422E-8F7E-E14B8467ACE3}"/>
    <cellStyle name="Normal 10 3 4 3 4" xfId="2595" xr:uid="{CD10BBFF-E708-4364-A5E4-2CACA3D18F51}"/>
    <cellStyle name="Normal 10 3 4 4" xfId="1105" xr:uid="{F0B1258D-F4DB-43BF-AA0D-D517987151B2}"/>
    <cellStyle name="Normal 10 3 4 4 2" xfId="1106" xr:uid="{D7E7419F-F817-4630-A79F-0AFA9667B20B}"/>
    <cellStyle name="Normal 10 3 4 4 3" xfId="2596" xr:uid="{6EA213A0-CE75-413C-BF61-A0AB3BDF2B83}"/>
    <cellStyle name="Normal 10 3 4 4 4" xfId="2597" xr:uid="{D1BB1E16-1B37-41A5-AB0A-07E26FC9C139}"/>
    <cellStyle name="Normal 10 3 4 5" xfId="1107" xr:uid="{565CB6A7-A629-4B98-958E-09BFDBB48D66}"/>
    <cellStyle name="Normal 10 3 4 6" xfId="2598" xr:uid="{BA3EB263-9A23-49D4-8803-0A110622D5B7}"/>
    <cellStyle name="Normal 10 3 4 7" xfId="2599" xr:uid="{B6C457F4-11AF-49D0-8E7A-F3218EE5178A}"/>
    <cellStyle name="Normal 10 3 5" xfId="253" xr:uid="{E314319D-0701-4555-BC66-F5A83FF222A1}"/>
    <cellStyle name="Normal 10 3 5 2" xfId="496" xr:uid="{5A6744D8-D7E2-4194-A4EC-36689FAD17F2}"/>
    <cellStyle name="Normal 10 3 5 2 2" xfId="1108" xr:uid="{2DB94A2D-3C81-4DB7-8A63-DCFC4EECABEE}"/>
    <cellStyle name="Normal 10 3 5 2 2 2" xfId="1109" xr:uid="{71A16004-549F-440F-984E-EAE70208B414}"/>
    <cellStyle name="Normal 10 3 5 2 3" xfId="1110" xr:uid="{2E25FEE9-5453-4092-BC1E-867FE2F086C8}"/>
    <cellStyle name="Normal 10 3 5 2 4" xfId="2600" xr:uid="{E1EE0CDC-A43C-4D00-9752-8C893B8EE156}"/>
    <cellStyle name="Normal 10 3 5 3" xfId="1111" xr:uid="{BE009F91-D262-4BA1-AEF4-9D1FCBDDB709}"/>
    <cellStyle name="Normal 10 3 5 3 2" xfId="1112" xr:uid="{3CE4AAB7-3598-4007-A4DB-329D5888D352}"/>
    <cellStyle name="Normal 10 3 5 3 3" xfId="2601" xr:uid="{DB50C811-3F34-420B-8F61-32A8E9DEF61F}"/>
    <cellStyle name="Normal 10 3 5 3 4" xfId="2602" xr:uid="{F5CEB2FE-F0B5-4FEE-9C51-48685347D605}"/>
    <cellStyle name="Normal 10 3 5 4" xfId="1113" xr:uid="{7795167E-E688-466D-B879-86F5B40AD2C9}"/>
    <cellStyle name="Normal 10 3 5 5" xfId="2603" xr:uid="{20CFC25C-9F4E-4170-A81D-63C4C6E6120A}"/>
    <cellStyle name="Normal 10 3 5 6" xfId="2604" xr:uid="{7F5AA7A8-2722-48C7-A70B-D1FFFDFA29D9}"/>
    <cellStyle name="Normal 10 3 6" xfId="254" xr:uid="{7AE19B46-530A-48E5-A1B7-6BE8694999E7}"/>
    <cellStyle name="Normal 10 3 6 2" xfId="1114" xr:uid="{A8573FE6-67B1-4099-B2B1-A445DFBEC787}"/>
    <cellStyle name="Normal 10 3 6 2 2" xfId="1115" xr:uid="{A57BEA71-DA1F-49D8-9A88-394E03E91CAD}"/>
    <cellStyle name="Normal 10 3 6 2 3" xfId="2605" xr:uid="{F0A2B34F-8574-4CBF-AAE9-3E16AE435E56}"/>
    <cellStyle name="Normal 10 3 6 2 4" xfId="2606" xr:uid="{CBA79368-254A-46B3-AAF1-3C0BF2D6C4E5}"/>
    <cellStyle name="Normal 10 3 6 3" xfId="1116" xr:uid="{358AC816-2449-465B-9BD2-69A8985C8707}"/>
    <cellStyle name="Normal 10 3 6 4" xfId="2607" xr:uid="{63A1CE83-FA38-407A-B378-8B433D5F5BC1}"/>
    <cellStyle name="Normal 10 3 6 5" xfId="2608" xr:uid="{DBD024ED-C2D6-4163-ACD0-EFA0860A5D23}"/>
    <cellStyle name="Normal 10 3 7" xfId="1117" xr:uid="{8DF0016A-4D90-4B26-9E4B-A7F89B644765}"/>
    <cellStyle name="Normal 10 3 7 2" xfId="1118" xr:uid="{812E8E87-A977-4D1D-92E1-AEEB6CF5320D}"/>
    <cellStyle name="Normal 10 3 7 3" xfId="2609" xr:uid="{A7D1D462-03A2-4701-821B-60020BF783E7}"/>
    <cellStyle name="Normal 10 3 7 4" xfId="2610" xr:uid="{A4F3D798-C11D-4E65-8DF7-15D94F75A73F}"/>
    <cellStyle name="Normal 10 3 8" xfId="1119" xr:uid="{CB9EF532-FFA2-4CA4-B2DC-0FA6C4F884AA}"/>
    <cellStyle name="Normal 10 3 8 2" xfId="2611" xr:uid="{C4CD9B20-1C47-450A-AAAC-F76D38F51942}"/>
    <cellStyle name="Normal 10 3 8 3" xfId="2612" xr:uid="{9C1BFF1B-7EF6-4ED5-B4EB-12B1FF842392}"/>
    <cellStyle name="Normal 10 3 8 4" xfId="2613" xr:uid="{09530D20-9492-4F1D-A46D-B1DB03D80C8A}"/>
    <cellStyle name="Normal 10 3 9" xfId="2614" xr:uid="{948D646A-36D6-4362-9D28-72572CB12539}"/>
    <cellStyle name="Normal 10 4" xfId="56" xr:uid="{DBE983C1-5724-4301-9BFC-F4FD53290E79}"/>
    <cellStyle name="Normal 10 4 10" xfId="2615" xr:uid="{8A3CB26C-E118-4738-9DF5-7AAD0B8D3D8B}"/>
    <cellStyle name="Normal 10 4 11" xfId="2616" xr:uid="{C0740B72-FB9D-4A5F-8EBE-31AA423FA078}"/>
    <cellStyle name="Normal 10 4 2" xfId="57" xr:uid="{13D40CF6-0F74-4F86-96CF-D4F37929A21C}"/>
    <cellStyle name="Normal 10 4 2 2" xfId="255" xr:uid="{2FB2CFB6-12D7-49E7-B717-E9CDE1C4D6EA}"/>
    <cellStyle name="Normal 10 4 2 2 2" xfId="497" xr:uid="{AB470794-1E65-48E2-AD9B-412A48E1C960}"/>
    <cellStyle name="Normal 10 4 2 2 2 2" xfId="498" xr:uid="{3CFB439B-B42C-4966-A1D0-9D040CD7E3FF}"/>
    <cellStyle name="Normal 10 4 2 2 2 2 2" xfId="1120" xr:uid="{B7D09285-C4CA-4AC0-A7D0-D26435D52D56}"/>
    <cellStyle name="Normal 10 4 2 2 2 2 3" xfId="2617" xr:uid="{9AAC3CDC-5011-4250-8AA0-2B6D21F30135}"/>
    <cellStyle name="Normal 10 4 2 2 2 2 4" xfId="2618" xr:uid="{19426A4B-74B0-4A5C-9FFF-C1C70ED0FFBE}"/>
    <cellStyle name="Normal 10 4 2 2 2 3" xfId="1121" xr:uid="{2FFE001F-4268-4B81-9ABB-8AD2FE61CA89}"/>
    <cellStyle name="Normal 10 4 2 2 2 3 2" xfId="2619" xr:uid="{F18ED702-845C-4706-A7A0-78A44D9ABD4F}"/>
    <cellStyle name="Normal 10 4 2 2 2 3 3" xfId="2620" xr:uid="{BE5254D7-2596-4C95-83C3-14748FFDC3D2}"/>
    <cellStyle name="Normal 10 4 2 2 2 3 4" xfId="2621" xr:uid="{7DE5F9A8-7C87-475C-8025-DF5AAD164F10}"/>
    <cellStyle name="Normal 10 4 2 2 2 4" xfId="2622" xr:uid="{1B0493DF-1555-4534-914E-41BBB33A168C}"/>
    <cellStyle name="Normal 10 4 2 2 2 5" xfId="2623" xr:uid="{3DCCBA89-2B8A-4F96-A661-63366B675E41}"/>
    <cellStyle name="Normal 10 4 2 2 2 6" xfId="2624" xr:uid="{ACE77685-3997-41F6-ACE8-AF057609FAB6}"/>
    <cellStyle name="Normal 10 4 2 2 3" xfId="499" xr:uid="{B28521EE-B77D-4F86-9B78-02A2767EC023}"/>
    <cellStyle name="Normal 10 4 2 2 3 2" xfId="1122" xr:uid="{19461994-187F-41B0-8138-871932CBB5F8}"/>
    <cellStyle name="Normal 10 4 2 2 3 2 2" xfId="2625" xr:uid="{2B0ED3FF-DFC5-4BE7-A39E-45C7185F358B}"/>
    <cellStyle name="Normal 10 4 2 2 3 2 3" xfId="2626" xr:uid="{B636B9D4-1F49-4DA8-9AD3-5727475175FE}"/>
    <cellStyle name="Normal 10 4 2 2 3 2 4" xfId="2627" xr:uid="{A216224E-5152-4282-A27D-68C0B9C2F15E}"/>
    <cellStyle name="Normal 10 4 2 2 3 3" xfId="2628" xr:uid="{BC02663E-3CAA-4014-A040-255A920D3BF3}"/>
    <cellStyle name="Normal 10 4 2 2 3 4" xfId="2629" xr:uid="{C2E42AC5-2E33-473F-A0E0-EC995997086A}"/>
    <cellStyle name="Normal 10 4 2 2 3 5" xfId="2630" xr:uid="{EB441A6A-BC1B-4B85-A864-B3A99E367B5B}"/>
    <cellStyle name="Normal 10 4 2 2 4" xfId="1123" xr:uid="{528C1C84-F90A-4717-8CCB-A45D3A441813}"/>
    <cellStyle name="Normal 10 4 2 2 4 2" xfId="2631" xr:uid="{886386F0-A729-4021-BAD3-4FFEED3E056A}"/>
    <cellStyle name="Normal 10 4 2 2 4 3" xfId="2632" xr:uid="{9909FB85-97AD-44C0-BCFB-B42803401874}"/>
    <cellStyle name="Normal 10 4 2 2 4 4" xfId="2633" xr:uid="{3211313D-DA3B-4892-911D-15D787A130BC}"/>
    <cellStyle name="Normal 10 4 2 2 5" xfId="2634" xr:uid="{4DFC5FE0-7B69-4337-AEF6-6F2C557B0ED1}"/>
    <cellStyle name="Normal 10 4 2 2 5 2" xfId="2635" xr:uid="{62227239-E31B-43B5-9F5A-8E831908701B}"/>
    <cellStyle name="Normal 10 4 2 2 5 3" xfId="2636" xr:uid="{B82CB827-EA06-4B1B-A107-EA6654143402}"/>
    <cellStyle name="Normal 10 4 2 2 5 4" xfId="2637" xr:uid="{89099309-08A1-4F25-9C27-B9EE2689CB0C}"/>
    <cellStyle name="Normal 10 4 2 2 6" xfId="2638" xr:uid="{94E05E31-7E4F-4DA1-994F-9703127E3BF2}"/>
    <cellStyle name="Normal 10 4 2 2 7" xfId="2639" xr:uid="{76E5B28A-783F-4A4D-932D-A3CB8D50DA43}"/>
    <cellStyle name="Normal 10 4 2 2 8" xfId="2640" xr:uid="{133ACF08-711A-42DD-A17D-2E55CC69D1FD}"/>
    <cellStyle name="Normal 10 4 2 3" xfId="500" xr:uid="{85CB0187-C9C4-4058-8AF0-8A447ABCDBC2}"/>
    <cellStyle name="Normal 10 4 2 3 2" xfId="501" xr:uid="{30531D0D-F4A7-4EC0-958E-B0BDF9548881}"/>
    <cellStyle name="Normal 10 4 2 3 2 2" xfId="502" xr:uid="{8B648258-0034-4B0C-BC7F-8529A5D772C5}"/>
    <cellStyle name="Normal 10 4 2 3 2 3" xfId="2641" xr:uid="{B2FCD7A8-6A78-473A-AE14-14D294383062}"/>
    <cellStyle name="Normal 10 4 2 3 2 4" xfId="2642" xr:uid="{825B32EE-1202-45B2-85AF-A1D578127D91}"/>
    <cellStyle name="Normal 10 4 2 3 3" xfId="503" xr:uid="{E1FE901F-6E9E-40D8-BCEC-9D1AC94AEBE0}"/>
    <cellStyle name="Normal 10 4 2 3 3 2" xfId="2643" xr:uid="{1991F104-70FE-468C-A7FE-B43E306E110D}"/>
    <cellStyle name="Normal 10 4 2 3 3 3" xfId="2644" xr:uid="{865A2B11-637B-4176-B0E7-2B6F17DA3CBD}"/>
    <cellStyle name="Normal 10 4 2 3 3 4" xfId="2645" xr:uid="{09958C7D-FA6E-4244-AA96-34923CA1A867}"/>
    <cellStyle name="Normal 10 4 2 3 4" xfId="2646" xr:uid="{5A4EF4A4-6D59-4982-88E1-750143580203}"/>
    <cellStyle name="Normal 10 4 2 3 5" xfId="2647" xr:uid="{1B7396B3-2B0C-4CF1-A050-7253C126E79B}"/>
    <cellStyle name="Normal 10 4 2 3 6" xfId="2648" xr:uid="{652DEABA-2F9D-4A86-9934-089FE80FFABD}"/>
    <cellStyle name="Normal 10 4 2 4" xfId="504" xr:uid="{FDD39069-CA00-493B-9B92-69A77FA68B24}"/>
    <cellStyle name="Normal 10 4 2 4 2" xfId="505" xr:uid="{BBA8C9BD-FC17-4B9F-B63E-9A50BBD267BE}"/>
    <cellStyle name="Normal 10 4 2 4 2 2" xfId="2649" xr:uid="{BBDAAB31-AF95-420A-A92F-FFB920ED9D73}"/>
    <cellStyle name="Normal 10 4 2 4 2 3" xfId="2650" xr:uid="{C92F818D-C1ED-4816-8159-BE202BA70028}"/>
    <cellStyle name="Normal 10 4 2 4 2 4" xfId="2651" xr:uid="{C3E22C6E-C511-4607-B370-EE1EE8856327}"/>
    <cellStyle name="Normal 10 4 2 4 3" xfId="2652" xr:uid="{0CB4ACA1-61FF-4A51-AD05-442DE72F6035}"/>
    <cellStyle name="Normal 10 4 2 4 4" xfId="2653" xr:uid="{38585741-B74D-49A7-B284-02D5CFB6FD82}"/>
    <cellStyle name="Normal 10 4 2 4 5" xfId="2654" xr:uid="{94C2DD83-9AEB-46BC-B11F-AF01568D18D1}"/>
    <cellStyle name="Normal 10 4 2 5" xfId="506" xr:uid="{B1E95168-5B5A-4214-A07D-F3AEF2AF1EB1}"/>
    <cellStyle name="Normal 10 4 2 5 2" xfId="2655" xr:uid="{CF2FF2F9-0858-4BA3-8F75-569CDE58662F}"/>
    <cellStyle name="Normal 10 4 2 5 3" xfId="2656" xr:uid="{DA9A6850-FC43-47A1-91EF-7CACD3610022}"/>
    <cellStyle name="Normal 10 4 2 5 4" xfId="2657" xr:uid="{566B11C7-AEB7-466B-A6E6-4AF8E2080CE0}"/>
    <cellStyle name="Normal 10 4 2 6" xfId="2658" xr:uid="{1BF050BB-DABB-4BE5-A875-B3FE329444FA}"/>
    <cellStyle name="Normal 10 4 2 6 2" xfId="2659" xr:uid="{FBCB0157-C395-4CFC-B579-B0FDE7991A85}"/>
    <cellStyle name="Normal 10 4 2 6 3" xfId="2660" xr:uid="{4BB488FD-4D49-41CC-A6E9-8224D54C2B14}"/>
    <cellStyle name="Normal 10 4 2 6 4" xfId="2661" xr:uid="{B19FF2E1-F8AE-41B2-9485-45911AFB324C}"/>
    <cellStyle name="Normal 10 4 2 7" xfId="2662" xr:uid="{59C9A801-B9EE-43C3-BB48-5A9A2DE2CE30}"/>
    <cellStyle name="Normal 10 4 2 8" xfId="2663" xr:uid="{1FEDEEB3-564A-4F66-9E8C-E3F5DFDF2C3D}"/>
    <cellStyle name="Normal 10 4 2 9" xfId="2664" xr:uid="{7FD06DB2-AAC6-46AB-9030-8BDC33BA50F4}"/>
    <cellStyle name="Normal 10 4 3" xfId="256" xr:uid="{D2EB6DE6-C882-4C11-90AB-54E53CE455EC}"/>
    <cellStyle name="Normal 10 4 3 2" xfId="507" xr:uid="{1FCD983D-167E-406B-8B5E-23CA6501CC0F}"/>
    <cellStyle name="Normal 10 4 3 2 2" xfId="508" xr:uid="{6E0EF915-7D36-48E4-8119-C3A2186928C8}"/>
    <cellStyle name="Normal 10 4 3 2 2 2" xfId="1124" xr:uid="{36F44064-7E65-4370-A7D0-0C59FBC263AD}"/>
    <cellStyle name="Normal 10 4 3 2 2 2 2" xfId="1125" xr:uid="{AAD6C1C6-DE59-4C86-802C-6E4FBD362F12}"/>
    <cellStyle name="Normal 10 4 3 2 2 3" xfId="1126" xr:uid="{A714BC9A-E5AA-4855-B695-26E80BA917E8}"/>
    <cellStyle name="Normal 10 4 3 2 2 4" xfId="2665" xr:uid="{3D2AC586-BC52-4980-9406-DA5C1F6BEED3}"/>
    <cellStyle name="Normal 10 4 3 2 3" xfId="1127" xr:uid="{443C8EDF-EBF5-4360-A898-067F3B0ABAE3}"/>
    <cellStyle name="Normal 10 4 3 2 3 2" xfId="1128" xr:uid="{B6312894-3B63-4047-A3FB-7BD3FF043150}"/>
    <cellStyle name="Normal 10 4 3 2 3 3" xfId="2666" xr:uid="{AC73A443-B4B2-4C0D-B769-0E84208505D0}"/>
    <cellStyle name="Normal 10 4 3 2 3 4" xfId="2667" xr:uid="{2E8FD7B4-F115-4795-B38F-BF4D3F611468}"/>
    <cellStyle name="Normal 10 4 3 2 4" xfId="1129" xr:uid="{E820FB44-4229-4DB9-BEBD-75BA12412A6A}"/>
    <cellStyle name="Normal 10 4 3 2 5" xfId="2668" xr:uid="{67DDEB01-D276-4088-96C8-B21B86022DC8}"/>
    <cellStyle name="Normal 10 4 3 2 6" xfId="2669" xr:uid="{CCCC5BAA-20AD-43F2-96A7-212C79175496}"/>
    <cellStyle name="Normal 10 4 3 3" xfId="509" xr:uid="{28F0F03B-CAC7-476F-AA03-A54044BD642F}"/>
    <cellStyle name="Normal 10 4 3 3 2" xfId="1130" xr:uid="{04920AC7-5704-4D2F-9737-7DF55C8724C1}"/>
    <cellStyle name="Normal 10 4 3 3 2 2" xfId="1131" xr:uid="{94769293-9BB4-4A1F-9FFE-E72242E8873D}"/>
    <cellStyle name="Normal 10 4 3 3 2 3" xfId="2670" xr:uid="{8AC1DC3C-8E45-4F6A-ACF9-AD2A63C411CA}"/>
    <cellStyle name="Normal 10 4 3 3 2 4" xfId="2671" xr:uid="{0AC731DE-229F-4394-8B3B-29439EB325D5}"/>
    <cellStyle name="Normal 10 4 3 3 3" xfId="1132" xr:uid="{54046215-30F1-444C-9763-4668A9A119B5}"/>
    <cellStyle name="Normal 10 4 3 3 4" xfId="2672" xr:uid="{5F79043C-2E4D-4566-885C-56129889D9D6}"/>
    <cellStyle name="Normal 10 4 3 3 5" xfId="2673" xr:uid="{B5383F7A-5068-4153-B7FE-8F288118F962}"/>
    <cellStyle name="Normal 10 4 3 4" xfId="1133" xr:uid="{2EE29909-E275-4A01-85B4-233C6424C5AE}"/>
    <cellStyle name="Normal 10 4 3 4 2" xfId="1134" xr:uid="{18E1F7E1-813C-46DB-90B0-291E2FF8D140}"/>
    <cellStyle name="Normal 10 4 3 4 3" xfId="2674" xr:uid="{B0B64869-0C24-4623-B55D-D9B4B96805E2}"/>
    <cellStyle name="Normal 10 4 3 4 4" xfId="2675" xr:uid="{57C13CEF-B811-4C34-8698-6F1BB01FC52D}"/>
    <cellStyle name="Normal 10 4 3 5" xfId="1135" xr:uid="{634F12A0-E301-4AB5-A51B-EC78A0DDC582}"/>
    <cellStyle name="Normal 10 4 3 5 2" xfId="2676" xr:uid="{2DF81235-DF7B-40FD-B4D8-3A5E4CBD1672}"/>
    <cellStyle name="Normal 10 4 3 5 3" xfId="2677" xr:uid="{1B1726EB-09AD-4EFF-AD27-15C9118A0D92}"/>
    <cellStyle name="Normal 10 4 3 5 4" xfId="2678" xr:uid="{A34F66E1-F6C4-4E40-8A29-08A835D857EB}"/>
    <cellStyle name="Normal 10 4 3 6" xfId="2679" xr:uid="{4F7F74E1-6A3B-4A09-82F7-8B8654997CE4}"/>
    <cellStyle name="Normal 10 4 3 7" xfId="2680" xr:uid="{0AC6EDF9-87FA-465C-96B9-DCEA9AE518B3}"/>
    <cellStyle name="Normal 10 4 3 8" xfId="2681" xr:uid="{AA6ED1E5-7496-4C63-AA7F-8913361390A6}"/>
    <cellStyle name="Normal 10 4 4" xfId="257" xr:uid="{5BF7BB97-FF71-415A-BA98-74BA2B9C0D02}"/>
    <cellStyle name="Normal 10 4 4 2" xfId="510" xr:uid="{E64957D0-1027-419D-8F3C-2F8702178D6D}"/>
    <cellStyle name="Normal 10 4 4 2 2" xfId="511" xr:uid="{8A03E06B-DF89-4B21-85F3-8D123B06C8CD}"/>
    <cellStyle name="Normal 10 4 4 2 2 2" xfId="1136" xr:uid="{11036B57-DE34-48AF-9952-F6F26F7943F4}"/>
    <cellStyle name="Normal 10 4 4 2 2 3" xfId="2682" xr:uid="{ACF6D321-4247-4FD8-ACE9-EA21BC1A4B0C}"/>
    <cellStyle name="Normal 10 4 4 2 2 4" xfId="2683" xr:uid="{EB5946C7-8940-4DBA-8EDC-ADBE3A60D01F}"/>
    <cellStyle name="Normal 10 4 4 2 3" xfId="1137" xr:uid="{90498BD6-75C1-4BA5-861D-B542FB9FAC01}"/>
    <cellStyle name="Normal 10 4 4 2 4" xfId="2684" xr:uid="{AC452056-6E2B-4472-AC84-11A0E4334579}"/>
    <cellStyle name="Normal 10 4 4 2 5" xfId="2685" xr:uid="{30AC9986-DF11-4677-91E1-3167BC5C8CE5}"/>
    <cellStyle name="Normal 10 4 4 3" xfId="512" xr:uid="{66C93189-81C8-44B0-BC9E-34FE2AAF1AF3}"/>
    <cellStyle name="Normal 10 4 4 3 2" xfId="1138" xr:uid="{32717E5B-8AD7-4862-8AAB-DA15BA4BC1A6}"/>
    <cellStyle name="Normal 10 4 4 3 3" xfId="2686" xr:uid="{22A772C6-EA18-4B37-BAEE-51B2966C01C7}"/>
    <cellStyle name="Normal 10 4 4 3 4" xfId="2687" xr:uid="{466DDD9E-55D3-4CA2-B7EB-984DB2B86922}"/>
    <cellStyle name="Normal 10 4 4 4" xfId="1139" xr:uid="{8291F476-7A54-44F5-8987-20B39DD00C39}"/>
    <cellStyle name="Normal 10 4 4 4 2" xfId="2688" xr:uid="{D1C29BB9-71F8-4EC6-9D8D-5D7B2D8C6B15}"/>
    <cellStyle name="Normal 10 4 4 4 3" xfId="2689" xr:uid="{0FAF01AA-78AD-45D7-B84E-433C693F9336}"/>
    <cellStyle name="Normal 10 4 4 4 4" xfId="2690" xr:uid="{11B0F329-16AB-45EB-B937-BE2267DC1F19}"/>
    <cellStyle name="Normal 10 4 4 5" xfId="2691" xr:uid="{A1A4C52F-A7F0-451C-88E7-0E6790EFC15D}"/>
    <cellStyle name="Normal 10 4 4 6" xfId="2692" xr:uid="{5100A299-A955-4C1F-AD5E-3BC22EBB1BFD}"/>
    <cellStyle name="Normal 10 4 4 7" xfId="2693" xr:uid="{53E6619C-9D1F-43DA-A926-2D560EF1A0DA}"/>
    <cellStyle name="Normal 10 4 5" xfId="258" xr:uid="{6E93994E-747C-4197-B23F-32AA71B2E60A}"/>
    <cellStyle name="Normal 10 4 5 2" xfId="513" xr:uid="{F7090561-2661-4CC1-99D9-36DB27E3EC75}"/>
    <cellStyle name="Normal 10 4 5 2 2" xfId="1140" xr:uid="{43629A74-3776-42B6-A37D-11E9CE1D928D}"/>
    <cellStyle name="Normal 10 4 5 2 3" xfId="2694" xr:uid="{98FBDA56-B2BC-48B5-AF3B-78ACFDFBA072}"/>
    <cellStyle name="Normal 10 4 5 2 4" xfId="2695" xr:uid="{1969D0C0-8EE1-400E-93F9-1FFEF2EF610F}"/>
    <cellStyle name="Normal 10 4 5 3" xfId="1141" xr:uid="{D740B277-6E00-4876-A155-A0C7BBCED9B4}"/>
    <cellStyle name="Normal 10 4 5 3 2" xfId="2696" xr:uid="{208EAA4B-C28D-437E-AB25-7B6DC34EA4A9}"/>
    <cellStyle name="Normal 10 4 5 3 3" xfId="2697" xr:uid="{283B9C95-CA52-4594-AC4D-2CDD67ACC188}"/>
    <cellStyle name="Normal 10 4 5 3 4" xfId="2698" xr:uid="{144A1F4C-8948-45E9-8CB9-2CC600146598}"/>
    <cellStyle name="Normal 10 4 5 4" xfId="2699" xr:uid="{7727F0B8-7900-4A33-BF63-D7A73BED87CA}"/>
    <cellStyle name="Normal 10 4 5 5" xfId="2700" xr:uid="{ED332E32-8ADD-4CC8-820A-D4BF5AE1DDEE}"/>
    <cellStyle name="Normal 10 4 5 6" xfId="2701" xr:uid="{4474BE24-28E8-42E4-9E4F-9C7FA0819918}"/>
    <cellStyle name="Normal 10 4 6" xfId="514" xr:uid="{C76AE048-CEF0-458D-B8D2-4EB7AE87C0B2}"/>
    <cellStyle name="Normal 10 4 6 2" xfId="1142" xr:uid="{1D89E6F1-6EBE-4AAD-A87A-82E62DDC70C1}"/>
    <cellStyle name="Normal 10 4 6 2 2" xfId="2702" xr:uid="{DDF0180B-9F87-4586-9635-C281A6F85CBC}"/>
    <cellStyle name="Normal 10 4 6 2 3" xfId="2703" xr:uid="{0084A51D-EEB0-48E8-98C3-6ED9D2B21BD5}"/>
    <cellStyle name="Normal 10 4 6 2 4" xfId="2704" xr:uid="{D00609B2-0A90-4F0F-A100-8FE832AE64B9}"/>
    <cellStyle name="Normal 10 4 6 3" xfId="2705" xr:uid="{47975B68-B231-45DF-8795-22ECB53BEF2F}"/>
    <cellStyle name="Normal 10 4 6 4" xfId="2706" xr:uid="{AD89A74E-D3D2-46E7-AAEE-4CDC4E358B9E}"/>
    <cellStyle name="Normal 10 4 6 5" xfId="2707" xr:uid="{6F4D12D9-52E7-4D80-959F-6DB22025A07C}"/>
    <cellStyle name="Normal 10 4 7" xfId="1143" xr:uid="{D5E89CD8-CD17-4E89-B9BF-229033086047}"/>
    <cellStyle name="Normal 10 4 7 2" xfId="2708" xr:uid="{48A7FD20-A1B4-495F-8F04-C52BD0EE7D79}"/>
    <cellStyle name="Normal 10 4 7 3" xfId="2709" xr:uid="{0A5CA23C-FD3F-40D8-846D-5155AB14E0D7}"/>
    <cellStyle name="Normal 10 4 7 4" xfId="2710" xr:uid="{3C1F76F2-346D-4A09-A2DB-1EBBF8F925DC}"/>
    <cellStyle name="Normal 10 4 8" xfId="2711" xr:uid="{08E088B6-F5A3-40AE-B8C8-A4B3EAB1037A}"/>
    <cellStyle name="Normal 10 4 8 2" xfId="2712" xr:uid="{6084999F-E1AC-4AB6-A666-6205BAB7D796}"/>
    <cellStyle name="Normal 10 4 8 3" xfId="2713" xr:uid="{3B420F6D-5EAD-4D22-9143-8411AE349EF9}"/>
    <cellStyle name="Normal 10 4 8 4" xfId="2714" xr:uid="{D6B4BA2F-DC0E-4B20-BA0D-26AAE5AD70BC}"/>
    <cellStyle name="Normal 10 4 9" xfId="2715" xr:uid="{0329B5D1-014D-439D-B374-D3C514369E3C}"/>
    <cellStyle name="Normal 10 5" xfId="58" xr:uid="{020BFB76-5F9A-4222-B6A3-4C6CB45B20C4}"/>
    <cellStyle name="Normal 10 5 2" xfId="59" xr:uid="{1D071859-1EA8-4603-AB1E-C98E4219A48D}"/>
    <cellStyle name="Normal 10 5 2 2" xfId="259" xr:uid="{FC581C6B-9347-490F-B812-2BDD13A0B3CE}"/>
    <cellStyle name="Normal 10 5 2 2 2" xfId="515" xr:uid="{582BEDD0-ED8C-4531-B316-D89A2C1B8907}"/>
    <cellStyle name="Normal 10 5 2 2 2 2" xfId="1144" xr:uid="{2F409879-DA07-4FF7-8B5F-56A0048B3EC2}"/>
    <cellStyle name="Normal 10 5 2 2 2 3" xfId="2716" xr:uid="{7C1C6D69-9365-409F-BF93-1839ED795A60}"/>
    <cellStyle name="Normal 10 5 2 2 2 4" xfId="2717" xr:uid="{4B96B694-1D3A-4347-ADA0-D6FBDAFD44E6}"/>
    <cellStyle name="Normal 10 5 2 2 3" xfId="1145" xr:uid="{5793CD5C-FE59-411A-B308-8DEA80E964DD}"/>
    <cellStyle name="Normal 10 5 2 2 3 2" xfId="2718" xr:uid="{F3222E5C-4FF9-4E73-A1DD-D9BE45DBF9E1}"/>
    <cellStyle name="Normal 10 5 2 2 3 3" xfId="2719" xr:uid="{CC1AEC68-B5F7-44B6-8642-77CB3F4E376A}"/>
    <cellStyle name="Normal 10 5 2 2 3 4" xfId="2720" xr:uid="{0EA5543A-6D94-4FEE-A908-3779268E4792}"/>
    <cellStyle name="Normal 10 5 2 2 4" xfId="2721" xr:uid="{B5C58D12-6DC2-4B24-ADE1-3E2EE483F7C8}"/>
    <cellStyle name="Normal 10 5 2 2 5" xfId="2722" xr:uid="{A0D07785-8B48-4403-8904-404FFAD7B956}"/>
    <cellStyle name="Normal 10 5 2 2 6" xfId="2723" xr:uid="{F6EEFC54-2527-4D5C-959A-1F70A3757ED3}"/>
    <cellStyle name="Normal 10 5 2 3" xfId="516" xr:uid="{2DB396DA-EC6C-423F-8E2F-B4474E86F877}"/>
    <cellStyle name="Normal 10 5 2 3 2" xfId="1146" xr:uid="{41A84EDD-40EF-457F-A6A0-539000532F5B}"/>
    <cellStyle name="Normal 10 5 2 3 2 2" xfId="2724" xr:uid="{0C966BDC-0B20-417B-B880-300CAF5CD3BD}"/>
    <cellStyle name="Normal 10 5 2 3 2 3" xfId="2725" xr:uid="{BC726E16-C710-49E5-BF77-D89495A8F7B2}"/>
    <cellStyle name="Normal 10 5 2 3 2 4" xfId="2726" xr:uid="{222C166E-D78A-47A4-89C8-AE760BF46F7C}"/>
    <cellStyle name="Normal 10 5 2 3 3" xfId="2727" xr:uid="{A9E08BC6-94DE-446B-8D6A-3B29C1E58DF4}"/>
    <cellStyle name="Normal 10 5 2 3 4" xfId="2728" xr:uid="{ADFA23F4-B775-4A4C-AB81-F8558C27582A}"/>
    <cellStyle name="Normal 10 5 2 3 5" xfId="2729" xr:uid="{76B77492-E00D-4828-B603-5DB483A4D760}"/>
    <cellStyle name="Normal 10 5 2 4" xfId="1147" xr:uid="{378E1755-B562-45A8-8925-58910DC1EA15}"/>
    <cellStyle name="Normal 10 5 2 4 2" xfId="2730" xr:uid="{52FB2D38-567E-46B2-9EB0-547F5A0A71FA}"/>
    <cellStyle name="Normal 10 5 2 4 3" xfId="2731" xr:uid="{33FA9FC6-EE50-42A1-98CA-70ADC117BD36}"/>
    <cellStyle name="Normal 10 5 2 4 4" xfId="2732" xr:uid="{DFD8E6BC-1C89-4449-8038-152D00AC6891}"/>
    <cellStyle name="Normal 10 5 2 5" xfId="2733" xr:uid="{50FC93FB-5581-4641-A96B-4B597058A6C1}"/>
    <cellStyle name="Normal 10 5 2 5 2" xfId="2734" xr:uid="{D724FC5E-B96D-4DD6-B4F4-C3FF4084AE77}"/>
    <cellStyle name="Normal 10 5 2 5 3" xfId="2735" xr:uid="{80B13353-BE46-4E37-BC4C-C23DDD9C62A1}"/>
    <cellStyle name="Normal 10 5 2 5 4" xfId="2736" xr:uid="{FF7803F9-4A03-4464-A316-BE0D4D454D1A}"/>
    <cellStyle name="Normal 10 5 2 6" xfId="2737" xr:uid="{20EC1C67-8C93-47A5-879C-5EE606FCC278}"/>
    <cellStyle name="Normal 10 5 2 7" xfId="2738" xr:uid="{41FCB357-4872-4765-BD03-7DBEC0E0E5D1}"/>
    <cellStyle name="Normal 10 5 2 8" xfId="2739" xr:uid="{520F32DD-A4B5-4197-BAEE-E9F9A5CF59E0}"/>
    <cellStyle name="Normal 10 5 3" xfId="260" xr:uid="{640A5B03-B1DF-4CB8-8DAD-2C28EEECFB4E}"/>
    <cellStyle name="Normal 10 5 3 2" xfId="517" xr:uid="{3F9964B6-97C6-4C75-9CA8-EFA77624513A}"/>
    <cellStyle name="Normal 10 5 3 2 2" xfId="518" xr:uid="{2B355330-B7F0-4DD3-A930-BCD5F6526D14}"/>
    <cellStyle name="Normal 10 5 3 2 3" xfId="2740" xr:uid="{D5733FC7-A6A0-44CC-B326-0EA5BE272143}"/>
    <cellStyle name="Normal 10 5 3 2 4" xfId="2741" xr:uid="{A5156982-5238-469C-A94B-8F5DB666D85B}"/>
    <cellStyle name="Normal 10 5 3 3" xfId="519" xr:uid="{8744420E-A342-45CB-8A84-D0DA3E47F59D}"/>
    <cellStyle name="Normal 10 5 3 3 2" xfId="2742" xr:uid="{69702EEF-4A83-4B23-93F3-A5F515CE6168}"/>
    <cellStyle name="Normal 10 5 3 3 3" xfId="2743" xr:uid="{5DE0DF4D-2642-4BB0-8A91-DCFACA6C4717}"/>
    <cellStyle name="Normal 10 5 3 3 4" xfId="2744" xr:uid="{F39435ED-DEE7-4BB0-8111-73F180AA8429}"/>
    <cellStyle name="Normal 10 5 3 4" xfId="2745" xr:uid="{379C29F9-342E-4FBD-973B-89ABEB324A57}"/>
    <cellStyle name="Normal 10 5 3 5" xfId="2746" xr:uid="{45E5B2C2-D940-48B8-9557-F48F8C4F218A}"/>
    <cellStyle name="Normal 10 5 3 6" xfId="2747" xr:uid="{DA5B270A-5688-4847-91A4-67324E5BE396}"/>
    <cellStyle name="Normal 10 5 4" xfId="261" xr:uid="{2BB27DC8-BBAC-4CEF-850A-03FDA762A6DF}"/>
    <cellStyle name="Normal 10 5 4 2" xfId="520" xr:uid="{951A0891-BABF-401B-880D-883D5A168E56}"/>
    <cellStyle name="Normal 10 5 4 2 2" xfId="2748" xr:uid="{AABB0D71-D6CD-4940-97A0-621AE85E6C13}"/>
    <cellStyle name="Normal 10 5 4 2 3" xfId="2749" xr:uid="{561E3838-581A-46BD-9B7F-012E6878AF0C}"/>
    <cellStyle name="Normal 10 5 4 2 4" xfId="2750" xr:uid="{56EBED17-862B-4DF2-97F1-CA4EFF5D2CBE}"/>
    <cellStyle name="Normal 10 5 4 3" xfId="2751" xr:uid="{5F27F687-9881-47AB-8105-9B80CD875F4A}"/>
    <cellStyle name="Normal 10 5 4 4" xfId="2752" xr:uid="{957634F0-37E3-49CD-8952-B2647F4D87F2}"/>
    <cellStyle name="Normal 10 5 4 5" xfId="2753" xr:uid="{7DFE13D2-C432-48B5-A81A-9CE627D03F33}"/>
    <cellStyle name="Normal 10 5 5" xfId="521" xr:uid="{4110FB79-4E8C-459E-9F7A-7561EC1D25CF}"/>
    <cellStyle name="Normal 10 5 5 2" xfId="2754" xr:uid="{F596A619-CE31-4A5C-AA68-42648FF95142}"/>
    <cellStyle name="Normal 10 5 5 3" xfId="2755" xr:uid="{B7EDE258-092F-476D-9093-3499D319EDF7}"/>
    <cellStyle name="Normal 10 5 5 4" xfId="2756" xr:uid="{92C0B46A-A1B0-49A0-B533-4B13240873B9}"/>
    <cellStyle name="Normal 10 5 6" xfId="2757" xr:uid="{58ADE248-70FB-46FC-A1F8-19535841D7A6}"/>
    <cellStyle name="Normal 10 5 6 2" xfId="2758" xr:uid="{7DC613B9-5CE8-4FFD-8A23-4BC6E38AC42D}"/>
    <cellStyle name="Normal 10 5 6 3" xfId="2759" xr:uid="{5266B9E4-2BFD-4F29-9FFA-CB3851F7FD97}"/>
    <cellStyle name="Normal 10 5 6 4" xfId="2760" xr:uid="{5F413FC1-0616-406D-89A4-D94987D12E1D}"/>
    <cellStyle name="Normal 10 5 7" xfId="2761" xr:uid="{37A2E2E7-F833-43F1-9152-9D65C4A834AF}"/>
    <cellStyle name="Normal 10 5 8" xfId="2762" xr:uid="{45E41530-D079-4EB5-8A28-83593A95A47C}"/>
    <cellStyle name="Normal 10 5 9" xfId="2763" xr:uid="{E6094FD0-A762-4439-ADD7-A9D198816954}"/>
    <cellStyle name="Normal 10 6" xfId="60" xr:uid="{7C8CF0A8-B0A7-47C7-807C-F94B64A6DC39}"/>
    <cellStyle name="Normal 10 6 2" xfId="262" xr:uid="{29DB0811-AFE9-453A-B596-CB620081B398}"/>
    <cellStyle name="Normal 10 6 2 2" xfId="522" xr:uid="{A4B6B9B2-183C-4313-B24A-372861FB9484}"/>
    <cellStyle name="Normal 10 6 2 2 2" xfId="1148" xr:uid="{F14A7311-FECE-4C83-9299-AA7A31B83516}"/>
    <cellStyle name="Normal 10 6 2 2 2 2" xfId="1149" xr:uid="{D7D2749D-7CA1-4336-A918-8F7F26454543}"/>
    <cellStyle name="Normal 10 6 2 2 3" xfId="1150" xr:uid="{7A5FD957-CDB4-45B0-8A75-642C5FC91056}"/>
    <cellStyle name="Normal 10 6 2 2 4" xfId="2764" xr:uid="{84A89B5E-2E16-42D4-8ED6-52C0741EE123}"/>
    <cellStyle name="Normal 10 6 2 3" xfId="1151" xr:uid="{B5C088D9-200B-47C3-A5A8-658AB1FAF5CB}"/>
    <cellStyle name="Normal 10 6 2 3 2" xfId="1152" xr:uid="{1B599C2A-05EA-4874-9BAF-4AC1D1B9A89B}"/>
    <cellStyle name="Normal 10 6 2 3 3" xfId="2765" xr:uid="{2E611BA4-D2B6-4CA8-8DD2-6147E3E7AAF4}"/>
    <cellStyle name="Normal 10 6 2 3 4" xfId="2766" xr:uid="{A546030D-7A01-465F-8C3D-038A87C5C375}"/>
    <cellStyle name="Normal 10 6 2 4" xfId="1153" xr:uid="{6136A41D-B249-4697-BF1D-0D44025B1FCE}"/>
    <cellStyle name="Normal 10 6 2 5" xfId="2767" xr:uid="{CFE6FBBD-EAA6-40E9-A017-B85126F881D8}"/>
    <cellStyle name="Normal 10 6 2 6" xfId="2768" xr:uid="{79D536AB-91FB-4071-8123-9EBD19D88038}"/>
    <cellStyle name="Normal 10 6 3" xfId="523" xr:uid="{93D02B26-4AE1-412F-A45B-CA42E540E68D}"/>
    <cellStyle name="Normal 10 6 3 2" xfId="1154" xr:uid="{240C1B84-D65F-41F4-A9F5-65C8E13FB00E}"/>
    <cellStyle name="Normal 10 6 3 2 2" xfId="1155" xr:uid="{094851D6-A599-4D1C-9520-2D8A74B7DD83}"/>
    <cellStyle name="Normal 10 6 3 2 3" xfId="2769" xr:uid="{E0CA672A-9C6D-4BB1-8EDE-DA4BAF7B0689}"/>
    <cellStyle name="Normal 10 6 3 2 4" xfId="2770" xr:uid="{8D0D41CF-112A-4CBB-9DDF-087632663047}"/>
    <cellStyle name="Normal 10 6 3 3" xfId="1156" xr:uid="{0D05D694-4CBA-4B50-9B88-B53E2EEEFACA}"/>
    <cellStyle name="Normal 10 6 3 4" xfId="2771" xr:uid="{D9786745-1D82-49A1-9F99-E70E7B3E047A}"/>
    <cellStyle name="Normal 10 6 3 5" xfId="2772" xr:uid="{88C3AB6E-E445-4110-826C-0BC7EB74492D}"/>
    <cellStyle name="Normal 10 6 4" xfId="1157" xr:uid="{C249EB90-827D-408C-BB2C-E5E6126E0ADB}"/>
    <cellStyle name="Normal 10 6 4 2" xfId="1158" xr:uid="{FF5B5D80-D631-404B-9B0D-2FA7C5D1CA51}"/>
    <cellStyle name="Normal 10 6 4 3" xfId="2773" xr:uid="{1D20407B-3E1F-4A25-9B09-CAE6E09C59D1}"/>
    <cellStyle name="Normal 10 6 4 4" xfId="2774" xr:uid="{99C7A675-E18E-4E65-8D22-6E47869F6467}"/>
    <cellStyle name="Normal 10 6 5" xfId="1159" xr:uid="{6E32EA4E-5286-4E4D-8A92-DA0C3451E012}"/>
    <cellStyle name="Normal 10 6 5 2" xfId="2775" xr:uid="{3ED5173B-31E7-4CDA-815D-309048AAEE1A}"/>
    <cellStyle name="Normal 10 6 5 3" xfId="2776" xr:uid="{AF3B1399-6C8C-4746-9DF2-02D1761B5F81}"/>
    <cellStyle name="Normal 10 6 5 4" xfId="2777" xr:uid="{46A39EDC-CF9B-4B74-AAE6-0CF8701AD6BA}"/>
    <cellStyle name="Normal 10 6 6" xfId="2778" xr:uid="{8C307370-D50E-40ED-BB43-2432BF3EACED}"/>
    <cellStyle name="Normal 10 6 7" xfId="2779" xr:uid="{A7799ED9-20F2-44BA-8509-633D218632D5}"/>
    <cellStyle name="Normal 10 6 8" xfId="2780" xr:uid="{6D599D72-C715-4083-BB3F-DE23B9F9A968}"/>
    <cellStyle name="Normal 10 7" xfId="263" xr:uid="{B9F2F8B9-2507-4A48-A695-5569A8BD3B3A}"/>
    <cellStyle name="Normal 10 7 2" xfId="524" xr:uid="{36C08756-10AC-48E7-BD26-825F2C4CFC42}"/>
    <cellStyle name="Normal 10 7 2 2" xfId="525" xr:uid="{D53A26EB-8E06-4CC4-A982-DF216A9CE706}"/>
    <cellStyle name="Normal 10 7 2 2 2" xfId="1160" xr:uid="{3AC55CD0-69B9-4EEF-AAA7-F71A0396D831}"/>
    <cellStyle name="Normal 10 7 2 2 3" xfId="2781" xr:uid="{94BFEC09-1597-40EF-A28F-43743FCBDE11}"/>
    <cellStyle name="Normal 10 7 2 2 4" xfId="2782" xr:uid="{12C859FD-BA5F-49BD-AC51-E6FAAF16BBE2}"/>
    <cellStyle name="Normal 10 7 2 3" xfId="1161" xr:uid="{D98A856F-EBB1-486F-80D0-9B7F8BBC75B2}"/>
    <cellStyle name="Normal 10 7 2 4" xfId="2783" xr:uid="{DE96FC90-7EEA-4BF5-978B-CC3414C21AC1}"/>
    <cellStyle name="Normal 10 7 2 5" xfId="2784" xr:uid="{83694D95-AC17-4981-82EB-4519ADAB34A5}"/>
    <cellStyle name="Normal 10 7 3" xfId="526" xr:uid="{9DBF2750-457B-4FB4-80E9-8C0CA6A9046B}"/>
    <cellStyle name="Normal 10 7 3 2" xfId="1162" xr:uid="{2C7AA09C-2404-4830-8CC9-FF43C5224208}"/>
    <cellStyle name="Normal 10 7 3 3" xfId="2785" xr:uid="{851BC40D-B01A-4A78-9F34-A7664972BDA3}"/>
    <cellStyle name="Normal 10 7 3 4" xfId="2786" xr:uid="{E8E76E33-6042-4D09-87CF-110E1D6E8AAA}"/>
    <cellStyle name="Normal 10 7 4" xfId="1163" xr:uid="{4731D9DC-5A27-4328-B18F-C0427D7A5DA9}"/>
    <cellStyle name="Normal 10 7 4 2" xfId="2787" xr:uid="{D7384FD5-AB37-457E-91FD-5B40D9590C9C}"/>
    <cellStyle name="Normal 10 7 4 3" xfId="2788" xr:uid="{FFEA8913-B66F-460B-9065-FF071F23B19C}"/>
    <cellStyle name="Normal 10 7 4 4" xfId="2789" xr:uid="{62DAF315-653A-40C1-AB53-4947C4A3EB0F}"/>
    <cellStyle name="Normal 10 7 5" xfId="2790" xr:uid="{551E01A1-2E59-4B64-B509-58E505B65E3B}"/>
    <cellStyle name="Normal 10 7 6" xfId="2791" xr:uid="{C82A6550-6DFA-41B8-955F-63549D515CBC}"/>
    <cellStyle name="Normal 10 7 7" xfId="2792" xr:uid="{C73AA542-F481-4AF2-ACB8-EC57A70B1AFD}"/>
    <cellStyle name="Normal 10 8" xfId="264" xr:uid="{2EA334C9-C7FE-4D97-81BA-C2798A9F5D5F}"/>
    <cellStyle name="Normal 10 8 2" xfId="527" xr:uid="{01B61202-D10B-458E-A48A-F4D243C3BE29}"/>
    <cellStyle name="Normal 10 8 2 2" xfId="1164" xr:uid="{E0D6DD90-85FA-459F-81A4-00B896ECC414}"/>
    <cellStyle name="Normal 10 8 2 3" xfId="2793" xr:uid="{B3CDAF96-E158-461B-B4A9-539D0E002A6C}"/>
    <cellStyle name="Normal 10 8 2 4" xfId="2794" xr:uid="{484B5094-9EA7-4902-B871-DD2CA1083A32}"/>
    <cellStyle name="Normal 10 8 3" xfId="1165" xr:uid="{DD21C123-3561-480D-81D6-58E6C0301D06}"/>
    <cellStyle name="Normal 10 8 3 2" xfId="2795" xr:uid="{5E420D8B-34B9-4772-945E-84B219953537}"/>
    <cellStyle name="Normal 10 8 3 3" xfId="2796" xr:uid="{88EE7786-0222-4072-A895-0CBE3E191AF1}"/>
    <cellStyle name="Normal 10 8 3 4" xfId="2797" xr:uid="{165D71D2-B97A-4DF5-9F44-E47F24282455}"/>
    <cellStyle name="Normal 10 8 4" xfId="2798" xr:uid="{5926A5D4-EAD8-40A8-8CF6-17A527965BAD}"/>
    <cellStyle name="Normal 10 8 5" xfId="2799" xr:uid="{BDAACC30-D0C3-432D-9672-7FB3733180C4}"/>
    <cellStyle name="Normal 10 8 6" xfId="2800" xr:uid="{08059027-5592-48FA-8CBE-1ECDE9C32B1C}"/>
    <cellStyle name="Normal 10 9" xfId="265" xr:uid="{9939AD58-8DAC-4695-BD1B-58BA088EAB52}"/>
    <cellStyle name="Normal 10 9 2" xfId="1166" xr:uid="{4D207F10-B39E-4880-92EB-BD255786AC2C}"/>
    <cellStyle name="Normal 10 9 2 2" xfId="2801" xr:uid="{1868E02E-9076-4201-B14B-EF153C604325}"/>
    <cellStyle name="Normal 10 9 2 2 2" xfId="4330" xr:uid="{BCEEAC37-D561-470C-9C55-91250F75E7C9}"/>
    <cellStyle name="Normal 10 9 2 2 3" xfId="4679" xr:uid="{6C230466-ADCA-4703-A988-48EFD812D762}"/>
    <cellStyle name="Normal 10 9 2 3" xfId="2802" xr:uid="{FB88CFDC-2088-479D-8E11-A85D0DD72D78}"/>
    <cellStyle name="Normal 10 9 2 4" xfId="2803" xr:uid="{5F718FE7-CE01-44A5-B066-B488D369D511}"/>
    <cellStyle name="Normal 10 9 3" xfId="2804" xr:uid="{A58A3801-B4E8-4402-B3DE-F900B8AD2842}"/>
    <cellStyle name="Normal 10 9 4" xfId="2805" xr:uid="{582DBBE4-8625-4D1D-81E6-DBA56A5A65A6}"/>
    <cellStyle name="Normal 10 9 4 2" xfId="4562" xr:uid="{50FEDAAB-6B0E-4995-A68C-61A04F7A7575}"/>
    <cellStyle name="Normal 10 9 4 3" xfId="4680" xr:uid="{7E34D04C-8FC6-41ED-AEE1-EC7803051FEB}"/>
    <cellStyle name="Normal 10 9 4 4" xfId="4600" xr:uid="{CBF3C6DE-9DFE-4B12-986C-E7DC20A5D6F0}"/>
    <cellStyle name="Normal 10 9 5" xfId="2806" xr:uid="{81B2CD61-0232-4DC0-93F0-AE13E34FD4DB}"/>
    <cellStyle name="Normal 11" xfId="61" xr:uid="{55549140-87DB-4A23-A61B-D20EB13DC7E2}"/>
    <cellStyle name="Normal 11 2" xfId="266" xr:uid="{30BFCC51-F724-4631-A88D-708EBC8A2F44}"/>
    <cellStyle name="Normal 11 2 2" xfId="4647" xr:uid="{712CB03E-F098-48E7-871F-98E667770AA2}"/>
    <cellStyle name="Normal 11 3" xfId="4335" xr:uid="{C7BD5773-5541-41EE-A52A-8DAF05523B75}"/>
    <cellStyle name="Normal 11 3 2" xfId="4541" xr:uid="{C47A36C4-EC87-48B0-ABCA-906BE1837A67}"/>
    <cellStyle name="Normal 11 3 3" xfId="4724" xr:uid="{F13BB0E3-87D1-4ADA-91D3-2BB87B4262C7}"/>
    <cellStyle name="Normal 11 3 4" xfId="4701" xr:uid="{8B8A3805-10F9-4F80-B88F-4DEB64AB224A}"/>
    <cellStyle name="Normal 12" xfId="62" xr:uid="{33CA10EB-387C-4B42-8F49-5D918A4EF0A3}"/>
    <cellStyle name="Normal 12 2" xfId="267" xr:uid="{08E99597-AF95-4EAE-82C8-ACEAAA6B7149}"/>
    <cellStyle name="Normal 12 2 2" xfId="4648" xr:uid="{6546F611-1C84-4710-AA6D-E8BDC7A387CA}"/>
    <cellStyle name="Normal 12 3" xfId="4542" xr:uid="{C5D57B87-A5CE-4593-862A-F6BD9DA08081}"/>
    <cellStyle name="Normal 13" xfId="63" xr:uid="{9BD234DC-232E-4F35-B91A-3245FA0D023B}"/>
    <cellStyle name="Normal 13 2" xfId="64" xr:uid="{1BD6F880-8033-43E1-8710-4117B3DF5405}"/>
    <cellStyle name="Normal 13 2 2" xfId="268" xr:uid="{0D3EDDD7-5DBA-4CC9-AF12-60085E025122}"/>
    <cellStyle name="Normal 13 2 2 2" xfId="4649" xr:uid="{F3FF45F0-67E2-4F2F-89FC-0F587CC945FC}"/>
    <cellStyle name="Normal 13 2 3" xfId="4337" xr:uid="{D13F7C64-687B-4895-AB2C-A62094D163DB}"/>
    <cellStyle name="Normal 13 2 3 2" xfId="4543" xr:uid="{9CB5ACA1-64AB-413D-83C9-63D288B24248}"/>
    <cellStyle name="Normal 13 2 3 3" xfId="4725" xr:uid="{3557422C-86FF-46C2-9A26-D77D75D186CC}"/>
    <cellStyle name="Normal 13 2 3 4" xfId="4702" xr:uid="{A9DB288A-279E-4024-9D71-4FA154698CE8}"/>
    <cellStyle name="Normal 13 3" xfId="269" xr:uid="{F28FABF9-9FD2-4732-8CBA-BD9D1BD180C3}"/>
    <cellStyle name="Normal 13 3 2" xfId="4421" xr:uid="{FBE858F5-C8F5-4EA5-9B59-F4DD6598D272}"/>
    <cellStyle name="Normal 13 3 3" xfId="4338" xr:uid="{4487D282-44E4-446F-9E1B-C23C78102AFE}"/>
    <cellStyle name="Normal 13 3 4" xfId="4566" xr:uid="{5D6AB999-DA87-4D7C-91FE-A2E6A0692BF8}"/>
    <cellStyle name="Normal 13 3 5" xfId="4726" xr:uid="{B70CD463-3CE8-4C34-88B0-6B4E8752C760}"/>
    <cellStyle name="Normal 13 4" xfId="4339" xr:uid="{3DFFCBAC-665B-4D71-8495-DC67B52B9F0F}"/>
    <cellStyle name="Normal 13 5" xfId="4336" xr:uid="{9FDBA285-0CDF-4B85-A701-C6EF9DB36500}"/>
    <cellStyle name="Normal 14" xfId="65" xr:uid="{61955648-0D35-4B86-892F-D0B473F0502A}"/>
    <cellStyle name="Normal 14 18" xfId="4341" xr:uid="{CA5A53D3-2CFA-4815-8F51-7027A7512457}"/>
    <cellStyle name="Normal 14 2" xfId="270" xr:uid="{7C5D0792-7FAD-41E1-822D-14738DFDD56D}"/>
    <cellStyle name="Normal 14 2 2" xfId="430" xr:uid="{EB1BBCFB-483A-4AFD-B42D-9DB7058A8499}"/>
    <cellStyle name="Normal 14 2 2 2" xfId="431" xr:uid="{112E72B7-F7EC-4E36-8C0A-EDC6F999F5CE}"/>
    <cellStyle name="Normal 14 2 3" xfId="432" xr:uid="{5F0E434D-A348-471A-A500-25099DE0BD9C}"/>
    <cellStyle name="Normal 14 3" xfId="433" xr:uid="{C5E8EF3B-D10C-4F0B-A6F6-A215B51A76FF}"/>
    <cellStyle name="Normal 14 3 2" xfId="4650" xr:uid="{16D43527-EEFA-4BC5-838F-65EBC0489481}"/>
    <cellStyle name="Normal 14 4" xfId="4340" xr:uid="{C8A15D17-71C5-4BCC-BA76-E3F1425DB3A0}"/>
    <cellStyle name="Normal 14 4 2" xfId="4544" xr:uid="{2850A2FD-BBB6-4325-9D06-E6D3F1BA8A50}"/>
    <cellStyle name="Normal 14 4 3" xfId="4727" xr:uid="{0ACAB270-0457-48D9-ACD1-CDED6DF75555}"/>
    <cellStyle name="Normal 14 4 4" xfId="4703" xr:uid="{86F155F6-0E31-438D-BD33-1B1105E85A47}"/>
    <cellStyle name="Normal 15" xfId="66" xr:uid="{02BC7EBE-CABD-44CD-B671-9BB433ADABE6}"/>
    <cellStyle name="Normal 15 2" xfId="67" xr:uid="{495CF460-A894-4FB4-BD95-AB4DC93B2F43}"/>
    <cellStyle name="Normal 15 2 2" xfId="271" xr:uid="{B2E1E3E3-42E9-4E35-B5A8-28714618C04E}"/>
    <cellStyle name="Normal 15 2 2 2" xfId="4453" xr:uid="{26887D35-DB16-4EB2-AED6-0AD152C4A552}"/>
    <cellStyle name="Normal 15 2 3" xfId="4546" xr:uid="{6B90900E-5D34-4494-AF92-C81493C5EB4A}"/>
    <cellStyle name="Normal 15 3" xfId="272" xr:uid="{5B3184A4-52A7-49F7-B979-E88928A63F0D}"/>
    <cellStyle name="Normal 15 3 2" xfId="4422" xr:uid="{DCE78937-9F5C-465A-8281-4BBB69E7F216}"/>
    <cellStyle name="Normal 15 3 3" xfId="4343" xr:uid="{8F42EC0E-E12B-4C07-AA3A-7D150351131C}"/>
    <cellStyle name="Normal 15 3 4" xfId="4567" xr:uid="{B102C218-25AC-4FF4-9071-C6268BA180BE}"/>
    <cellStyle name="Normal 15 3 5" xfId="4729" xr:uid="{F7731532-395F-4E14-8151-868E2A0CC949}"/>
    <cellStyle name="Normal 15 4" xfId="4342" xr:uid="{F23C38F5-1921-480C-9B64-24D527F0EEC9}"/>
    <cellStyle name="Normal 15 4 2" xfId="4545" xr:uid="{6C6F9016-1773-496D-8C51-5064C2ECE7C9}"/>
    <cellStyle name="Normal 15 4 3" xfId="4728" xr:uid="{617911A8-CE44-4FF6-A6CB-C865795AFD6D}"/>
    <cellStyle name="Normal 15 4 4" xfId="4704" xr:uid="{8A924255-DE2D-4E04-B1A2-73CCF0F4E1E1}"/>
    <cellStyle name="Normal 16" xfId="68" xr:uid="{BF6F7693-FB8C-4313-A432-1A885AE30C07}"/>
    <cellStyle name="Normal 16 2" xfId="273" xr:uid="{5BC356FF-84D6-4A32-AD9D-933BB5B7CA68}"/>
    <cellStyle name="Normal 16 2 2" xfId="4423" xr:uid="{EA311EAD-B193-4E96-BFEB-41EB6CA6A26C}"/>
    <cellStyle name="Normal 16 2 3" xfId="4344" xr:uid="{D82378C2-B2D6-4E8F-96BA-6B77F19BE72D}"/>
    <cellStyle name="Normal 16 2 4" xfId="4568" xr:uid="{CFA926AD-C574-488F-8445-CEE51FCC9CCE}"/>
    <cellStyle name="Normal 16 2 5" xfId="4730" xr:uid="{D78C4369-4CCA-4EF1-B0F8-075ECD8B115D}"/>
    <cellStyle name="Normal 16 3" xfId="274" xr:uid="{A38FC6D8-6087-465D-9BE9-75DF4B07636F}"/>
    <cellStyle name="Normal 17" xfId="69" xr:uid="{3EFB7D8D-AD19-4B4C-9E6E-708792A94332}"/>
    <cellStyle name="Normal 17 2" xfId="275" xr:uid="{434B521D-8D50-42E7-A14B-47BCEC9203F0}"/>
    <cellStyle name="Normal 17 2 2" xfId="4424" xr:uid="{F86AEEE2-4D08-4E4C-9AEF-C039A3232305}"/>
    <cellStyle name="Normal 17 2 3" xfId="4346" xr:uid="{C184CA13-4081-4F5F-8E6C-BC6779F282A6}"/>
    <cellStyle name="Normal 17 2 4" xfId="4569" xr:uid="{CF895FFD-CCE7-4D53-AE9B-F8350C21048C}"/>
    <cellStyle name="Normal 17 2 5" xfId="4731" xr:uid="{DB7EBE31-C7DF-489D-8F7C-F62A6D0ECD15}"/>
    <cellStyle name="Normal 17 3" xfId="4347" xr:uid="{F24FFE00-5D60-4CE4-A0DB-87D9A956B26D}"/>
    <cellStyle name="Normal 17 4" xfId="4345" xr:uid="{D6BECFFB-64DA-4C04-B0AA-2951DA77DF97}"/>
    <cellStyle name="Normal 18" xfId="70" xr:uid="{A9944E98-25FA-4B82-BE02-5E426E823B0C}"/>
    <cellStyle name="Normal 18 2" xfId="276" xr:uid="{E267E37C-DA04-46E8-B2AC-F01606D41662}"/>
    <cellStyle name="Normal 18 2 2" xfId="4454" xr:uid="{B5CF3948-6C8E-4677-AE49-5CF621F555BB}"/>
    <cellStyle name="Normal 18 3" xfId="4348" xr:uid="{32F073D2-6FC8-4456-A720-C5F9D0CC6B77}"/>
    <cellStyle name="Normal 18 3 2" xfId="4547" xr:uid="{0147B064-08F0-44DC-87AB-8BD23EA0670C}"/>
    <cellStyle name="Normal 18 3 3" xfId="4732" xr:uid="{12F24894-1924-47A8-938E-5C8A5679B955}"/>
    <cellStyle name="Normal 18 3 4" xfId="4705" xr:uid="{FD723A4E-7A08-4BB2-A292-E046AF022454}"/>
    <cellStyle name="Normal 19" xfId="71" xr:uid="{DA9AAF28-680E-4FA5-873C-4E0DBC6AB622}"/>
    <cellStyle name="Normal 19 2" xfId="72" xr:uid="{A241326F-3105-4820-82A5-A90034079D68}"/>
    <cellStyle name="Normal 19 2 2" xfId="277" xr:uid="{27C7FC1A-5F5A-4759-94B6-4BA3D17E6789}"/>
    <cellStyle name="Normal 19 2 2 2" xfId="4651" xr:uid="{B91419C0-3B1E-48A6-BDD3-D326071232A1}"/>
    <cellStyle name="Normal 19 2 3" xfId="4549" xr:uid="{FE04DAC5-D0E9-4271-A6BE-D5B5B72F1C21}"/>
    <cellStyle name="Normal 19 3" xfId="278" xr:uid="{5D7ACFDF-893D-429B-BB2C-C802384B5A87}"/>
    <cellStyle name="Normal 19 3 2" xfId="4652" xr:uid="{2C3D7A89-E440-4EE8-A22C-18A4CA9A47E6}"/>
    <cellStyle name="Normal 19 4" xfId="4548" xr:uid="{D759775D-964E-42D7-8FA9-765DA56E4C0B}"/>
    <cellStyle name="Normal 2" xfId="3" xr:uid="{0035700C-F3A5-4A6F-B63A-5CE25669DEE2}"/>
    <cellStyle name="Normal 2 2" xfId="73" xr:uid="{0AAB8E16-9595-453F-BDB7-83DEEF56EFFA}"/>
    <cellStyle name="Normal 2 2 2" xfId="74" xr:uid="{610943FC-28C7-44E2-9C5C-BD2E9A8282D6}"/>
    <cellStyle name="Normal 2 2 2 2" xfId="279" xr:uid="{B322DA22-8159-4D8A-B4E7-981731706119}"/>
    <cellStyle name="Normal 2 2 2 2 2" xfId="4655" xr:uid="{EC057509-798F-490B-9F7E-8476F86FAF1B}"/>
    <cellStyle name="Normal 2 2 2 3" xfId="4551" xr:uid="{1435B860-D192-4145-961F-843673C24199}"/>
    <cellStyle name="Normal 2 2 3" xfId="280" xr:uid="{E24C95DC-C1AD-4BAC-AB47-4F2954C174D8}"/>
    <cellStyle name="Normal 2 2 3 2" xfId="4455" xr:uid="{6182BB6F-1B99-432B-A933-6E26168E5B37}"/>
    <cellStyle name="Normal 2 2 3 2 2" xfId="4585" xr:uid="{2C63C10D-3268-4D72-85A6-8BC8348394A4}"/>
    <cellStyle name="Normal 2 2 3 2 2 2" xfId="4656" xr:uid="{150D4512-5E27-4912-B94C-FA97EE55BC63}"/>
    <cellStyle name="Normal 2 2 3 2 3" xfId="4750" xr:uid="{88D88C67-47B0-472F-8AB3-9E0ABF24444C}"/>
    <cellStyle name="Normal 2 2 3 2 4" xfId="5305" xr:uid="{2EDB7717-9F00-4521-BA37-B38D08BE74CE}"/>
    <cellStyle name="Normal 2 2 3 3" xfId="4435" xr:uid="{F0F2855B-9541-4E7E-A501-1B15C33F9352}"/>
    <cellStyle name="Normal 2 2 3 4" xfId="4706" xr:uid="{02D19928-975C-488E-B4FB-50A5B88F14B5}"/>
    <cellStyle name="Normal 2 2 3 5" xfId="4695" xr:uid="{62B438B2-F4C5-4940-9C59-8861543898DC}"/>
    <cellStyle name="Normal 2 2 4" xfId="4349" xr:uid="{7C13C7EA-976A-4D23-9A3B-BFCEB6EBBC55}"/>
    <cellStyle name="Normal 2 2 4 2" xfId="4550" xr:uid="{D1FECAAB-E7EC-470D-A195-6020E48B35CD}"/>
    <cellStyle name="Normal 2 2 4 3" xfId="4733" xr:uid="{44C8500A-3BD0-45A9-B33F-D06128BCE79E}"/>
    <cellStyle name="Normal 2 2 4 4" xfId="4707" xr:uid="{7343ADDB-1F3F-419F-BFA3-5223FA06DEEA}"/>
    <cellStyle name="Normal 2 2 5" xfId="4654" xr:uid="{0BC34063-8B29-40D8-AC49-869A2BA0078C}"/>
    <cellStyle name="Normal 2 2 6" xfId="4753" xr:uid="{24EEA78C-75C4-441F-AC47-E174B77E3AEA}"/>
    <cellStyle name="Normal 2 3" xfId="75" xr:uid="{57E4AE77-ECC6-4D5B-9B6A-3A2105427412}"/>
    <cellStyle name="Normal 2 3 2" xfId="76" xr:uid="{87635D8B-C88A-4260-9F8A-F1FDCEF8F162}"/>
    <cellStyle name="Normal 2 3 2 2" xfId="281" xr:uid="{9C8BB763-DCAE-4AD2-98AB-A56C257B4223}"/>
    <cellStyle name="Normal 2 3 2 2 2" xfId="4657" xr:uid="{260F2EC8-6F7B-49B4-8137-B0FBF1EA43EB}"/>
    <cellStyle name="Normal 2 3 2 3" xfId="4351" xr:uid="{41AA3438-303D-4300-B678-883A05DBEE9E}"/>
    <cellStyle name="Normal 2 3 2 3 2" xfId="4553" xr:uid="{867B7314-A1C5-4CF4-A0AA-986066264DD6}"/>
    <cellStyle name="Normal 2 3 2 3 3" xfId="4735" xr:uid="{37BA069D-E3D9-44CE-A999-49C0A7C79566}"/>
    <cellStyle name="Normal 2 3 2 3 4" xfId="4708" xr:uid="{C6F83E90-6F1D-45E4-8924-3D545DC9093C}"/>
    <cellStyle name="Normal 2 3 3" xfId="77" xr:uid="{CDA9409D-E85E-4055-8FCE-B218FEF0AA55}"/>
    <cellStyle name="Normal 2 3 4" xfId="78" xr:uid="{5B294F41-965C-49DA-90C2-2DF70826D328}"/>
    <cellStyle name="Normal 2 3 5" xfId="185" xr:uid="{CCD10896-DC2C-4D6B-B5BF-E5D1EDB3B6C8}"/>
    <cellStyle name="Normal 2 3 5 2" xfId="4658" xr:uid="{0416E832-9A40-4B50-9AE9-A6FCAC37D39D}"/>
    <cellStyle name="Normal 2 3 6" xfId="4350" xr:uid="{BBBEB15F-3849-48DE-9D9D-D20B76A4F655}"/>
    <cellStyle name="Normal 2 3 6 2" xfId="4552" xr:uid="{AA36C502-8BBD-4CBC-85D2-2E06308CBFA3}"/>
    <cellStyle name="Normal 2 3 6 3" xfId="4734" xr:uid="{52B2293C-78BC-4381-9595-B43853869FD0}"/>
    <cellStyle name="Normal 2 3 6 4" xfId="4709" xr:uid="{1C604C34-5AC8-4D90-BE80-9E3FF5658B8B}"/>
    <cellStyle name="Normal 2 3 7" xfId="5318" xr:uid="{AE13478A-21CF-4912-B4A8-E57DC4A8B717}"/>
    <cellStyle name="Normal 2 4" xfId="79" xr:uid="{8778DB0C-3B20-46F0-A5B4-EE8824A0C92A}"/>
    <cellStyle name="Normal 2 4 2" xfId="80" xr:uid="{3C26E3FA-E926-4022-9D39-F841EA075CD5}"/>
    <cellStyle name="Normal 2 4 3" xfId="282" xr:uid="{18C4D786-EA1F-4BA8-8F8E-8C461481CB15}"/>
    <cellStyle name="Normal 2 4 3 2" xfId="4659" xr:uid="{92DBF6BE-D6DA-40FD-80B4-1B05A6E73010}"/>
    <cellStyle name="Normal 2 4 3 3" xfId="4673" xr:uid="{A520CA1D-7E88-4408-B997-320EE9F03F85}"/>
    <cellStyle name="Normal 2 4 4" xfId="4554" xr:uid="{08648A6B-D17C-4EF4-AA85-FB4DB04534E6}"/>
    <cellStyle name="Normal 2 4 5" xfId="4754" xr:uid="{62A84D30-A7C2-41BF-8753-A552C9FA7E1A}"/>
    <cellStyle name="Normal 2 4 6" xfId="4752" xr:uid="{15EA8ED7-4453-4177-8B0D-E4D17FF1CEF2}"/>
    <cellStyle name="Normal 2 5" xfId="184" xr:uid="{5E7D6E13-3F0A-4942-84A7-B4EB8A5B90A3}"/>
    <cellStyle name="Normal 2 5 2" xfId="284" xr:uid="{1415FDA7-D398-4CDF-9361-2B05ACCE8256}"/>
    <cellStyle name="Normal 2 5 2 2" xfId="2505" xr:uid="{C4BD2E19-A9A5-43EE-A167-5527F038D40C}"/>
    <cellStyle name="Normal 2 5 3" xfId="283" xr:uid="{89DE40E3-936D-4CF2-BFD7-158B49CE0806}"/>
    <cellStyle name="Normal 2 5 3 2" xfId="4586" xr:uid="{17144D56-0853-4535-8A6A-B76CF571A2BE}"/>
    <cellStyle name="Normal 2 5 3 3" xfId="4746" xr:uid="{79AC82D2-1968-462F-A236-BB61A87ED738}"/>
    <cellStyle name="Normal 2 5 3 4" xfId="5302" xr:uid="{E4207479-71AF-4F16-AEF6-5F296ED1D9FD}"/>
    <cellStyle name="Normal 2 5 4" xfId="4660" xr:uid="{C1408B3D-F514-4F83-9ADD-6A2ACD8D71C4}"/>
    <cellStyle name="Normal 2 5 5" xfId="4615" xr:uid="{C27F71EE-EF0C-4AB8-A39A-AEA689DD7A06}"/>
    <cellStyle name="Normal 2 5 6" xfId="4614" xr:uid="{FCEDA53A-055C-4537-B6ED-1893DF966601}"/>
    <cellStyle name="Normal 2 5 7" xfId="4749" xr:uid="{2A0EDE04-1737-4EEA-9E1C-DBF334EBAF2D}"/>
    <cellStyle name="Normal 2 5 8" xfId="4719" xr:uid="{EA5BC4A7-8E72-4268-922D-9F89ACCDDA25}"/>
    <cellStyle name="Normal 2 6" xfId="285" xr:uid="{A384233B-4CCD-4196-9981-BF0B2BFFCBE0}"/>
    <cellStyle name="Normal 2 6 2" xfId="286" xr:uid="{ADBB1655-A35F-4A4E-8F1E-AE763999F173}"/>
    <cellStyle name="Normal 2 6 3" xfId="452" xr:uid="{E6344EFE-81D1-4A38-84AE-6BDCED27C9C2}"/>
    <cellStyle name="Normal 2 6 3 2" xfId="5335" xr:uid="{AE0730E8-30DA-47C2-A268-BCA4614A137D}"/>
    <cellStyle name="Normal 2 6 4" xfId="4661" xr:uid="{5C48BBB4-ECF9-479D-817D-8B77FC18A7C9}"/>
    <cellStyle name="Normal 2 6 5" xfId="4612" xr:uid="{6113D7BF-7707-47B4-829C-56CB603A8FB1}"/>
    <cellStyle name="Normal 2 6 5 2" xfId="4710" xr:uid="{7C4E38A4-3DD6-45E6-85A0-672CFC3AF20C}"/>
    <cellStyle name="Normal 2 6 6" xfId="4598" xr:uid="{AFFDDD93-DC2F-4769-9A4F-715205DCD8BC}"/>
    <cellStyle name="Normal 2 6 7" xfId="5322" xr:uid="{7458E8FD-6E7E-47EE-9C96-C2F8415E6311}"/>
    <cellStyle name="Normal 2 6 8" xfId="5331" xr:uid="{DEE77FA3-8226-43DD-9BD6-ECF100DB0B13}"/>
    <cellStyle name="Normal 2 7" xfId="287" xr:uid="{C4D6A350-A167-4DF4-AD3D-72B20ED6FD0D}"/>
    <cellStyle name="Normal 2 7 2" xfId="4456" xr:uid="{722D79BE-8972-483D-8248-D255985D9D2B}"/>
    <cellStyle name="Normal 2 7 3" xfId="4662" xr:uid="{6A23E667-6F59-49E9-9CC2-B632C4F45771}"/>
    <cellStyle name="Normal 2 7 4" xfId="5303" xr:uid="{1C59618C-8B82-4404-89F9-947702E588AA}"/>
    <cellStyle name="Normal 2 8" xfId="4508" xr:uid="{71EF59F8-35FD-4950-ADBB-B1F7B1D43657}"/>
    <cellStyle name="Normal 2 9" xfId="4653" xr:uid="{854D2D24-C8E0-4D6C-9C6F-A377554BEE04}"/>
    <cellStyle name="Normal 20" xfId="434" xr:uid="{1A0740C9-221E-4068-A3D8-59FE06A84DBE}"/>
    <cellStyle name="Normal 20 2" xfId="435" xr:uid="{062F0578-136C-455F-858C-483A8C2E93E2}"/>
    <cellStyle name="Normal 20 2 2" xfId="436" xr:uid="{B99373E5-5A92-4CFB-A2F0-715698BB1375}"/>
    <cellStyle name="Normal 20 2 2 2" xfId="4425" xr:uid="{9EEF7DC0-0AF7-4342-9207-9F1F0A6DF063}"/>
    <cellStyle name="Normal 20 2 2 3" xfId="4417" xr:uid="{03F0560C-3006-4EF8-BC6C-E4756803C041}"/>
    <cellStyle name="Normal 20 2 2 4" xfId="4582" xr:uid="{F57508E7-FA1B-4135-B14B-D17B81672EAC}"/>
    <cellStyle name="Normal 20 2 2 5" xfId="4744" xr:uid="{A6A868B8-E0B4-4B4F-8D92-500BF36E18F8}"/>
    <cellStyle name="Normal 20 2 3" xfId="4420" xr:uid="{4D275AF9-C891-4063-BF6F-B341D0B80B10}"/>
    <cellStyle name="Normal 20 2 4" xfId="4416" xr:uid="{E4BB3BB6-3E70-4191-AB8F-3B4F9FDDB48F}"/>
    <cellStyle name="Normal 20 2 5" xfId="4581" xr:uid="{E0F486C2-55B6-4EF1-9492-C31F4DF8E50C}"/>
    <cellStyle name="Normal 20 2 6" xfId="4743" xr:uid="{335E809F-AFBD-4EA5-9021-9C50244B6A23}"/>
    <cellStyle name="Normal 20 3" xfId="1167" xr:uid="{29CBAD74-5ACC-49AF-B519-11E30C4D920B}"/>
    <cellStyle name="Normal 20 3 2" xfId="4457" xr:uid="{587B8EFF-6504-4893-A3AC-2B8F9EE57474}"/>
    <cellStyle name="Normal 20 4" xfId="4352" xr:uid="{BC58DC15-A3D8-401D-B3B6-4BD295893BCA}"/>
    <cellStyle name="Normal 20 4 2" xfId="4555" xr:uid="{D84592B4-3E40-4D83-816F-09236B32810E}"/>
    <cellStyle name="Normal 20 4 3" xfId="4736" xr:uid="{326A6586-45C5-4F27-ADB5-E639D88B8734}"/>
    <cellStyle name="Normal 20 4 4" xfId="4711" xr:uid="{E3FD3E2B-2F99-4B30-9F91-D0EC373C8385}"/>
    <cellStyle name="Normal 20 5" xfId="4433" xr:uid="{D4BD0A1C-62CF-4173-8FB6-2B425AC66CC3}"/>
    <cellStyle name="Normal 20 5 2" xfId="5328" xr:uid="{FA216B98-CD98-48AF-8B75-DFD3606A0E8A}"/>
    <cellStyle name="Normal 20 6" xfId="4587" xr:uid="{95A0A5D8-8842-40D5-88F2-7CD4CE1A18D3}"/>
    <cellStyle name="Normal 20 7" xfId="4696" xr:uid="{D634030C-B0E3-47B1-A3C3-7CFAD7A53D57}"/>
    <cellStyle name="Normal 20 8" xfId="4717" xr:uid="{FD539683-A70D-4FA0-92E5-CD5447F05BC1}"/>
    <cellStyle name="Normal 20 9" xfId="4716" xr:uid="{2D42A2BE-5E3C-45A9-87C9-E4D085906715}"/>
    <cellStyle name="Normal 21" xfId="437" xr:uid="{EA361B10-6702-4575-8F31-B8975F4F69E8}"/>
    <cellStyle name="Normal 21 2" xfId="438" xr:uid="{0A6BFE6E-5FCF-45CE-B7B0-BEF6989BAD36}"/>
    <cellStyle name="Normal 21 2 2" xfId="439" xr:uid="{732EE78F-E1A8-4E8A-909E-4DD93A7DBEE1}"/>
    <cellStyle name="Normal 21 3" xfId="4353" xr:uid="{6BE486B7-FBAB-447A-B3B3-CCEB7BA691B8}"/>
    <cellStyle name="Normal 21 3 2" xfId="4459" xr:uid="{74780BA4-B87D-4917-8CEF-737A3012445C}"/>
    <cellStyle name="Normal 21 3 3" xfId="4458" xr:uid="{666F76D1-8494-4E93-A24A-DF62824ECEC5}"/>
    <cellStyle name="Normal 21 4" xfId="4570" xr:uid="{F135390B-F1E7-4D23-B4EC-A3A80010963F}"/>
    <cellStyle name="Normal 21 5" xfId="4737" xr:uid="{B59E475A-1F4B-4D67-A668-175067ADDA43}"/>
    <cellStyle name="Normal 22" xfId="440" xr:uid="{FC949904-34E9-4F70-BF56-2AEFE9D5D287}"/>
    <cellStyle name="Normal 22 2" xfId="441" xr:uid="{B77BC6B4-5502-4E65-B05A-FB508A7085C3}"/>
    <cellStyle name="Normal 22 3" xfId="4310" xr:uid="{B99A43E4-ABA7-4159-A4E6-56F2AF7C8673}"/>
    <cellStyle name="Normal 22 3 2" xfId="4354" xr:uid="{EB129509-B39E-40FF-9124-45D7350FCDB5}"/>
    <cellStyle name="Normal 22 3 2 2" xfId="4461" xr:uid="{83C45270-EA8F-456C-AE9C-B22C9A9F0A68}"/>
    <cellStyle name="Normal 22 3 3" xfId="4460" xr:uid="{0A42BB42-5167-4AB8-9AE1-16476E3B1BC9}"/>
    <cellStyle name="Normal 22 3 4" xfId="4691" xr:uid="{86E4D700-0F10-4B99-BC01-E691E52FEA95}"/>
    <cellStyle name="Normal 22 4" xfId="4313" xr:uid="{B06D24F2-F272-413E-B532-4240DFEE06D7}"/>
    <cellStyle name="Normal 22 4 2" xfId="4431" xr:uid="{E0DAE4C5-B57F-498A-BA86-D513E952788D}"/>
    <cellStyle name="Normal 22 4 3" xfId="4571" xr:uid="{2E9EBC6E-2E17-4390-8324-2E6DE3FBEBC4}"/>
    <cellStyle name="Normal 22 4 3 2" xfId="4590" xr:uid="{0B993764-35C5-49B4-AC7A-868F12D66F7D}"/>
    <cellStyle name="Normal 22 4 3 3" xfId="4748" xr:uid="{22FC0E9B-48BE-4036-B4CC-6E5F21CEF578}"/>
    <cellStyle name="Normal 22 4 3 4" xfId="5338" xr:uid="{F886F2F1-D319-4E8E-B1C6-E85354F91E26}"/>
    <cellStyle name="Normal 22 4 3 5" xfId="5334" xr:uid="{1C80E909-88B6-4E1F-8F32-342024E3E38A}"/>
    <cellStyle name="Normal 22 4 4" xfId="4692" xr:uid="{07ADAAAB-5319-48AA-86F9-E9898B6C704D}"/>
    <cellStyle name="Normal 22 4 5" xfId="4604" xr:uid="{01DF48C9-96BE-4B9C-A17A-B39E1E53DFE1}"/>
    <cellStyle name="Normal 22 4 6" xfId="4595" xr:uid="{77F6F59F-BE57-495D-91BD-17FE298BE012}"/>
    <cellStyle name="Normal 22 4 7" xfId="4594" xr:uid="{6BEEB2BB-5D84-42E9-A955-B2ED16118783}"/>
    <cellStyle name="Normal 22 4 8" xfId="4593" xr:uid="{BDC0DBCE-0CD0-47CA-9725-C4EB442D9E38}"/>
    <cellStyle name="Normal 22 4 9" xfId="4592" xr:uid="{E1D0FB5B-FD7E-47FE-83C2-6E83C90767C2}"/>
    <cellStyle name="Normal 22 5" xfId="4738" xr:uid="{145E17A5-D6FD-4B05-BFE4-11706E73158E}"/>
    <cellStyle name="Normal 23" xfId="442" xr:uid="{ED96AFB5-2A18-450A-8609-F832513CD5D9}"/>
    <cellStyle name="Normal 23 2" xfId="2500" xr:uid="{71FE6BFC-ADD6-4297-8FD2-6CBA0269CE53}"/>
    <cellStyle name="Normal 23 2 2" xfId="4356" xr:uid="{972C37DC-7124-4CD3-B1FC-339B9EBE91F6}"/>
    <cellStyle name="Normal 23 2 2 2" xfId="4751" xr:uid="{03BD723E-C7DF-40B3-8D5C-2C2F183D0C88}"/>
    <cellStyle name="Normal 23 2 2 3" xfId="4693" xr:uid="{66B45559-1A13-44F9-90A9-05AC7EC5568A}"/>
    <cellStyle name="Normal 23 2 2 4" xfId="4663" xr:uid="{228684C6-DB6E-42FA-93DE-9FB14EB1FF69}"/>
    <cellStyle name="Normal 23 2 3" xfId="4605" xr:uid="{C278A282-A464-4DA0-A66F-5557872F2C42}"/>
    <cellStyle name="Normal 23 2 4" xfId="4712" xr:uid="{197003F6-A367-470A-B260-7D1FF9506A9F}"/>
    <cellStyle name="Normal 23 3" xfId="4426" xr:uid="{513CF755-8368-4D0E-8E7A-F67B809609E9}"/>
    <cellStyle name="Normal 23 4" xfId="4355" xr:uid="{3EB2AD56-6376-4B4C-A58C-D7117C21E2C5}"/>
    <cellStyle name="Normal 23 5" xfId="4572" xr:uid="{83F3A769-7B3B-43E7-833D-6E48BDFE9441}"/>
    <cellStyle name="Normal 23 6" xfId="4739" xr:uid="{448B16A7-E066-46EC-AA93-82BF4EC678C6}"/>
    <cellStyle name="Normal 24" xfId="443" xr:uid="{685B362A-42F7-4139-8780-C55F2C9C2DDB}"/>
    <cellStyle name="Normal 24 2" xfId="444" xr:uid="{C9852E8B-D464-40E3-A85A-8CE9B314BD16}"/>
    <cellStyle name="Normal 24 2 2" xfId="4428" xr:uid="{36DB7209-42EE-4BA3-8F0E-BDB394330732}"/>
    <cellStyle name="Normal 24 2 3" xfId="4358" xr:uid="{A520659A-65B4-4C3B-BA4B-684C080A860A}"/>
    <cellStyle name="Normal 24 2 4" xfId="4574" xr:uid="{F09A0138-0C4A-4B3C-828D-23316E99AB6B}"/>
    <cellStyle name="Normal 24 2 5" xfId="4741" xr:uid="{6EA45225-24BE-4DF1-9F03-2419331D0828}"/>
    <cellStyle name="Normal 24 3" xfId="4427" xr:uid="{171CB8FD-9552-41C5-BFDD-47213720EC51}"/>
    <cellStyle name="Normal 24 4" xfId="4357" xr:uid="{40341180-B79A-473E-AA47-03850845F460}"/>
    <cellStyle name="Normal 24 5" xfId="4573" xr:uid="{77E7105D-42C8-4F2A-B85D-57676227B0CC}"/>
    <cellStyle name="Normal 24 6" xfId="4740" xr:uid="{AD0A1A4E-F1F6-4909-A40C-3AB44238634A}"/>
    <cellStyle name="Normal 25" xfId="451" xr:uid="{51115D4A-56FD-4794-9B23-4CF3B4C5204D}"/>
    <cellStyle name="Normal 25 2" xfId="4360" xr:uid="{88B619FB-7A46-4BA3-B9A1-106FA64B4216}"/>
    <cellStyle name="Normal 25 2 2" xfId="5337" xr:uid="{27FFD04E-8CE5-4908-9DA8-2C55F2F441C2}"/>
    <cellStyle name="Normal 25 3" xfId="4429" xr:uid="{BA6ED40D-BEA5-4CEE-B4FC-1CF5395B78D1}"/>
    <cellStyle name="Normal 25 4" xfId="4359" xr:uid="{C20C5900-499F-452E-A3B6-586DA57C05A6}"/>
    <cellStyle name="Normal 25 5" xfId="4575" xr:uid="{3A518655-472D-41A0-AFEF-5D40825F540C}"/>
    <cellStyle name="Normal 26" xfId="2498" xr:uid="{78955940-59CF-4A37-8B2E-5329142D099B}"/>
    <cellStyle name="Normal 26 2" xfId="2499" xr:uid="{0F1A470D-8E37-4790-9413-C005E6A2A640}"/>
    <cellStyle name="Normal 26 2 2" xfId="4362" xr:uid="{6B6A34CA-B93C-47EB-BB3D-B9715DCF652A}"/>
    <cellStyle name="Normal 26 3" xfId="4361" xr:uid="{1A4C9C6E-50B1-4F0C-BAF6-B3DAF8708C13}"/>
    <cellStyle name="Normal 26 3 2" xfId="4436" xr:uid="{4896E34B-A1EF-4D0E-95D0-7EE98105EEAE}"/>
    <cellStyle name="Normal 27" xfId="2507" xr:uid="{DC6B47FD-D0FE-4F7F-A0D0-54A987679128}"/>
    <cellStyle name="Normal 27 2" xfId="4364" xr:uid="{D1458508-5577-4A1A-A74E-514DA4B8C04A}"/>
    <cellStyle name="Normal 27 3" xfId="4363" xr:uid="{E0390B62-A862-4B6C-95F7-240942700C53}"/>
    <cellStyle name="Normal 27 4" xfId="4599" xr:uid="{61115766-1531-43E5-8168-1AEEECF45353}"/>
    <cellStyle name="Normal 27 5" xfId="5320" xr:uid="{75B95EC6-9F0E-47E4-9A18-246B407E414F}"/>
    <cellStyle name="Normal 27 6" xfId="4589" xr:uid="{6F12D356-3E39-41BC-9E49-E66A983A2DC3}"/>
    <cellStyle name="Normal 27 7" xfId="5332" xr:uid="{CF1537B6-A30E-4DB5-A9A1-3B69FB2B5462}"/>
    <cellStyle name="Normal 28" xfId="4365" xr:uid="{098761E3-F0A3-48AF-8231-66DC3F06CBFE}"/>
    <cellStyle name="Normal 28 2" xfId="4366" xr:uid="{19B4F0A9-C605-466F-9AD6-B73F7429A543}"/>
    <cellStyle name="Normal 28 3" xfId="4367" xr:uid="{4A47E229-31C2-4FEA-A061-E80DD5503568}"/>
    <cellStyle name="Normal 29" xfId="4368" xr:uid="{E2AE83BE-D03F-45BE-BD2B-90A15ECCC173}"/>
    <cellStyle name="Normal 29 2" xfId="4369" xr:uid="{237014D6-4993-463E-BC8C-0856AAFA6B79}"/>
    <cellStyle name="Normal 3" xfId="2" xr:uid="{665067A7-73F8-4B7E-BFD2-7BB3B9468366}"/>
    <cellStyle name="Normal 3 2" xfId="81" xr:uid="{08BEDDFA-21E6-4C77-8FF6-58C183545366}"/>
    <cellStyle name="Normal 3 2 2" xfId="82" xr:uid="{5CAA7BFB-8721-43FE-BB74-95886E4E0FF1}"/>
    <cellStyle name="Normal 3 2 2 2" xfId="288" xr:uid="{A02A73B1-5C9B-472D-AE7E-3F0BACE5C206}"/>
    <cellStyle name="Normal 3 2 2 2 2" xfId="4665" xr:uid="{649D498B-EA57-47DD-AF69-7A5E09FFFF19}"/>
    <cellStyle name="Normal 3 2 2 3" xfId="4556" xr:uid="{CC5A3C43-B707-43D6-BAC4-40293D5FED34}"/>
    <cellStyle name="Normal 3 2 3" xfId="83" xr:uid="{482325A3-D11C-4B69-8F0D-052016FF79C2}"/>
    <cellStyle name="Normal 3 2 4" xfId="289" xr:uid="{72604463-C031-4854-8849-CB1ACD9EBE95}"/>
    <cellStyle name="Normal 3 2 4 2" xfId="4666" xr:uid="{D32D9921-8F96-405B-99B1-D47BC95C78AE}"/>
    <cellStyle name="Normal 3 2 5" xfId="2506" xr:uid="{FFB2BC44-3A05-46B4-9648-705E3EED8168}"/>
    <cellStyle name="Normal 3 2 5 2" xfId="4509" xr:uid="{606C4ACC-0581-4677-9A37-4064A4F46338}"/>
    <cellStyle name="Normal 3 2 5 3" xfId="5304" xr:uid="{9A2A1DE7-E604-46BB-9C22-7DBACFE5DBE9}"/>
    <cellStyle name="Normal 3 3" xfId="84" xr:uid="{E2EF23C4-EF03-4A06-A182-F88AA437897B}"/>
    <cellStyle name="Normal 3 3 2" xfId="290" xr:uid="{C62714FB-0D4A-4152-872B-6D14F1A99BDE}"/>
    <cellStyle name="Normal 3 3 2 2" xfId="4667" xr:uid="{431AD283-C0DA-4C97-BD4D-B864E9C9A0CE}"/>
    <cellStyle name="Normal 3 3 3" xfId="4557" xr:uid="{5CD0637B-0109-44E1-B1C9-3D95D8F526A0}"/>
    <cellStyle name="Normal 3 4" xfId="85" xr:uid="{981E43A2-4F6E-439E-A036-F15E9DB4932C}"/>
    <cellStyle name="Normal 3 4 2" xfId="2502" xr:uid="{FBA0EDEC-2A66-4DF5-B81B-E66681AAB150}"/>
    <cellStyle name="Normal 3 4 2 2" xfId="4668" xr:uid="{184CF5C4-463A-44CE-926E-2E21FA9631BE}"/>
    <cellStyle name="Normal 3 5" xfId="2501" xr:uid="{FA88A186-0292-4087-A54E-369ABD9A178B}"/>
    <cellStyle name="Normal 3 5 2" xfId="4669" xr:uid="{2B4C4E4C-ADB5-48C3-AE5F-03ABE9A842A9}"/>
    <cellStyle name="Normal 3 5 3" xfId="4745" xr:uid="{EA712F8D-74B3-4A0A-BD86-8610F84F4F05}"/>
    <cellStyle name="Normal 3 5 4" xfId="4713" xr:uid="{701DE8E2-FF9F-471B-B822-FEBC6B7C97E1}"/>
    <cellStyle name="Normal 3 6" xfId="4664" xr:uid="{C0F68078-01FB-4E41-80FA-ED025412D676}"/>
    <cellStyle name="Normal 3 6 2" xfId="5336" xr:uid="{CB2FDF76-52D9-465E-A1C9-EAB76FD60A04}"/>
    <cellStyle name="Normal 3 6 2 2" xfId="5333" xr:uid="{C2BF0D56-3B06-4B6E-BDF0-F26B7FB063A3}"/>
    <cellStyle name="Normal 30" xfId="4370" xr:uid="{B896E972-47D0-4FB3-98E2-5C476DF1806E}"/>
    <cellStyle name="Normal 30 2" xfId="4371" xr:uid="{4242985E-9A79-48B0-AE36-E272A8FA2760}"/>
    <cellStyle name="Normal 31" xfId="4372" xr:uid="{5A170E8A-A33D-48B3-AD19-F45BCC382723}"/>
    <cellStyle name="Normal 31 2" xfId="4373" xr:uid="{8B5E0FCE-D831-4D5B-88F9-71D227E86B0C}"/>
    <cellStyle name="Normal 32" xfId="4374" xr:uid="{B66D2750-1F40-4905-91C1-FE673B6940EF}"/>
    <cellStyle name="Normal 33" xfId="4375" xr:uid="{22639A94-9A7C-461B-AEAE-A97512496A76}"/>
    <cellStyle name="Normal 33 2" xfId="4376" xr:uid="{58EE700B-7F94-452A-BFDA-A215128C878F}"/>
    <cellStyle name="Normal 34" xfId="4377" xr:uid="{9606B096-20B9-4653-A0B3-8AE019C3F8EC}"/>
    <cellStyle name="Normal 34 2" xfId="4378" xr:uid="{47246A0A-85F8-4DCE-9314-CC6AFCC6BE9E}"/>
    <cellStyle name="Normal 35" xfId="4379" xr:uid="{BE63364A-B935-4B7F-83A2-C0C8EB424266}"/>
    <cellStyle name="Normal 35 2" xfId="4380" xr:uid="{C8151401-97F1-4C19-AE0F-71F7E7637A3A}"/>
    <cellStyle name="Normal 36" xfId="4381" xr:uid="{423F4A7C-B376-40E0-BFBB-A9952A81D701}"/>
    <cellStyle name="Normal 36 2" xfId="4382" xr:uid="{785FC8F6-758B-4CFD-B3FA-9763583B71DF}"/>
    <cellStyle name="Normal 37" xfId="4383" xr:uid="{6877EFD3-96BD-4941-8244-13995BFAC5C8}"/>
    <cellStyle name="Normal 37 2" xfId="4384" xr:uid="{1AEB91FC-9FD0-49EF-BCD6-E939A926288E}"/>
    <cellStyle name="Normal 38" xfId="4385" xr:uid="{B9BC5D84-135D-435F-A937-8D5627BE29B8}"/>
    <cellStyle name="Normal 38 2" xfId="4386" xr:uid="{0D550CF8-AB95-4C15-9271-860861FCA997}"/>
    <cellStyle name="Normal 39" xfId="4387" xr:uid="{AF0D85A2-0A8B-4DE8-B4C8-A8A613E1D3CC}"/>
    <cellStyle name="Normal 39 2" xfId="4388" xr:uid="{40B2CDD7-116B-42EA-8847-954380F9A327}"/>
    <cellStyle name="Normal 39 2 2" xfId="4389" xr:uid="{BFB793AF-B819-44F0-B859-B953167DD978}"/>
    <cellStyle name="Normal 39 3" xfId="4390" xr:uid="{E0B6547C-47FD-4C44-B330-160566AD1BC6}"/>
    <cellStyle name="Normal 4" xfId="86" xr:uid="{47985C46-CF75-4E2E-BD2F-177CAF1FF47F}"/>
    <cellStyle name="Normal 4 2" xfId="87" xr:uid="{23B3EC3C-4048-4093-AF50-256949B81DC6}"/>
    <cellStyle name="Normal 4 2 2" xfId="88" xr:uid="{759E48B7-B9E3-4ECA-96CC-7574498798E7}"/>
    <cellStyle name="Normal 4 2 2 2" xfId="445" xr:uid="{C3BBBFB7-C942-4E61-8DB5-176AA0BC30DB}"/>
    <cellStyle name="Normal 4 2 2 3" xfId="2807" xr:uid="{4895E9F9-AEEA-491D-8649-D8A79B7E5C76}"/>
    <cellStyle name="Normal 4 2 2 4" xfId="2808" xr:uid="{D8331277-5652-4201-AEAE-9F6A8806B0C1}"/>
    <cellStyle name="Normal 4 2 2 4 2" xfId="2809" xr:uid="{BCCD7421-17F5-4628-AE1A-0352D864601F}"/>
    <cellStyle name="Normal 4 2 2 4 3" xfId="2810" xr:uid="{66E3568E-B6B2-47BB-A7D1-7A6088782C37}"/>
    <cellStyle name="Normal 4 2 2 4 3 2" xfId="2811" xr:uid="{06BDA2F3-8100-4697-945E-62EFAF325E81}"/>
    <cellStyle name="Normal 4 2 2 4 3 3" xfId="4312" xr:uid="{896107FE-4C97-4595-97AD-DED7925299EB}"/>
    <cellStyle name="Normal 4 2 3" xfId="2493" xr:uid="{B39C632F-EBC6-40E9-8E78-88355134B669}"/>
    <cellStyle name="Normal 4 2 3 2" xfId="2504" xr:uid="{0CED15A0-58FE-486E-A0BB-B56B0436366A}"/>
    <cellStyle name="Normal 4 2 3 2 2" xfId="4462" xr:uid="{5C8EE0C6-7B18-4A0D-9DBB-7ECF8D081F2F}"/>
    <cellStyle name="Normal 4 2 3 2 3" xfId="5341" xr:uid="{88036483-CBE2-4D01-9C55-A021D7E26AD6}"/>
    <cellStyle name="Normal 4 2 3 3" xfId="4463" xr:uid="{B55E5BCC-5058-4C4C-B415-BAEFFAC5A749}"/>
    <cellStyle name="Normal 4 2 3 3 2" xfId="4464" xr:uid="{F79C4B62-A306-4A12-99D8-405E1EFABC3A}"/>
    <cellStyle name="Normal 4 2 3 4" xfId="4465" xr:uid="{0141DB26-0A5B-455E-ADB8-B6CAF587E2E6}"/>
    <cellStyle name="Normal 4 2 3 5" xfId="4466" xr:uid="{A3EE52A4-F52B-4E3C-AACA-88CD3D3C4C23}"/>
    <cellStyle name="Normal 4 2 4" xfId="2494" xr:uid="{57FDB89D-E888-4F51-8825-36156043181C}"/>
    <cellStyle name="Normal 4 2 4 2" xfId="4392" xr:uid="{26DD25AC-413D-4165-8966-074903825A43}"/>
    <cellStyle name="Normal 4 2 4 2 2" xfId="4467" xr:uid="{D9BDFCC5-D0CF-4BD3-BB05-587AABEBEC94}"/>
    <cellStyle name="Normal 4 2 4 2 3" xfId="4694" xr:uid="{7F9F9BB6-FD65-4EF5-B9EB-4A4EC7B86B77}"/>
    <cellStyle name="Normal 4 2 4 2 4" xfId="4613" xr:uid="{9B5AAEBA-A403-42AF-AAED-3FC5C45A8C63}"/>
    <cellStyle name="Normal 4 2 4 3" xfId="4576" xr:uid="{0D974A69-3A94-4808-9A95-A9095224811E}"/>
    <cellStyle name="Normal 4 2 4 4" xfId="4714" xr:uid="{D9088AC3-C4BC-4012-8BAB-567FD59F8933}"/>
    <cellStyle name="Normal 4 2 5" xfId="1168" xr:uid="{1ED6E74E-8CDE-4622-B087-3C8817A12A83}"/>
    <cellStyle name="Normal 4 2 6" xfId="4558" xr:uid="{EF9D2418-6922-45A8-921A-C9FAFF066618}"/>
    <cellStyle name="Normal 4 3" xfId="528" xr:uid="{F8A3DD33-52FF-4D33-96C5-3AD4F7CA37F4}"/>
    <cellStyle name="Normal 4 3 2" xfId="1170" xr:uid="{8423A3E6-9351-44A8-BC2C-1D64E7F8D19D}"/>
    <cellStyle name="Normal 4 3 2 2" xfId="1171" xr:uid="{F11516AF-442C-436A-A7E9-9381543532DD}"/>
    <cellStyle name="Normal 4 3 2 3" xfId="1172" xr:uid="{595326C3-2500-4220-B7D5-A748A20C0D90}"/>
    <cellStyle name="Normal 4 3 3" xfId="1169" xr:uid="{07132D2B-FB0B-4009-A27C-79470F227876}"/>
    <cellStyle name="Normal 4 3 3 2" xfId="4434" xr:uid="{DD6093DB-04F1-4EF0-AC19-4DC6BC1A9EF8}"/>
    <cellStyle name="Normal 4 3 4" xfId="2812" xr:uid="{50148306-28D1-42C4-9CF7-4B6B2FAE2B93}"/>
    <cellStyle name="Normal 4 3 5" xfId="2813" xr:uid="{AF65E87F-25D4-4BF7-8ECF-F137E4D80DCA}"/>
    <cellStyle name="Normal 4 3 5 2" xfId="2814" xr:uid="{A3A8CE67-A895-4FD9-8353-4150EA98D38E}"/>
    <cellStyle name="Normal 4 3 5 3" xfId="2815" xr:uid="{F0ADE9EC-22E6-4828-BC0B-75D80B882EF0}"/>
    <cellStyle name="Normal 4 3 5 3 2" xfId="2816" xr:uid="{7E0C023E-007E-4E6A-92F6-1FD28DDB2A41}"/>
    <cellStyle name="Normal 4 3 5 3 3" xfId="4311" xr:uid="{860C9804-0638-4A75-87A4-33BE234CF133}"/>
    <cellStyle name="Normal 4 3 6" xfId="4314" xr:uid="{66860280-334F-435E-8316-91B3AA40695F}"/>
    <cellStyle name="Normal 4 3 7" xfId="5340" xr:uid="{D8F555CC-F9DB-4BE2-86D5-68546DBFA5EF}"/>
    <cellStyle name="Normal 4 4" xfId="453" xr:uid="{B5036B38-ABC3-4310-BBE5-B108D8EC5B49}"/>
    <cellStyle name="Normal 4 4 2" xfId="2495" xr:uid="{3B193DBB-EE9A-4F1A-9081-02536343E80C}"/>
    <cellStyle name="Normal 4 4 3" xfId="2503" xr:uid="{2464DBC6-F873-456B-82BF-8B74745361FD}"/>
    <cellStyle name="Normal 4 4 3 2" xfId="4317" xr:uid="{337353B3-2016-4243-A86E-9FCF35319248}"/>
    <cellStyle name="Normal 4 4 3 3" xfId="4316" xr:uid="{D6255101-D2CC-4241-BD63-F4EBE47F0EE5}"/>
    <cellStyle name="Normal 4 4 4" xfId="4747" xr:uid="{FBB6CB66-BD1F-4E53-85C3-93E4D117982E}"/>
    <cellStyle name="Normal 4 4 5" xfId="5339" xr:uid="{7243EC1E-1098-4044-924F-0657E472BA30}"/>
    <cellStyle name="Normal 4 5" xfId="2496" xr:uid="{78CD52E5-3DDA-4CDD-8DE1-2CCA3397D958}"/>
    <cellStyle name="Normal 4 5 2" xfId="4391" xr:uid="{A49028F8-2B1B-4085-84BC-6DFFAFE82460}"/>
    <cellStyle name="Normal 4 6" xfId="2497" xr:uid="{4EE10979-1B6F-4ADF-B030-8151FA2244A8}"/>
    <cellStyle name="Normal 4 7" xfId="900" xr:uid="{34848E09-DDFC-4C92-9307-6F5DCB3CF7C5}"/>
    <cellStyle name="Normal 40" xfId="4393" xr:uid="{6F9C2D7B-A49F-45C2-8C02-7BCB26226D29}"/>
    <cellStyle name="Normal 40 2" xfId="4394" xr:uid="{B307DA2B-BF1E-47CF-BDC2-7306CE25C510}"/>
    <cellStyle name="Normal 40 2 2" xfId="4395" xr:uid="{5E75D5E8-10E2-40CC-91FD-25B0EF88A02F}"/>
    <cellStyle name="Normal 40 3" xfId="4396" xr:uid="{AB883DD6-9CD5-413D-A9D4-1F616C51556A}"/>
    <cellStyle name="Normal 41" xfId="4397" xr:uid="{6E6C0F24-4DBB-4D9B-82A4-C4FABA58FCAE}"/>
    <cellStyle name="Normal 41 2" xfId="4398" xr:uid="{98138AB1-F4A6-4D84-A3FA-9660D0AFB3F4}"/>
    <cellStyle name="Normal 42" xfId="4399" xr:uid="{8BC95988-96E3-4C6D-BB70-864D0DF7B41B}"/>
    <cellStyle name="Normal 42 2" xfId="4400" xr:uid="{CFFF1157-00C7-4BE0-9363-56113573E0E9}"/>
    <cellStyle name="Normal 43" xfId="4401" xr:uid="{C8B24747-90B4-4E56-BBFD-26E18E48C58C}"/>
    <cellStyle name="Normal 43 2" xfId="4402" xr:uid="{24F69B1E-4757-41A8-9682-A94292788CFE}"/>
    <cellStyle name="Normal 44" xfId="4412" xr:uid="{F6C4B138-9B58-4BDC-A431-38C8F4B3BE8D}"/>
    <cellStyle name="Normal 44 2" xfId="4413" xr:uid="{03D4F525-6531-47AA-8E6D-DBF4AF14F95A}"/>
    <cellStyle name="Normal 45" xfId="4674" xr:uid="{01117BF7-2157-4DE8-A82E-FA00D3850ABD}"/>
    <cellStyle name="Normal 45 2" xfId="5324" xr:uid="{822CCD79-E9CD-45AA-9467-4D33F7E220FD}"/>
    <cellStyle name="Normal 45 3" xfId="5323" xr:uid="{544594F4-CB5B-47BE-B7DC-F87C76E793F0}"/>
    <cellStyle name="Normal 5" xfId="89" xr:uid="{DFC9090E-89A4-4BC0-849B-D05FFFBFE256}"/>
    <cellStyle name="Normal 5 10" xfId="291" xr:uid="{ADEC8D4F-62C8-4F16-A12D-B57AE7130E69}"/>
    <cellStyle name="Normal 5 10 2" xfId="529" xr:uid="{CA48DE4E-9337-4E3E-B84A-2776F8BAB9FE}"/>
    <cellStyle name="Normal 5 10 2 2" xfId="1173" xr:uid="{16DFDF04-4656-47CE-A533-8F5CFA78E44D}"/>
    <cellStyle name="Normal 5 10 2 3" xfId="2817" xr:uid="{4FA1FE68-1DE1-4BEF-A052-09CA942D7D2E}"/>
    <cellStyle name="Normal 5 10 2 4" xfId="2818" xr:uid="{449E7C46-40BA-4A29-9E7F-EB3D1CE54DFE}"/>
    <cellStyle name="Normal 5 10 3" xfId="1174" xr:uid="{E5A8E2DE-C17E-4A2F-BF1D-F527FE6875E7}"/>
    <cellStyle name="Normal 5 10 3 2" xfId="2819" xr:uid="{CFDDA6A3-96E9-4C51-A6A2-8575B2302C5E}"/>
    <cellStyle name="Normal 5 10 3 3" xfId="2820" xr:uid="{1826709C-9589-40E3-A7EE-9A0123CB31C4}"/>
    <cellStyle name="Normal 5 10 3 4" xfId="2821" xr:uid="{9B3CF8BB-96F2-46B4-BF5B-A5E0E72B27E9}"/>
    <cellStyle name="Normal 5 10 4" xfId="2822" xr:uid="{66214267-86D8-443E-BAE9-1448C5012A54}"/>
    <cellStyle name="Normal 5 10 5" xfId="2823" xr:uid="{54FBA5AE-FB1B-4930-9CFD-FD14635AE597}"/>
    <cellStyle name="Normal 5 10 6" xfId="2824" xr:uid="{30001098-D3D4-46F7-AC2E-A8866DFB4B78}"/>
    <cellStyle name="Normal 5 11" xfId="292" xr:uid="{0629EC1B-21AC-49CD-B0BE-BA3BDB013DEF}"/>
    <cellStyle name="Normal 5 11 2" xfId="1175" xr:uid="{07B68206-7DA9-4841-8E9C-71455113E341}"/>
    <cellStyle name="Normal 5 11 2 2" xfId="2825" xr:uid="{F60A9C8B-F516-4AA1-9328-12B901C2FC32}"/>
    <cellStyle name="Normal 5 11 2 2 2" xfId="4403" xr:uid="{1ABC0EC4-E714-4E92-9E33-54E71025CF3D}"/>
    <cellStyle name="Normal 5 11 2 2 3" xfId="4681" xr:uid="{8415877A-4F83-4188-80D5-E5551E364872}"/>
    <cellStyle name="Normal 5 11 2 3" xfId="2826" xr:uid="{84E4C587-C289-4BC5-8C85-E093E712FDE1}"/>
    <cellStyle name="Normal 5 11 2 4" xfId="2827" xr:uid="{C36B7EF8-FC35-4051-92E4-967EF02EC3F8}"/>
    <cellStyle name="Normal 5 11 3" xfId="2828" xr:uid="{EBA6F61B-0ACD-40EA-977C-01E8B1E07309}"/>
    <cellStyle name="Normal 5 11 4" xfId="2829" xr:uid="{8923B530-5FB4-4623-8F72-976CAE5CCE1B}"/>
    <cellStyle name="Normal 5 11 4 2" xfId="4577" xr:uid="{4CCC2E40-C334-4C1C-A43C-CF62DC9778E3}"/>
    <cellStyle name="Normal 5 11 4 3" xfId="4682" xr:uid="{73838926-65B0-4C26-9A34-A661A46E81F4}"/>
    <cellStyle name="Normal 5 11 4 4" xfId="4606" xr:uid="{16E7C0CB-0DAF-4A57-BFD9-DFF2286FAD9F}"/>
    <cellStyle name="Normal 5 11 5" xfId="2830" xr:uid="{4A45E9BE-544F-44ED-9CC1-4DC2EE942E5B}"/>
    <cellStyle name="Normal 5 12" xfId="1176" xr:uid="{B3BF0D91-6C9F-49CC-B153-3CBB971E9AB4}"/>
    <cellStyle name="Normal 5 12 2" xfId="2831" xr:uid="{B12C664D-B5F9-4ACD-9D59-CA3AAE58FC01}"/>
    <cellStyle name="Normal 5 12 3" xfId="2832" xr:uid="{FD12FD61-0663-4F77-8167-E34A082D5E54}"/>
    <cellStyle name="Normal 5 12 4" xfId="2833" xr:uid="{3EC4F913-A181-4455-94A4-7D455F8BC2B9}"/>
    <cellStyle name="Normal 5 13" xfId="901" xr:uid="{85586FE7-73CC-43F6-9DA3-A6FBEED78D67}"/>
    <cellStyle name="Normal 5 13 2" xfId="2834" xr:uid="{4BF16706-DCB7-4EED-992C-1647E7235AFD}"/>
    <cellStyle name="Normal 5 13 3" xfId="2835" xr:uid="{947344FC-08A1-47A6-B66F-E7EBAB73E432}"/>
    <cellStyle name="Normal 5 13 4" xfId="2836" xr:uid="{5EAE6F50-4141-4F56-ABCD-EC51DD7F89E1}"/>
    <cellStyle name="Normal 5 14" xfId="2837" xr:uid="{2F4B93A1-C679-45C6-9013-BA445C731561}"/>
    <cellStyle name="Normal 5 14 2" xfId="2838" xr:uid="{1D2F7D10-54DA-471F-A01E-F25D2C6D2495}"/>
    <cellStyle name="Normal 5 15" xfId="2839" xr:uid="{66E69359-EB68-4A7E-A292-D92A0F131835}"/>
    <cellStyle name="Normal 5 16" xfId="2840" xr:uid="{34832464-E064-4F32-82F4-26599874E942}"/>
    <cellStyle name="Normal 5 17" xfId="2841" xr:uid="{33732B5B-85D6-4B68-8F74-A8D2174EDDE6}"/>
    <cellStyle name="Normal 5 2" xfId="90" xr:uid="{C41DABDB-C736-4BD5-8FF3-0AC278E8F29D}"/>
    <cellStyle name="Normal 5 2 2" xfId="187" xr:uid="{C933978B-8EFD-4DDA-97C2-E13F81990D81}"/>
    <cellStyle name="Normal 5 2 2 2" xfId="188" xr:uid="{42AD3669-A595-484A-A66A-405496E9C0C4}"/>
    <cellStyle name="Normal 5 2 2 2 2" xfId="189" xr:uid="{ED0D988A-68BC-411F-9A9A-17ECCFEF053C}"/>
    <cellStyle name="Normal 5 2 2 2 2 2" xfId="190" xr:uid="{7F89990D-14A7-465A-A336-5CEB78FCCCCB}"/>
    <cellStyle name="Normal 5 2 2 2 3" xfId="191" xr:uid="{C6D5362F-38B8-44AC-B030-6719CEDB24D9}"/>
    <cellStyle name="Normal 5 2 2 2 4" xfId="4670" xr:uid="{3AF0747B-28FE-40CE-BB2E-A2E6DAE79AB1}"/>
    <cellStyle name="Normal 5 2 2 2 5" xfId="5300" xr:uid="{7DA04D55-CCEA-4CE3-B91A-941B95043C6D}"/>
    <cellStyle name="Normal 5 2 2 3" xfId="192" xr:uid="{5C64D29E-E2EF-4872-AD28-1EF26D529244}"/>
    <cellStyle name="Normal 5 2 2 3 2" xfId="193" xr:uid="{080E7D13-3C36-4BDF-87DE-24984145DA3F}"/>
    <cellStyle name="Normal 5 2 2 4" xfId="194" xr:uid="{48AB1118-6F2E-4EF3-A58C-95A16F8E381C}"/>
    <cellStyle name="Normal 5 2 2 5" xfId="293" xr:uid="{F11BD489-31E4-4B1A-AA2B-F3540BF7B6CE}"/>
    <cellStyle name="Normal 5 2 2 6" xfId="4596" xr:uid="{0ABE02C6-8018-46FF-86DB-B8585965C953}"/>
    <cellStyle name="Normal 5 2 2 7" xfId="5329" xr:uid="{944937E9-CE66-450F-B13F-6F74386A3CB0}"/>
    <cellStyle name="Normal 5 2 3" xfId="195" xr:uid="{8647EE80-C083-4998-B63B-80C531738DEC}"/>
    <cellStyle name="Normal 5 2 3 2" xfId="196" xr:uid="{7D3BE5E6-FE62-4020-8B50-54E0A027EBA0}"/>
    <cellStyle name="Normal 5 2 3 2 2" xfId="197" xr:uid="{7F984D83-1320-4870-B671-CB78F024863A}"/>
    <cellStyle name="Normal 5 2 3 2 3" xfId="4559" xr:uid="{9E09F42E-6D2B-45F0-B2E3-CF146E7F6157}"/>
    <cellStyle name="Normal 5 2 3 2 4" xfId="5301" xr:uid="{088FFA44-E150-4E17-A863-86AD929E502F}"/>
    <cellStyle name="Normal 5 2 3 3" xfId="198" xr:uid="{30D32173-93FD-4BE3-847C-B2DCDC1A910F}"/>
    <cellStyle name="Normal 5 2 3 3 2" xfId="4742" xr:uid="{95F131BF-AE18-4E4F-8A35-2A0E1802D210}"/>
    <cellStyle name="Normal 5 2 3 4" xfId="4404" xr:uid="{DAB8775E-B612-4061-ADBD-DEC34252DCC3}"/>
    <cellStyle name="Normal 5 2 3 4 2" xfId="4715" xr:uid="{D2C95836-BF9E-4F2C-A280-43521B0A10A3}"/>
    <cellStyle name="Normal 5 2 3 5" xfId="4597" xr:uid="{925232B9-9A3F-4909-8753-039C350E499C}"/>
    <cellStyle name="Normal 5 2 3 6" xfId="5321" xr:uid="{99366AA4-AC1B-4561-8229-C31D4B37930D}"/>
    <cellStyle name="Normal 5 2 3 7" xfId="5330" xr:uid="{477AD0DF-B467-4577-801D-E2B4A9178DBE}"/>
    <cellStyle name="Normal 5 2 4" xfId="199" xr:uid="{B979D185-B920-4AD4-91F7-48367CA80D7A}"/>
    <cellStyle name="Normal 5 2 4 2" xfId="200" xr:uid="{80B0DDD1-AC9C-412F-AAC2-9D6950E2D524}"/>
    <cellStyle name="Normal 5 2 5" xfId="201" xr:uid="{F2F4EDD7-270F-4B18-BA3F-D5EAED438191}"/>
    <cellStyle name="Normal 5 2 6" xfId="186" xr:uid="{256473A6-D18C-4092-A710-CA1BB8FD887A}"/>
    <cellStyle name="Normal 5 3" xfId="91" xr:uid="{0C66A050-6FFC-4FBB-9D28-F250825924D7}"/>
    <cellStyle name="Normal 5 3 2" xfId="4406" xr:uid="{B535D978-27FC-44E6-B274-7B98EBA6F9E5}"/>
    <cellStyle name="Normal 5 3 3" xfId="4405" xr:uid="{B83EE119-485E-4B49-9088-715CEA7819E9}"/>
    <cellStyle name="Normal 5 4" xfId="92" xr:uid="{D36EF958-A3BC-4442-9FBD-1C2FA79B308D}"/>
    <cellStyle name="Normal 5 4 10" xfId="2842" xr:uid="{DB65D156-C59C-48C0-90E2-0D78B6B027BD}"/>
    <cellStyle name="Normal 5 4 11" xfId="2843" xr:uid="{92F4D755-FF5F-43BF-87CA-8883EF836BB2}"/>
    <cellStyle name="Normal 5 4 2" xfId="93" xr:uid="{254CB43D-C995-42D6-866A-BC82763705CF}"/>
    <cellStyle name="Normal 5 4 2 2" xfId="94" xr:uid="{68B94DAE-46C3-4918-97ED-ABF0C18A9014}"/>
    <cellStyle name="Normal 5 4 2 2 2" xfId="294" xr:uid="{7BB69D95-6936-40D2-B21E-C79901EDEBB8}"/>
    <cellStyle name="Normal 5 4 2 2 2 2" xfId="530" xr:uid="{A2BD7A80-3EC8-4B10-8E01-B4DC5A3E5222}"/>
    <cellStyle name="Normal 5 4 2 2 2 2 2" xfId="531" xr:uid="{CA75D093-E09A-44E1-9313-DBACCDA4F7D2}"/>
    <cellStyle name="Normal 5 4 2 2 2 2 2 2" xfId="1177" xr:uid="{20F9162E-2B5E-4A9F-8095-E3D82D6F5C09}"/>
    <cellStyle name="Normal 5 4 2 2 2 2 2 2 2" xfId="1178" xr:uid="{51E1446F-EE08-4687-AFCF-8B3F2E2928CD}"/>
    <cellStyle name="Normal 5 4 2 2 2 2 2 3" xfId="1179" xr:uid="{DE6B2CAD-0A8F-401E-9E76-0ADC1EFD4A99}"/>
    <cellStyle name="Normal 5 4 2 2 2 2 3" xfId="1180" xr:uid="{852B0040-3FFC-4CB2-9F08-F8F2BDAB98D7}"/>
    <cellStyle name="Normal 5 4 2 2 2 2 3 2" xfId="1181" xr:uid="{EAA88119-EE40-4C05-80E0-378F4B5CEE14}"/>
    <cellStyle name="Normal 5 4 2 2 2 2 4" xfId="1182" xr:uid="{88180C0D-5609-42E2-ACFD-2005F0BF4947}"/>
    <cellStyle name="Normal 5 4 2 2 2 3" xfId="532" xr:uid="{3B812CA1-0744-4F30-9D5D-40BE11F55448}"/>
    <cellStyle name="Normal 5 4 2 2 2 3 2" xfId="1183" xr:uid="{E00CB260-00CB-4B63-BB0C-D9A7A35EDF1C}"/>
    <cellStyle name="Normal 5 4 2 2 2 3 2 2" xfId="1184" xr:uid="{A7A8A94F-0C46-4A89-8312-F646D81A4D47}"/>
    <cellStyle name="Normal 5 4 2 2 2 3 3" xfId="1185" xr:uid="{5E95134E-5527-489E-AE7F-9388DE029CE7}"/>
    <cellStyle name="Normal 5 4 2 2 2 3 4" xfId="2844" xr:uid="{86D63178-E458-446F-9E06-D9E074FA3B8F}"/>
    <cellStyle name="Normal 5 4 2 2 2 4" xfId="1186" xr:uid="{35B1C4A0-3B67-463D-A256-945FD8CF8020}"/>
    <cellStyle name="Normal 5 4 2 2 2 4 2" xfId="1187" xr:uid="{4B4989F2-CEEE-4BB1-9275-8F480EAFE268}"/>
    <cellStyle name="Normal 5 4 2 2 2 5" xfId="1188" xr:uid="{18126A14-3624-4268-A37E-F2D8F174415E}"/>
    <cellStyle name="Normal 5 4 2 2 2 6" xfId="2845" xr:uid="{FF2438C6-D97B-4912-BA9D-484496B0A244}"/>
    <cellStyle name="Normal 5 4 2 2 3" xfId="295" xr:uid="{14597584-4F5E-4832-A63F-694EA7B62AB2}"/>
    <cellStyle name="Normal 5 4 2 2 3 2" xfId="533" xr:uid="{A669E1A9-4EAC-44F7-AD0C-96438DFBBBEA}"/>
    <cellStyle name="Normal 5 4 2 2 3 2 2" xfId="534" xr:uid="{99CBB97B-5CBB-4980-9C9E-67F5EA12321C}"/>
    <cellStyle name="Normal 5 4 2 2 3 2 2 2" xfId="1189" xr:uid="{02B0E5CC-117C-4577-A4BD-101CE85E6798}"/>
    <cellStyle name="Normal 5 4 2 2 3 2 2 2 2" xfId="1190" xr:uid="{00BBE63E-A6B2-4E3E-AC07-05A147A3F452}"/>
    <cellStyle name="Normal 5 4 2 2 3 2 2 3" xfId="1191" xr:uid="{B3835E9E-49A5-4363-AB66-D112DF50BCAD}"/>
    <cellStyle name="Normal 5 4 2 2 3 2 3" xfId="1192" xr:uid="{A2AD6191-3A7D-4502-B002-76909D860181}"/>
    <cellStyle name="Normal 5 4 2 2 3 2 3 2" xfId="1193" xr:uid="{5DA95E33-6B89-4410-8A15-26EC97321A22}"/>
    <cellStyle name="Normal 5 4 2 2 3 2 4" xfId="1194" xr:uid="{20642B40-0B38-42B7-B874-29578C72A07A}"/>
    <cellStyle name="Normal 5 4 2 2 3 3" xfId="535" xr:uid="{0B493AF3-938D-4078-90D3-3A9110F3204B}"/>
    <cellStyle name="Normal 5 4 2 2 3 3 2" xfId="1195" xr:uid="{9EE2675A-65C6-4F43-B532-0CA0A9780651}"/>
    <cellStyle name="Normal 5 4 2 2 3 3 2 2" xfId="1196" xr:uid="{C303AF47-3C47-4579-B654-9D003697D2F9}"/>
    <cellStyle name="Normal 5 4 2 2 3 3 3" xfId="1197" xr:uid="{BF935BA1-65DB-472E-9792-3BD5BA3F5836}"/>
    <cellStyle name="Normal 5 4 2 2 3 4" xfId="1198" xr:uid="{F54D5B4D-D342-47F9-BEB1-5B155540791E}"/>
    <cellStyle name="Normal 5 4 2 2 3 4 2" xfId="1199" xr:uid="{6B7BBE4F-9428-4D55-B214-7DCA7102AC11}"/>
    <cellStyle name="Normal 5 4 2 2 3 5" xfId="1200" xr:uid="{2E96100B-F3DB-431A-9D87-F2FC4EA3B4DC}"/>
    <cellStyle name="Normal 5 4 2 2 4" xfId="536" xr:uid="{AC2EFCCB-8628-47AA-85D4-D02C384BF72D}"/>
    <cellStyle name="Normal 5 4 2 2 4 2" xfId="537" xr:uid="{A6607524-4133-41F8-905F-4E993883D622}"/>
    <cellStyle name="Normal 5 4 2 2 4 2 2" xfId="1201" xr:uid="{F4826984-2571-432C-90D8-F243408A1565}"/>
    <cellStyle name="Normal 5 4 2 2 4 2 2 2" xfId="1202" xr:uid="{ECF1B4F2-3497-4951-A964-6D28CC661510}"/>
    <cellStyle name="Normal 5 4 2 2 4 2 3" xfId="1203" xr:uid="{FAE58A84-E257-4201-AD02-B6F3D848C362}"/>
    <cellStyle name="Normal 5 4 2 2 4 3" xfId="1204" xr:uid="{D896A072-3144-4AD8-A1FF-6B96985881F1}"/>
    <cellStyle name="Normal 5 4 2 2 4 3 2" xfId="1205" xr:uid="{BAB49CE8-60BC-4081-983C-CE61455790C9}"/>
    <cellStyle name="Normal 5 4 2 2 4 4" xfId="1206" xr:uid="{A6FD0220-6DA7-4B6B-AED3-8806CD2A7C1A}"/>
    <cellStyle name="Normal 5 4 2 2 5" xfId="538" xr:uid="{50AB6988-D69E-49E3-8DFF-FF40DF808D02}"/>
    <cellStyle name="Normal 5 4 2 2 5 2" xfId="1207" xr:uid="{6DA477C1-3680-4B11-8706-501D0C8B1770}"/>
    <cellStyle name="Normal 5 4 2 2 5 2 2" xfId="1208" xr:uid="{6C1228F5-DA27-42D7-A87A-12BCD8A5015A}"/>
    <cellStyle name="Normal 5 4 2 2 5 3" xfId="1209" xr:uid="{30713C9E-4260-49F3-BBDC-9D72685707F8}"/>
    <cellStyle name="Normal 5 4 2 2 5 4" xfId="2846" xr:uid="{0685BE92-5F53-4ACA-9DED-ADE1A2A861EE}"/>
    <cellStyle name="Normal 5 4 2 2 6" xfId="1210" xr:uid="{ECB8E426-2C1A-4A3C-9C20-BE3F21C3C53D}"/>
    <cellStyle name="Normal 5 4 2 2 6 2" xfId="1211" xr:uid="{44F171E8-375C-4961-9DD3-4C5976FDCC21}"/>
    <cellStyle name="Normal 5 4 2 2 7" xfId="1212" xr:uid="{2E487EA7-AB9F-4618-8221-D83750B711DB}"/>
    <cellStyle name="Normal 5 4 2 2 8" xfId="2847" xr:uid="{2AD3031D-BD31-402A-9B49-780FAD351D89}"/>
    <cellStyle name="Normal 5 4 2 3" xfId="296" xr:uid="{BBE8BAF5-A477-41FF-9563-BC14B5A38905}"/>
    <cellStyle name="Normal 5 4 2 3 2" xfId="539" xr:uid="{3D052067-8DC2-4B6E-8004-22E4D4F9C4FC}"/>
    <cellStyle name="Normal 5 4 2 3 2 2" xfId="540" xr:uid="{ACBE6AA0-7AB7-4D14-A7CA-4ADC148969B7}"/>
    <cellStyle name="Normal 5 4 2 3 2 2 2" xfId="1213" xr:uid="{89ABDDBF-DD53-4913-AA2F-9771733F1655}"/>
    <cellStyle name="Normal 5 4 2 3 2 2 2 2" xfId="1214" xr:uid="{DDADE14F-F5D8-462B-BD25-D16F0D936C05}"/>
    <cellStyle name="Normal 5 4 2 3 2 2 3" xfId="1215" xr:uid="{8B995B03-1A3C-4279-8DDE-C875EE63FC6E}"/>
    <cellStyle name="Normal 5 4 2 3 2 3" xfId="1216" xr:uid="{26F7EAA8-A310-498B-9B6F-7FAB4A588485}"/>
    <cellStyle name="Normal 5 4 2 3 2 3 2" xfId="1217" xr:uid="{08B02A25-B226-4AE2-B54D-804667B8CA6C}"/>
    <cellStyle name="Normal 5 4 2 3 2 4" xfId="1218" xr:uid="{A0385474-47ED-4C97-9977-80AF625D7276}"/>
    <cellStyle name="Normal 5 4 2 3 3" xfId="541" xr:uid="{05BA0A30-A806-414F-9285-9EBBE26A237D}"/>
    <cellStyle name="Normal 5 4 2 3 3 2" xfId="1219" xr:uid="{1B7F58D5-22EB-4A5A-A04B-9AA6CE4D0F9F}"/>
    <cellStyle name="Normal 5 4 2 3 3 2 2" xfId="1220" xr:uid="{E5C57318-A114-467B-A835-89F34607E35C}"/>
    <cellStyle name="Normal 5 4 2 3 3 3" xfId="1221" xr:uid="{9806B614-5F27-4A08-9C03-E88A77679346}"/>
    <cellStyle name="Normal 5 4 2 3 3 4" xfId="2848" xr:uid="{CC8FD08E-3B07-4F6E-8732-0A263138486C}"/>
    <cellStyle name="Normal 5 4 2 3 4" xfId="1222" xr:uid="{B963D615-E771-4DEC-B3B9-8ED49D6116B1}"/>
    <cellStyle name="Normal 5 4 2 3 4 2" xfId="1223" xr:uid="{B56A0E17-4477-4086-A1D2-EE269A246218}"/>
    <cellStyle name="Normal 5 4 2 3 5" xfId="1224" xr:uid="{1A0A4578-FF2F-4003-AD44-6428ED13E89B}"/>
    <cellStyle name="Normal 5 4 2 3 6" xfId="2849" xr:uid="{B150034D-4685-476D-9704-78A20517BBA3}"/>
    <cellStyle name="Normal 5 4 2 4" xfId="297" xr:uid="{73064330-E227-4804-8531-B59B5270C577}"/>
    <cellStyle name="Normal 5 4 2 4 2" xfId="542" xr:uid="{CC981462-3AC4-4C69-ABF0-B85E2E3CC81B}"/>
    <cellStyle name="Normal 5 4 2 4 2 2" xfId="543" xr:uid="{32C24DD5-C156-463C-9C86-1C0E593EEB34}"/>
    <cellStyle name="Normal 5 4 2 4 2 2 2" xfId="1225" xr:uid="{3C914118-7D7D-4FEA-BDD6-25BB85E98962}"/>
    <cellStyle name="Normal 5 4 2 4 2 2 2 2" xfId="1226" xr:uid="{0F0F877C-9B36-438C-89C9-1126FFEC5E27}"/>
    <cellStyle name="Normal 5 4 2 4 2 2 3" xfId="1227" xr:uid="{6F793AD1-28B5-492A-B583-B21EE86820C6}"/>
    <cellStyle name="Normal 5 4 2 4 2 3" xfId="1228" xr:uid="{2A1E2126-7B9B-4E28-8358-2657E3861C5D}"/>
    <cellStyle name="Normal 5 4 2 4 2 3 2" xfId="1229" xr:uid="{6CE93B7B-FDE5-4B57-96B6-7A03AFF8F031}"/>
    <cellStyle name="Normal 5 4 2 4 2 4" xfId="1230" xr:uid="{870B4C74-339C-4CC2-8456-0F6F43C2FD6D}"/>
    <cellStyle name="Normal 5 4 2 4 3" xfId="544" xr:uid="{DFEF34E4-3635-40F4-91DC-2CAAB5E02302}"/>
    <cellStyle name="Normal 5 4 2 4 3 2" xfId="1231" xr:uid="{2D3AB6EA-7590-4153-8873-87BD4EF9FF38}"/>
    <cellStyle name="Normal 5 4 2 4 3 2 2" xfId="1232" xr:uid="{B856BFA7-AA1F-428F-9404-FDB89E2C202B}"/>
    <cellStyle name="Normal 5 4 2 4 3 3" xfId="1233" xr:uid="{69ECDF05-3FA3-493E-8D68-D8E89E19C33B}"/>
    <cellStyle name="Normal 5 4 2 4 4" xfId="1234" xr:uid="{30102662-AFE0-4530-A123-98CAC79772A5}"/>
    <cellStyle name="Normal 5 4 2 4 4 2" xfId="1235" xr:uid="{CCCCAF21-DE29-493A-9A9C-14CEA3103DFD}"/>
    <cellStyle name="Normal 5 4 2 4 5" xfId="1236" xr:uid="{41486157-2722-47BD-A1AF-CC21A77BC2FA}"/>
    <cellStyle name="Normal 5 4 2 5" xfId="298" xr:uid="{C1A2B355-C08C-4BA9-977F-8D08E5CBE17C}"/>
    <cellStyle name="Normal 5 4 2 5 2" xfId="545" xr:uid="{D3A7ADE3-451C-4300-AEA6-CD228E0AFFB1}"/>
    <cellStyle name="Normal 5 4 2 5 2 2" xfId="1237" xr:uid="{DFE92736-F03D-420D-864E-7D011F50AA0D}"/>
    <cellStyle name="Normal 5 4 2 5 2 2 2" xfId="1238" xr:uid="{6F9BD64C-E1AB-464A-A95B-18698B460AE5}"/>
    <cellStyle name="Normal 5 4 2 5 2 3" xfId="1239" xr:uid="{E2D1476E-1029-40AE-8EFF-8089F78EC95B}"/>
    <cellStyle name="Normal 5 4 2 5 3" xfId="1240" xr:uid="{0973B6DE-9067-49DA-A198-E37CE75B7DD9}"/>
    <cellStyle name="Normal 5 4 2 5 3 2" xfId="1241" xr:uid="{16C8DF59-D900-4AC7-9BA5-90146CA4285C}"/>
    <cellStyle name="Normal 5 4 2 5 4" xfId="1242" xr:uid="{B104A3CE-9931-48C2-BF64-638165430EEE}"/>
    <cellStyle name="Normal 5 4 2 6" xfId="546" xr:uid="{17949725-54A8-4D2D-AD2B-8A4902F24C7F}"/>
    <cellStyle name="Normal 5 4 2 6 2" xfId="1243" xr:uid="{986FE375-BCD1-4CFE-A199-34379C464F06}"/>
    <cellStyle name="Normal 5 4 2 6 2 2" xfId="1244" xr:uid="{8AC562AB-DCB0-47EF-B3A7-5856644C84F9}"/>
    <cellStyle name="Normal 5 4 2 6 2 3" xfId="4419" xr:uid="{FAEEFCCB-735F-433D-8B65-F8AFEE8BF256}"/>
    <cellStyle name="Normal 5 4 2 6 3" xfId="1245" xr:uid="{45853257-1392-4B4E-8943-5CE200AA9A5D}"/>
    <cellStyle name="Normal 5 4 2 6 4" xfId="2850" xr:uid="{1021A529-5A5A-4DB3-AE89-4231B41E905D}"/>
    <cellStyle name="Normal 5 4 2 6 4 2" xfId="4584" xr:uid="{E2303283-C0BB-49BC-AC4C-5C0DE6214449}"/>
    <cellStyle name="Normal 5 4 2 6 4 3" xfId="4683" xr:uid="{84DA4D6B-741B-4E70-8E21-B669809D6F3A}"/>
    <cellStyle name="Normal 5 4 2 6 4 4" xfId="4611" xr:uid="{035B65C4-6738-44FD-B5AF-9B3E2ADA804D}"/>
    <cellStyle name="Normal 5 4 2 7" xfId="1246" xr:uid="{CCCAC025-6BBA-487F-BE33-88805572D7DE}"/>
    <cellStyle name="Normal 5 4 2 7 2" xfId="1247" xr:uid="{10D633FD-B48D-4F6B-AFB0-8AEC699A52FA}"/>
    <cellStyle name="Normal 5 4 2 8" xfId="1248" xr:uid="{C8C0F960-F04C-4182-8C57-232366445015}"/>
    <cellStyle name="Normal 5 4 2 9" xfId="2851" xr:uid="{94F7270C-5FFB-4BCB-97AF-5EE09206EF90}"/>
    <cellStyle name="Normal 5 4 3" xfId="95" xr:uid="{47910B41-2695-4240-90D3-1AA6A8332986}"/>
    <cellStyle name="Normal 5 4 3 2" xfId="96" xr:uid="{E0259E4A-72D4-4DC4-9C62-975BADA33920}"/>
    <cellStyle name="Normal 5 4 3 2 2" xfId="547" xr:uid="{CDDCB5DE-1E52-4AAA-80B4-4B8D0BD3A58A}"/>
    <cellStyle name="Normal 5 4 3 2 2 2" xfId="548" xr:uid="{25AAAA01-A7B5-4AA4-B098-43AED67EB799}"/>
    <cellStyle name="Normal 5 4 3 2 2 2 2" xfId="1249" xr:uid="{E8910F2C-8889-4FA4-A9B1-0A916056D1BE}"/>
    <cellStyle name="Normal 5 4 3 2 2 2 2 2" xfId="1250" xr:uid="{162E32BB-7854-46FC-8B52-6038CF0BD48C}"/>
    <cellStyle name="Normal 5 4 3 2 2 2 3" xfId="1251" xr:uid="{7ACF41FB-CBEF-4524-B239-4CC510CE77C8}"/>
    <cellStyle name="Normal 5 4 3 2 2 3" xfId="1252" xr:uid="{A0DCD0F0-D072-41A0-B996-898FAEE0B1C1}"/>
    <cellStyle name="Normal 5 4 3 2 2 3 2" xfId="1253" xr:uid="{6841AA3D-9BD8-47F8-AB4B-3D523A4A3807}"/>
    <cellStyle name="Normal 5 4 3 2 2 4" xfId="1254" xr:uid="{E34BA1F5-BE31-4118-B15A-0DD8080D41F0}"/>
    <cellStyle name="Normal 5 4 3 2 3" xfId="549" xr:uid="{53C259C6-B646-4D70-9C40-956AACAB2F7B}"/>
    <cellStyle name="Normal 5 4 3 2 3 2" xfId="1255" xr:uid="{70E8748F-3A6C-4FB0-BE85-F47D11B2FB3B}"/>
    <cellStyle name="Normal 5 4 3 2 3 2 2" xfId="1256" xr:uid="{3BDEDFA5-330C-476E-AD75-80C73991D665}"/>
    <cellStyle name="Normal 5 4 3 2 3 3" xfId="1257" xr:uid="{156F0E81-AFA8-4EA6-9D36-212968A41AD4}"/>
    <cellStyle name="Normal 5 4 3 2 3 4" xfId="2852" xr:uid="{F7BB6273-E9EC-4742-ABBF-A93168BD1329}"/>
    <cellStyle name="Normal 5 4 3 2 4" xfId="1258" xr:uid="{EE30E2D4-3036-4D18-8DC8-AB69D7BF3EC8}"/>
    <cellStyle name="Normal 5 4 3 2 4 2" xfId="1259" xr:uid="{3DE71C2F-1643-4A9E-8E46-F3DBC372ED82}"/>
    <cellStyle name="Normal 5 4 3 2 5" xfId="1260" xr:uid="{2961FBF2-94B6-4C32-BDE4-A08184C73643}"/>
    <cellStyle name="Normal 5 4 3 2 6" xfId="2853" xr:uid="{59BCC6C7-1DDD-47D7-8D60-E532A9EE8236}"/>
    <cellStyle name="Normal 5 4 3 3" xfId="299" xr:uid="{3D3D428A-B08F-4A4B-8E4B-40F15ADFC000}"/>
    <cellStyle name="Normal 5 4 3 3 2" xfId="550" xr:uid="{60D4C7A4-07EC-4CD6-994E-173DD8287624}"/>
    <cellStyle name="Normal 5 4 3 3 2 2" xfId="551" xr:uid="{CAA0C14E-CC1D-4345-8E5C-7EAB2F7EEB39}"/>
    <cellStyle name="Normal 5 4 3 3 2 2 2" xfId="1261" xr:uid="{140856AE-029F-4883-A249-279A7545587A}"/>
    <cellStyle name="Normal 5 4 3 3 2 2 2 2" xfId="1262" xr:uid="{57AACB36-1AA7-4BC7-A985-EE4B1A04E93A}"/>
    <cellStyle name="Normal 5 4 3 3 2 2 3" xfId="1263" xr:uid="{4D5C51DA-58E5-4436-AB9C-533BBE26A0E5}"/>
    <cellStyle name="Normal 5 4 3 3 2 3" xfId="1264" xr:uid="{EE1F7EA5-696B-4323-9C2E-4110FE9E2E56}"/>
    <cellStyle name="Normal 5 4 3 3 2 3 2" xfId="1265" xr:uid="{F12034FB-3632-4B48-A0EF-AA5EB1DACCF4}"/>
    <cellStyle name="Normal 5 4 3 3 2 4" xfId="1266" xr:uid="{8C885B71-999F-458C-92AC-FAA56AF8510D}"/>
    <cellStyle name="Normal 5 4 3 3 3" xfId="552" xr:uid="{ADCD938F-7B4C-4E34-BB6C-5FD67FF8DD78}"/>
    <cellStyle name="Normal 5 4 3 3 3 2" xfId="1267" xr:uid="{E5C68B36-EEC2-41FD-B756-1133AF14D37F}"/>
    <cellStyle name="Normal 5 4 3 3 3 2 2" xfId="1268" xr:uid="{52DEF2CF-F833-4592-9B1D-31670478CCC3}"/>
    <cellStyle name="Normal 5 4 3 3 3 3" xfId="1269" xr:uid="{F9F37709-29F2-496E-82DE-5673EBA46943}"/>
    <cellStyle name="Normal 5 4 3 3 4" xfId="1270" xr:uid="{70D07BB5-98CB-44A4-83D7-7E2E2211821D}"/>
    <cellStyle name="Normal 5 4 3 3 4 2" xfId="1271" xr:uid="{D8782599-A6E1-40E1-B258-DC9CC4D889DA}"/>
    <cellStyle name="Normal 5 4 3 3 5" xfId="1272" xr:uid="{95A0CB98-FF3A-4BC1-B879-89ADE3940D6C}"/>
    <cellStyle name="Normal 5 4 3 4" xfId="300" xr:uid="{8061949C-42D8-48A5-831E-D29239FB5F0D}"/>
    <cellStyle name="Normal 5 4 3 4 2" xfId="553" xr:uid="{39E51C42-E660-49A3-A89F-67685466E458}"/>
    <cellStyle name="Normal 5 4 3 4 2 2" xfId="1273" xr:uid="{A79AAEB4-04C9-4D16-961C-BE6BAB15E0D9}"/>
    <cellStyle name="Normal 5 4 3 4 2 2 2" xfId="1274" xr:uid="{D43EA36F-3BC7-4DD5-A538-3B30B1E19A99}"/>
    <cellStyle name="Normal 5 4 3 4 2 3" xfId="1275" xr:uid="{8019871C-2EFC-4792-AEA5-3B04851697B4}"/>
    <cellStyle name="Normal 5 4 3 4 3" xfId="1276" xr:uid="{3C6029F8-C46A-4847-AC75-EDE1E7C80853}"/>
    <cellStyle name="Normal 5 4 3 4 3 2" xfId="1277" xr:uid="{E1CF59D9-2FEB-4AB7-AE79-9AD79D593C26}"/>
    <cellStyle name="Normal 5 4 3 4 4" xfId="1278" xr:uid="{6E69FBED-5CE1-41AF-BC49-47BB9153C80C}"/>
    <cellStyle name="Normal 5 4 3 5" xfId="554" xr:uid="{E9B6C501-C4AC-4F26-96B8-24836BAC4D20}"/>
    <cellStyle name="Normal 5 4 3 5 2" xfId="1279" xr:uid="{7E262035-0368-4D12-80EF-0FB3193AF1F0}"/>
    <cellStyle name="Normal 5 4 3 5 2 2" xfId="1280" xr:uid="{C1C996E1-B919-4246-B0D6-4F79AAE88D7C}"/>
    <cellStyle name="Normal 5 4 3 5 3" xfId="1281" xr:uid="{5863C993-DC15-422E-A2FD-57CDAAAA5DD8}"/>
    <cellStyle name="Normal 5 4 3 5 4" xfId="2854" xr:uid="{6E17A79C-11EB-4BBE-97F7-3F42CCE33BEE}"/>
    <cellStyle name="Normal 5 4 3 6" xfId="1282" xr:uid="{5324F138-A9DD-4ACF-8163-37B7350AF6E8}"/>
    <cellStyle name="Normal 5 4 3 6 2" xfId="1283" xr:uid="{D572C002-A964-4655-A4DA-49122500071F}"/>
    <cellStyle name="Normal 5 4 3 7" xfId="1284" xr:uid="{C5DE0E12-3E5D-459F-9924-EF7DFDBF1989}"/>
    <cellStyle name="Normal 5 4 3 8" xfId="2855" xr:uid="{A3BC38C4-56B8-4DFC-B908-5E3540DF7685}"/>
    <cellStyle name="Normal 5 4 4" xfId="97" xr:uid="{0B05BF8C-F7B9-46D4-8A83-36877E99548E}"/>
    <cellStyle name="Normal 5 4 4 2" xfId="446" xr:uid="{402CFF58-6C2B-4133-BAC7-69D494FF4712}"/>
    <cellStyle name="Normal 5 4 4 2 2" xfId="555" xr:uid="{AF971F45-A966-4A06-A022-2A514C9F1EFA}"/>
    <cellStyle name="Normal 5 4 4 2 2 2" xfId="1285" xr:uid="{417F7A06-A5CD-4F34-B498-AB3B02D1FEAF}"/>
    <cellStyle name="Normal 5 4 4 2 2 2 2" xfId="1286" xr:uid="{D76061C4-9895-46A7-86E5-CF523BD539F7}"/>
    <cellStyle name="Normal 5 4 4 2 2 3" xfId="1287" xr:uid="{F3117964-FDEA-464B-87C2-5D9E34527737}"/>
    <cellStyle name="Normal 5 4 4 2 2 4" xfId="2856" xr:uid="{D2B2EB24-4BCD-461E-BCCC-A1D75AA77E15}"/>
    <cellStyle name="Normal 5 4 4 2 3" xfId="1288" xr:uid="{241E6953-1347-4FB2-953F-CFEAB0DC6B7A}"/>
    <cellStyle name="Normal 5 4 4 2 3 2" xfId="1289" xr:uid="{7BD74B4F-9CE2-44C6-AFB7-B5CDB8788A46}"/>
    <cellStyle name="Normal 5 4 4 2 4" xfId="1290" xr:uid="{678F2548-8626-49F4-94EA-58DB2E58CB37}"/>
    <cellStyle name="Normal 5 4 4 2 5" xfId="2857" xr:uid="{12730548-6D98-4900-B755-38D165F36906}"/>
    <cellStyle name="Normal 5 4 4 3" xfId="556" xr:uid="{13B0F250-557E-40E5-86CF-680F9D6866E2}"/>
    <cellStyle name="Normal 5 4 4 3 2" xfId="1291" xr:uid="{81106315-E2F2-4F57-B42E-0561C762625A}"/>
    <cellStyle name="Normal 5 4 4 3 2 2" xfId="1292" xr:uid="{AD180507-E876-4445-9BC3-100417B4C53E}"/>
    <cellStyle name="Normal 5 4 4 3 3" xfId="1293" xr:uid="{2B37C28B-394B-4CD1-B8C9-28A7CA73674C}"/>
    <cellStyle name="Normal 5 4 4 3 4" xfId="2858" xr:uid="{96BBEB64-4A60-43CC-BB65-EE8E36BB525B}"/>
    <cellStyle name="Normal 5 4 4 4" xfId="1294" xr:uid="{BD8C2B83-E3BA-4987-87CD-8DFD577D02E0}"/>
    <cellStyle name="Normal 5 4 4 4 2" xfId="1295" xr:uid="{D94109EC-C4CB-4340-93E5-CB61A48C136D}"/>
    <cellStyle name="Normal 5 4 4 4 3" xfId="2859" xr:uid="{488BB3B7-BA0F-433C-9A6B-95DD24960BD3}"/>
    <cellStyle name="Normal 5 4 4 4 4" xfId="2860" xr:uid="{F1E84514-6E3D-4DF6-BE5C-30B587A4D20F}"/>
    <cellStyle name="Normal 5 4 4 5" xfId="1296" xr:uid="{D593AE1E-7703-41AC-BAEA-5FFAAE7714C9}"/>
    <cellStyle name="Normal 5 4 4 6" xfId="2861" xr:uid="{D5ECC770-31C4-4C7D-BEA9-4D887739BAD1}"/>
    <cellStyle name="Normal 5 4 4 7" xfId="2862" xr:uid="{1858826F-1EA5-4CB5-A88A-429650DCC9C3}"/>
    <cellStyle name="Normal 5 4 5" xfId="301" xr:uid="{E0FEAA81-5D2C-45EB-801C-D83AD72C35E0}"/>
    <cellStyle name="Normal 5 4 5 2" xfId="557" xr:uid="{E8C25010-032A-4341-918E-F36506BB96F5}"/>
    <cellStyle name="Normal 5 4 5 2 2" xfId="558" xr:uid="{C098C92E-27AD-431C-861E-9A4B34190BDE}"/>
    <cellStyle name="Normal 5 4 5 2 2 2" xfId="1297" xr:uid="{E479E494-266D-4F86-8F74-6EBF51FB2E28}"/>
    <cellStyle name="Normal 5 4 5 2 2 2 2" xfId="1298" xr:uid="{23AC5DA5-F362-4F0F-8AC5-41F504DC3FA4}"/>
    <cellStyle name="Normal 5 4 5 2 2 3" xfId="1299" xr:uid="{E18F1530-CC0A-45F0-B1D3-7C4D0DF8FB05}"/>
    <cellStyle name="Normal 5 4 5 2 3" xfId="1300" xr:uid="{230A899B-0563-48BC-A3DC-DAA95C09A836}"/>
    <cellStyle name="Normal 5 4 5 2 3 2" xfId="1301" xr:uid="{1B5A01CD-FE39-4538-9C04-329BEED5E553}"/>
    <cellStyle name="Normal 5 4 5 2 4" xfId="1302" xr:uid="{28D7FD29-A317-41E4-A3A2-1526DA7B1340}"/>
    <cellStyle name="Normal 5 4 5 3" xfId="559" xr:uid="{795B5B6F-0AB5-4D52-8404-FA3684752AEF}"/>
    <cellStyle name="Normal 5 4 5 3 2" xfId="1303" xr:uid="{DEFE34C0-1BE2-4559-AA89-D677FB27F017}"/>
    <cellStyle name="Normal 5 4 5 3 2 2" xfId="1304" xr:uid="{990B07D9-9C6B-4DB8-8DE6-E39BCB3252B2}"/>
    <cellStyle name="Normal 5 4 5 3 3" xfId="1305" xr:uid="{52387C63-DB68-408C-B277-28AE538BD6B5}"/>
    <cellStyle name="Normal 5 4 5 3 4" xfId="2863" xr:uid="{79BEC428-97E6-45FE-B3DC-69A97431D2B6}"/>
    <cellStyle name="Normal 5 4 5 4" xfId="1306" xr:uid="{AD843530-6921-431F-A9B7-F2A7CDE52707}"/>
    <cellStyle name="Normal 5 4 5 4 2" xfId="1307" xr:uid="{BE434529-8286-4056-A4B1-F29F4A4292C5}"/>
    <cellStyle name="Normal 5 4 5 5" xfId="1308" xr:uid="{CF44B374-ECF6-4AFC-9EA6-CA7FEB756B45}"/>
    <cellStyle name="Normal 5 4 5 6" xfId="2864" xr:uid="{6CF1A684-2720-4A30-9F89-18C7E9928FC6}"/>
    <cellStyle name="Normal 5 4 6" xfId="302" xr:uid="{155C5C77-A1B3-4825-8344-3D0E5EC169D3}"/>
    <cellStyle name="Normal 5 4 6 2" xfId="560" xr:uid="{4E4A5409-07C3-4D08-B062-E83C3A61BEFB}"/>
    <cellStyle name="Normal 5 4 6 2 2" xfId="1309" xr:uid="{7D27D604-C748-46FC-AAC0-DE50D6913892}"/>
    <cellStyle name="Normal 5 4 6 2 2 2" xfId="1310" xr:uid="{AAA0E8B0-39AA-4688-9DF1-8B7F185863D5}"/>
    <cellStyle name="Normal 5 4 6 2 3" xfId="1311" xr:uid="{AABD08AC-1466-4F1B-A1F2-8C6136CF8974}"/>
    <cellStyle name="Normal 5 4 6 2 4" xfId="2865" xr:uid="{967B18F1-6943-4E61-9613-CCA9293BA599}"/>
    <cellStyle name="Normal 5 4 6 3" xfId="1312" xr:uid="{C918074B-D340-4211-B856-C215F74EFAC6}"/>
    <cellStyle name="Normal 5 4 6 3 2" xfId="1313" xr:uid="{ADB5A5E0-6514-4A3E-8DA0-BD13B24B2426}"/>
    <cellStyle name="Normal 5 4 6 4" xfId="1314" xr:uid="{0786E261-344E-42C5-BF21-FAC0277AC874}"/>
    <cellStyle name="Normal 5 4 6 5" xfId="2866" xr:uid="{5A3BC21F-E066-458E-8A71-C0A5125FCBFB}"/>
    <cellStyle name="Normal 5 4 7" xfId="561" xr:uid="{E0EDE221-AB8C-49CB-A63D-959816AEA404}"/>
    <cellStyle name="Normal 5 4 7 2" xfId="1315" xr:uid="{700F59FA-0B2E-43EA-89E6-D4B8C286E9E6}"/>
    <cellStyle name="Normal 5 4 7 2 2" xfId="1316" xr:uid="{0F63B299-A34C-42C4-A229-D599CCD66A90}"/>
    <cellStyle name="Normal 5 4 7 2 3" xfId="4418" xr:uid="{DE19C980-3D2E-46A6-A5CC-83A80C5A60A3}"/>
    <cellStyle name="Normal 5 4 7 3" xfId="1317" xr:uid="{7EF82199-125A-4843-8108-9CAB303CCBAB}"/>
    <cellStyle name="Normal 5 4 7 4" xfId="2867" xr:uid="{DBE4F76B-B380-442E-B3D7-45A4C1B3B866}"/>
    <cellStyle name="Normal 5 4 7 4 2" xfId="4583" xr:uid="{ED30F94C-FBD8-4C11-8902-D942BE9221B0}"/>
    <cellStyle name="Normal 5 4 7 4 3" xfId="4684" xr:uid="{7220C286-4FB6-4F72-8B30-5FA234F1D9CE}"/>
    <cellStyle name="Normal 5 4 7 4 4" xfId="4610" xr:uid="{F7A71D10-D66C-4DCD-A575-56ED15ACA1B7}"/>
    <cellStyle name="Normal 5 4 8" xfId="1318" xr:uid="{5FBCFA27-3B09-4FA7-902F-5127F1A8FDA9}"/>
    <cellStyle name="Normal 5 4 8 2" xfId="1319" xr:uid="{C27363F9-1058-4FF6-9419-B3B8C0EABE11}"/>
    <cellStyle name="Normal 5 4 8 3" xfId="2868" xr:uid="{09E52359-B3E7-436E-BE34-E9D4EA1E56A2}"/>
    <cellStyle name="Normal 5 4 8 4" xfId="2869" xr:uid="{A9929674-CFB3-4327-9DA3-22AB9AAC73B9}"/>
    <cellStyle name="Normal 5 4 9" xfId="1320" xr:uid="{48EFA085-E4A4-498D-AEAC-AE75DC82CDBB}"/>
    <cellStyle name="Normal 5 5" xfId="98" xr:uid="{45230D5E-B916-4E30-8FDA-087A614B7785}"/>
    <cellStyle name="Normal 5 5 10" xfId="2870" xr:uid="{BC8DA225-AA26-4271-8594-1D1E51F3C321}"/>
    <cellStyle name="Normal 5 5 11" xfId="2871" xr:uid="{90CF3FA9-2074-4CE2-91BC-B57AA6013C23}"/>
    <cellStyle name="Normal 5 5 2" xfId="99" xr:uid="{6DF93F82-38B1-45E4-979A-F0BC4F57C838}"/>
    <cellStyle name="Normal 5 5 2 2" xfId="100" xr:uid="{B4B7EC66-2C51-4108-9CA9-56A674680D02}"/>
    <cellStyle name="Normal 5 5 2 2 2" xfId="303" xr:uid="{EA59EFD5-CDAB-4A31-A191-475A2C4280B4}"/>
    <cellStyle name="Normal 5 5 2 2 2 2" xfId="562" xr:uid="{FA624D03-66B1-4EB9-B0E7-D0B0C8C50736}"/>
    <cellStyle name="Normal 5 5 2 2 2 2 2" xfId="1321" xr:uid="{30EC570B-51C4-4830-8ED6-C78F651C163C}"/>
    <cellStyle name="Normal 5 5 2 2 2 2 2 2" xfId="1322" xr:uid="{794C36D9-AB75-4399-8A1B-631406674C7F}"/>
    <cellStyle name="Normal 5 5 2 2 2 2 3" xfId="1323" xr:uid="{0615E6ED-8967-4C42-AE35-05CDCC6A8777}"/>
    <cellStyle name="Normal 5 5 2 2 2 2 4" xfId="2872" xr:uid="{565D5955-A198-471D-ADC3-DE7C1E512437}"/>
    <cellStyle name="Normal 5 5 2 2 2 3" xfId="1324" xr:uid="{447D4376-4862-4262-AE7D-5C8E7A2E8314}"/>
    <cellStyle name="Normal 5 5 2 2 2 3 2" xfId="1325" xr:uid="{D38EFD83-5818-4B52-9600-6694F3D7E938}"/>
    <cellStyle name="Normal 5 5 2 2 2 3 3" xfId="2873" xr:uid="{3A5B8F54-D906-4166-89F5-1AD6513EC3CA}"/>
    <cellStyle name="Normal 5 5 2 2 2 3 4" xfId="2874" xr:uid="{AB0F595C-2CA8-4095-9EDB-B7B61A614882}"/>
    <cellStyle name="Normal 5 5 2 2 2 4" xfId="1326" xr:uid="{F706B813-26EF-4CC3-B90C-2C7D86EC142B}"/>
    <cellStyle name="Normal 5 5 2 2 2 5" xfId="2875" xr:uid="{02A62CF1-B4AE-4D1C-AF37-7964D82E3E5F}"/>
    <cellStyle name="Normal 5 5 2 2 2 6" xfId="2876" xr:uid="{B5459053-85FB-4B45-BEDE-44BEB3800986}"/>
    <cellStyle name="Normal 5 5 2 2 3" xfId="563" xr:uid="{6D530BA2-9B38-4FB3-A3EE-C653677C6EE1}"/>
    <cellStyle name="Normal 5 5 2 2 3 2" xfId="1327" xr:uid="{211297CC-A60F-47A8-9A4B-16E13436CA57}"/>
    <cellStyle name="Normal 5 5 2 2 3 2 2" xfId="1328" xr:uid="{E799244C-0CC5-41B1-AC35-D26FA61FA501}"/>
    <cellStyle name="Normal 5 5 2 2 3 2 3" xfId="2877" xr:uid="{889DA0A8-6766-449B-83AF-9547B3E2857A}"/>
    <cellStyle name="Normal 5 5 2 2 3 2 4" xfId="2878" xr:uid="{9D82AFDE-9130-40EE-8C68-624D08BBE791}"/>
    <cellStyle name="Normal 5 5 2 2 3 3" xfId="1329" xr:uid="{53BAB42F-354F-41B5-B872-3E4AA553F891}"/>
    <cellStyle name="Normal 5 5 2 2 3 4" xfId="2879" xr:uid="{3E6C3960-7151-43BE-9C45-0328DC162D9F}"/>
    <cellStyle name="Normal 5 5 2 2 3 5" xfId="2880" xr:uid="{43BFA114-C362-4ADD-B429-991C0C890C62}"/>
    <cellStyle name="Normal 5 5 2 2 4" xfId="1330" xr:uid="{FE5E15BD-3CDF-40F1-97F0-F04CB4BA4BA8}"/>
    <cellStyle name="Normal 5 5 2 2 4 2" xfId="1331" xr:uid="{3D892A3C-BF7E-4206-AA36-0FB930AA1E1A}"/>
    <cellStyle name="Normal 5 5 2 2 4 3" xfId="2881" xr:uid="{57E44F22-6780-4AC5-B268-6B6DA30736CD}"/>
    <cellStyle name="Normal 5 5 2 2 4 4" xfId="2882" xr:uid="{9CA60FEE-26C7-4379-B204-DFA079501E68}"/>
    <cellStyle name="Normal 5 5 2 2 5" xfId="1332" xr:uid="{495CE44C-A9D8-47CC-BA87-D1A45C988B5D}"/>
    <cellStyle name="Normal 5 5 2 2 5 2" xfId="2883" xr:uid="{F5D2D5A7-29BC-4645-BCF8-713DD486DED4}"/>
    <cellStyle name="Normal 5 5 2 2 5 3" xfId="2884" xr:uid="{019C46DC-5EEB-482D-9C40-CFB715DCC8B2}"/>
    <cellStyle name="Normal 5 5 2 2 5 4" xfId="2885" xr:uid="{A4C934F9-C856-48AB-8086-3ED32F32A501}"/>
    <cellStyle name="Normal 5 5 2 2 6" xfId="2886" xr:uid="{2C1F035B-C8FE-41FA-9693-9309D15B5F5A}"/>
    <cellStyle name="Normal 5 5 2 2 7" xfId="2887" xr:uid="{9B4DFFA6-8891-4011-A007-76A8923D2D8C}"/>
    <cellStyle name="Normal 5 5 2 2 8" xfId="2888" xr:uid="{3FA90A0C-2289-44EE-80E9-0F9290D65D64}"/>
    <cellStyle name="Normal 5 5 2 3" xfId="304" xr:uid="{7C6F948C-125E-491F-804F-8FEE0E82BE6E}"/>
    <cellStyle name="Normal 5 5 2 3 2" xfId="564" xr:uid="{540B0BE9-D40D-4BCE-94C1-51801DC287C7}"/>
    <cellStyle name="Normal 5 5 2 3 2 2" xfId="565" xr:uid="{9DBE6D88-36B0-4718-82FD-3881BD8126CC}"/>
    <cellStyle name="Normal 5 5 2 3 2 2 2" xfId="1333" xr:uid="{AFA4275A-753C-43AE-B70B-C11BCD9E5FC6}"/>
    <cellStyle name="Normal 5 5 2 3 2 2 2 2" xfId="1334" xr:uid="{E11B2989-DA57-4A24-8EC2-10EB7F0A4A8E}"/>
    <cellStyle name="Normal 5 5 2 3 2 2 3" xfId="1335" xr:uid="{1FA63647-DBE4-43B5-B11F-1C7CF20A1ED0}"/>
    <cellStyle name="Normal 5 5 2 3 2 3" xfId="1336" xr:uid="{6E576341-3F1B-45C2-8B1A-3AF2D672EF92}"/>
    <cellStyle name="Normal 5 5 2 3 2 3 2" xfId="1337" xr:uid="{3894FACE-A155-48A7-8422-70DFE14AD9F5}"/>
    <cellStyle name="Normal 5 5 2 3 2 4" xfId="1338" xr:uid="{E6A9D6BE-48BA-4937-91B1-C8B1BA9C6388}"/>
    <cellStyle name="Normal 5 5 2 3 3" xfId="566" xr:uid="{F9D8BA58-CE00-418A-B263-503B6D8A1CBD}"/>
    <cellStyle name="Normal 5 5 2 3 3 2" xfId="1339" xr:uid="{6804E2EA-7501-49DF-B096-D5DDA76A9297}"/>
    <cellStyle name="Normal 5 5 2 3 3 2 2" xfId="1340" xr:uid="{3D4C1FCB-F881-4A34-8971-38D633E1BF86}"/>
    <cellStyle name="Normal 5 5 2 3 3 3" xfId="1341" xr:uid="{A9C2875A-84CE-47AB-AAC4-69FE502EE0CD}"/>
    <cellStyle name="Normal 5 5 2 3 3 4" xfId="2889" xr:uid="{219F53A3-FF64-4563-B9C5-69B768B0CBF4}"/>
    <cellStyle name="Normal 5 5 2 3 4" xfId="1342" xr:uid="{514795E3-D315-42EB-81DD-EC4449C4EFED}"/>
    <cellStyle name="Normal 5 5 2 3 4 2" xfId="1343" xr:uid="{32567561-89C8-47F9-BF87-1611DAB8D6FA}"/>
    <cellStyle name="Normal 5 5 2 3 5" xfId="1344" xr:uid="{ADB7C1DF-955D-4446-A478-3EF3E72C205E}"/>
    <cellStyle name="Normal 5 5 2 3 6" xfId="2890" xr:uid="{E0B05A4A-1561-4E5A-A57C-8D2AA400F2F4}"/>
    <cellStyle name="Normal 5 5 2 4" xfId="305" xr:uid="{1C29FFE4-0A01-418D-BFAA-18C29D6E5A24}"/>
    <cellStyle name="Normal 5 5 2 4 2" xfId="567" xr:uid="{E8D26A4C-AA54-4864-BFF9-DC76FD47DA5F}"/>
    <cellStyle name="Normal 5 5 2 4 2 2" xfId="1345" xr:uid="{06C09D57-BCCF-40C8-8692-828343CC9399}"/>
    <cellStyle name="Normal 5 5 2 4 2 2 2" xfId="1346" xr:uid="{A5D95DFC-881C-447F-B0F4-386A939D516E}"/>
    <cellStyle name="Normal 5 5 2 4 2 3" xfId="1347" xr:uid="{A6CC22FE-ABE8-4C51-B245-B11D28163789}"/>
    <cellStyle name="Normal 5 5 2 4 2 4" xfId="2891" xr:uid="{8FB7F47A-5BD6-4E3A-90B1-04A85A9338AB}"/>
    <cellStyle name="Normal 5 5 2 4 3" xfId="1348" xr:uid="{15A5552E-FE87-4911-9C88-98C8E6A47508}"/>
    <cellStyle name="Normal 5 5 2 4 3 2" xfId="1349" xr:uid="{6D12CCBF-68CE-4508-9A54-A5E4D913243E}"/>
    <cellStyle name="Normal 5 5 2 4 4" xfId="1350" xr:uid="{2B17D8E2-9FF1-4EBD-97B7-0AA9139F2537}"/>
    <cellStyle name="Normal 5 5 2 4 5" xfId="2892" xr:uid="{FDD88528-9058-414C-BA58-896C05FBCF52}"/>
    <cellStyle name="Normal 5 5 2 5" xfId="306" xr:uid="{244FACB2-D614-4B51-B767-0E6F4B20AF33}"/>
    <cellStyle name="Normal 5 5 2 5 2" xfId="1351" xr:uid="{DA0ED0E9-7B5D-4151-88B0-06D7B3F8867E}"/>
    <cellStyle name="Normal 5 5 2 5 2 2" xfId="1352" xr:uid="{BAE58881-940A-4578-B308-4F1A34899A81}"/>
    <cellStyle name="Normal 5 5 2 5 3" xfId="1353" xr:uid="{2E561B68-BEE1-4864-A1FB-4E4648978709}"/>
    <cellStyle name="Normal 5 5 2 5 4" xfId="2893" xr:uid="{2D58C345-9B95-4628-B2B4-6AEFE337F5FA}"/>
    <cellStyle name="Normal 5 5 2 6" xfId="1354" xr:uid="{37759548-1A57-41F4-9411-8E602F6A3703}"/>
    <cellStyle name="Normal 5 5 2 6 2" xfId="1355" xr:uid="{316038D1-CFE0-44A7-8722-585220DA185B}"/>
    <cellStyle name="Normal 5 5 2 6 3" xfId="2894" xr:uid="{353A5D8B-042E-4ED1-BA13-5A02B8BB9295}"/>
    <cellStyle name="Normal 5 5 2 6 4" xfId="2895" xr:uid="{CEDAF642-7D94-4A77-B10A-B0C6153A0585}"/>
    <cellStyle name="Normal 5 5 2 7" xfId="1356" xr:uid="{BFAEA562-0414-4D4B-876B-C9DF8F0E3403}"/>
    <cellStyle name="Normal 5 5 2 8" xfId="2896" xr:uid="{0E20D993-1BC2-4703-8CA7-FC432568AC8D}"/>
    <cellStyle name="Normal 5 5 2 9" xfId="2897" xr:uid="{A0F8DFC3-E0A8-4161-94C4-1AB5592A2FAB}"/>
    <cellStyle name="Normal 5 5 3" xfId="101" xr:uid="{396BC12D-1C0C-4BD2-9BE7-394C69F23C6B}"/>
    <cellStyle name="Normal 5 5 3 2" xfId="102" xr:uid="{2C698AAA-2204-4F38-84F7-FFFEE6129B0B}"/>
    <cellStyle name="Normal 5 5 3 2 2" xfId="568" xr:uid="{690FA899-7C18-4894-9208-9B81AF56FC0B}"/>
    <cellStyle name="Normal 5 5 3 2 2 2" xfId="1357" xr:uid="{1F5DE72A-1E3E-4589-A33D-20E654097FBC}"/>
    <cellStyle name="Normal 5 5 3 2 2 2 2" xfId="1358" xr:uid="{A4EE1529-9DDE-4AA9-A00B-FB0F56B3DFA0}"/>
    <cellStyle name="Normal 5 5 3 2 2 2 2 2" xfId="4468" xr:uid="{0923A40D-4AEC-4EB4-9B86-CAC77746AD70}"/>
    <cellStyle name="Normal 5 5 3 2 2 2 3" xfId="4469" xr:uid="{8C7A9B9A-92A8-4308-B575-4B923E0F6357}"/>
    <cellStyle name="Normal 5 5 3 2 2 3" xfId="1359" xr:uid="{B59C85EF-99F0-4A77-B228-59F55F60EF6C}"/>
    <cellStyle name="Normal 5 5 3 2 2 3 2" xfId="4470" xr:uid="{4BF44724-94D8-4F45-A16F-BC1B39A047E7}"/>
    <cellStyle name="Normal 5 5 3 2 2 4" xfId="2898" xr:uid="{9BC2A50A-B5E7-4ED1-A5BE-FD2219F7B1C8}"/>
    <cellStyle name="Normal 5 5 3 2 3" xfId="1360" xr:uid="{3327736C-6D04-49C2-BC08-359911BC9EA3}"/>
    <cellStyle name="Normal 5 5 3 2 3 2" xfId="1361" xr:uid="{4E653DA4-4E4E-47A2-931A-D528F45F9E1A}"/>
    <cellStyle name="Normal 5 5 3 2 3 2 2" xfId="4471" xr:uid="{0AD5F4A9-2FE4-4F42-8A8F-9A44EF7DA6CA}"/>
    <cellStyle name="Normal 5 5 3 2 3 3" xfId="2899" xr:uid="{94E40FB0-9A96-44F3-963F-275279F0DB18}"/>
    <cellStyle name="Normal 5 5 3 2 3 4" xfId="2900" xr:uid="{8661A637-C214-4FE5-B4D8-6CEE4C925BD3}"/>
    <cellStyle name="Normal 5 5 3 2 4" xfId="1362" xr:uid="{B0CBC673-05AF-4438-8852-FFB38D4C267D}"/>
    <cellStyle name="Normal 5 5 3 2 4 2" xfId="4472" xr:uid="{38BE438B-AC4A-413F-B8D9-C3CCAA14319D}"/>
    <cellStyle name="Normal 5 5 3 2 5" xfId="2901" xr:uid="{3A9D9EAA-5DC8-4BE7-8C70-9279A2C0D2CF}"/>
    <cellStyle name="Normal 5 5 3 2 6" xfId="2902" xr:uid="{A0E187B1-29C3-4483-9BD0-76C5384EE789}"/>
    <cellStyle name="Normal 5 5 3 3" xfId="307" xr:uid="{33B95976-BA52-4194-99D6-A2552E1C27C6}"/>
    <cellStyle name="Normal 5 5 3 3 2" xfId="1363" xr:uid="{586CD1B5-DFCF-4D63-9E5C-FEAD2E27D77D}"/>
    <cellStyle name="Normal 5 5 3 3 2 2" xfId="1364" xr:uid="{D0959135-A500-4FA2-B0E4-29362A764B6A}"/>
    <cellStyle name="Normal 5 5 3 3 2 2 2" xfId="4473" xr:uid="{517C6D18-6749-491D-B4FF-A040AD50E037}"/>
    <cellStyle name="Normal 5 5 3 3 2 3" xfId="2903" xr:uid="{74449BAA-04E8-4709-82CB-7E60D21EEC7D}"/>
    <cellStyle name="Normal 5 5 3 3 2 4" xfId="2904" xr:uid="{3AF037B7-D2BA-4C83-B2E7-F9D5BB6F7285}"/>
    <cellStyle name="Normal 5 5 3 3 3" xfId="1365" xr:uid="{94574BD0-1ACC-4D7F-ACCB-6BDB013D63C0}"/>
    <cellStyle name="Normal 5 5 3 3 3 2" xfId="4474" xr:uid="{52C71780-C06D-4E62-A37C-EC4C802BEE67}"/>
    <cellStyle name="Normal 5 5 3 3 4" xfId="2905" xr:uid="{02D8C21F-C999-499E-861C-E69B43AD31A9}"/>
    <cellStyle name="Normal 5 5 3 3 5" xfId="2906" xr:uid="{D7518BA8-31E2-4729-9348-C1329C7066F3}"/>
    <cellStyle name="Normal 5 5 3 4" xfId="1366" xr:uid="{06303DE0-A455-4544-A818-4172E42E6034}"/>
    <cellStyle name="Normal 5 5 3 4 2" xfId="1367" xr:uid="{12C576B0-1F49-4BCD-8C46-03EDBECEB505}"/>
    <cellStyle name="Normal 5 5 3 4 2 2" xfId="4475" xr:uid="{034A5DD4-6019-40E2-90EA-EE650951A9C0}"/>
    <cellStyle name="Normal 5 5 3 4 3" xfId="2907" xr:uid="{52A4CFD9-9494-423B-9D68-E09D9E414E9A}"/>
    <cellStyle name="Normal 5 5 3 4 4" xfId="2908" xr:uid="{4C577A75-2489-4DD1-8C5B-FBBFAC6CD15C}"/>
    <cellStyle name="Normal 5 5 3 5" xfId="1368" xr:uid="{4F1EF501-265E-4113-A129-A2410E66C0B7}"/>
    <cellStyle name="Normal 5 5 3 5 2" xfId="2909" xr:uid="{C975E1CB-4934-48C5-A73F-EAC9ADB3AE9E}"/>
    <cellStyle name="Normal 5 5 3 5 3" xfId="2910" xr:uid="{3C012E3A-329D-434A-944A-E5857B3BC1DF}"/>
    <cellStyle name="Normal 5 5 3 5 4" xfId="2911" xr:uid="{8CB171AC-B5F9-43C9-BB96-6A2415433534}"/>
    <cellStyle name="Normal 5 5 3 6" xfId="2912" xr:uid="{22703CD7-9214-473E-868F-7626010151AA}"/>
    <cellStyle name="Normal 5 5 3 7" xfId="2913" xr:uid="{4E2617F2-645D-4B4A-8C0E-495EF9F0BE1C}"/>
    <cellStyle name="Normal 5 5 3 8" xfId="2914" xr:uid="{268D96BF-9C25-49EE-9F34-A9C45F9768B7}"/>
    <cellStyle name="Normal 5 5 4" xfId="103" xr:uid="{8F109176-F0C4-4B04-B1A4-8E8F5B473990}"/>
    <cellStyle name="Normal 5 5 4 2" xfId="569" xr:uid="{B75C3415-8234-4486-B610-B2770B5C66C7}"/>
    <cellStyle name="Normal 5 5 4 2 2" xfId="570" xr:uid="{8FD9FF3B-7261-4A66-8064-60215FE61E48}"/>
    <cellStyle name="Normal 5 5 4 2 2 2" xfId="1369" xr:uid="{DCEA2347-7879-491D-80C5-44E2EFBE0FB6}"/>
    <cellStyle name="Normal 5 5 4 2 2 2 2" xfId="1370" xr:uid="{60B3A06E-3680-44C2-8E46-62431D9C32B9}"/>
    <cellStyle name="Normal 5 5 4 2 2 3" xfId="1371" xr:uid="{ECAE7E15-A8F8-4957-A2D3-FF5A86F5F3F6}"/>
    <cellStyle name="Normal 5 5 4 2 2 4" xfId="2915" xr:uid="{508FAF51-21B1-489F-B0C3-140CC8CAA092}"/>
    <cellStyle name="Normal 5 5 4 2 3" xfId="1372" xr:uid="{A7A81883-3C1A-4734-95CF-8C00781EDA35}"/>
    <cellStyle name="Normal 5 5 4 2 3 2" xfId="1373" xr:uid="{E5BF5E58-3BF1-4231-9823-4C3D1463A0E4}"/>
    <cellStyle name="Normal 5 5 4 2 4" xfId="1374" xr:uid="{53CBD91E-3B8D-4A09-8256-DCD4C7FA24DE}"/>
    <cellStyle name="Normal 5 5 4 2 5" xfId="2916" xr:uid="{C35057A9-EA78-44B1-A08F-56B960116302}"/>
    <cellStyle name="Normal 5 5 4 3" xfId="571" xr:uid="{2B2FE1B6-2CB3-4FA5-A896-90F6A5F9CBAC}"/>
    <cellStyle name="Normal 5 5 4 3 2" xfId="1375" xr:uid="{18E65049-3BE7-460E-9889-18B37420D116}"/>
    <cellStyle name="Normal 5 5 4 3 2 2" xfId="1376" xr:uid="{0A03B8CB-AF64-46EF-BEFA-9262750BA1BE}"/>
    <cellStyle name="Normal 5 5 4 3 3" xfId="1377" xr:uid="{81C8AB09-4A89-49CD-9AF8-938853B86E7A}"/>
    <cellStyle name="Normal 5 5 4 3 4" xfId="2917" xr:uid="{86B4F3B5-53BD-4EFF-8D50-8E6DB026ED09}"/>
    <cellStyle name="Normal 5 5 4 4" xfId="1378" xr:uid="{CA5B97B0-41FE-413E-AF4F-F8EB437370D7}"/>
    <cellStyle name="Normal 5 5 4 4 2" xfId="1379" xr:uid="{E92276FD-1FB7-4C8B-A6EE-7CA44C7DC9B6}"/>
    <cellStyle name="Normal 5 5 4 4 3" xfId="2918" xr:uid="{68CE0B73-A61E-4BE5-917F-F989E8F22B52}"/>
    <cellStyle name="Normal 5 5 4 4 4" xfId="2919" xr:uid="{EB06FD4F-E4B6-447E-A6B9-309A9F388183}"/>
    <cellStyle name="Normal 5 5 4 5" xfId="1380" xr:uid="{3061C08E-4748-4A58-A0FE-FDFF3E18A59D}"/>
    <cellStyle name="Normal 5 5 4 6" xfId="2920" xr:uid="{03400B19-4725-4314-AF76-36E365192398}"/>
    <cellStyle name="Normal 5 5 4 7" xfId="2921" xr:uid="{9B5093D5-3751-432E-A004-4A918C5963BF}"/>
    <cellStyle name="Normal 5 5 5" xfId="308" xr:uid="{19EF64CD-63EC-4AB7-8E16-9635079AA54B}"/>
    <cellStyle name="Normal 5 5 5 2" xfId="572" xr:uid="{217FB225-2F11-454D-B90E-7FABB2615503}"/>
    <cellStyle name="Normal 5 5 5 2 2" xfId="1381" xr:uid="{F04B2EE4-DD07-4CBB-8C72-D55D037DA743}"/>
    <cellStyle name="Normal 5 5 5 2 2 2" xfId="1382" xr:uid="{A39CFC53-66A5-450F-A488-F4093A595E6E}"/>
    <cellStyle name="Normal 5 5 5 2 3" xfId="1383" xr:uid="{0657CAE6-6127-4A04-851D-E9EAA63B75CD}"/>
    <cellStyle name="Normal 5 5 5 2 4" xfId="2922" xr:uid="{04868701-424F-45D8-A84C-F52E105177AB}"/>
    <cellStyle name="Normal 5 5 5 3" xfId="1384" xr:uid="{C7F3516D-EF60-46DC-9046-9F0579D63711}"/>
    <cellStyle name="Normal 5 5 5 3 2" xfId="1385" xr:uid="{5B5C3548-D0AF-4BE0-8A70-4C4F443860F3}"/>
    <cellStyle name="Normal 5 5 5 3 3" xfId="2923" xr:uid="{11A1951B-A0B2-467D-850A-C205E74B72F2}"/>
    <cellStyle name="Normal 5 5 5 3 4" xfId="2924" xr:uid="{2C807067-461B-4404-9CDE-E6268E3CBFD3}"/>
    <cellStyle name="Normal 5 5 5 4" xfId="1386" xr:uid="{ED9BEB28-014E-4A54-B9B4-6CF3BD3650F3}"/>
    <cellStyle name="Normal 5 5 5 5" xfId="2925" xr:uid="{C18AE706-1F0F-4DD2-8FD1-8A683C710313}"/>
    <cellStyle name="Normal 5 5 5 6" xfId="2926" xr:uid="{B54C64DC-6C0C-4EC1-A156-0525C3954AA5}"/>
    <cellStyle name="Normal 5 5 6" xfId="309" xr:uid="{6880211E-E261-4A36-A04A-70046A96907E}"/>
    <cellStyle name="Normal 5 5 6 2" xfId="1387" xr:uid="{E51E6059-EF2C-4A25-9D97-C065AD77DB91}"/>
    <cellStyle name="Normal 5 5 6 2 2" xfId="1388" xr:uid="{AB884CB0-3B6A-4CD3-AD09-7E68E53AAC0E}"/>
    <cellStyle name="Normal 5 5 6 2 3" xfId="2927" xr:uid="{FC379A44-BD9F-4227-8215-0A87A272E6DC}"/>
    <cellStyle name="Normal 5 5 6 2 4" xfId="2928" xr:uid="{C6A06357-E99B-4E94-BE0E-40D9AC72EFBF}"/>
    <cellStyle name="Normal 5 5 6 3" xfId="1389" xr:uid="{D6B9EADD-5CD8-45BD-BDE2-AE6F1F886A17}"/>
    <cellStyle name="Normal 5 5 6 4" xfId="2929" xr:uid="{496432C2-D673-48AA-8ECC-BBF036B1F946}"/>
    <cellStyle name="Normal 5 5 6 5" xfId="2930" xr:uid="{E0216A3F-0622-417E-A424-2B6013FC8F3D}"/>
    <cellStyle name="Normal 5 5 7" xfId="1390" xr:uid="{330823F6-05E3-4836-8D36-C57B3B5E9BDC}"/>
    <cellStyle name="Normal 5 5 7 2" xfId="1391" xr:uid="{8AF4D8F9-F017-47C6-BBEF-C41E2EF12DBA}"/>
    <cellStyle name="Normal 5 5 7 3" xfId="2931" xr:uid="{B6E4B2A8-9139-48DD-9EFC-C89B0CA43A89}"/>
    <cellStyle name="Normal 5 5 7 4" xfId="2932" xr:uid="{015BB51E-128E-4D58-B4BD-774E5786E3C8}"/>
    <cellStyle name="Normal 5 5 8" xfId="1392" xr:uid="{3FAE1524-882E-467D-8187-881987076CA6}"/>
    <cellStyle name="Normal 5 5 8 2" xfId="2933" xr:uid="{1714D420-A14D-48C4-8003-1BC03008853B}"/>
    <cellStyle name="Normal 5 5 8 3" xfId="2934" xr:uid="{AEEDA6EF-A857-4CE2-A595-F4DEC789CE0D}"/>
    <cellStyle name="Normal 5 5 8 4" xfId="2935" xr:uid="{78C93F74-A0B1-4C13-B3C2-AEDC642733EB}"/>
    <cellStyle name="Normal 5 5 9" xfId="2936" xr:uid="{DDEFD825-6143-4DD1-A4BD-B9C2F531D631}"/>
    <cellStyle name="Normal 5 6" xfId="104" xr:uid="{71D7BF1B-4281-437F-B9A8-40FB18EDEB61}"/>
    <cellStyle name="Normal 5 6 10" xfId="2937" xr:uid="{02296595-C324-477F-AA44-6B02CC211C52}"/>
    <cellStyle name="Normal 5 6 11" xfId="2938" xr:uid="{80F10986-D2EF-4862-97A6-3E86A17ABDF3}"/>
    <cellStyle name="Normal 5 6 2" xfId="105" xr:uid="{40403D56-B94F-4287-B87A-2F28E540FE5D}"/>
    <cellStyle name="Normal 5 6 2 2" xfId="310" xr:uid="{44163548-B70A-4436-9D72-C82D13D96395}"/>
    <cellStyle name="Normal 5 6 2 2 2" xfId="573" xr:uid="{69463590-FD49-4386-9252-999A91DC14C6}"/>
    <cellStyle name="Normal 5 6 2 2 2 2" xfId="574" xr:uid="{C4152B8D-4536-4B57-BC95-DA2258A13D1A}"/>
    <cellStyle name="Normal 5 6 2 2 2 2 2" xfId="1393" xr:uid="{1DD6AA6B-9531-448C-8406-EECB1E182AB2}"/>
    <cellStyle name="Normal 5 6 2 2 2 2 3" xfId="2939" xr:uid="{CC250E1C-C5BC-45FA-ACD3-9CDEABADB5DC}"/>
    <cellStyle name="Normal 5 6 2 2 2 2 4" xfId="2940" xr:uid="{39E0B7D9-DDB4-4B0B-A72B-E189420B8B87}"/>
    <cellStyle name="Normal 5 6 2 2 2 3" xfId="1394" xr:uid="{D537F4D9-CEAD-4CF0-B4E5-1ADDAA0D5BE9}"/>
    <cellStyle name="Normal 5 6 2 2 2 3 2" xfId="2941" xr:uid="{13C97D15-37E7-46B0-8CA9-836C11DB2F60}"/>
    <cellStyle name="Normal 5 6 2 2 2 3 3" xfId="2942" xr:uid="{EA1A13E0-A9D2-4942-BF5E-3C39CC7DDF15}"/>
    <cellStyle name="Normal 5 6 2 2 2 3 4" xfId="2943" xr:uid="{08E45301-A8C8-4E13-BC76-92DD993D57C3}"/>
    <cellStyle name="Normal 5 6 2 2 2 4" xfId="2944" xr:uid="{FE3E8470-B81C-4443-9AF6-4FFA2E7102B8}"/>
    <cellStyle name="Normal 5 6 2 2 2 5" xfId="2945" xr:uid="{1C5DE045-22FB-4179-BA3D-6B7C41D581FF}"/>
    <cellStyle name="Normal 5 6 2 2 2 6" xfId="2946" xr:uid="{CCC5E51E-E6FF-4A9B-8733-152C798A6FFF}"/>
    <cellStyle name="Normal 5 6 2 2 3" xfId="575" xr:uid="{B253D435-FBBD-4726-A06F-53513BABF758}"/>
    <cellStyle name="Normal 5 6 2 2 3 2" xfId="1395" xr:uid="{B9421B82-6191-49E7-A0CD-1EB2ADF08F31}"/>
    <cellStyle name="Normal 5 6 2 2 3 2 2" xfId="2947" xr:uid="{4428BABF-8570-457F-A4B6-B7C6F2A6292E}"/>
    <cellStyle name="Normal 5 6 2 2 3 2 3" xfId="2948" xr:uid="{C93F5CE5-94C8-4D71-B3C9-1876AB6D2B67}"/>
    <cellStyle name="Normal 5 6 2 2 3 2 4" xfId="2949" xr:uid="{C1ADBC04-49B7-4208-B4B0-36733F500CA8}"/>
    <cellStyle name="Normal 5 6 2 2 3 3" xfId="2950" xr:uid="{BE2E93C0-740E-4E0C-B267-86504C12A7B0}"/>
    <cellStyle name="Normal 5 6 2 2 3 4" xfId="2951" xr:uid="{937A55DA-784E-4092-A817-7AA81AF8D3A9}"/>
    <cellStyle name="Normal 5 6 2 2 3 5" xfId="2952" xr:uid="{F094F1EE-2A71-4ADB-A95C-B2E40432B825}"/>
    <cellStyle name="Normal 5 6 2 2 4" xfId="1396" xr:uid="{D8AA6F91-F7AA-461C-9637-A0B2D79AEB64}"/>
    <cellStyle name="Normal 5 6 2 2 4 2" xfId="2953" xr:uid="{FDC67045-90B5-4AF8-B38A-FC6022479327}"/>
    <cellStyle name="Normal 5 6 2 2 4 3" xfId="2954" xr:uid="{BD091BCA-0F3E-4F15-A976-9DC49FD16F6F}"/>
    <cellStyle name="Normal 5 6 2 2 4 4" xfId="2955" xr:uid="{5958919F-2DDD-4826-8F5C-3E1D60BAFE94}"/>
    <cellStyle name="Normal 5 6 2 2 5" xfId="2956" xr:uid="{DF1F6238-2F0C-400E-A474-8470766085B8}"/>
    <cellStyle name="Normal 5 6 2 2 5 2" xfId="2957" xr:uid="{1634A3A0-9683-4197-8959-2BA8FDD73D0C}"/>
    <cellStyle name="Normal 5 6 2 2 5 3" xfId="2958" xr:uid="{39005067-7C8C-4662-940F-DBD8A2CC8A7F}"/>
    <cellStyle name="Normal 5 6 2 2 5 4" xfId="2959" xr:uid="{56713E89-6C8B-4217-8DCC-315EAF9187B5}"/>
    <cellStyle name="Normal 5 6 2 2 6" xfId="2960" xr:uid="{CA771920-1CDE-4720-9CD2-41F219CCDD30}"/>
    <cellStyle name="Normal 5 6 2 2 7" xfId="2961" xr:uid="{0E1344B9-C79F-4B96-BF3F-E1EE21EC593F}"/>
    <cellStyle name="Normal 5 6 2 2 8" xfId="2962" xr:uid="{EC3E79C0-5B03-469F-A637-B62715B95279}"/>
    <cellStyle name="Normal 5 6 2 3" xfId="576" xr:uid="{875D8FED-F3BC-48A4-95A4-F9C8658BC10F}"/>
    <cellStyle name="Normal 5 6 2 3 2" xfId="577" xr:uid="{F394DC2B-988B-4CCF-85DD-F538952DE0CC}"/>
    <cellStyle name="Normal 5 6 2 3 2 2" xfId="578" xr:uid="{08AA30FA-141F-4536-ACF5-93403E2C6A54}"/>
    <cellStyle name="Normal 5 6 2 3 2 3" xfId="2963" xr:uid="{1AF72AC2-BEB2-4AB6-87AB-228EE28A01EA}"/>
    <cellStyle name="Normal 5 6 2 3 2 4" xfId="2964" xr:uid="{B4F92A48-909C-4E1D-8AFC-C4535B09E196}"/>
    <cellStyle name="Normal 5 6 2 3 3" xfId="579" xr:uid="{81D65186-C39F-40B9-B0DA-7C97211DD933}"/>
    <cellStyle name="Normal 5 6 2 3 3 2" xfId="2965" xr:uid="{845A1E2F-C33A-44FD-8686-43852B06F5B2}"/>
    <cellStyle name="Normal 5 6 2 3 3 3" xfId="2966" xr:uid="{ABCB9A5A-97B1-4D6E-A21B-003EFDC7238C}"/>
    <cellStyle name="Normal 5 6 2 3 3 4" xfId="2967" xr:uid="{D6525F0D-F557-45D6-87F3-8A8CE7B7033F}"/>
    <cellStyle name="Normal 5 6 2 3 4" xfId="2968" xr:uid="{39E83450-E4A4-4B81-AF9A-DA3595EDB846}"/>
    <cellStyle name="Normal 5 6 2 3 5" xfId="2969" xr:uid="{B56E35CE-3D77-4162-9C44-3F7D71ED0164}"/>
    <cellStyle name="Normal 5 6 2 3 6" xfId="2970" xr:uid="{BEFB1264-CAEB-47FC-BDCB-256D108D0C2D}"/>
    <cellStyle name="Normal 5 6 2 4" xfId="580" xr:uid="{F591D77A-EF10-4BFF-B4FA-91482AF90D0A}"/>
    <cellStyle name="Normal 5 6 2 4 2" xfId="581" xr:uid="{742BD20D-3ECB-4297-9553-224ADCFE3097}"/>
    <cellStyle name="Normal 5 6 2 4 2 2" xfId="2971" xr:uid="{87EB2105-AA07-42E1-AC48-E06D29D93488}"/>
    <cellStyle name="Normal 5 6 2 4 2 3" xfId="2972" xr:uid="{5184319E-BD7E-42DC-802E-E92C3F4DF7C0}"/>
    <cellStyle name="Normal 5 6 2 4 2 4" xfId="2973" xr:uid="{EF8D9AAB-720B-4B37-8D83-716BD4164650}"/>
    <cellStyle name="Normal 5 6 2 4 3" xfId="2974" xr:uid="{27CBB339-4F99-4B2D-B8E0-53289B19AFE7}"/>
    <cellStyle name="Normal 5 6 2 4 4" xfId="2975" xr:uid="{81AF9EDB-351C-4E09-8346-2BBD1EAB17E6}"/>
    <cellStyle name="Normal 5 6 2 4 5" xfId="2976" xr:uid="{5FF30E62-F301-4417-A2A9-41C986BC02A7}"/>
    <cellStyle name="Normal 5 6 2 5" xfId="582" xr:uid="{39A8FA68-3077-4262-9094-2DA1CB29C232}"/>
    <cellStyle name="Normal 5 6 2 5 2" xfId="2977" xr:uid="{79B2C222-7E15-4E30-81F7-098B4B546676}"/>
    <cellStyle name="Normal 5 6 2 5 3" xfId="2978" xr:uid="{D7E971D2-9C30-4CE7-84F0-B1FACE035D84}"/>
    <cellStyle name="Normal 5 6 2 5 4" xfId="2979" xr:uid="{40C99731-EEEC-4660-AF98-648D95DDAC6C}"/>
    <cellStyle name="Normal 5 6 2 6" xfId="2980" xr:uid="{15062DD4-2B03-4A2A-ACEB-F6C738C9C3AD}"/>
    <cellStyle name="Normal 5 6 2 6 2" xfId="2981" xr:uid="{9DB4CA62-38EC-422C-98DE-F8B92B6F4F60}"/>
    <cellStyle name="Normal 5 6 2 6 3" xfId="2982" xr:uid="{E2398528-9923-4701-B88A-3AF45ACE8E8E}"/>
    <cellStyle name="Normal 5 6 2 6 4" xfId="2983" xr:uid="{76BF50D1-DC50-494E-9004-082DAB76F991}"/>
    <cellStyle name="Normal 5 6 2 7" xfId="2984" xr:uid="{701E8DED-D8A6-46C4-9E9D-86B1B86400D5}"/>
    <cellStyle name="Normal 5 6 2 8" xfId="2985" xr:uid="{25FA0F09-31EF-4024-965C-BD5F441F548E}"/>
    <cellStyle name="Normal 5 6 2 9" xfId="2986" xr:uid="{16358141-1AE2-49BB-986C-BB408900D39C}"/>
    <cellStyle name="Normal 5 6 3" xfId="311" xr:uid="{D1831167-559E-4236-B98D-F9E5EF1A1A81}"/>
    <cellStyle name="Normal 5 6 3 2" xfId="583" xr:uid="{56ACEA39-43A8-4545-8579-EABA4BD1496C}"/>
    <cellStyle name="Normal 5 6 3 2 2" xfId="584" xr:uid="{8A4310FC-EC7C-4043-815F-A3096A3BF3FA}"/>
    <cellStyle name="Normal 5 6 3 2 2 2" xfId="1397" xr:uid="{21652EF7-DDFD-4A27-9992-79849D2EB9EF}"/>
    <cellStyle name="Normal 5 6 3 2 2 2 2" xfId="1398" xr:uid="{CF4A5A90-7F23-451F-A31F-56A383B98E34}"/>
    <cellStyle name="Normal 5 6 3 2 2 3" xfId="1399" xr:uid="{64556045-71A0-41D9-AADE-E9DB42BEDA11}"/>
    <cellStyle name="Normal 5 6 3 2 2 4" xfId="2987" xr:uid="{E6A37644-6AB2-4B0D-AAAB-DA938B0DD0ED}"/>
    <cellStyle name="Normal 5 6 3 2 3" xfId="1400" xr:uid="{DD51A0E3-70B9-40DA-84BA-86BBD614495C}"/>
    <cellStyle name="Normal 5 6 3 2 3 2" xfId="1401" xr:uid="{34CDA36C-6AD8-4AA9-9F89-41E27FE44EFF}"/>
    <cellStyle name="Normal 5 6 3 2 3 3" xfId="2988" xr:uid="{59C75D10-562D-48F7-9EFD-267DE3F2C22C}"/>
    <cellStyle name="Normal 5 6 3 2 3 4" xfId="2989" xr:uid="{74EB6758-4435-4C28-A70A-11F43838487F}"/>
    <cellStyle name="Normal 5 6 3 2 4" xfId="1402" xr:uid="{348A3224-5BC1-4E0A-8157-993B7B972E5F}"/>
    <cellStyle name="Normal 5 6 3 2 5" xfId="2990" xr:uid="{34DDA6C0-E271-42A9-AD7F-1E10D29BC7E6}"/>
    <cellStyle name="Normal 5 6 3 2 6" xfId="2991" xr:uid="{C9E634E5-6895-4429-BB11-8059162AB4FD}"/>
    <cellStyle name="Normal 5 6 3 3" xfId="585" xr:uid="{F09771EA-C872-4439-85D3-C6C6CF1627C6}"/>
    <cellStyle name="Normal 5 6 3 3 2" xfId="1403" xr:uid="{79FF979D-A5D1-4390-8641-45B843FD58F1}"/>
    <cellStyle name="Normal 5 6 3 3 2 2" xfId="1404" xr:uid="{14C8CA63-F8E6-43CA-AF32-B721E34A1DBF}"/>
    <cellStyle name="Normal 5 6 3 3 2 3" xfId="2992" xr:uid="{2EF9F5BB-5088-4AC3-9B02-55A6D4EAF4B2}"/>
    <cellStyle name="Normal 5 6 3 3 2 4" xfId="2993" xr:uid="{1AFA7277-8150-40DC-98A0-5EADE1E77422}"/>
    <cellStyle name="Normal 5 6 3 3 3" xfId="1405" xr:uid="{20425509-A759-463F-B29F-EF15BE818B21}"/>
    <cellStyle name="Normal 5 6 3 3 4" xfId="2994" xr:uid="{37AF6683-2943-4E0A-A566-1A43BA285A1B}"/>
    <cellStyle name="Normal 5 6 3 3 5" xfId="2995" xr:uid="{67BEC02E-76EB-46E4-A216-3F5126EB97A3}"/>
    <cellStyle name="Normal 5 6 3 4" xfId="1406" xr:uid="{35E049E3-913C-4D41-A6FF-462FA8532E43}"/>
    <cellStyle name="Normal 5 6 3 4 2" xfId="1407" xr:uid="{014AC3D1-C4A6-4785-970C-BF1183C1BF9D}"/>
    <cellStyle name="Normal 5 6 3 4 3" xfId="2996" xr:uid="{70158D19-2EE4-4FEE-983B-91983A8F27F2}"/>
    <cellStyle name="Normal 5 6 3 4 4" xfId="2997" xr:uid="{3C960404-2837-4FE5-8E3F-4F2E3E2FB335}"/>
    <cellStyle name="Normal 5 6 3 5" xfId="1408" xr:uid="{FDDF131C-54E3-4150-80E5-047F2865B96F}"/>
    <cellStyle name="Normal 5 6 3 5 2" xfId="2998" xr:uid="{E41BEDF8-B280-484C-AF29-C9E41B90ABCB}"/>
    <cellStyle name="Normal 5 6 3 5 3" xfId="2999" xr:uid="{7B7FA4DB-261E-40B9-A428-3C4D43B78B60}"/>
    <cellStyle name="Normal 5 6 3 5 4" xfId="3000" xr:uid="{F0DBE37C-0478-422A-9907-49CA22D7CB97}"/>
    <cellStyle name="Normal 5 6 3 6" xfId="3001" xr:uid="{01218489-402B-4E07-B2BE-712ACAE334AE}"/>
    <cellStyle name="Normal 5 6 3 7" xfId="3002" xr:uid="{E949DCAA-3429-43F2-91CF-A53A4469566C}"/>
    <cellStyle name="Normal 5 6 3 8" xfId="3003" xr:uid="{A0E4732F-FED4-4A8E-9A4F-7857B1430D3D}"/>
    <cellStyle name="Normal 5 6 4" xfId="312" xr:uid="{E50D9499-8C58-4CCB-836D-0284D4736F3D}"/>
    <cellStyle name="Normal 5 6 4 2" xfId="586" xr:uid="{7860F4BF-2DEC-4ED5-A97F-98025B84B3D1}"/>
    <cellStyle name="Normal 5 6 4 2 2" xfId="587" xr:uid="{8B52DB36-1DF9-4D40-A53C-EB0C3EEE3882}"/>
    <cellStyle name="Normal 5 6 4 2 2 2" xfId="1409" xr:uid="{994A3F38-DFC9-447C-B362-D04731105404}"/>
    <cellStyle name="Normal 5 6 4 2 2 3" xfId="3004" xr:uid="{486C0B37-C42B-4550-92AE-B83739269A3E}"/>
    <cellStyle name="Normal 5 6 4 2 2 4" xfId="3005" xr:uid="{F18A3D52-239B-47CD-9CB9-59F6AF85E0EB}"/>
    <cellStyle name="Normal 5 6 4 2 3" xfId="1410" xr:uid="{5BB9258D-6565-4AC6-B04F-11E19BACA0BF}"/>
    <cellStyle name="Normal 5 6 4 2 4" xfId="3006" xr:uid="{078B050A-7386-4D8F-8F37-FC2B2D321583}"/>
    <cellStyle name="Normal 5 6 4 2 5" xfId="3007" xr:uid="{28C87823-4C41-4852-B483-DEE8894C0D96}"/>
    <cellStyle name="Normal 5 6 4 3" xfId="588" xr:uid="{DA5C676F-8C35-4986-B3F6-60BE554B48FA}"/>
    <cellStyle name="Normal 5 6 4 3 2" xfId="1411" xr:uid="{9D3F4622-EF48-43A9-ADCF-A11FB4957121}"/>
    <cellStyle name="Normal 5 6 4 3 3" xfId="3008" xr:uid="{2135FD5B-1463-44D2-AF27-4D839BF58ECE}"/>
    <cellStyle name="Normal 5 6 4 3 4" xfId="3009" xr:uid="{0E912421-3432-4FC8-A8A4-3A4C89AB6925}"/>
    <cellStyle name="Normal 5 6 4 4" xfId="1412" xr:uid="{71C0A156-658A-4672-B2EC-A60AE274C2DC}"/>
    <cellStyle name="Normal 5 6 4 4 2" xfId="3010" xr:uid="{DCFBCD9A-7852-4168-9AE8-A7BF6FE7524F}"/>
    <cellStyle name="Normal 5 6 4 4 3" xfId="3011" xr:uid="{B105FDDD-15DB-4139-82EE-9F1F5F39AA5C}"/>
    <cellStyle name="Normal 5 6 4 4 4" xfId="3012" xr:uid="{E674E62B-FD96-46D7-A5A9-F4482D1EF853}"/>
    <cellStyle name="Normal 5 6 4 5" xfId="3013" xr:uid="{59D7DF57-F0E4-41E6-A3F0-3C9ECEC997AA}"/>
    <cellStyle name="Normal 5 6 4 6" xfId="3014" xr:uid="{67ECDA58-6077-49CB-945D-1DEE60E795F5}"/>
    <cellStyle name="Normal 5 6 4 7" xfId="3015" xr:uid="{261E33DE-93CA-424E-9875-FF5A4D4E3D58}"/>
    <cellStyle name="Normal 5 6 5" xfId="313" xr:uid="{D0422243-70AE-4561-BF8D-DF2479F02E2B}"/>
    <cellStyle name="Normal 5 6 5 2" xfId="589" xr:uid="{58A43414-C97D-467B-A9F6-591F0BBFEE34}"/>
    <cellStyle name="Normal 5 6 5 2 2" xfId="1413" xr:uid="{9B4EA601-98F8-4D49-949D-5B75A4A24A01}"/>
    <cellStyle name="Normal 5 6 5 2 3" xfId="3016" xr:uid="{A2718965-EA64-45E8-B323-5BF8B0993454}"/>
    <cellStyle name="Normal 5 6 5 2 4" xfId="3017" xr:uid="{99F833F6-70F7-4BD7-B630-9F9A36106217}"/>
    <cellStyle name="Normal 5 6 5 3" xfId="1414" xr:uid="{8ACA408C-DB04-4BF9-B082-7666EA4E22C5}"/>
    <cellStyle name="Normal 5 6 5 3 2" xfId="3018" xr:uid="{DF883992-26AF-4D9C-A7C4-C5D890AED2D4}"/>
    <cellStyle name="Normal 5 6 5 3 3" xfId="3019" xr:uid="{812E7A2B-321A-4AFC-9F8A-8ADFC1FE29BA}"/>
    <cellStyle name="Normal 5 6 5 3 4" xfId="3020" xr:uid="{7F725A8D-783A-4489-BB98-AF5DB8E5D100}"/>
    <cellStyle name="Normal 5 6 5 4" xfId="3021" xr:uid="{5F7C0811-BB55-4086-9247-BB9010DF4819}"/>
    <cellStyle name="Normal 5 6 5 5" xfId="3022" xr:uid="{B5DF84E5-7D0C-46FA-8EBB-B36447762085}"/>
    <cellStyle name="Normal 5 6 5 6" xfId="3023" xr:uid="{D04A1331-31FD-4C0C-8B59-2B66787A31C3}"/>
    <cellStyle name="Normal 5 6 6" xfId="590" xr:uid="{140DE5BE-6CC0-401C-96B8-2AD100CB3BED}"/>
    <cellStyle name="Normal 5 6 6 2" xfId="1415" xr:uid="{C11B0342-1624-4CAE-B789-9F1C91CE6638}"/>
    <cellStyle name="Normal 5 6 6 2 2" xfId="3024" xr:uid="{7B891C2D-75E2-4786-BE8D-B4259BE5FA25}"/>
    <cellStyle name="Normal 5 6 6 2 3" xfId="3025" xr:uid="{23CA18E4-2FD3-4E91-9894-6AF3E7F8C82A}"/>
    <cellStyle name="Normal 5 6 6 2 4" xfId="3026" xr:uid="{663D3D51-2FE4-4890-8A71-67FE8D02DC60}"/>
    <cellStyle name="Normal 5 6 6 3" xfId="3027" xr:uid="{61863363-A994-48E2-9AC1-E4A77FCCD605}"/>
    <cellStyle name="Normal 5 6 6 4" xfId="3028" xr:uid="{37BA5292-A9CB-4621-A17D-5188CA50959C}"/>
    <cellStyle name="Normal 5 6 6 5" xfId="3029" xr:uid="{AC806290-1214-40EE-9769-7D6D23F81C0C}"/>
    <cellStyle name="Normal 5 6 7" xfId="1416" xr:uid="{999AFAE0-342A-4074-951B-C7593774BFAB}"/>
    <cellStyle name="Normal 5 6 7 2" xfId="3030" xr:uid="{E529E5EA-AA01-45EE-A878-6EAFA32CDC91}"/>
    <cellStyle name="Normal 5 6 7 3" xfId="3031" xr:uid="{7E0F58AF-F28F-4668-9C9F-8F66AD2C17F9}"/>
    <cellStyle name="Normal 5 6 7 4" xfId="3032" xr:uid="{278B6E49-5187-4086-91D1-9CDB30A25293}"/>
    <cellStyle name="Normal 5 6 8" xfId="3033" xr:uid="{0F2DD0F8-A50D-4169-9ECD-CCEC899AB85A}"/>
    <cellStyle name="Normal 5 6 8 2" xfId="3034" xr:uid="{4FFED07B-3A9A-44A5-BBAE-B75A59AF2F6F}"/>
    <cellStyle name="Normal 5 6 8 3" xfId="3035" xr:uid="{7056CF8B-28B7-4880-A244-FA9A5A750D3D}"/>
    <cellStyle name="Normal 5 6 8 4" xfId="3036" xr:uid="{C31F5821-FAE1-4D34-B442-6053EAA85188}"/>
    <cellStyle name="Normal 5 6 9" xfId="3037" xr:uid="{1B10FD27-EE91-4D52-864C-05FDFB49F8CD}"/>
    <cellStyle name="Normal 5 7" xfId="106" xr:uid="{04CCAE9A-F55B-4780-AF8A-EE8585B9D2A1}"/>
    <cellStyle name="Normal 5 7 2" xfId="107" xr:uid="{A2949206-1D4B-4FF2-95AA-61D5DF7CC00E}"/>
    <cellStyle name="Normal 5 7 2 2" xfId="314" xr:uid="{22FB27DC-50E5-45DB-9F68-4D43682073D8}"/>
    <cellStyle name="Normal 5 7 2 2 2" xfId="591" xr:uid="{343800C9-6917-4781-AF7C-EA32C2A41E11}"/>
    <cellStyle name="Normal 5 7 2 2 2 2" xfId="1417" xr:uid="{2FE87BE7-FA56-46A4-9364-B93F7B93F12C}"/>
    <cellStyle name="Normal 5 7 2 2 2 3" xfId="3038" xr:uid="{D30C781C-B270-4D19-8908-B287930BF1DE}"/>
    <cellStyle name="Normal 5 7 2 2 2 4" xfId="3039" xr:uid="{89FD871F-1272-40A3-A0B3-940B77E4EAE6}"/>
    <cellStyle name="Normal 5 7 2 2 3" xfId="1418" xr:uid="{562DAC6F-0157-4728-8627-0A2FB32538E3}"/>
    <cellStyle name="Normal 5 7 2 2 3 2" xfId="3040" xr:uid="{9C4FE744-E4B7-46F4-B2BA-7F74580C71B0}"/>
    <cellStyle name="Normal 5 7 2 2 3 3" xfId="3041" xr:uid="{039BD692-A166-427F-9110-003508EAC3E6}"/>
    <cellStyle name="Normal 5 7 2 2 3 4" xfId="3042" xr:uid="{61D34CD9-6935-4D87-9E4B-5BEF1E5DBC7F}"/>
    <cellStyle name="Normal 5 7 2 2 4" xfId="3043" xr:uid="{32BA4CE4-C3C1-417D-8E35-9BDCB9E9395F}"/>
    <cellStyle name="Normal 5 7 2 2 5" xfId="3044" xr:uid="{DA2965CC-0BB2-4E2E-9077-CF510F9F4236}"/>
    <cellStyle name="Normal 5 7 2 2 6" xfId="3045" xr:uid="{5E58AB61-463F-448B-9CD9-54D4237C579E}"/>
    <cellStyle name="Normal 5 7 2 3" xfId="592" xr:uid="{24928C6F-7494-45E3-BBBE-29A2D4653C49}"/>
    <cellStyle name="Normal 5 7 2 3 2" xfId="1419" xr:uid="{B72F2F5E-EF98-4326-B502-A7BA67E7E8F2}"/>
    <cellStyle name="Normal 5 7 2 3 2 2" xfId="3046" xr:uid="{099E12C8-C460-426C-A168-6866C02F8210}"/>
    <cellStyle name="Normal 5 7 2 3 2 3" xfId="3047" xr:uid="{0F73BF5B-276E-4180-9079-76D2C475AC18}"/>
    <cellStyle name="Normal 5 7 2 3 2 4" xfId="3048" xr:uid="{769778B7-B3EB-41CE-9FD6-A045B4B5CB51}"/>
    <cellStyle name="Normal 5 7 2 3 3" xfId="3049" xr:uid="{2B06D0F2-76E5-46D4-9494-3D8B3C778710}"/>
    <cellStyle name="Normal 5 7 2 3 4" xfId="3050" xr:uid="{620C9DFD-6F35-43C1-92D7-D842487656BC}"/>
    <cellStyle name="Normal 5 7 2 3 5" xfId="3051" xr:uid="{1327715A-4B30-4F09-8620-7654B95F7734}"/>
    <cellStyle name="Normal 5 7 2 4" xfId="1420" xr:uid="{14205658-09B2-4046-BD62-0D97302CAE95}"/>
    <cellStyle name="Normal 5 7 2 4 2" xfId="3052" xr:uid="{B4C2F45D-C70D-47D9-B03E-98A0A15298FB}"/>
    <cellStyle name="Normal 5 7 2 4 3" xfId="3053" xr:uid="{7332B7B7-5160-4FBF-9A12-63AC278948C8}"/>
    <cellStyle name="Normal 5 7 2 4 4" xfId="3054" xr:uid="{1A85975A-8BA7-4F3B-A868-A314BFEC1BC6}"/>
    <cellStyle name="Normal 5 7 2 5" xfId="3055" xr:uid="{F05BE4C8-6D61-4D8F-BCC6-C75C2FFDA77E}"/>
    <cellStyle name="Normal 5 7 2 5 2" xfId="3056" xr:uid="{1A2E1730-5E1D-44BB-8769-E9CF3649468A}"/>
    <cellStyle name="Normal 5 7 2 5 3" xfId="3057" xr:uid="{993F4B9D-C305-415B-ACF6-8DDC4373E049}"/>
    <cellStyle name="Normal 5 7 2 5 4" xfId="3058" xr:uid="{F3847EE0-A858-4CFF-B703-8D4CDAED645E}"/>
    <cellStyle name="Normal 5 7 2 6" xfId="3059" xr:uid="{F92D1059-5F24-4BD0-AC43-D8C19DE2C6F2}"/>
    <cellStyle name="Normal 5 7 2 7" xfId="3060" xr:uid="{82013C2D-CF63-4026-AD7A-FC505FE5D092}"/>
    <cellStyle name="Normal 5 7 2 8" xfId="3061" xr:uid="{CCC792CA-112B-4A8F-9B62-ADA873AF5D3E}"/>
    <cellStyle name="Normal 5 7 3" xfId="315" xr:uid="{222DA9A1-8CD3-47A3-8CD6-1D82A2BF5FAC}"/>
    <cellStyle name="Normal 5 7 3 2" xfId="593" xr:uid="{02A3B9B6-D94D-4D4B-8A9B-8B40412AF285}"/>
    <cellStyle name="Normal 5 7 3 2 2" xfId="594" xr:uid="{871EB0FC-ADB9-40BB-AFF9-D0A0C0FE4683}"/>
    <cellStyle name="Normal 5 7 3 2 3" xfId="3062" xr:uid="{5C6D4AFA-CE59-4704-81A6-800701024AE3}"/>
    <cellStyle name="Normal 5 7 3 2 4" xfId="3063" xr:uid="{014745C5-BDD4-4A56-9B8F-ABFA02495350}"/>
    <cellStyle name="Normal 5 7 3 3" xfId="595" xr:uid="{D570B236-309E-4174-8F8E-2944AB9AA591}"/>
    <cellStyle name="Normal 5 7 3 3 2" xfId="3064" xr:uid="{C730E554-5CE1-4E39-96D9-39BB7C7C00CB}"/>
    <cellStyle name="Normal 5 7 3 3 3" xfId="3065" xr:uid="{3CB108CB-7441-41F2-861F-3AACF5CFDAF5}"/>
    <cellStyle name="Normal 5 7 3 3 4" xfId="3066" xr:uid="{6B3901D4-69EF-4C3C-B69D-2DCD2F14D3EE}"/>
    <cellStyle name="Normal 5 7 3 4" xfId="3067" xr:uid="{214CDCDA-234D-4AF3-91FF-6D7111B370EB}"/>
    <cellStyle name="Normal 5 7 3 5" xfId="3068" xr:uid="{3922B2D0-E883-4C5D-A55D-5EB00C2E817C}"/>
    <cellStyle name="Normal 5 7 3 6" xfId="3069" xr:uid="{57A3CF98-4713-4083-8E00-ABB501483B7E}"/>
    <cellStyle name="Normal 5 7 4" xfId="316" xr:uid="{3F080252-EE2E-4E8A-B98A-88235B2F5324}"/>
    <cellStyle name="Normal 5 7 4 2" xfId="596" xr:uid="{06FFBC62-3458-45D6-9FE4-99523F09EC9A}"/>
    <cellStyle name="Normal 5 7 4 2 2" xfId="3070" xr:uid="{E1DB2E80-DFAF-49C4-A02C-596083D46E89}"/>
    <cellStyle name="Normal 5 7 4 2 3" xfId="3071" xr:uid="{8F7991ED-782E-415B-AEF6-3F41E9D5ACCA}"/>
    <cellStyle name="Normal 5 7 4 2 4" xfId="3072" xr:uid="{35D9EA88-8F66-4D09-8B87-5FADD3A328D2}"/>
    <cellStyle name="Normal 5 7 4 3" xfId="3073" xr:uid="{0BEA6549-A1CB-44A7-81E0-C431842CF83C}"/>
    <cellStyle name="Normal 5 7 4 4" xfId="3074" xr:uid="{C0B79F6C-B628-4D76-93F0-C2B0D56FA938}"/>
    <cellStyle name="Normal 5 7 4 5" xfId="3075" xr:uid="{48681E05-7E71-414C-B2CA-D94C0967EB70}"/>
    <cellStyle name="Normal 5 7 5" xfId="597" xr:uid="{E565E11F-9D87-45CE-AC1E-6F234165F95E}"/>
    <cellStyle name="Normal 5 7 5 2" xfId="3076" xr:uid="{126D7E84-DA95-45E6-A84B-C1C954CECEA2}"/>
    <cellStyle name="Normal 5 7 5 3" xfId="3077" xr:uid="{F0B6B754-A0C2-4A0A-BDD3-4F43ECC3F903}"/>
    <cellStyle name="Normal 5 7 5 4" xfId="3078" xr:uid="{BD533CEB-C5B1-44F0-B4F5-7FBD7C844A7F}"/>
    <cellStyle name="Normal 5 7 6" xfId="3079" xr:uid="{F09FC004-4381-4187-9FC3-ECC1438F8339}"/>
    <cellStyle name="Normal 5 7 6 2" xfId="3080" xr:uid="{9FB9AB58-FE26-4C37-969C-B12CB0C0F959}"/>
    <cellStyle name="Normal 5 7 6 3" xfId="3081" xr:uid="{7ED0D5E2-9E54-4359-BF0E-2E21004792D3}"/>
    <cellStyle name="Normal 5 7 6 4" xfId="3082" xr:uid="{0221C2DC-C5ED-4383-B98A-AD01C3CF6EDD}"/>
    <cellStyle name="Normal 5 7 7" xfId="3083" xr:uid="{CEDF79A0-1494-4783-9563-43BAD6B9E4A2}"/>
    <cellStyle name="Normal 5 7 8" xfId="3084" xr:uid="{A09F8600-A1F1-4840-B32E-AD65A4B787D0}"/>
    <cellStyle name="Normal 5 7 9" xfId="3085" xr:uid="{B0981D97-CDE0-4D68-9CF3-48751AA9D636}"/>
    <cellStyle name="Normal 5 8" xfId="108" xr:uid="{31512DB0-E326-4FE4-863E-86EEB4D034D9}"/>
    <cellStyle name="Normal 5 8 2" xfId="317" xr:uid="{65A9F5AC-C24D-4C09-8E46-B814FEAFB2B5}"/>
    <cellStyle name="Normal 5 8 2 2" xfId="598" xr:uid="{0C1AC29D-DE43-4A95-9701-20E839EBC343}"/>
    <cellStyle name="Normal 5 8 2 2 2" xfId="1421" xr:uid="{5B5C11D3-6167-4B85-95AC-BE38B48A3CC6}"/>
    <cellStyle name="Normal 5 8 2 2 2 2" xfId="1422" xr:uid="{2F6C236F-88D0-407C-B84B-9E2EF333C41C}"/>
    <cellStyle name="Normal 5 8 2 2 3" xfId="1423" xr:uid="{A6F29FFB-6FEB-4FDE-8E61-D0999CE7DB89}"/>
    <cellStyle name="Normal 5 8 2 2 4" xfId="3086" xr:uid="{5E51E4CA-97BD-4AF3-AE6B-0FCF9731EE8E}"/>
    <cellStyle name="Normal 5 8 2 3" xfId="1424" xr:uid="{88C9727E-1A60-4CF0-B6B0-08A379C8FC10}"/>
    <cellStyle name="Normal 5 8 2 3 2" xfId="1425" xr:uid="{DB9B46AF-A3BF-4988-8F78-4A440BA5BC71}"/>
    <cellStyle name="Normal 5 8 2 3 3" xfId="3087" xr:uid="{23D1BD5C-9E9B-41F9-A67A-7D0141D8F78E}"/>
    <cellStyle name="Normal 5 8 2 3 4" xfId="3088" xr:uid="{CAA55CCC-98DE-4C6D-ADD4-EEB47A07A965}"/>
    <cellStyle name="Normal 5 8 2 4" xfId="1426" xr:uid="{6B4D0F7A-A1DC-4CB8-B11A-EFA4F280CA8E}"/>
    <cellStyle name="Normal 5 8 2 5" xfId="3089" xr:uid="{F8445192-8208-41A9-A36C-EAC351A8046A}"/>
    <cellStyle name="Normal 5 8 2 6" xfId="3090" xr:uid="{C3A0A62F-3571-48D8-9B64-28D3483504C8}"/>
    <cellStyle name="Normal 5 8 3" xfId="599" xr:uid="{02AFC1E1-69E4-47B9-94E5-BA889F5FFC06}"/>
    <cellStyle name="Normal 5 8 3 2" xfId="1427" xr:uid="{AA3C1A05-7E6E-4F7B-8DD5-90E527004D79}"/>
    <cellStyle name="Normal 5 8 3 2 2" xfId="1428" xr:uid="{18CD02E7-42FA-43D3-AAD6-417FBD54CC23}"/>
    <cellStyle name="Normal 5 8 3 2 3" xfId="3091" xr:uid="{A4CA95E7-F336-4E75-A216-16CF6B08D7B8}"/>
    <cellStyle name="Normal 5 8 3 2 4" xfId="3092" xr:uid="{7589A306-83B4-4E5F-AE88-BA5B75F54F11}"/>
    <cellStyle name="Normal 5 8 3 3" xfId="1429" xr:uid="{07E30267-F097-4E2F-B3EB-36C2A0453A50}"/>
    <cellStyle name="Normal 5 8 3 4" xfId="3093" xr:uid="{AFE2F49C-DC4D-4212-B85F-A45DBF1A4165}"/>
    <cellStyle name="Normal 5 8 3 5" xfId="3094" xr:uid="{1E51E8A7-BC78-448D-8667-A3E8CF356956}"/>
    <cellStyle name="Normal 5 8 4" xfId="1430" xr:uid="{989771DA-CD59-4943-AF98-7F289AD43688}"/>
    <cellStyle name="Normal 5 8 4 2" xfId="1431" xr:uid="{134383ED-01CC-4160-966C-297F1E0CE8F1}"/>
    <cellStyle name="Normal 5 8 4 3" xfId="3095" xr:uid="{438E11B2-FD3F-4DDE-A0A7-6DBA2F047C69}"/>
    <cellStyle name="Normal 5 8 4 4" xfId="3096" xr:uid="{90ABE38C-B45F-4F65-986F-A209A7C80990}"/>
    <cellStyle name="Normal 5 8 5" xfId="1432" xr:uid="{98A4E741-E93A-49AD-AB19-516AE7F0C472}"/>
    <cellStyle name="Normal 5 8 5 2" xfId="3097" xr:uid="{B0A145F8-926D-44C4-87F5-0C5278BFFD66}"/>
    <cellStyle name="Normal 5 8 5 3" xfId="3098" xr:uid="{A020AF8D-B585-4410-8072-B3A42D481D71}"/>
    <cellStyle name="Normal 5 8 5 4" xfId="3099" xr:uid="{0968428F-496E-4CDE-AB3E-BCB135EB1985}"/>
    <cellStyle name="Normal 5 8 6" xfId="3100" xr:uid="{23C83CA1-B5B2-45B5-904A-4D23C5FC3CEF}"/>
    <cellStyle name="Normal 5 8 7" xfId="3101" xr:uid="{86BB75FE-9E46-4003-A683-E1EE98DA4CE5}"/>
    <cellStyle name="Normal 5 8 8" xfId="3102" xr:uid="{08058039-F507-4106-840F-E53DBCD9CF7B}"/>
    <cellStyle name="Normal 5 9" xfId="318" xr:uid="{2A094233-6C6D-4941-B359-6F72D171E70F}"/>
    <cellStyle name="Normal 5 9 2" xfId="600" xr:uid="{A9C10DE0-FCDA-4495-843D-B261F969C02E}"/>
    <cellStyle name="Normal 5 9 2 2" xfId="601" xr:uid="{7760FB36-085E-4C55-8573-A3637E014A3D}"/>
    <cellStyle name="Normal 5 9 2 2 2" xfId="1433" xr:uid="{F4EC0D14-AA7A-47FA-A065-2C6518757D53}"/>
    <cellStyle name="Normal 5 9 2 2 3" xfId="3103" xr:uid="{E2DEFED5-5830-4317-A311-F783F080002A}"/>
    <cellStyle name="Normal 5 9 2 2 4" xfId="3104" xr:uid="{2AB8F1BC-BF2B-4FCB-945B-768E0B022963}"/>
    <cellStyle name="Normal 5 9 2 3" xfId="1434" xr:uid="{E5A090C7-BE67-42A0-97AB-4E92592A04FE}"/>
    <cellStyle name="Normal 5 9 2 4" xfId="3105" xr:uid="{AEECFAD0-B48E-4614-BADF-4E9AB226CC56}"/>
    <cellStyle name="Normal 5 9 2 5" xfId="3106" xr:uid="{B081C6A8-3B4C-4D5B-BD07-9945B4A07BE0}"/>
    <cellStyle name="Normal 5 9 3" xfId="602" xr:uid="{4FBA449C-7779-4942-A9E6-01E29B4307A8}"/>
    <cellStyle name="Normal 5 9 3 2" xfId="1435" xr:uid="{7662511A-CC30-40D1-852C-2EDAAF69CF2F}"/>
    <cellStyle name="Normal 5 9 3 3" xfId="3107" xr:uid="{9730386B-8ADC-4BB0-830C-E5927D93D533}"/>
    <cellStyle name="Normal 5 9 3 4" xfId="3108" xr:uid="{8E61C8E4-5FA4-454E-9B15-D526FF0A576D}"/>
    <cellStyle name="Normal 5 9 4" xfId="1436" xr:uid="{99430C10-C80F-442A-891F-2B2F4F3E840C}"/>
    <cellStyle name="Normal 5 9 4 2" xfId="3109" xr:uid="{DE85CAF9-3686-425D-BA1A-A107EED3A688}"/>
    <cellStyle name="Normal 5 9 4 3" xfId="3110" xr:uid="{659784D3-F9D9-446C-8849-8130DC7E3E5A}"/>
    <cellStyle name="Normal 5 9 4 4" xfId="3111" xr:uid="{3BED047D-F525-4BFF-B05C-3C9E94163D24}"/>
    <cellStyle name="Normal 5 9 5" xfId="3112" xr:uid="{69C6FE12-8137-46D2-806C-0C1278DDFB1C}"/>
    <cellStyle name="Normal 5 9 6" xfId="3113" xr:uid="{3E550825-71B5-4591-9263-E66DD8FB4DA5}"/>
    <cellStyle name="Normal 5 9 7" xfId="3114" xr:uid="{9016ED1C-FCB7-4D05-B7B9-0B0690F2FD0A}"/>
    <cellStyle name="Normal 6" xfId="109" xr:uid="{2728047A-F2BF-433E-9192-620E78CA1330}"/>
    <cellStyle name="Normal 6 10" xfId="319" xr:uid="{F3BF72E6-1D8A-41A1-8213-DC46316C304D}"/>
    <cellStyle name="Normal 6 10 2" xfId="1437" xr:uid="{4388172B-216A-4E19-969C-3986EF504928}"/>
    <cellStyle name="Normal 6 10 2 2" xfId="3115" xr:uid="{2DEB7281-ACA8-4667-9E0A-983A97B4C6C5}"/>
    <cellStyle name="Normal 6 10 2 2 2" xfId="4588" xr:uid="{A6EB4E99-CF57-4784-9767-266073F2520B}"/>
    <cellStyle name="Normal 6 10 2 3" xfId="3116" xr:uid="{317CD229-5C09-486F-9E11-1DA198232215}"/>
    <cellStyle name="Normal 6 10 2 4" xfId="3117" xr:uid="{709B53BB-3024-4C34-8353-2F4076FD8171}"/>
    <cellStyle name="Normal 6 10 3" xfId="3118" xr:uid="{BACA4DA8-030B-4EA8-B731-ECCE64CA2F8B}"/>
    <cellStyle name="Normal 6 10 4" xfId="3119" xr:uid="{4F8C32AC-E52E-4947-8532-FFF82F062A61}"/>
    <cellStyle name="Normal 6 10 5" xfId="3120" xr:uid="{69E5E02A-935D-4BBE-AE8C-6FDD39B1F2D6}"/>
    <cellStyle name="Normal 6 11" xfId="1438" xr:uid="{25C6277C-09A1-4582-9D64-093FD31A95A6}"/>
    <cellStyle name="Normal 6 11 2" xfId="3121" xr:uid="{F9FB3DDF-1E08-4CCC-AFCE-A8C1F03661D1}"/>
    <cellStyle name="Normal 6 11 3" xfId="3122" xr:uid="{B02E646B-4F76-4AA3-954B-17529FE8A274}"/>
    <cellStyle name="Normal 6 11 4" xfId="3123" xr:uid="{3F2A3FFB-DBEA-44A0-8720-16FB3FC6CB0E}"/>
    <cellStyle name="Normal 6 12" xfId="902" xr:uid="{8C1747C5-FF6B-435D-B790-C92BAA1FF77F}"/>
    <cellStyle name="Normal 6 12 2" xfId="3124" xr:uid="{A296612C-1865-4434-B30F-C6AA0502E3C4}"/>
    <cellStyle name="Normal 6 12 3" xfId="3125" xr:uid="{D6A274F0-40A8-4E07-B67F-4F9BD6A0F985}"/>
    <cellStyle name="Normal 6 12 4" xfId="3126" xr:uid="{B4F94816-C12B-46CF-9933-192B509FCA5D}"/>
    <cellStyle name="Normal 6 13" xfId="899" xr:uid="{E85DDBCB-EB37-4B41-A318-D3BE688263E5}"/>
    <cellStyle name="Normal 6 13 2" xfId="3128" xr:uid="{81A69126-1405-4CB6-8609-4AA82966FD4D}"/>
    <cellStyle name="Normal 6 13 3" xfId="4315" xr:uid="{0773F474-D391-4EC1-88C1-BFC936540F86}"/>
    <cellStyle name="Normal 6 13 4" xfId="3127" xr:uid="{4A83CC7B-9BC6-4B7A-BAD9-ED18EE96F1E8}"/>
    <cellStyle name="Normal 6 13 5" xfId="5319" xr:uid="{B2F5ADE5-ABAF-4814-A626-F3AE587D1D10}"/>
    <cellStyle name="Normal 6 14" xfId="3129" xr:uid="{6669963F-9A13-42B5-B343-31C8CFA7599B}"/>
    <cellStyle name="Normal 6 15" xfId="3130" xr:uid="{45AE2D23-E3FC-40F9-9BF0-81084A58C4E3}"/>
    <cellStyle name="Normal 6 16" xfId="3131" xr:uid="{046C8DD1-16A6-4FF2-8357-B4271C698125}"/>
    <cellStyle name="Normal 6 2" xfId="110" xr:uid="{A4B5B036-A80C-44CA-AA11-45B367A852F7}"/>
    <cellStyle name="Normal 6 2 2" xfId="320" xr:uid="{5EA90248-2C57-4EA4-9892-6BA06309DF39}"/>
    <cellStyle name="Normal 6 2 2 2" xfId="4671" xr:uid="{C9452771-6472-442D-8588-BA1747E3B079}"/>
    <cellStyle name="Normal 6 2 3" xfId="4560" xr:uid="{6A2B5F75-4922-438B-81F3-F65B63315893}"/>
    <cellStyle name="Normal 6 3" xfId="111" xr:uid="{1C7FAC04-97D9-48AC-B9F6-C1911B9A1CD1}"/>
    <cellStyle name="Normal 6 3 10" xfId="3132" xr:uid="{149FE601-3D0B-4CFC-B028-C746E162BC38}"/>
    <cellStyle name="Normal 6 3 11" xfId="3133" xr:uid="{34710F4F-35F4-4A15-AC8F-CEAE260F0C45}"/>
    <cellStyle name="Normal 6 3 2" xfId="112" xr:uid="{9CEC0181-E6A2-4E1D-AC09-07C137D9151C}"/>
    <cellStyle name="Normal 6 3 2 2" xfId="113" xr:uid="{8A98EC90-23AD-4CAA-A5F5-843413122154}"/>
    <cellStyle name="Normal 6 3 2 2 2" xfId="321" xr:uid="{0D2F98FA-0DE6-4A86-91BE-645D42A5604B}"/>
    <cellStyle name="Normal 6 3 2 2 2 2" xfId="603" xr:uid="{CEAECDD9-F338-4159-BF7B-94F248980FEC}"/>
    <cellStyle name="Normal 6 3 2 2 2 2 2" xfId="604" xr:uid="{E9C22F2F-B27C-4C45-B281-B9C48A7A285B}"/>
    <cellStyle name="Normal 6 3 2 2 2 2 2 2" xfId="1439" xr:uid="{6426E4CC-1418-41FF-8B36-A9D2BE08367C}"/>
    <cellStyle name="Normal 6 3 2 2 2 2 2 2 2" xfId="1440" xr:uid="{4395C855-0E02-45F1-A4EC-363CDEC7F170}"/>
    <cellStyle name="Normal 6 3 2 2 2 2 2 3" xfId="1441" xr:uid="{A0DDFC35-FB6E-4DC7-A91D-01FAA17AD12C}"/>
    <cellStyle name="Normal 6 3 2 2 2 2 3" xfId="1442" xr:uid="{129F8B3F-D395-43BF-8EC9-73C2661744B1}"/>
    <cellStyle name="Normal 6 3 2 2 2 2 3 2" xfId="1443" xr:uid="{CD52AE2E-647A-46AF-B08A-922AAECB3FD4}"/>
    <cellStyle name="Normal 6 3 2 2 2 2 4" xfId="1444" xr:uid="{4E1663E3-3B66-439E-ADCA-545AA324CA73}"/>
    <cellStyle name="Normal 6 3 2 2 2 3" xfId="605" xr:uid="{47A6D92C-D616-4956-8A7E-410B669A91FA}"/>
    <cellStyle name="Normal 6 3 2 2 2 3 2" xfId="1445" xr:uid="{78E56912-721A-4DBE-93FF-36C53603F5B2}"/>
    <cellStyle name="Normal 6 3 2 2 2 3 2 2" xfId="1446" xr:uid="{07431CE1-1AE3-4C66-91FD-A0A1226D452F}"/>
    <cellStyle name="Normal 6 3 2 2 2 3 3" xfId="1447" xr:uid="{DFEF56E5-F1F8-4707-97BD-7B3F6317B2A2}"/>
    <cellStyle name="Normal 6 3 2 2 2 3 4" xfId="3134" xr:uid="{74D80FB0-3723-4B86-8224-477DAF30B98C}"/>
    <cellStyle name="Normal 6 3 2 2 2 4" xfId="1448" xr:uid="{62AED600-1653-4B1D-9309-FB3DD9A0445E}"/>
    <cellStyle name="Normal 6 3 2 2 2 4 2" xfId="1449" xr:uid="{04C2CCCB-B92B-417A-903E-203FA53A7172}"/>
    <cellStyle name="Normal 6 3 2 2 2 5" xfId="1450" xr:uid="{A01DFF59-FE96-4B6E-BC33-70608CF9D6D8}"/>
    <cellStyle name="Normal 6 3 2 2 2 6" xfId="3135" xr:uid="{64DAFD5F-6CC0-4C47-B62F-6EFA33622371}"/>
    <cellStyle name="Normal 6 3 2 2 3" xfId="322" xr:uid="{70433CCC-8FAD-487A-8080-C50B1B41C05C}"/>
    <cellStyle name="Normal 6 3 2 2 3 2" xfId="606" xr:uid="{2BF18C8C-227B-4F52-AFB1-7E2DFB4F8163}"/>
    <cellStyle name="Normal 6 3 2 2 3 2 2" xfId="607" xr:uid="{D04BD6AE-5775-4CEA-9C63-4059C080F26C}"/>
    <cellStyle name="Normal 6 3 2 2 3 2 2 2" xfId="1451" xr:uid="{6AC60F48-A015-4B28-9643-89380CDF3EFC}"/>
    <cellStyle name="Normal 6 3 2 2 3 2 2 2 2" xfId="1452" xr:uid="{67A08C62-12F9-4C52-8985-6D1009D2D0F3}"/>
    <cellStyle name="Normal 6 3 2 2 3 2 2 3" xfId="1453" xr:uid="{1490BC52-19D1-4D20-B1CB-DD4DD0C9B1B9}"/>
    <cellStyle name="Normal 6 3 2 2 3 2 3" xfId="1454" xr:uid="{BFC974ED-CA7F-4C2A-951F-306A3D788802}"/>
    <cellStyle name="Normal 6 3 2 2 3 2 3 2" xfId="1455" xr:uid="{0284C797-6FD5-4581-B3F4-79D0AEF7D369}"/>
    <cellStyle name="Normal 6 3 2 2 3 2 4" xfId="1456" xr:uid="{A58AA2B6-84FD-41CE-A34F-FCD613B1837F}"/>
    <cellStyle name="Normal 6 3 2 2 3 3" xfId="608" xr:uid="{60AE1461-1701-4057-B0DB-63BA552E8119}"/>
    <cellStyle name="Normal 6 3 2 2 3 3 2" xfId="1457" xr:uid="{114AF208-92F7-4259-ABD1-48FABCC750E8}"/>
    <cellStyle name="Normal 6 3 2 2 3 3 2 2" xfId="1458" xr:uid="{1DA8B2C3-295D-407C-87ED-95047A8817BA}"/>
    <cellStyle name="Normal 6 3 2 2 3 3 3" xfId="1459" xr:uid="{FD3C02ED-27D1-4CDE-A3A0-D291CDDA580D}"/>
    <cellStyle name="Normal 6 3 2 2 3 4" xfId="1460" xr:uid="{809C75EB-EA0C-4B50-8408-095D89440F38}"/>
    <cellStyle name="Normal 6 3 2 2 3 4 2" xfId="1461" xr:uid="{69CF8A29-815C-4539-831C-7826A8BCF7F1}"/>
    <cellStyle name="Normal 6 3 2 2 3 5" xfId="1462" xr:uid="{AAAB5816-2C0B-424F-89D2-37D0F284F441}"/>
    <cellStyle name="Normal 6 3 2 2 4" xfId="609" xr:uid="{DC2EAF87-76EA-4B50-AF87-655DA826E154}"/>
    <cellStyle name="Normal 6 3 2 2 4 2" xfId="610" xr:uid="{4EA69785-86FF-4284-ADFB-8DED99842590}"/>
    <cellStyle name="Normal 6 3 2 2 4 2 2" xfId="1463" xr:uid="{0CB60937-3DD7-4B12-9DD0-5D77C708924B}"/>
    <cellStyle name="Normal 6 3 2 2 4 2 2 2" xfId="1464" xr:uid="{0EC427E7-84F9-46DB-B3D0-13B68BAC26A2}"/>
    <cellStyle name="Normal 6 3 2 2 4 2 3" xfId="1465" xr:uid="{5B54B1EA-F19D-4447-B4B8-BA662F548EF3}"/>
    <cellStyle name="Normal 6 3 2 2 4 3" xfId="1466" xr:uid="{28B5D802-4D97-4224-B40D-88070FF5CE76}"/>
    <cellStyle name="Normal 6 3 2 2 4 3 2" xfId="1467" xr:uid="{D257DF8C-F71C-447D-9D88-2471CC03BC17}"/>
    <cellStyle name="Normal 6 3 2 2 4 4" xfId="1468" xr:uid="{33FCF1DE-19B4-4566-8EEE-437F32D09ADA}"/>
    <cellStyle name="Normal 6 3 2 2 5" xfId="611" xr:uid="{8E64CD53-A49A-44E5-A7A8-ADF08E5E2257}"/>
    <cellStyle name="Normal 6 3 2 2 5 2" xfId="1469" xr:uid="{49C2B830-F97E-4782-8E20-25076B6B5854}"/>
    <cellStyle name="Normal 6 3 2 2 5 2 2" xfId="1470" xr:uid="{C6C8E70A-4673-4386-975A-F23A83848114}"/>
    <cellStyle name="Normal 6 3 2 2 5 3" xfId="1471" xr:uid="{31E49AA4-8B39-40F3-8C3B-AFBF1A3FAE42}"/>
    <cellStyle name="Normal 6 3 2 2 5 4" xfId="3136" xr:uid="{48294C62-0C81-4DD9-A819-96FD25785717}"/>
    <cellStyle name="Normal 6 3 2 2 6" xfId="1472" xr:uid="{85D07403-2933-40F9-A2C2-EFEAA0CC1766}"/>
    <cellStyle name="Normal 6 3 2 2 6 2" xfId="1473" xr:uid="{53334B70-ED20-495A-A426-DF2764FA5882}"/>
    <cellStyle name="Normal 6 3 2 2 7" xfId="1474" xr:uid="{C751FE8D-1743-4552-A12D-2474D3397D55}"/>
    <cellStyle name="Normal 6 3 2 2 8" xfId="3137" xr:uid="{D9B3D208-B71E-4D3D-93E1-99BC89FDF913}"/>
    <cellStyle name="Normal 6 3 2 3" xfId="323" xr:uid="{8D7E51FC-CBD1-4200-93C2-24BAB95D04F8}"/>
    <cellStyle name="Normal 6 3 2 3 2" xfId="612" xr:uid="{2A8BF44D-D31E-4FA9-98A6-4D60A3AAE0D2}"/>
    <cellStyle name="Normal 6 3 2 3 2 2" xfId="613" xr:uid="{8A411C8B-B309-4F5C-9A1F-950B400983F1}"/>
    <cellStyle name="Normal 6 3 2 3 2 2 2" xfId="1475" xr:uid="{189D8E8A-FFDD-4374-A882-38D154C197B0}"/>
    <cellStyle name="Normal 6 3 2 3 2 2 2 2" xfId="1476" xr:uid="{D0025E7A-1B33-4981-9823-5C0F64804CF9}"/>
    <cellStyle name="Normal 6 3 2 3 2 2 3" xfId="1477" xr:uid="{504464C0-2745-4460-AAA2-6342954DFD39}"/>
    <cellStyle name="Normal 6 3 2 3 2 3" xfId="1478" xr:uid="{4ADE04E0-E48C-4840-AE99-7D087873D193}"/>
    <cellStyle name="Normal 6 3 2 3 2 3 2" xfId="1479" xr:uid="{05F1E7FE-010E-4FB0-BD03-1756FA82C363}"/>
    <cellStyle name="Normal 6 3 2 3 2 4" xfId="1480" xr:uid="{879A7C71-DD74-48C5-A44E-2E9A3FC89327}"/>
    <cellStyle name="Normal 6 3 2 3 3" xfId="614" xr:uid="{E66FC738-1678-4209-84B5-18ECA78B46B7}"/>
    <cellStyle name="Normal 6 3 2 3 3 2" xfId="1481" xr:uid="{858F9D29-38C9-41DF-87AC-37CD1A2039F9}"/>
    <cellStyle name="Normal 6 3 2 3 3 2 2" xfId="1482" xr:uid="{2882C069-3BA3-4386-997B-F676A45A7A2A}"/>
    <cellStyle name="Normal 6 3 2 3 3 3" xfId="1483" xr:uid="{78860E6D-F3EA-4E92-9C26-ACE5BA9ACF77}"/>
    <cellStyle name="Normal 6 3 2 3 3 4" xfId="3138" xr:uid="{CE7DB1E6-3086-412E-89EE-DA092B9CCD67}"/>
    <cellStyle name="Normal 6 3 2 3 4" xfId="1484" xr:uid="{F290F863-777E-48BC-9F66-4EF3086BE1B5}"/>
    <cellStyle name="Normal 6 3 2 3 4 2" xfId="1485" xr:uid="{9401C913-6685-4E36-B72F-8E2BDCF4F907}"/>
    <cellStyle name="Normal 6 3 2 3 5" xfId="1486" xr:uid="{29DAAF58-D456-4F21-9103-A21E019ED3C0}"/>
    <cellStyle name="Normal 6 3 2 3 6" xfId="3139" xr:uid="{800F5B35-4799-4BEC-9248-0EFA20B9DA8E}"/>
    <cellStyle name="Normal 6 3 2 4" xfId="324" xr:uid="{C5435690-2119-4103-82A5-DCC90B0C326F}"/>
    <cellStyle name="Normal 6 3 2 4 2" xfId="615" xr:uid="{37E8A0B6-D699-4D99-A0E5-E2B8FC62CFA9}"/>
    <cellStyle name="Normal 6 3 2 4 2 2" xfId="616" xr:uid="{ECD57434-806F-449A-95B1-725EEB81E3BF}"/>
    <cellStyle name="Normal 6 3 2 4 2 2 2" xfId="1487" xr:uid="{335D7AD4-4BE3-4DC5-BDC9-22EBA4C01C55}"/>
    <cellStyle name="Normal 6 3 2 4 2 2 2 2" xfId="1488" xr:uid="{43B1DFD1-ED2E-4698-BC60-A5ACDF381E08}"/>
    <cellStyle name="Normal 6 3 2 4 2 2 3" xfId="1489" xr:uid="{EDBE53AD-4677-4167-B5C8-0D555E5EEFC5}"/>
    <cellStyle name="Normal 6 3 2 4 2 3" xfId="1490" xr:uid="{E7C4FF08-E76D-492F-A6AC-2277D40A2CF0}"/>
    <cellStyle name="Normal 6 3 2 4 2 3 2" xfId="1491" xr:uid="{3F9F9571-2BE5-42F2-B613-FFAC5A00B4AC}"/>
    <cellStyle name="Normal 6 3 2 4 2 4" xfId="1492" xr:uid="{165667A0-1D0C-4484-A244-CFE0D07508A8}"/>
    <cellStyle name="Normal 6 3 2 4 3" xfId="617" xr:uid="{BF3CB184-1A2D-4C59-9E01-260DC482623E}"/>
    <cellStyle name="Normal 6 3 2 4 3 2" xfId="1493" xr:uid="{846CBC35-25E7-41CB-A0D3-A9F797B0A02D}"/>
    <cellStyle name="Normal 6 3 2 4 3 2 2" xfId="1494" xr:uid="{45AB0EBA-EA47-41B8-A87A-FEEA2C2CF81F}"/>
    <cellStyle name="Normal 6 3 2 4 3 3" xfId="1495" xr:uid="{D4CB67C6-8101-4E45-99C6-B1A16C6A895C}"/>
    <cellStyle name="Normal 6 3 2 4 4" xfId="1496" xr:uid="{A4D11A0B-274E-4D7B-A87F-E226B1BA3ACA}"/>
    <cellStyle name="Normal 6 3 2 4 4 2" xfId="1497" xr:uid="{80984229-F23B-41CB-A1DC-1B2AEE683EEC}"/>
    <cellStyle name="Normal 6 3 2 4 5" xfId="1498" xr:uid="{CF25FA07-2A2E-44EF-B841-3D4B0F341AA9}"/>
    <cellStyle name="Normal 6 3 2 5" xfId="325" xr:uid="{003E07DF-A730-4BD0-B8B0-12FA5943C758}"/>
    <cellStyle name="Normal 6 3 2 5 2" xfId="618" xr:uid="{D7F444F6-A806-44FA-A286-84C9EAAFC466}"/>
    <cellStyle name="Normal 6 3 2 5 2 2" xfId="1499" xr:uid="{981AEBFB-76BE-4C85-8042-640664B3F7EF}"/>
    <cellStyle name="Normal 6 3 2 5 2 2 2" xfId="1500" xr:uid="{A1B164E2-17F0-4B48-82E9-88BBFAE6489D}"/>
    <cellStyle name="Normal 6 3 2 5 2 3" xfId="1501" xr:uid="{0345F17E-ABCF-4B3D-B570-37014DDE6064}"/>
    <cellStyle name="Normal 6 3 2 5 3" xfId="1502" xr:uid="{27774D44-407B-43D9-A8EC-5CFB3298458F}"/>
    <cellStyle name="Normal 6 3 2 5 3 2" xfId="1503" xr:uid="{0DA16B84-5AAF-42CC-952D-44C5A120A070}"/>
    <cellStyle name="Normal 6 3 2 5 4" xfId="1504" xr:uid="{F6EE17B5-5D58-43F2-AF87-017E026C1008}"/>
    <cellStyle name="Normal 6 3 2 6" xfId="619" xr:uid="{EDB424A9-3FF6-4D6A-A47A-2529431736E2}"/>
    <cellStyle name="Normal 6 3 2 6 2" xfId="1505" xr:uid="{EA78C7F4-3DA9-439A-A9D5-2E50FBC854A1}"/>
    <cellStyle name="Normal 6 3 2 6 2 2" xfId="1506" xr:uid="{96B964C2-67B7-4D3E-BAFE-130C6B31CA77}"/>
    <cellStyle name="Normal 6 3 2 6 3" xfId="1507" xr:uid="{50696220-FEB1-4577-914F-E593C366D30F}"/>
    <cellStyle name="Normal 6 3 2 6 4" xfId="3140" xr:uid="{C9F3EA4D-AA8B-43F3-9BC5-C11EB0C5C55A}"/>
    <cellStyle name="Normal 6 3 2 7" xfId="1508" xr:uid="{A8016224-4891-4B22-A051-BB0A27F6B83C}"/>
    <cellStyle name="Normal 6 3 2 7 2" xfId="1509" xr:uid="{0B97D895-3670-46A2-97B9-0F78E87B2561}"/>
    <cellStyle name="Normal 6 3 2 8" xfId="1510" xr:uid="{4A56915F-34B4-4255-BD4E-0F60FAD694F5}"/>
    <cellStyle name="Normal 6 3 2 9" xfId="3141" xr:uid="{7DF0794C-F47D-464E-ADF2-1A42DF1E32B7}"/>
    <cellStyle name="Normal 6 3 3" xfId="114" xr:uid="{1792A1AE-8916-41DF-818D-8E4960C96691}"/>
    <cellStyle name="Normal 6 3 3 2" xfId="115" xr:uid="{0CBE5057-09B0-447B-B15F-4C42FCB73363}"/>
    <cellStyle name="Normal 6 3 3 2 2" xfId="620" xr:uid="{D009ADBA-9FE6-4D31-9A34-1FAB762C30A1}"/>
    <cellStyle name="Normal 6 3 3 2 2 2" xfId="621" xr:uid="{8E72D0D1-E5C4-42B2-B673-0662927A2B7C}"/>
    <cellStyle name="Normal 6 3 3 2 2 2 2" xfId="1511" xr:uid="{8994FC03-0605-4C37-A4E0-D511BCCC258A}"/>
    <cellStyle name="Normal 6 3 3 2 2 2 2 2" xfId="1512" xr:uid="{BCED3472-2C09-4299-B31B-2973B4019C1F}"/>
    <cellStyle name="Normal 6 3 3 2 2 2 3" xfId="1513" xr:uid="{62E2D053-DBEF-4B3D-A3AF-0CCAB0B6BF7B}"/>
    <cellStyle name="Normal 6 3 3 2 2 3" xfId="1514" xr:uid="{5739A269-398A-4670-9EDA-192E42FD1463}"/>
    <cellStyle name="Normal 6 3 3 2 2 3 2" xfId="1515" xr:uid="{E7072593-D95C-4F04-A1AA-5D9F67A10264}"/>
    <cellStyle name="Normal 6 3 3 2 2 4" xfId="1516" xr:uid="{8F0644EA-B275-4777-83B9-E04A86F84078}"/>
    <cellStyle name="Normal 6 3 3 2 3" xfId="622" xr:uid="{52D735B9-101E-48DE-AE63-0643C75BE2BA}"/>
    <cellStyle name="Normal 6 3 3 2 3 2" xfId="1517" xr:uid="{99D1FC66-DEA3-4727-92FD-1994A17C397E}"/>
    <cellStyle name="Normal 6 3 3 2 3 2 2" xfId="1518" xr:uid="{BA14483C-85CB-47F1-8B6E-A279A7598007}"/>
    <cellStyle name="Normal 6 3 3 2 3 3" xfId="1519" xr:uid="{8C7ECBEA-FF80-4B24-98D6-5B3F2068D728}"/>
    <cellStyle name="Normal 6 3 3 2 3 4" xfId="3142" xr:uid="{00D2AA15-04E0-4D2D-A74A-7205F8EBF2C9}"/>
    <cellStyle name="Normal 6 3 3 2 4" xfId="1520" xr:uid="{E54F1AB0-6EC7-4830-9AFA-5B33229D757B}"/>
    <cellStyle name="Normal 6 3 3 2 4 2" xfId="1521" xr:uid="{1BC0FBCB-5BE0-4DF9-BA68-E0463C96B6C0}"/>
    <cellStyle name="Normal 6 3 3 2 5" xfId="1522" xr:uid="{F2982D1D-35C4-4031-BD59-62788C28B418}"/>
    <cellStyle name="Normal 6 3 3 2 6" xfId="3143" xr:uid="{F3CD4565-5D48-412D-9495-3AB9F737A289}"/>
    <cellStyle name="Normal 6 3 3 3" xfId="326" xr:uid="{30E14570-3EC5-4F64-A2E3-0CCA69792F48}"/>
    <cellStyle name="Normal 6 3 3 3 2" xfId="623" xr:uid="{E6E9D102-D876-4E65-B7BD-83E5BF6ED9C6}"/>
    <cellStyle name="Normal 6 3 3 3 2 2" xfId="624" xr:uid="{1E2F0012-BA13-4952-BCD0-87FD9739023E}"/>
    <cellStyle name="Normal 6 3 3 3 2 2 2" xfId="1523" xr:uid="{210178B1-897D-4270-9CD8-EFB6995EA1E8}"/>
    <cellStyle name="Normal 6 3 3 3 2 2 2 2" xfId="1524" xr:uid="{350140D7-2E93-4D88-B1E6-72546497702F}"/>
    <cellStyle name="Normal 6 3 3 3 2 2 3" xfId="1525" xr:uid="{934A7C10-15C3-4876-973E-D71475900FEF}"/>
    <cellStyle name="Normal 6 3 3 3 2 3" xfId="1526" xr:uid="{22B5C516-F747-4C4D-8D0A-AD0A9AE51B9E}"/>
    <cellStyle name="Normal 6 3 3 3 2 3 2" xfId="1527" xr:uid="{90B54963-1431-422B-B22F-05B599C82EC5}"/>
    <cellStyle name="Normal 6 3 3 3 2 4" xfId="1528" xr:uid="{4E1CEB08-AB88-474D-9D08-149FD9A5DA53}"/>
    <cellStyle name="Normal 6 3 3 3 3" xfId="625" xr:uid="{4EA72C3B-0038-43CC-BAB7-24A8D8DED850}"/>
    <cellStyle name="Normal 6 3 3 3 3 2" xfId="1529" xr:uid="{2A0C2AE6-119C-4FAB-848D-293D840D9339}"/>
    <cellStyle name="Normal 6 3 3 3 3 2 2" xfId="1530" xr:uid="{A845D921-BF4B-47A2-B164-EBD4A4030458}"/>
    <cellStyle name="Normal 6 3 3 3 3 3" xfId="1531" xr:uid="{57053EAF-A04F-463B-9CA4-65AF218AF131}"/>
    <cellStyle name="Normal 6 3 3 3 4" xfId="1532" xr:uid="{D8E8FE3E-391F-459E-8B18-E461AFB94798}"/>
    <cellStyle name="Normal 6 3 3 3 4 2" xfId="1533" xr:uid="{3763EEB4-70F6-4466-A033-A92065FEE862}"/>
    <cellStyle name="Normal 6 3 3 3 5" xfId="1534" xr:uid="{3D8821E4-66BE-44D3-AD03-815FCC06CD29}"/>
    <cellStyle name="Normal 6 3 3 4" xfId="327" xr:uid="{2330DB24-6B50-4730-8AE2-4B78BE53DF45}"/>
    <cellStyle name="Normal 6 3 3 4 2" xfId="626" xr:uid="{14AA9DF6-76D1-4716-86A3-EBB29166A2BF}"/>
    <cellStyle name="Normal 6 3 3 4 2 2" xfId="1535" xr:uid="{37D6919E-D4FB-4144-9963-21BD5D139E96}"/>
    <cellStyle name="Normal 6 3 3 4 2 2 2" xfId="1536" xr:uid="{1EDF04A6-5079-47EB-BB15-5A5624D48EAC}"/>
    <cellStyle name="Normal 6 3 3 4 2 3" xfId="1537" xr:uid="{DA796CA7-CD7E-4E57-BB28-265F0418C6C1}"/>
    <cellStyle name="Normal 6 3 3 4 3" xfId="1538" xr:uid="{34BD138C-FFA5-4597-9518-36EB574C6314}"/>
    <cellStyle name="Normal 6 3 3 4 3 2" xfId="1539" xr:uid="{9BF56A36-0542-42F5-A644-27E221A98F40}"/>
    <cellStyle name="Normal 6 3 3 4 4" xfId="1540" xr:uid="{E599DEE4-F53C-4ECA-BD7D-ACC6BFCA1B6E}"/>
    <cellStyle name="Normal 6 3 3 5" xfId="627" xr:uid="{8F09AE26-7AEA-4F78-935A-A6B205EE5D6E}"/>
    <cellStyle name="Normal 6 3 3 5 2" xfId="1541" xr:uid="{D5E794D6-1317-4076-AC5D-C8D193BB9623}"/>
    <cellStyle name="Normal 6 3 3 5 2 2" xfId="1542" xr:uid="{677CBDCA-8895-4951-A9CB-222065626246}"/>
    <cellStyle name="Normal 6 3 3 5 3" xfId="1543" xr:uid="{03DE478C-7DEE-41A9-A034-63E11BAE42FF}"/>
    <cellStyle name="Normal 6 3 3 5 4" xfId="3144" xr:uid="{143E2E01-F1A1-4521-8118-C14B9E15BE06}"/>
    <cellStyle name="Normal 6 3 3 6" xfId="1544" xr:uid="{841A5E00-966E-4FF3-BD9A-D4E51897810E}"/>
    <cellStyle name="Normal 6 3 3 6 2" xfId="1545" xr:uid="{EC3B13B8-C8E3-4415-A0C1-95465D574D26}"/>
    <cellStyle name="Normal 6 3 3 7" xfId="1546" xr:uid="{9188CB21-005C-4A64-B7D5-B65FC5C753F2}"/>
    <cellStyle name="Normal 6 3 3 8" xfId="3145" xr:uid="{7A857152-95B0-463C-B45A-815D01FD1DC8}"/>
    <cellStyle name="Normal 6 3 4" xfId="116" xr:uid="{73D28C45-ECDB-4EDB-B09E-4FBC21F72BBA}"/>
    <cellStyle name="Normal 6 3 4 2" xfId="447" xr:uid="{F9103DF6-DFE6-4E8D-996A-C15105A81DE9}"/>
    <cellStyle name="Normal 6 3 4 2 2" xfId="628" xr:uid="{DE9FE41F-F1F0-42ED-91BC-9FF46433D450}"/>
    <cellStyle name="Normal 6 3 4 2 2 2" xfId="1547" xr:uid="{107093EE-3F38-4C26-AFF6-1E1736AF91AC}"/>
    <cellStyle name="Normal 6 3 4 2 2 2 2" xfId="1548" xr:uid="{B9D4FB26-3C24-48C8-86FB-2F3A91D7B96B}"/>
    <cellStyle name="Normal 6 3 4 2 2 3" xfId="1549" xr:uid="{ED166B67-82F8-4DEE-A77A-FE9E22C185A6}"/>
    <cellStyle name="Normal 6 3 4 2 2 4" xfId="3146" xr:uid="{63D8F60C-E17C-4419-8031-D7136ABEA6D9}"/>
    <cellStyle name="Normal 6 3 4 2 3" xfId="1550" xr:uid="{E422B4B3-1F6C-44CA-834B-D022B0A02AED}"/>
    <cellStyle name="Normal 6 3 4 2 3 2" xfId="1551" xr:uid="{3A373DCB-118B-4901-A5A3-4FE51010778E}"/>
    <cellStyle name="Normal 6 3 4 2 4" xfId="1552" xr:uid="{7FC18B29-BDDA-4B01-A79C-A6FEA2258EB4}"/>
    <cellStyle name="Normal 6 3 4 2 5" xfId="3147" xr:uid="{0F163D45-1D13-4BC7-81F2-DDE88874E131}"/>
    <cellStyle name="Normal 6 3 4 3" xfId="629" xr:uid="{DBB8F24F-A297-4456-9AD6-52D73F8D14BA}"/>
    <cellStyle name="Normal 6 3 4 3 2" xfId="1553" xr:uid="{63B669B7-786A-49EB-9167-159F6E7FEA95}"/>
    <cellStyle name="Normal 6 3 4 3 2 2" xfId="1554" xr:uid="{D7C7B7B9-658B-4F0D-82EC-ADA4C5ADE915}"/>
    <cellStyle name="Normal 6 3 4 3 3" xfId="1555" xr:uid="{8086FBE6-19BC-4599-BFB2-82622E28DFFD}"/>
    <cellStyle name="Normal 6 3 4 3 4" xfId="3148" xr:uid="{BD687B93-4063-4D77-8109-4B4572BDB270}"/>
    <cellStyle name="Normal 6 3 4 4" xfId="1556" xr:uid="{C154D27D-C255-40FE-A587-74405B29CCCC}"/>
    <cellStyle name="Normal 6 3 4 4 2" xfId="1557" xr:uid="{05ACAFD8-F9AA-40BB-97C0-409139B3262B}"/>
    <cellStyle name="Normal 6 3 4 4 3" xfId="3149" xr:uid="{93A0434F-FA53-455C-84F7-DAAEC674E873}"/>
    <cellStyle name="Normal 6 3 4 4 4" xfId="3150" xr:uid="{1B7258C9-0B8B-46C0-9B98-6922C9E52143}"/>
    <cellStyle name="Normal 6 3 4 5" xfId="1558" xr:uid="{4FE82536-DCDA-42A7-B575-86B26C026DFD}"/>
    <cellStyle name="Normal 6 3 4 6" xfId="3151" xr:uid="{227DAF69-85EE-4120-A491-C787E664D558}"/>
    <cellStyle name="Normal 6 3 4 7" xfId="3152" xr:uid="{777854FF-B989-4B87-8556-CC84A8C03BE0}"/>
    <cellStyle name="Normal 6 3 5" xfId="328" xr:uid="{70C66DD0-DB50-4060-ADBF-3B91BA93DAF1}"/>
    <cellStyle name="Normal 6 3 5 2" xfId="630" xr:uid="{0DE969C7-65A2-4DEC-BD72-F1911B2F8960}"/>
    <cellStyle name="Normal 6 3 5 2 2" xfId="631" xr:uid="{633B414E-BDC3-41DB-B8E9-E98240A64EB1}"/>
    <cellStyle name="Normal 6 3 5 2 2 2" xfId="1559" xr:uid="{C73E9314-F9B3-4535-991B-08EDE84CC134}"/>
    <cellStyle name="Normal 6 3 5 2 2 2 2" xfId="1560" xr:uid="{E3354739-BB1E-4F2F-B5F7-E9B2F41368FE}"/>
    <cellStyle name="Normal 6 3 5 2 2 3" xfId="1561" xr:uid="{B3375EEB-3000-4E46-90DB-83C7404A6474}"/>
    <cellStyle name="Normal 6 3 5 2 3" xfId="1562" xr:uid="{402610F8-A402-48DA-9EBB-0181EA47E770}"/>
    <cellStyle name="Normal 6 3 5 2 3 2" xfId="1563" xr:uid="{B3198A55-589B-4708-9ECA-1309EDA7E539}"/>
    <cellStyle name="Normal 6 3 5 2 4" xfId="1564" xr:uid="{B757DA48-0620-4209-9DC1-C85D3A14EBF0}"/>
    <cellStyle name="Normal 6 3 5 3" xfId="632" xr:uid="{9FE15EE4-C422-4813-993C-8734F015AA12}"/>
    <cellStyle name="Normal 6 3 5 3 2" xfId="1565" xr:uid="{8E658B8B-BD83-49CF-AF50-70063C002038}"/>
    <cellStyle name="Normal 6 3 5 3 2 2" xfId="1566" xr:uid="{0EC2AD61-5EB7-417E-8EC7-A235F90191EE}"/>
    <cellStyle name="Normal 6 3 5 3 3" xfId="1567" xr:uid="{6CFFBC8D-DF0E-40D9-B29A-3EDAA53EAC51}"/>
    <cellStyle name="Normal 6 3 5 3 4" xfId="3153" xr:uid="{D6723A79-04C6-48E0-B0FA-7ED7C0208AC0}"/>
    <cellStyle name="Normal 6 3 5 4" xfId="1568" xr:uid="{2B3846B6-C923-4827-8D1A-D0F8AA316A0E}"/>
    <cellStyle name="Normal 6 3 5 4 2" xfId="1569" xr:uid="{3845CDFB-2061-4E3B-80EA-DFD7C75D074E}"/>
    <cellStyle name="Normal 6 3 5 5" xfId="1570" xr:uid="{A75DE2D5-C68E-43CD-9033-B3A8D3B4A3A4}"/>
    <cellStyle name="Normal 6 3 5 6" xfId="3154" xr:uid="{06033063-B348-4D48-95EC-6001B79CC651}"/>
    <cellStyle name="Normal 6 3 6" xfId="329" xr:uid="{930145A6-88EC-4E42-8318-06BF203C1578}"/>
    <cellStyle name="Normal 6 3 6 2" xfId="633" xr:uid="{87BD62E7-90E1-44EC-92CA-4B9EA0D78AED}"/>
    <cellStyle name="Normal 6 3 6 2 2" xfId="1571" xr:uid="{F1CF8827-CF57-48BE-99CE-03F54C33B93D}"/>
    <cellStyle name="Normal 6 3 6 2 2 2" xfId="1572" xr:uid="{9827620F-38B2-4C1D-8E3B-2ABAFC3BDB3D}"/>
    <cellStyle name="Normal 6 3 6 2 3" xfId="1573" xr:uid="{B10E3D4E-D9E2-4212-872E-92E64CADF04A}"/>
    <cellStyle name="Normal 6 3 6 2 4" xfId="3155" xr:uid="{C34B3C41-81B3-4C1C-81BE-7CBD3CB1E7DF}"/>
    <cellStyle name="Normal 6 3 6 3" xfId="1574" xr:uid="{4AC41C64-BBC8-414C-8BD8-03F9671924D6}"/>
    <cellStyle name="Normal 6 3 6 3 2" xfId="1575" xr:uid="{539E8DE4-B578-4252-9AD1-5CA4DE25E8EB}"/>
    <cellStyle name="Normal 6 3 6 4" xfId="1576" xr:uid="{B0922B7A-2F7C-4341-B691-9DA374FBBDF2}"/>
    <cellStyle name="Normal 6 3 6 5" xfId="3156" xr:uid="{B96C9911-7E3C-44B9-9C0D-E83512FF2001}"/>
    <cellStyle name="Normal 6 3 7" xfId="634" xr:uid="{724BFFA8-B05A-4B8F-9851-E649FAC4E54A}"/>
    <cellStyle name="Normal 6 3 7 2" xfId="1577" xr:uid="{B60F89A2-33B7-44B3-B14A-743B615C6771}"/>
    <cellStyle name="Normal 6 3 7 2 2" xfId="1578" xr:uid="{56AEE4C0-1FA7-4EBC-B9FC-2B98E80AF053}"/>
    <cellStyle name="Normal 6 3 7 3" xfId="1579" xr:uid="{11A0A59D-6F89-41B1-BE8B-A1B4A2DFEAE5}"/>
    <cellStyle name="Normal 6 3 7 4" xfId="3157" xr:uid="{5456A852-9320-46FA-84FA-CF9A8F17CCC9}"/>
    <cellStyle name="Normal 6 3 8" xfId="1580" xr:uid="{BD924CB8-5728-4BB4-9798-329AC021C64E}"/>
    <cellStyle name="Normal 6 3 8 2" xfId="1581" xr:uid="{26FA3273-01DE-4B88-84D6-7E579B661FAA}"/>
    <cellStyle name="Normal 6 3 8 3" xfId="3158" xr:uid="{EEFD52DF-8F13-4115-AD32-A0A38CFA4CBC}"/>
    <cellStyle name="Normal 6 3 8 4" xfId="3159" xr:uid="{58AB7A29-F328-423C-8ACA-5749D78A1751}"/>
    <cellStyle name="Normal 6 3 9" xfId="1582" xr:uid="{FFABA248-A843-4CC5-87D1-817E059D9073}"/>
    <cellStyle name="Normal 6 3 9 2" xfId="4718" xr:uid="{65F53202-AAA5-4C4E-B4D3-78199D97B147}"/>
    <cellStyle name="Normal 6 4" xfId="117" xr:uid="{7B0FB24D-DEDA-47DC-B488-915ED96FCE38}"/>
    <cellStyle name="Normal 6 4 10" xfId="3160" xr:uid="{93671E4C-7B80-433E-A30E-1826B91CFDC4}"/>
    <cellStyle name="Normal 6 4 11" xfId="3161" xr:uid="{9D25A93F-DDB4-4333-A522-FBE3463AF779}"/>
    <cellStyle name="Normal 6 4 2" xfId="118" xr:uid="{A3C0B403-27CD-4216-BF82-370E68561016}"/>
    <cellStyle name="Normal 6 4 2 2" xfId="119" xr:uid="{E31470DB-FB19-4FE8-9857-5B5AEDFD11A1}"/>
    <cellStyle name="Normal 6 4 2 2 2" xfId="330" xr:uid="{11F1AB12-4AAF-4159-8ACD-67F9D6A3C83C}"/>
    <cellStyle name="Normal 6 4 2 2 2 2" xfId="635" xr:uid="{1D8FBE34-4D9D-4C9C-8379-5D1F67D17444}"/>
    <cellStyle name="Normal 6 4 2 2 2 2 2" xfId="1583" xr:uid="{ED016B82-0B42-4B9D-B4EE-A47BCE3CF74A}"/>
    <cellStyle name="Normal 6 4 2 2 2 2 2 2" xfId="1584" xr:uid="{F1DB0054-EFEE-496F-983B-BAC212385D7D}"/>
    <cellStyle name="Normal 6 4 2 2 2 2 3" xfId="1585" xr:uid="{2805F6B7-D046-4ED0-A638-4E7824FF7B8F}"/>
    <cellStyle name="Normal 6 4 2 2 2 2 4" xfId="3162" xr:uid="{94B781C4-2711-468D-A312-57F478151FCB}"/>
    <cellStyle name="Normal 6 4 2 2 2 3" xfId="1586" xr:uid="{329D63F1-155A-4109-89AD-AAA78C6D3506}"/>
    <cellStyle name="Normal 6 4 2 2 2 3 2" xfId="1587" xr:uid="{7AA0DD93-C658-4E4D-95A2-3B87330C571A}"/>
    <cellStyle name="Normal 6 4 2 2 2 3 3" xfId="3163" xr:uid="{2DC39258-B6EC-4209-9EFB-EE7BAD955CA7}"/>
    <cellStyle name="Normal 6 4 2 2 2 3 4" xfId="3164" xr:uid="{4B3CFFB6-5660-4FF0-A32E-9C23BEA97066}"/>
    <cellStyle name="Normal 6 4 2 2 2 4" xfId="1588" xr:uid="{847B1211-920F-4C8A-9E2F-F8353FBDBDFB}"/>
    <cellStyle name="Normal 6 4 2 2 2 5" xfId="3165" xr:uid="{77C124AE-2498-4161-8520-F344F96620E2}"/>
    <cellStyle name="Normal 6 4 2 2 2 6" xfId="3166" xr:uid="{A42F5C12-620E-417C-97B4-9C3907FFD4A2}"/>
    <cellStyle name="Normal 6 4 2 2 3" xfId="636" xr:uid="{2ED66074-4CD1-41D8-806C-CFF8046F98D1}"/>
    <cellStyle name="Normal 6 4 2 2 3 2" xfId="1589" xr:uid="{409696AF-A109-43C5-A919-1F8E2F4A4026}"/>
    <cellStyle name="Normal 6 4 2 2 3 2 2" xfId="1590" xr:uid="{8190B352-4FAF-4C74-AB07-4A5E0BC2ED9A}"/>
    <cellStyle name="Normal 6 4 2 2 3 2 3" xfId="3167" xr:uid="{0BEB330C-8B92-473C-81E3-3EF72CBD280E}"/>
    <cellStyle name="Normal 6 4 2 2 3 2 4" xfId="3168" xr:uid="{C10BB56B-0631-4BDC-A720-8AC0DF14F7F2}"/>
    <cellStyle name="Normal 6 4 2 2 3 3" xfId="1591" xr:uid="{922219F3-932B-470E-A9FE-28784B534553}"/>
    <cellStyle name="Normal 6 4 2 2 3 4" xfId="3169" xr:uid="{B28F5D6D-E12A-41A1-AB13-88E0882B56D6}"/>
    <cellStyle name="Normal 6 4 2 2 3 5" xfId="3170" xr:uid="{3321B121-A0F7-46B0-843A-78A66DF42C3E}"/>
    <cellStyle name="Normal 6 4 2 2 4" xfId="1592" xr:uid="{51F19B0A-F13F-489E-ADA4-F6DA4BC39A00}"/>
    <cellStyle name="Normal 6 4 2 2 4 2" xfId="1593" xr:uid="{E6A19A22-ABD8-47F3-A1C5-650653BA5989}"/>
    <cellStyle name="Normal 6 4 2 2 4 3" xfId="3171" xr:uid="{49354331-8565-4F63-8142-7DBEF33D47F2}"/>
    <cellStyle name="Normal 6 4 2 2 4 4" xfId="3172" xr:uid="{7407BAB4-F0DD-4E2C-81F4-84EA024F7403}"/>
    <cellStyle name="Normal 6 4 2 2 5" xfId="1594" xr:uid="{882A060F-C620-4506-AD11-821395962AD7}"/>
    <cellStyle name="Normal 6 4 2 2 5 2" xfId="3173" xr:uid="{EB95FA71-0228-45B8-ADC2-ADE27FD9E9DC}"/>
    <cellStyle name="Normal 6 4 2 2 5 3" xfId="3174" xr:uid="{2C34DF27-C01F-4674-9EA1-76BA365A9418}"/>
    <cellStyle name="Normal 6 4 2 2 5 4" xfId="3175" xr:uid="{3E796F7B-6A11-4ECE-9505-A316A04FF33D}"/>
    <cellStyle name="Normal 6 4 2 2 6" xfId="3176" xr:uid="{6FAC6510-127D-458C-9011-A4760947BCFA}"/>
    <cellStyle name="Normal 6 4 2 2 7" xfId="3177" xr:uid="{7B132413-6712-445F-BCDA-AA84AE230A7C}"/>
    <cellStyle name="Normal 6 4 2 2 8" xfId="3178" xr:uid="{71400B9F-E767-4897-89B6-07969A83353D}"/>
    <cellStyle name="Normal 6 4 2 3" xfId="331" xr:uid="{E844A7FE-7B65-4588-A619-35F78433E900}"/>
    <cellStyle name="Normal 6 4 2 3 2" xfId="637" xr:uid="{1DBFF541-E507-421A-A666-0C0B3E83FC7B}"/>
    <cellStyle name="Normal 6 4 2 3 2 2" xfId="638" xr:uid="{7BD05532-5AB1-4853-9AEA-BE759FEB6ABF}"/>
    <cellStyle name="Normal 6 4 2 3 2 2 2" xfId="1595" xr:uid="{91294AB9-1F9A-4C10-87B9-D456A3872109}"/>
    <cellStyle name="Normal 6 4 2 3 2 2 2 2" xfId="1596" xr:uid="{CA2B735A-B517-4D9C-A0D4-0A5F4213912A}"/>
    <cellStyle name="Normal 6 4 2 3 2 2 3" xfId="1597" xr:uid="{207AAD03-BFFD-4780-A82F-D400D96030CA}"/>
    <cellStyle name="Normal 6 4 2 3 2 3" xfId="1598" xr:uid="{3803DC19-CFB2-491F-AC82-E58F2EF5D2EA}"/>
    <cellStyle name="Normal 6 4 2 3 2 3 2" xfId="1599" xr:uid="{1AC52F54-B32A-40A9-87FF-CC6BF803611A}"/>
    <cellStyle name="Normal 6 4 2 3 2 4" xfId="1600" xr:uid="{1243580A-8095-4449-82DF-2015377D635D}"/>
    <cellStyle name="Normal 6 4 2 3 3" xfId="639" xr:uid="{2720CA6D-6CE6-4A52-B1A3-510193CBF906}"/>
    <cellStyle name="Normal 6 4 2 3 3 2" xfId="1601" xr:uid="{4B204552-BA6E-4D9A-A1F2-5880188E6B74}"/>
    <cellStyle name="Normal 6 4 2 3 3 2 2" xfId="1602" xr:uid="{50DFB562-E1B3-43FA-9BE8-91DFE5317417}"/>
    <cellStyle name="Normal 6 4 2 3 3 3" xfId="1603" xr:uid="{4F98F1BD-FFDD-4099-A7AD-56647CE7ED9E}"/>
    <cellStyle name="Normal 6 4 2 3 3 4" xfId="3179" xr:uid="{5F9B1E00-208A-4D7F-B97D-AA4E0DE83116}"/>
    <cellStyle name="Normal 6 4 2 3 4" xfId="1604" xr:uid="{441F6F13-4311-42CF-9CD2-AC43801F6BF6}"/>
    <cellStyle name="Normal 6 4 2 3 4 2" xfId="1605" xr:uid="{6F48B198-ED89-4CF6-B9F0-36D5A55BFF39}"/>
    <cellStyle name="Normal 6 4 2 3 5" xfId="1606" xr:uid="{BC69C1D2-92A5-447C-BF70-6BF30DBF6236}"/>
    <cellStyle name="Normal 6 4 2 3 6" xfId="3180" xr:uid="{8B0AB4C1-061E-4509-BCFC-358D1E88FEB0}"/>
    <cellStyle name="Normal 6 4 2 4" xfId="332" xr:uid="{E1AED869-4609-4870-A63D-4D468C9EB132}"/>
    <cellStyle name="Normal 6 4 2 4 2" xfId="640" xr:uid="{C09F623C-3E30-444B-B90D-4C4CF9CDA008}"/>
    <cellStyle name="Normal 6 4 2 4 2 2" xfId="1607" xr:uid="{2C112642-2DFF-408F-8DFC-5A73DCAFDB8B}"/>
    <cellStyle name="Normal 6 4 2 4 2 2 2" xfId="1608" xr:uid="{8E05A4B5-AD8F-4E31-93D8-CB43E4E4D515}"/>
    <cellStyle name="Normal 6 4 2 4 2 3" xfId="1609" xr:uid="{142A756B-BBB6-4F44-A483-93519DA1244D}"/>
    <cellStyle name="Normal 6 4 2 4 2 4" xfId="3181" xr:uid="{DC400B0C-F21B-4A1E-AB36-9D47CEA4E37F}"/>
    <cellStyle name="Normal 6 4 2 4 3" xfId="1610" xr:uid="{190ABC11-96DF-48AF-8843-72D76B3BFC4F}"/>
    <cellStyle name="Normal 6 4 2 4 3 2" xfId="1611" xr:uid="{9253C571-0E01-470C-91E3-3774C15AE99C}"/>
    <cellStyle name="Normal 6 4 2 4 4" xfId="1612" xr:uid="{0C8752D0-1EA5-4113-876B-A4E0F0829289}"/>
    <cellStyle name="Normal 6 4 2 4 5" xfId="3182" xr:uid="{216D63FC-F073-473A-8C08-651D2A11A06C}"/>
    <cellStyle name="Normal 6 4 2 5" xfId="333" xr:uid="{EA811CAC-947C-4481-A67C-C6BF1A636056}"/>
    <cellStyle name="Normal 6 4 2 5 2" xfId="1613" xr:uid="{4D013C48-D585-47BC-80BE-4B50EBA7F8A3}"/>
    <cellStyle name="Normal 6 4 2 5 2 2" xfId="1614" xr:uid="{004EFE21-8A90-4CC8-8E72-B1E6578A0732}"/>
    <cellStyle name="Normal 6 4 2 5 3" xfId="1615" xr:uid="{BABB7ED3-F02D-4AA5-9840-85D1249D8E24}"/>
    <cellStyle name="Normal 6 4 2 5 4" xfId="3183" xr:uid="{4D3F985D-1816-4A27-A829-72666E8B570D}"/>
    <cellStyle name="Normal 6 4 2 6" xfId="1616" xr:uid="{AD3EE3EF-1AA1-4C69-88CC-0B665370CB54}"/>
    <cellStyle name="Normal 6 4 2 6 2" xfId="1617" xr:uid="{4EEAC85D-5BD5-4333-A027-72BECB3F2AA5}"/>
    <cellStyle name="Normal 6 4 2 6 3" xfId="3184" xr:uid="{568D2D16-EE0F-408F-B9FE-26DA1944CBB8}"/>
    <cellStyle name="Normal 6 4 2 6 4" xfId="3185" xr:uid="{3F4E3482-928F-4607-B7C0-78017E570669}"/>
    <cellStyle name="Normal 6 4 2 7" xfId="1618" xr:uid="{20E7EC5C-1315-4141-9471-33D95DDDBC02}"/>
    <cellStyle name="Normal 6 4 2 8" xfId="3186" xr:uid="{006D0AAA-A0C3-49A7-A3F1-94B3F1BC32B7}"/>
    <cellStyle name="Normal 6 4 2 9" xfId="3187" xr:uid="{38B009F9-7C0A-4A4B-A9D2-184C7F098071}"/>
    <cellStyle name="Normal 6 4 3" xfId="120" xr:uid="{C3B76C9E-B496-4F03-BF85-42816280F5A0}"/>
    <cellStyle name="Normal 6 4 3 2" xfId="121" xr:uid="{C23D9E84-DED9-4DB0-BA22-9BBF977EECA3}"/>
    <cellStyle name="Normal 6 4 3 2 2" xfId="641" xr:uid="{D628B9E9-2EA6-4AD9-9BAA-8A778D081DC3}"/>
    <cellStyle name="Normal 6 4 3 2 2 2" xfId="1619" xr:uid="{F81D328A-98C6-4D81-AEBD-89DF8CFDA7D4}"/>
    <cellStyle name="Normal 6 4 3 2 2 2 2" xfId="1620" xr:uid="{132BFEDF-239D-48C3-ADC5-5E5CCF0872FF}"/>
    <cellStyle name="Normal 6 4 3 2 2 2 2 2" xfId="4476" xr:uid="{772935E4-B123-4B83-9A11-FBCF2ACBFBE7}"/>
    <cellStyle name="Normal 6 4 3 2 2 2 3" xfId="4477" xr:uid="{C6FFB123-F093-45F1-8AC3-85CF0546A070}"/>
    <cellStyle name="Normal 6 4 3 2 2 3" xfId="1621" xr:uid="{7D5C88CB-FA55-4683-9721-EA72E4B5AC1C}"/>
    <cellStyle name="Normal 6 4 3 2 2 3 2" xfId="4478" xr:uid="{2C671F53-D41E-4C3E-9B43-27AB9B6243B1}"/>
    <cellStyle name="Normal 6 4 3 2 2 4" xfId="3188" xr:uid="{E513811A-B5D4-41A0-86F2-ECAEC8267EDE}"/>
    <cellStyle name="Normal 6 4 3 2 3" xfId="1622" xr:uid="{6A29FA85-41F1-4E6E-AB92-5BB4250C80ED}"/>
    <cellStyle name="Normal 6 4 3 2 3 2" xfId="1623" xr:uid="{40E54A4E-ABAD-4CFD-981E-A2A0F7B56276}"/>
    <cellStyle name="Normal 6 4 3 2 3 2 2" xfId="4479" xr:uid="{95E9BEF3-E210-4D37-8B51-A3D214BF906E}"/>
    <cellStyle name="Normal 6 4 3 2 3 3" xfId="3189" xr:uid="{72CDDCCE-2A95-413C-98C4-FE20B8B6E74A}"/>
    <cellStyle name="Normal 6 4 3 2 3 4" xfId="3190" xr:uid="{4D84520B-D370-46A2-8B27-498837624806}"/>
    <cellStyle name="Normal 6 4 3 2 4" xfId="1624" xr:uid="{C811C2E6-E7BF-4E7D-B358-0E7034756731}"/>
    <cellStyle name="Normal 6 4 3 2 4 2" xfId="4480" xr:uid="{E56F27FA-4647-49C3-883A-7F286C432784}"/>
    <cellStyle name="Normal 6 4 3 2 5" xfId="3191" xr:uid="{601216E0-B35B-4AFA-8117-C2863B0E287F}"/>
    <cellStyle name="Normal 6 4 3 2 6" xfId="3192" xr:uid="{B7EA368E-D1B1-4C72-81BB-7D3E0BE0088E}"/>
    <cellStyle name="Normal 6 4 3 3" xfId="334" xr:uid="{7A0C5321-1C23-4F09-A40A-9A809D9DDE9F}"/>
    <cellStyle name="Normal 6 4 3 3 2" xfId="1625" xr:uid="{4BEA03F7-8DB0-473D-9915-2DBEF5BE5B6D}"/>
    <cellStyle name="Normal 6 4 3 3 2 2" xfId="1626" xr:uid="{8AF7B305-BFF0-4D7B-8E72-A872495C3C0D}"/>
    <cellStyle name="Normal 6 4 3 3 2 2 2" xfId="4481" xr:uid="{CCCE68E9-15C6-4D02-B9BC-0364ED12CFC6}"/>
    <cellStyle name="Normal 6 4 3 3 2 3" xfId="3193" xr:uid="{F30F89F6-5887-4887-932B-1E008E0161AB}"/>
    <cellStyle name="Normal 6 4 3 3 2 4" xfId="3194" xr:uid="{388C9F62-7584-4E6C-B6AA-6A0A14B75C40}"/>
    <cellStyle name="Normal 6 4 3 3 3" xfId="1627" xr:uid="{3C056A1B-AA15-40F7-96A9-FC4092CAC3B8}"/>
    <cellStyle name="Normal 6 4 3 3 3 2" xfId="4482" xr:uid="{675E83B4-660A-43E8-A2CF-00953FF6681B}"/>
    <cellStyle name="Normal 6 4 3 3 4" xfId="3195" xr:uid="{5CB328D4-5D96-406A-B00A-2D71705D3EF2}"/>
    <cellStyle name="Normal 6 4 3 3 5" xfId="3196" xr:uid="{5467A9AB-32EB-4388-8753-7A920F833836}"/>
    <cellStyle name="Normal 6 4 3 4" xfId="1628" xr:uid="{0BDBD740-26B1-45A4-BC00-267B20E02987}"/>
    <cellStyle name="Normal 6 4 3 4 2" xfId="1629" xr:uid="{05066523-41C3-4023-8B18-A1DD2B767ADC}"/>
    <cellStyle name="Normal 6 4 3 4 2 2" xfId="4483" xr:uid="{4828632D-C51A-4A01-B3FE-573510AD7ED5}"/>
    <cellStyle name="Normal 6 4 3 4 3" xfId="3197" xr:uid="{3F77BB20-DB1E-435D-9C56-9F61499D77E0}"/>
    <cellStyle name="Normal 6 4 3 4 4" xfId="3198" xr:uid="{B93692B9-05A2-4B13-AAE0-16CABF9FD661}"/>
    <cellStyle name="Normal 6 4 3 5" xfId="1630" xr:uid="{EF2EFD4F-C6D9-4C6B-A81A-505261360C48}"/>
    <cellStyle name="Normal 6 4 3 5 2" xfId="3199" xr:uid="{C1C0DDFA-BB1E-4C9F-91FB-490C578C4A9C}"/>
    <cellStyle name="Normal 6 4 3 5 3" xfId="3200" xr:uid="{00A7E08B-95CB-495B-B58A-A0F420080B0F}"/>
    <cellStyle name="Normal 6 4 3 5 4" xfId="3201" xr:uid="{122D45BD-E76B-4DD8-8A3D-71AF971A54C4}"/>
    <cellStyle name="Normal 6 4 3 6" xfId="3202" xr:uid="{F31562F6-3D98-44BF-87EC-A15E51232591}"/>
    <cellStyle name="Normal 6 4 3 7" xfId="3203" xr:uid="{A14E6B99-1314-48EA-A406-EA092CF1A18A}"/>
    <cellStyle name="Normal 6 4 3 8" xfId="3204" xr:uid="{19B8600A-0566-4270-B556-6BE70E4D89D6}"/>
    <cellStyle name="Normal 6 4 4" xfId="122" xr:uid="{FA1F8741-05E7-4833-A365-B51F2A24B265}"/>
    <cellStyle name="Normal 6 4 4 2" xfId="642" xr:uid="{EAFAE901-F775-4FC5-A0FC-9BF7105A2CD4}"/>
    <cellStyle name="Normal 6 4 4 2 2" xfId="643" xr:uid="{374A0FAA-D806-4E28-A5CC-A8AB3C979C79}"/>
    <cellStyle name="Normal 6 4 4 2 2 2" xfId="1631" xr:uid="{DFECB47E-BAC9-4D8E-84DB-1FB14DB30221}"/>
    <cellStyle name="Normal 6 4 4 2 2 2 2" xfId="1632" xr:uid="{4CCF5CA3-07ED-4A02-854A-C6A8DDE123E4}"/>
    <cellStyle name="Normal 6 4 4 2 2 3" xfId="1633" xr:uid="{0C6CD65A-1526-451D-8566-FED08B306136}"/>
    <cellStyle name="Normal 6 4 4 2 2 4" xfId="3205" xr:uid="{033E820E-A8DF-4087-9F93-FE8A34DE0161}"/>
    <cellStyle name="Normal 6 4 4 2 3" xfId="1634" xr:uid="{6D81C520-AFE0-4A77-9803-E04C9DF9FF57}"/>
    <cellStyle name="Normal 6 4 4 2 3 2" xfId="1635" xr:uid="{FB1B638F-A934-4F49-85C3-4E51D67AA46A}"/>
    <cellStyle name="Normal 6 4 4 2 4" xfId="1636" xr:uid="{F22A8793-646F-436B-8F2F-6D3E41869ED8}"/>
    <cellStyle name="Normal 6 4 4 2 5" xfId="3206" xr:uid="{39686F68-28C1-4BE8-ACBC-0186F3B450AD}"/>
    <cellStyle name="Normal 6 4 4 3" xfId="644" xr:uid="{FFA92CFF-ABA6-419F-AE62-C24DE4E24BEB}"/>
    <cellStyle name="Normal 6 4 4 3 2" xfId="1637" xr:uid="{2440969F-F2F3-4C97-AFD9-2FE5F3881164}"/>
    <cellStyle name="Normal 6 4 4 3 2 2" xfId="1638" xr:uid="{F9EA2C42-AB52-4987-B94A-8600E3A5FB1E}"/>
    <cellStyle name="Normal 6 4 4 3 3" xfId="1639" xr:uid="{402939AC-A05D-4239-AB77-A65213B419B6}"/>
    <cellStyle name="Normal 6 4 4 3 4" xfId="3207" xr:uid="{3504E8A1-A090-4BD9-92DA-28297711CCF8}"/>
    <cellStyle name="Normal 6 4 4 4" xfId="1640" xr:uid="{A8D42010-1BF3-4C86-947E-6996EEA2D864}"/>
    <cellStyle name="Normal 6 4 4 4 2" xfId="1641" xr:uid="{207423AC-7728-4CCC-B9B3-1CAC390EC8D1}"/>
    <cellStyle name="Normal 6 4 4 4 3" xfId="3208" xr:uid="{020AC533-82F0-4CBF-B8EB-147F98ADBC6A}"/>
    <cellStyle name="Normal 6 4 4 4 4" xfId="3209" xr:uid="{3E7C70A9-6056-485F-B236-62067011816A}"/>
    <cellStyle name="Normal 6 4 4 5" xfId="1642" xr:uid="{41427190-6B7C-4E8C-9429-20CCD7BD15C3}"/>
    <cellStyle name="Normal 6 4 4 6" xfId="3210" xr:uid="{A69C1746-4B1F-4094-9E27-91A72DD178E4}"/>
    <cellStyle name="Normal 6 4 4 7" xfId="3211" xr:uid="{23BEDF30-A0F5-4EE4-A939-DDBBA83444BB}"/>
    <cellStyle name="Normal 6 4 5" xfId="335" xr:uid="{1C690C66-E3C1-44B9-BBE6-EE2A3C17888F}"/>
    <cellStyle name="Normal 6 4 5 2" xfId="645" xr:uid="{82B08E7A-118E-4979-9CC0-830E47723131}"/>
    <cellStyle name="Normal 6 4 5 2 2" xfId="1643" xr:uid="{C5813400-9F7E-4EF8-BD72-0493FCD3D4D2}"/>
    <cellStyle name="Normal 6 4 5 2 2 2" xfId="1644" xr:uid="{1E33A0A9-CC88-40A6-BF4D-1E6A5915F89B}"/>
    <cellStyle name="Normal 6 4 5 2 3" xfId="1645" xr:uid="{0F5C0E83-E78C-4400-AFBC-142452CF819F}"/>
    <cellStyle name="Normal 6 4 5 2 4" xfId="3212" xr:uid="{66BA6690-AD0E-42C9-B8E9-1ADEED7F987B}"/>
    <cellStyle name="Normal 6 4 5 3" xfId="1646" xr:uid="{2D15C268-61C7-4998-8A33-CF22C5FBB291}"/>
    <cellStyle name="Normal 6 4 5 3 2" xfId="1647" xr:uid="{5FA67CC4-CAF8-474A-8F62-624565E14464}"/>
    <cellStyle name="Normal 6 4 5 3 3" xfId="3213" xr:uid="{695DFCC5-7C8A-43EA-8D2E-70732AD14146}"/>
    <cellStyle name="Normal 6 4 5 3 4" xfId="3214" xr:uid="{E79C561B-E585-4AE4-94C6-CB656A3B6FDE}"/>
    <cellStyle name="Normal 6 4 5 4" xfId="1648" xr:uid="{0D7ABA41-7190-49BC-B3DB-7C435357C31B}"/>
    <cellStyle name="Normal 6 4 5 5" xfId="3215" xr:uid="{8C4E0B14-4F58-4656-8564-693EC312F968}"/>
    <cellStyle name="Normal 6 4 5 6" xfId="3216" xr:uid="{ABD3B278-01D6-4371-8536-0299A0739B8B}"/>
    <cellStyle name="Normal 6 4 6" xfId="336" xr:uid="{40C08BF6-7206-4420-BAF1-FAF8CF359776}"/>
    <cellStyle name="Normal 6 4 6 2" xfId="1649" xr:uid="{23325D32-F511-49E1-B129-34B20A792497}"/>
    <cellStyle name="Normal 6 4 6 2 2" xfId="1650" xr:uid="{713A7641-0222-4A8F-AD94-063521A39D75}"/>
    <cellStyle name="Normal 6 4 6 2 3" xfId="3217" xr:uid="{E52E1F7F-0BD4-4626-8098-B7BB0E2BFFBB}"/>
    <cellStyle name="Normal 6 4 6 2 4" xfId="3218" xr:uid="{373CBB92-9D96-46A7-9EFA-52F9FBF9C457}"/>
    <cellStyle name="Normal 6 4 6 3" xfId="1651" xr:uid="{0308E858-2662-4CC1-8D00-86EDA52CD071}"/>
    <cellStyle name="Normal 6 4 6 4" xfId="3219" xr:uid="{DCA59F6A-95BB-4983-9E72-6E08F21045F0}"/>
    <cellStyle name="Normal 6 4 6 5" xfId="3220" xr:uid="{D41D301D-B790-4A60-A876-04981083F4E7}"/>
    <cellStyle name="Normal 6 4 7" xfId="1652" xr:uid="{5E7CD00B-EE1B-45F0-8377-406D3B2787B1}"/>
    <cellStyle name="Normal 6 4 7 2" xfId="1653" xr:uid="{2DCDFBA8-E192-4F77-B534-4732FE879108}"/>
    <cellStyle name="Normal 6 4 7 3" xfId="3221" xr:uid="{C9DFE66F-E786-46FD-A0D2-245EAF27768D}"/>
    <cellStyle name="Normal 6 4 7 3 2" xfId="4407" xr:uid="{5A33D9E3-4269-49C2-8803-0A4E5B46CA33}"/>
    <cellStyle name="Normal 6 4 7 3 3" xfId="4685" xr:uid="{B8957831-B3DB-498D-AE7B-D4C0E0784901}"/>
    <cellStyle name="Normal 6 4 7 4" xfId="3222" xr:uid="{68E5AEA6-3163-4C32-B87B-40331D16BDC4}"/>
    <cellStyle name="Normal 6 4 8" xfId="1654" xr:uid="{C126D01B-1A49-4224-8524-F8B22939108D}"/>
    <cellStyle name="Normal 6 4 8 2" xfId="3223" xr:uid="{F39EE60B-C4C9-4F8B-8697-837474834093}"/>
    <cellStyle name="Normal 6 4 8 3" xfId="3224" xr:uid="{7249EE49-FFB2-4FA4-84D5-F6972F16CA45}"/>
    <cellStyle name="Normal 6 4 8 4" xfId="3225" xr:uid="{A587FB84-B506-4E4D-ADAC-CB2E14866CEB}"/>
    <cellStyle name="Normal 6 4 9" xfId="3226" xr:uid="{523FC51D-C533-40B2-AB65-0CB5A6661BDE}"/>
    <cellStyle name="Normal 6 5" xfId="123" xr:uid="{3B851218-BC32-4276-B31E-F395ABB48B31}"/>
    <cellStyle name="Normal 6 5 10" xfId="3227" xr:uid="{D35760CC-A174-4D7B-81AC-0E7C3F4A4D70}"/>
    <cellStyle name="Normal 6 5 11" xfId="3228" xr:uid="{81A6FFDC-312D-430F-A57C-D0E66E8E52D1}"/>
    <cellStyle name="Normal 6 5 2" xfId="124" xr:uid="{9DF88FE8-26F1-4165-83D4-094BD36BD9B9}"/>
    <cellStyle name="Normal 6 5 2 2" xfId="337" xr:uid="{DE7FE5E5-E6D5-45D8-BF71-07F6DA86F478}"/>
    <cellStyle name="Normal 6 5 2 2 2" xfId="646" xr:uid="{2C709B3D-0D4D-4CD9-9BAA-DF3DC0AB055A}"/>
    <cellStyle name="Normal 6 5 2 2 2 2" xfId="647" xr:uid="{94027510-43A6-4CBE-87D8-8E7ECE79F4FB}"/>
    <cellStyle name="Normal 6 5 2 2 2 2 2" xfId="1655" xr:uid="{3EA51088-6D18-49D4-90A2-5FB6109723A7}"/>
    <cellStyle name="Normal 6 5 2 2 2 2 3" xfId="3229" xr:uid="{733F9514-1B5F-48A9-8DFE-B6D489495060}"/>
    <cellStyle name="Normal 6 5 2 2 2 2 4" xfId="3230" xr:uid="{284A604D-2B67-4F5C-B5AD-201CE7D6507D}"/>
    <cellStyle name="Normal 6 5 2 2 2 3" xfId="1656" xr:uid="{F4EEBCC0-C834-41D4-B0E8-B9CF44AC1F2E}"/>
    <cellStyle name="Normal 6 5 2 2 2 3 2" xfId="3231" xr:uid="{0788A12D-B238-45DB-A843-C928B8F65837}"/>
    <cellStyle name="Normal 6 5 2 2 2 3 3" xfId="3232" xr:uid="{41E39BB0-29C7-42EF-8F04-7A2ADC14DEB2}"/>
    <cellStyle name="Normal 6 5 2 2 2 3 4" xfId="3233" xr:uid="{011A6BB9-D6A1-4D76-8FB0-5DEA954443A2}"/>
    <cellStyle name="Normal 6 5 2 2 2 4" xfId="3234" xr:uid="{69A8DAC9-3DC9-43D4-919A-06CBDB693F9B}"/>
    <cellStyle name="Normal 6 5 2 2 2 5" xfId="3235" xr:uid="{00F96718-A586-4911-9E83-2B5587881585}"/>
    <cellStyle name="Normal 6 5 2 2 2 6" xfId="3236" xr:uid="{5D2DB9FB-2024-4B33-824F-568250632C99}"/>
    <cellStyle name="Normal 6 5 2 2 3" xfId="648" xr:uid="{43C5C8DB-EEB2-471B-A9B7-63EC65CE3618}"/>
    <cellStyle name="Normal 6 5 2 2 3 2" xfId="1657" xr:uid="{71A2DDC4-B30C-4E46-8114-BCB97F7957DA}"/>
    <cellStyle name="Normal 6 5 2 2 3 2 2" xfId="3237" xr:uid="{A3D5FF82-49EC-438C-B692-4D1D4AAFFB37}"/>
    <cellStyle name="Normal 6 5 2 2 3 2 3" xfId="3238" xr:uid="{98B1CF28-6763-4496-A4F8-FE8FD0299DEC}"/>
    <cellStyle name="Normal 6 5 2 2 3 2 4" xfId="3239" xr:uid="{5703DB9A-D381-40BA-AE79-B38C379B5EF3}"/>
    <cellStyle name="Normal 6 5 2 2 3 3" xfId="3240" xr:uid="{28FD73F9-FA3E-43B8-93D2-609B7927DB3D}"/>
    <cellStyle name="Normal 6 5 2 2 3 4" xfId="3241" xr:uid="{8222A61F-E76C-4A52-A620-DD16A96D123B}"/>
    <cellStyle name="Normal 6 5 2 2 3 5" xfId="3242" xr:uid="{33BAEEDE-29EF-4D04-9418-E659052E0539}"/>
    <cellStyle name="Normal 6 5 2 2 4" xfId="1658" xr:uid="{041CDDCA-6623-4710-AAFB-18ADC6E1397E}"/>
    <cellStyle name="Normal 6 5 2 2 4 2" xfId="3243" xr:uid="{0D8533B5-9662-47E1-A2DF-E8DFA0DC68A5}"/>
    <cellStyle name="Normal 6 5 2 2 4 3" xfId="3244" xr:uid="{9E9B5504-5642-4B89-80F9-389D318C3CA1}"/>
    <cellStyle name="Normal 6 5 2 2 4 4" xfId="3245" xr:uid="{96EFFE8A-488B-4E4C-8AD9-30E3969205D8}"/>
    <cellStyle name="Normal 6 5 2 2 5" xfId="3246" xr:uid="{1E9EE909-64CA-4A6C-A819-B24378069455}"/>
    <cellStyle name="Normal 6 5 2 2 5 2" xfId="3247" xr:uid="{D6D39C52-99EF-418B-B9C8-409F3F876A6D}"/>
    <cellStyle name="Normal 6 5 2 2 5 3" xfId="3248" xr:uid="{46C0A9C6-CECC-4001-A24D-E20DE56081D6}"/>
    <cellStyle name="Normal 6 5 2 2 5 4" xfId="3249" xr:uid="{E280CE21-93DE-4F24-A8C7-608AA53619D9}"/>
    <cellStyle name="Normal 6 5 2 2 6" xfId="3250" xr:uid="{F34B284C-4220-426E-AC35-E4E86138ABF8}"/>
    <cellStyle name="Normal 6 5 2 2 7" xfId="3251" xr:uid="{02B18577-CD49-42EC-B9B5-771348177A38}"/>
    <cellStyle name="Normal 6 5 2 2 8" xfId="3252" xr:uid="{33CD912C-BC55-49EA-932A-67AF69CA131E}"/>
    <cellStyle name="Normal 6 5 2 3" xfId="649" xr:uid="{9C17E709-1B8D-49F1-BEEC-2AF30997EF00}"/>
    <cellStyle name="Normal 6 5 2 3 2" xfId="650" xr:uid="{596DA558-CFE4-451B-A855-5EF113390173}"/>
    <cellStyle name="Normal 6 5 2 3 2 2" xfId="651" xr:uid="{CFF0074A-FF73-4F88-AF23-835CA89B7F27}"/>
    <cellStyle name="Normal 6 5 2 3 2 3" xfId="3253" xr:uid="{35B3B361-E3B3-4B25-B70A-05435B1B5533}"/>
    <cellStyle name="Normal 6 5 2 3 2 4" xfId="3254" xr:uid="{83D9F4A8-2FBB-4A0D-8DB6-40D41436ADEE}"/>
    <cellStyle name="Normal 6 5 2 3 3" xfId="652" xr:uid="{9F6FB7B3-E8BA-4690-A319-6C0CE06051B9}"/>
    <cellStyle name="Normal 6 5 2 3 3 2" xfId="3255" xr:uid="{579FE39E-4AD7-4EEF-8D08-63A5E01BC119}"/>
    <cellStyle name="Normal 6 5 2 3 3 3" xfId="3256" xr:uid="{F4F7A3E8-0EC7-4DD6-99DC-B251FA91086F}"/>
    <cellStyle name="Normal 6 5 2 3 3 4" xfId="3257" xr:uid="{53840932-526F-4F42-99CF-D76EE7E881C6}"/>
    <cellStyle name="Normal 6 5 2 3 4" xfId="3258" xr:uid="{BAC04A2A-721C-4A14-BDB2-F74A8107FB97}"/>
    <cellStyle name="Normal 6 5 2 3 5" xfId="3259" xr:uid="{B8AE1527-E90E-4A66-AE80-78826F1223D3}"/>
    <cellStyle name="Normal 6 5 2 3 6" xfId="3260" xr:uid="{5C40BDFB-8632-4396-9902-AC131620D166}"/>
    <cellStyle name="Normal 6 5 2 4" xfId="653" xr:uid="{83E8FCB4-B050-4587-9370-2AF58DB1AB6F}"/>
    <cellStyle name="Normal 6 5 2 4 2" xfId="654" xr:uid="{C6EA9279-3985-4B2F-9DF4-9327AAE01CCE}"/>
    <cellStyle name="Normal 6 5 2 4 2 2" xfId="3261" xr:uid="{E5E34DB5-C4B0-409A-98EB-5A791B9B9364}"/>
    <cellStyle name="Normal 6 5 2 4 2 3" xfId="3262" xr:uid="{78A22775-5DD7-407E-96AC-552011C6DB58}"/>
    <cellStyle name="Normal 6 5 2 4 2 4" xfId="3263" xr:uid="{1CCC4F83-A1D9-44CA-AA93-654EEA72258D}"/>
    <cellStyle name="Normal 6 5 2 4 3" xfId="3264" xr:uid="{D91FBBA4-BC12-420E-AAB8-115DE69191C1}"/>
    <cellStyle name="Normal 6 5 2 4 4" xfId="3265" xr:uid="{FD668477-4309-4721-AE14-575B886E6960}"/>
    <cellStyle name="Normal 6 5 2 4 5" xfId="3266" xr:uid="{B4776A76-8BF2-4D0C-A149-210246E4F416}"/>
    <cellStyle name="Normal 6 5 2 5" xfId="655" xr:uid="{0A340C8A-39DA-4B85-8D2D-3CA70C546CBE}"/>
    <cellStyle name="Normal 6 5 2 5 2" xfId="3267" xr:uid="{8835D2AE-ED8C-4DD8-B445-F0560C85CE69}"/>
    <cellStyle name="Normal 6 5 2 5 3" xfId="3268" xr:uid="{97A8C893-CEAB-4838-9100-0F178B0E433E}"/>
    <cellStyle name="Normal 6 5 2 5 4" xfId="3269" xr:uid="{78C8CF3B-56D4-4344-8D0D-9D67E4C987E3}"/>
    <cellStyle name="Normal 6 5 2 6" xfId="3270" xr:uid="{CFDAE759-6F8D-4803-9061-B37299D49918}"/>
    <cellStyle name="Normal 6 5 2 6 2" xfId="3271" xr:uid="{B8911F2E-7305-4FA3-A862-F178A0FD626D}"/>
    <cellStyle name="Normal 6 5 2 6 3" xfId="3272" xr:uid="{34582D7E-DC3C-42F7-9B19-D2A5C4849BFD}"/>
    <cellStyle name="Normal 6 5 2 6 4" xfId="3273" xr:uid="{F11F201E-82A1-4592-81E2-8839D8A2DBC1}"/>
    <cellStyle name="Normal 6 5 2 7" xfId="3274" xr:uid="{5683708D-750E-43EE-AF84-64AF578B1506}"/>
    <cellStyle name="Normal 6 5 2 8" xfId="3275" xr:uid="{A95FD1FF-24E8-476C-983D-1C412101F9BF}"/>
    <cellStyle name="Normal 6 5 2 9" xfId="3276" xr:uid="{309CD1DF-A361-4DC8-BEE4-4B914D372CD1}"/>
    <cellStyle name="Normal 6 5 3" xfId="338" xr:uid="{56593C7A-4D34-4C5C-BD71-A929912678EE}"/>
    <cellStyle name="Normal 6 5 3 2" xfId="656" xr:uid="{F04CE839-7C5B-4BF7-8191-9807A094E487}"/>
    <cellStyle name="Normal 6 5 3 2 2" xfId="657" xr:uid="{06F18A71-D78F-4AF3-88D6-149FEE1E0AB6}"/>
    <cellStyle name="Normal 6 5 3 2 2 2" xfId="1659" xr:uid="{AE8C2139-C749-4E1C-8A87-0C6471E6F971}"/>
    <cellStyle name="Normal 6 5 3 2 2 2 2" xfId="1660" xr:uid="{8468268F-A725-4303-BBA7-B701803F72C4}"/>
    <cellStyle name="Normal 6 5 3 2 2 3" xfId="1661" xr:uid="{85EB37EF-4B2E-4EC4-8B8F-3C3726F66D24}"/>
    <cellStyle name="Normal 6 5 3 2 2 4" xfId="3277" xr:uid="{5CF026EB-8A63-4078-A7B5-507D14529993}"/>
    <cellStyle name="Normal 6 5 3 2 3" xfId="1662" xr:uid="{E68748E9-80EA-4948-9132-79A08911DE9C}"/>
    <cellStyle name="Normal 6 5 3 2 3 2" xfId="1663" xr:uid="{68A77A23-BEC4-4A3A-8CFB-2CDE25BE25B2}"/>
    <cellStyle name="Normal 6 5 3 2 3 3" xfId="3278" xr:uid="{45195722-AA0E-42EC-B4CA-7F11B4324B48}"/>
    <cellStyle name="Normal 6 5 3 2 3 4" xfId="3279" xr:uid="{9A0F81D0-2C0F-4CAC-BBA0-5530D6CF95D9}"/>
    <cellStyle name="Normal 6 5 3 2 4" xfId="1664" xr:uid="{C4D2D921-4746-40F8-8B15-26EB957E9835}"/>
    <cellStyle name="Normal 6 5 3 2 5" xfId="3280" xr:uid="{FF573C6C-A5FD-42FB-ACCF-B273BEDECB8E}"/>
    <cellStyle name="Normal 6 5 3 2 6" xfId="3281" xr:uid="{C0A23AF3-AD47-4AB1-B631-765797E70B26}"/>
    <cellStyle name="Normal 6 5 3 3" xfId="658" xr:uid="{BE73C0DE-7AE5-4240-833B-C0022C81134E}"/>
    <cellStyle name="Normal 6 5 3 3 2" xfId="1665" xr:uid="{19C5491A-B898-4ED3-9CA5-1008D8C10C73}"/>
    <cellStyle name="Normal 6 5 3 3 2 2" xfId="1666" xr:uid="{B7E25039-D439-4CCF-BB80-955A82227E1D}"/>
    <cellStyle name="Normal 6 5 3 3 2 3" xfId="3282" xr:uid="{702C21A4-F270-4D13-87D6-A0527A4EE0B8}"/>
    <cellStyle name="Normal 6 5 3 3 2 4" xfId="3283" xr:uid="{22022ED1-2679-49D4-BABC-27FDD57A9FF3}"/>
    <cellStyle name="Normal 6 5 3 3 3" xfId="1667" xr:uid="{8825E417-2909-4456-B1A4-419480F4EE80}"/>
    <cellStyle name="Normal 6 5 3 3 4" xfId="3284" xr:uid="{5D3C1DCF-4EF6-490E-9DF8-91EC06762E14}"/>
    <cellStyle name="Normal 6 5 3 3 5" xfId="3285" xr:uid="{BCD9D759-E72B-42BB-B3B2-B5B8290BCB41}"/>
    <cellStyle name="Normal 6 5 3 4" xfId="1668" xr:uid="{12C14C35-856C-4FC6-8E86-771059CDB277}"/>
    <cellStyle name="Normal 6 5 3 4 2" xfId="1669" xr:uid="{DAD38ABB-9276-4B55-8935-5A2609853B90}"/>
    <cellStyle name="Normal 6 5 3 4 3" xfId="3286" xr:uid="{90E353F6-68BC-4A57-82CD-985D8306D187}"/>
    <cellStyle name="Normal 6 5 3 4 4" xfId="3287" xr:uid="{F7C012FB-64D3-49FA-B711-D6569C88F345}"/>
    <cellStyle name="Normal 6 5 3 5" xfId="1670" xr:uid="{EF1F9FFC-E388-4983-9C8C-551E4A76FAFE}"/>
    <cellStyle name="Normal 6 5 3 5 2" xfId="3288" xr:uid="{1F6806D5-6B1E-4AF6-ADFF-1369A2EDAA5B}"/>
    <cellStyle name="Normal 6 5 3 5 3" xfId="3289" xr:uid="{1C332A00-9BEA-4DA2-987C-1E7FEF047321}"/>
    <cellStyle name="Normal 6 5 3 5 4" xfId="3290" xr:uid="{533BF5E5-6560-4D51-AAE3-382351B0AC98}"/>
    <cellStyle name="Normal 6 5 3 6" xfId="3291" xr:uid="{42498ED8-D5D1-4DD6-AC16-4E13B72A81E2}"/>
    <cellStyle name="Normal 6 5 3 7" xfId="3292" xr:uid="{E5831AFD-0FBF-4247-B3C0-A8F75C37264E}"/>
    <cellStyle name="Normal 6 5 3 8" xfId="3293" xr:uid="{80520DDF-EDFE-4D1A-8F51-0761A5875E5C}"/>
    <cellStyle name="Normal 6 5 4" xfId="339" xr:uid="{1F91E602-5EF8-4DFB-A016-79A381507FEF}"/>
    <cellStyle name="Normal 6 5 4 2" xfId="659" xr:uid="{64A1D580-3F8D-43A9-A703-B789C5FA0292}"/>
    <cellStyle name="Normal 6 5 4 2 2" xfId="660" xr:uid="{F89700AD-4DDF-4160-81C3-A3040DB71BE8}"/>
    <cellStyle name="Normal 6 5 4 2 2 2" xfId="1671" xr:uid="{12538B5D-3411-4537-8D97-981DD75EB8AE}"/>
    <cellStyle name="Normal 6 5 4 2 2 3" xfId="3294" xr:uid="{81379245-57BA-4C09-B5DE-1FCE76CC2935}"/>
    <cellStyle name="Normal 6 5 4 2 2 4" xfId="3295" xr:uid="{BBC9BAA7-2DEA-4842-BFAB-EFC5E2B5573B}"/>
    <cellStyle name="Normal 6 5 4 2 3" xfId="1672" xr:uid="{9B2EA1D4-C412-4DBC-A4BF-537303AD693F}"/>
    <cellStyle name="Normal 6 5 4 2 4" xfId="3296" xr:uid="{FB4F3ACD-2049-4D74-A8A0-0CF9D40FC451}"/>
    <cellStyle name="Normal 6 5 4 2 5" xfId="3297" xr:uid="{E5B37F5E-0BBA-43AB-9034-BD15B3101BC2}"/>
    <cellStyle name="Normal 6 5 4 3" xfId="661" xr:uid="{EEC684AD-63E2-47DC-BAEA-B37A9C973F56}"/>
    <cellStyle name="Normal 6 5 4 3 2" xfId="1673" xr:uid="{B4831754-0E2C-4000-8181-65BBB00C05E7}"/>
    <cellStyle name="Normal 6 5 4 3 3" xfId="3298" xr:uid="{A3534A0F-0969-4394-AD76-2732AAA8AF3A}"/>
    <cellStyle name="Normal 6 5 4 3 4" xfId="3299" xr:uid="{20CF3B88-8CDA-4654-A40E-E070F3212954}"/>
    <cellStyle name="Normal 6 5 4 4" xfId="1674" xr:uid="{059DA2DC-1982-465E-B817-EBBC1A716E37}"/>
    <cellStyle name="Normal 6 5 4 4 2" xfId="3300" xr:uid="{E7F829CB-A18A-4F74-8A8D-55139B0581AB}"/>
    <cellStyle name="Normal 6 5 4 4 3" xfId="3301" xr:uid="{547B8266-C7F1-4DCB-A3A9-10D062214C36}"/>
    <cellStyle name="Normal 6 5 4 4 4" xfId="3302" xr:uid="{1CBDF1A6-5B4B-472F-83D6-E9F8E398ED11}"/>
    <cellStyle name="Normal 6 5 4 5" xfId="3303" xr:uid="{C447B2B6-2643-46FD-817A-586D9BE95B4C}"/>
    <cellStyle name="Normal 6 5 4 6" xfId="3304" xr:uid="{4089BCD2-8D5C-465E-BAF6-F79A361A8B8B}"/>
    <cellStyle name="Normal 6 5 4 7" xfId="3305" xr:uid="{0BAD709A-B64B-4DBF-BC93-85E1EBA9D765}"/>
    <cellStyle name="Normal 6 5 5" xfId="340" xr:uid="{0EFC5899-8E66-4389-B4FF-0BCFA411F154}"/>
    <cellStyle name="Normal 6 5 5 2" xfId="662" xr:uid="{EF2D3211-EE1A-45C4-84CC-DB7404092A62}"/>
    <cellStyle name="Normal 6 5 5 2 2" xfId="1675" xr:uid="{DC337B72-7CED-400D-BE38-DC1E3CE549BD}"/>
    <cellStyle name="Normal 6 5 5 2 3" xfId="3306" xr:uid="{CFBC204F-71F0-4DD0-A116-D93F2223C9ED}"/>
    <cellStyle name="Normal 6 5 5 2 4" xfId="3307" xr:uid="{4E82CA41-E596-4A1B-A51B-E66994945489}"/>
    <cellStyle name="Normal 6 5 5 3" xfId="1676" xr:uid="{E554565E-4688-43E7-BF57-193C33D998B6}"/>
    <cellStyle name="Normal 6 5 5 3 2" xfId="3308" xr:uid="{EBBA0BE6-25EF-40AF-9523-F4E9250A45DC}"/>
    <cellStyle name="Normal 6 5 5 3 3" xfId="3309" xr:uid="{7FAD6541-58D7-4618-AB46-001D470A11A6}"/>
    <cellStyle name="Normal 6 5 5 3 4" xfId="3310" xr:uid="{05CEA699-E64A-46B7-BD9C-5F26EBF95456}"/>
    <cellStyle name="Normal 6 5 5 4" xfId="3311" xr:uid="{CE5E5EB4-D33A-4ECA-8403-8165D40D3AC0}"/>
    <cellStyle name="Normal 6 5 5 5" xfId="3312" xr:uid="{C6F3B7FF-F687-44BB-97FC-B2DBD6920CCF}"/>
    <cellStyle name="Normal 6 5 5 6" xfId="3313" xr:uid="{266D8B83-0647-4946-AD49-194F5A1D638A}"/>
    <cellStyle name="Normal 6 5 6" xfId="663" xr:uid="{0042F141-9833-460C-B067-2C9DFF35CFA0}"/>
    <cellStyle name="Normal 6 5 6 2" xfId="1677" xr:uid="{FD295ADA-CC24-41D2-879F-AD8376C25A5C}"/>
    <cellStyle name="Normal 6 5 6 2 2" xfId="3314" xr:uid="{763CB719-7E66-4DB5-9C72-5F810AAD8B03}"/>
    <cellStyle name="Normal 6 5 6 2 3" xfId="3315" xr:uid="{71C120EE-AEA2-4149-AB84-8B2C651ED1CE}"/>
    <cellStyle name="Normal 6 5 6 2 4" xfId="3316" xr:uid="{EBD7EAF3-04EB-4A22-95F8-B7483B0FF429}"/>
    <cellStyle name="Normal 6 5 6 3" xfId="3317" xr:uid="{5FB58F3A-79A5-4FF7-9030-310C1239372E}"/>
    <cellStyle name="Normal 6 5 6 4" xfId="3318" xr:uid="{C84C15AE-3E40-4215-BF93-ECA854A2A763}"/>
    <cellStyle name="Normal 6 5 6 5" xfId="3319" xr:uid="{8899C95C-5963-4D41-B8A7-791673E983FB}"/>
    <cellStyle name="Normal 6 5 7" xfId="1678" xr:uid="{226D54AA-15E1-4C1D-A84A-20B90986D4E8}"/>
    <cellStyle name="Normal 6 5 7 2" xfId="3320" xr:uid="{31EB58A3-E3A8-44DC-B79C-1FC91C2ED85A}"/>
    <cellStyle name="Normal 6 5 7 3" xfId="3321" xr:uid="{16EC1B3A-EFB1-4B9C-BD0E-5A2E3F2E714E}"/>
    <cellStyle name="Normal 6 5 7 4" xfId="3322" xr:uid="{FD54805C-A7BA-4851-8AD0-A3A3E6E506FB}"/>
    <cellStyle name="Normal 6 5 8" xfId="3323" xr:uid="{F131E32B-F362-451F-B04F-1DCD6D339E61}"/>
    <cellStyle name="Normal 6 5 8 2" xfId="3324" xr:uid="{C1B978B4-E768-41DF-A3AC-036DF3F851EB}"/>
    <cellStyle name="Normal 6 5 8 3" xfId="3325" xr:uid="{97345A2A-DF46-4598-A2FF-7DB54C4C5AAD}"/>
    <cellStyle name="Normal 6 5 8 4" xfId="3326" xr:uid="{7870A4E9-986B-4345-B35D-A4C0A4A1BC8D}"/>
    <cellStyle name="Normal 6 5 9" xfId="3327" xr:uid="{A574EC32-19B1-4BA1-ABF9-AB88403BE708}"/>
    <cellStyle name="Normal 6 6" xfId="125" xr:uid="{48C242F2-85E2-4ECD-A291-A626CE644B1D}"/>
    <cellStyle name="Normal 6 6 2" xfId="126" xr:uid="{6B828230-863B-4F2F-908B-EAA067E388C3}"/>
    <cellStyle name="Normal 6 6 2 2" xfId="341" xr:uid="{0DF9FD34-3CD0-40B6-B2DC-D93AF31F2655}"/>
    <cellStyle name="Normal 6 6 2 2 2" xfId="664" xr:uid="{C9F93C7A-F8ED-4BDA-B7D0-EB696FBCA8FA}"/>
    <cellStyle name="Normal 6 6 2 2 2 2" xfId="1679" xr:uid="{D33E0ACE-8766-4ADB-BB15-60F51152F46D}"/>
    <cellStyle name="Normal 6 6 2 2 2 3" xfId="3328" xr:uid="{4DB2A027-0D17-499E-A357-8B8268C1D721}"/>
    <cellStyle name="Normal 6 6 2 2 2 4" xfId="3329" xr:uid="{F83576A6-9063-4D01-BE22-047D56A6857B}"/>
    <cellStyle name="Normal 6 6 2 2 3" xfId="1680" xr:uid="{62E61302-0A95-4C37-8A2F-A94C9142483A}"/>
    <cellStyle name="Normal 6 6 2 2 3 2" xfId="3330" xr:uid="{9048A5DB-01E4-4CD5-BCAD-5148EC723098}"/>
    <cellStyle name="Normal 6 6 2 2 3 3" xfId="3331" xr:uid="{80E47F57-680E-4295-A862-9C10837AED69}"/>
    <cellStyle name="Normal 6 6 2 2 3 4" xfId="3332" xr:uid="{49B82F11-AAC4-4789-9F91-7A69E4BFFAE1}"/>
    <cellStyle name="Normal 6 6 2 2 4" xfId="3333" xr:uid="{DFAB6DF9-9B28-45A0-855D-C1F7A3BAA4A5}"/>
    <cellStyle name="Normal 6 6 2 2 5" xfId="3334" xr:uid="{21E5BA61-737F-4D5E-BC6C-FF2B7778A4A3}"/>
    <cellStyle name="Normal 6 6 2 2 6" xfId="3335" xr:uid="{7EEAC6D1-F20B-4A8D-94D8-26F86955B463}"/>
    <cellStyle name="Normal 6 6 2 3" xfId="665" xr:uid="{DBC5EC9F-610F-4971-A743-07F12B9B0EEF}"/>
    <cellStyle name="Normal 6 6 2 3 2" xfId="1681" xr:uid="{00CFD515-BAE6-4840-B114-6156460F3248}"/>
    <cellStyle name="Normal 6 6 2 3 2 2" xfId="3336" xr:uid="{3511DA9E-3B23-47A7-9C25-983A38AE382E}"/>
    <cellStyle name="Normal 6 6 2 3 2 3" xfId="3337" xr:uid="{790E237F-D892-4BCC-AF28-3C855B006CAD}"/>
    <cellStyle name="Normal 6 6 2 3 2 4" xfId="3338" xr:uid="{6716245F-8AB2-4986-B2F9-F9B4CB4C6009}"/>
    <cellStyle name="Normal 6 6 2 3 3" xfId="3339" xr:uid="{F113F7DB-63C4-40F7-A17B-AF6E70BCDDD1}"/>
    <cellStyle name="Normal 6 6 2 3 4" xfId="3340" xr:uid="{B337DA56-3F9B-4E26-A2A6-422367F2C543}"/>
    <cellStyle name="Normal 6 6 2 3 5" xfId="3341" xr:uid="{C4790683-BEDB-47AD-951F-38F91C55CD32}"/>
    <cellStyle name="Normal 6 6 2 4" xfId="1682" xr:uid="{2E159B81-6DD8-4305-9FF5-770AD11CDB76}"/>
    <cellStyle name="Normal 6 6 2 4 2" xfId="3342" xr:uid="{D6FC405A-DC59-4797-9303-D980356FCA78}"/>
    <cellStyle name="Normal 6 6 2 4 3" xfId="3343" xr:uid="{073C549C-D83A-4208-88DF-725925D881CE}"/>
    <cellStyle name="Normal 6 6 2 4 4" xfId="3344" xr:uid="{76129767-38CF-4C98-9DFC-E6ACD2FDD217}"/>
    <cellStyle name="Normal 6 6 2 5" xfId="3345" xr:uid="{4F5E51E6-950D-47FD-A8E0-CB747BAA0FBF}"/>
    <cellStyle name="Normal 6 6 2 5 2" xfId="3346" xr:uid="{2E22F405-E4B9-4D5C-AD43-3CEADC488A51}"/>
    <cellStyle name="Normal 6 6 2 5 3" xfId="3347" xr:uid="{58C6CC5C-DE5A-4818-8659-F209EDB933CB}"/>
    <cellStyle name="Normal 6 6 2 5 4" xfId="3348" xr:uid="{5D5B75EC-0839-4671-9B4A-7D3096A5C268}"/>
    <cellStyle name="Normal 6 6 2 6" xfId="3349" xr:uid="{E376A7AC-093C-4A89-8802-DA1AFBBDAABC}"/>
    <cellStyle name="Normal 6 6 2 7" xfId="3350" xr:uid="{8C26D486-A654-4E55-9479-A26F147E954E}"/>
    <cellStyle name="Normal 6 6 2 8" xfId="3351" xr:uid="{C8736ED0-1670-465A-9253-506AF80DB0E3}"/>
    <cellStyle name="Normal 6 6 3" xfId="342" xr:uid="{32F2C99A-A87E-49EB-84BD-6BEC55839BD8}"/>
    <cellStyle name="Normal 6 6 3 2" xfId="666" xr:uid="{AB4E7F0C-9903-422C-82F3-3940C4028866}"/>
    <cellStyle name="Normal 6 6 3 2 2" xfId="667" xr:uid="{F8F9884C-55AA-4EFA-9F7F-B65229FD5EF2}"/>
    <cellStyle name="Normal 6 6 3 2 3" xfId="3352" xr:uid="{C81F4EAC-616E-44FD-8E3E-8B6FC038CEBC}"/>
    <cellStyle name="Normal 6 6 3 2 4" xfId="3353" xr:uid="{8A8F4C3B-9CBF-4D04-AAAD-8CA3C61067A6}"/>
    <cellStyle name="Normal 6 6 3 3" xfId="668" xr:uid="{D214E555-A38D-4636-BC69-14E18FFD7EAA}"/>
    <cellStyle name="Normal 6 6 3 3 2" xfId="3354" xr:uid="{3E9FE118-709C-460C-BCBC-35F6DC30C4C6}"/>
    <cellStyle name="Normal 6 6 3 3 3" xfId="3355" xr:uid="{88A88538-7E8B-4E9F-8556-3B9C6F070FD3}"/>
    <cellStyle name="Normal 6 6 3 3 4" xfId="3356" xr:uid="{3154E73F-CD30-4EBE-91B8-A1ACD75134D3}"/>
    <cellStyle name="Normal 6 6 3 4" xfId="3357" xr:uid="{90893736-EDB9-4B3B-B2FC-325E290A56F9}"/>
    <cellStyle name="Normal 6 6 3 5" xfId="3358" xr:uid="{5A4AFEF1-7ADA-49DA-BC18-42F3197B9448}"/>
    <cellStyle name="Normal 6 6 3 6" xfId="3359" xr:uid="{3CCFAC3E-05AB-4AFF-AE7D-7AE2DF2514AE}"/>
    <cellStyle name="Normal 6 6 4" xfId="343" xr:uid="{486830DB-131C-46E4-941D-DF6EE99E872F}"/>
    <cellStyle name="Normal 6 6 4 2" xfId="669" xr:uid="{2E0C7776-245D-4343-AD6F-8AD6242536D7}"/>
    <cellStyle name="Normal 6 6 4 2 2" xfId="3360" xr:uid="{0F6E0E50-A45B-4589-A27C-8FF784EEC1F5}"/>
    <cellStyle name="Normal 6 6 4 2 3" xfId="3361" xr:uid="{2071776E-7DED-4A76-B37D-C7157DCEF69A}"/>
    <cellStyle name="Normal 6 6 4 2 4" xfId="3362" xr:uid="{068BF72C-462C-4B8A-89EF-D254C4176D2F}"/>
    <cellStyle name="Normal 6 6 4 3" xfId="3363" xr:uid="{8B4DC96F-41D1-4A50-B244-E98BDB75BB95}"/>
    <cellStyle name="Normal 6 6 4 4" xfId="3364" xr:uid="{03F8DB85-B9D6-48A2-ABE4-DACD8B80014F}"/>
    <cellStyle name="Normal 6 6 4 5" xfId="3365" xr:uid="{F6D487B3-AC1C-4ACF-8257-17D5F68918BB}"/>
    <cellStyle name="Normal 6 6 5" xfId="670" xr:uid="{147DEEB5-F162-4DE0-85BA-3A62342DC234}"/>
    <cellStyle name="Normal 6 6 5 2" xfId="3366" xr:uid="{F84AAEA6-6B76-40AA-94FC-497503763CF2}"/>
    <cellStyle name="Normal 6 6 5 3" xfId="3367" xr:uid="{098C1D7E-FD0A-4690-BF81-11F2A0D06EB5}"/>
    <cellStyle name="Normal 6 6 5 4" xfId="3368" xr:uid="{9F9499D6-E8DC-4CFC-BD77-32C07AF70A62}"/>
    <cellStyle name="Normal 6 6 6" xfId="3369" xr:uid="{F33C9F16-BC18-4481-9457-BA8CCEC12D34}"/>
    <cellStyle name="Normal 6 6 6 2" xfId="3370" xr:uid="{94619F52-09DC-4B72-804C-AD023B89B8FB}"/>
    <cellStyle name="Normal 6 6 6 3" xfId="3371" xr:uid="{A0BFE0D0-651E-4DE1-B989-582669325BD8}"/>
    <cellStyle name="Normal 6 6 6 4" xfId="3372" xr:uid="{EF1604B8-51BF-4E7A-85E3-39DF19BD9B27}"/>
    <cellStyle name="Normal 6 6 7" xfId="3373" xr:uid="{6F87A5B7-0FDF-4635-BA74-6A37A0EB0932}"/>
    <cellStyle name="Normal 6 6 8" xfId="3374" xr:uid="{7042449F-EFBC-41CB-9A80-61E192701E30}"/>
    <cellStyle name="Normal 6 6 9" xfId="3375" xr:uid="{8A32D8F8-8959-438B-B9EB-1317ED4B2F8D}"/>
    <cellStyle name="Normal 6 7" xfId="127" xr:uid="{86D8F26E-AD4C-4201-9016-53AD35617325}"/>
    <cellStyle name="Normal 6 7 2" xfId="344" xr:uid="{705D2983-C4CD-4AE8-80C5-F3D005486A27}"/>
    <cellStyle name="Normal 6 7 2 2" xfId="671" xr:uid="{3137275E-2D5B-4A34-873A-1C13E0E20417}"/>
    <cellStyle name="Normal 6 7 2 2 2" xfId="1683" xr:uid="{868DD529-F338-4423-B1F8-5229E44018C1}"/>
    <cellStyle name="Normal 6 7 2 2 2 2" xfId="1684" xr:uid="{466A4A17-BDC7-4EA0-B57F-3713EA44ED58}"/>
    <cellStyle name="Normal 6 7 2 2 3" xfId="1685" xr:uid="{235F5CDE-7B42-4B89-8418-C97370258843}"/>
    <cellStyle name="Normal 6 7 2 2 4" xfId="3376" xr:uid="{78E93725-1002-41F5-9FD7-2AFDC4A85AC8}"/>
    <cellStyle name="Normal 6 7 2 3" xfId="1686" xr:uid="{0DF96432-2501-4D7F-868D-90E165D53C0F}"/>
    <cellStyle name="Normal 6 7 2 3 2" xfId="1687" xr:uid="{4A66ECEB-BAF2-4809-822B-F75F99205851}"/>
    <cellStyle name="Normal 6 7 2 3 3" xfId="3377" xr:uid="{7523C0D0-2369-41E5-82D5-7B99B738FFA4}"/>
    <cellStyle name="Normal 6 7 2 3 4" xfId="3378" xr:uid="{AFBA7708-7CAB-4167-A081-6DFD67D5A4F6}"/>
    <cellStyle name="Normal 6 7 2 4" xfId="1688" xr:uid="{BDD5E99E-5F8A-439A-A07B-B80513E9F28C}"/>
    <cellStyle name="Normal 6 7 2 5" xfId="3379" xr:uid="{40E7DBE6-6001-40B9-9EF9-6BAC4E656E0C}"/>
    <cellStyle name="Normal 6 7 2 6" xfId="3380" xr:uid="{F75D2F94-6288-4013-ACF8-F84ADC983AF4}"/>
    <cellStyle name="Normal 6 7 3" xfId="672" xr:uid="{53A7B09F-F752-4078-B479-DB7A02078677}"/>
    <cellStyle name="Normal 6 7 3 2" xfId="1689" xr:uid="{55158683-75B4-448B-9199-B38A85B26028}"/>
    <cellStyle name="Normal 6 7 3 2 2" xfId="1690" xr:uid="{F20D3F1D-D9A0-47B4-9499-F7446A9A03A6}"/>
    <cellStyle name="Normal 6 7 3 2 3" xfId="3381" xr:uid="{D9B2D5C5-412A-445E-9DFB-12B33A513A6A}"/>
    <cellStyle name="Normal 6 7 3 2 4" xfId="3382" xr:uid="{6E6D06F0-398A-4FD6-9606-C069BA8E8036}"/>
    <cellStyle name="Normal 6 7 3 3" xfId="1691" xr:uid="{5FE76FBE-9A24-4594-9A26-CC56A1699F8B}"/>
    <cellStyle name="Normal 6 7 3 4" xfId="3383" xr:uid="{F698E62A-1A5E-43D2-A65B-8DA2B71015B5}"/>
    <cellStyle name="Normal 6 7 3 5" xfId="3384" xr:uid="{0229FA65-02A3-475C-A915-45D55F2F6ECE}"/>
    <cellStyle name="Normal 6 7 4" xfId="1692" xr:uid="{5D118ED4-6385-464E-8F75-9C2FDA2A66E2}"/>
    <cellStyle name="Normal 6 7 4 2" xfId="1693" xr:uid="{F58B6A4C-76EC-459A-8BF7-B02A7B7208B4}"/>
    <cellStyle name="Normal 6 7 4 3" xfId="3385" xr:uid="{8BADA0FF-B644-4D81-A604-41BEB9BCDC7B}"/>
    <cellStyle name="Normal 6 7 4 4" xfId="3386" xr:uid="{D04F896F-9EDF-4A42-87F5-4075D52FA8C5}"/>
    <cellStyle name="Normal 6 7 5" xfId="1694" xr:uid="{26F5F566-66E1-44EF-AC45-92FF7160F322}"/>
    <cellStyle name="Normal 6 7 5 2" xfId="3387" xr:uid="{56E8AA26-124C-4D1C-9B02-99EF9647D3F1}"/>
    <cellStyle name="Normal 6 7 5 3" xfId="3388" xr:uid="{918B4404-BE9C-4C11-99D6-3B25C9BBFFA8}"/>
    <cellStyle name="Normal 6 7 5 4" xfId="3389" xr:uid="{0B89A553-6B48-4CB7-ADA1-968A9F2F8B1A}"/>
    <cellStyle name="Normal 6 7 6" xfId="3390" xr:uid="{1B8AC6A2-42D1-43B1-99F5-A9C11614EC58}"/>
    <cellStyle name="Normal 6 7 7" xfId="3391" xr:uid="{32ED277D-CA7C-4FD5-A174-A3E38B4E0625}"/>
    <cellStyle name="Normal 6 7 8" xfId="3392" xr:uid="{1E9183D3-F41F-4D64-864F-273563E0F85C}"/>
    <cellStyle name="Normal 6 8" xfId="345" xr:uid="{9B782BEE-8F33-4753-A26E-19328A2C58CA}"/>
    <cellStyle name="Normal 6 8 2" xfId="673" xr:uid="{23D9FB30-BEC7-4388-8769-55479594BA55}"/>
    <cellStyle name="Normal 6 8 2 2" xfId="674" xr:uid="{E247ECDD-0619-4085-9B43-ABE781D50886}"/>
    <cellStyle name="Normal 6 8 2 2 2" xfId="1695" xr:uid="{7F84D5DE-E2FA-45A0-BBBD-BE666E4B7597}"/>
    <cellStyle name="Normal 6 8 2 2 3" xfId="3393" xr:uid="{659CC088-719A-4C2B-8409-1E0143DAE60C}"/>
    <cellStyle name="Normal 6 8 2 2 4" xfId="3394" xr:uid="{F76EEA71-5C83-4C21-BCCD-9637709E41AB}"/>
    <cellStyle name="Normal 6 8 2 3" xfId="1696" xr:uid="{0BF0050E-C2CE-4AD9-9C88-CB90136A4620}"/>
    <cellStyle name="Normal 6 8 2 4" xfId="3395" xr:uid="{12BCAB3F-C5BD-4161-8F99-D15981AF5E47}"/>
    <cellStyle name="Normal 6 8 2 5" xfId="3396" xr:uid="{296459A4-2A2D-4E0C-A608-9418A6F84C1E}"/>
    <cellStyle name="Normal 6 8 3" xfId="675" xr:uid="{AE596550-4D50-4E22-9235-7C09262613AE}"/>
    <cellStyle name="Normal 6 8 3 2" xfId="1697" xr:uid="{B52D770D-2C16-456A-90BC-09D398741C89}"/>
    <cellStyle name="Normal 6 8 3 3" xfId="3397" xr:uid="{AC41486D-C879-44B7-82C4-9763D5F83FC1}"/>
    <cellStyle name="Normal 6 8 3 4" xfId="3398" xr:uid="{4E9AFE6E-E7E0-45E5-B8CA-360C53A112C7}"/>
    <cellStyle name="Normal 6 8 4" xfId="1698" xr:uid="{0D269352-E5A0-4A7C-968A-B409AAE1EA34}"/>
    <cellStyle name="Normal 6 8 4 2" xfId="3399" xr:uid="{C80C5FAE-A466-4705-99ED-07AE00FF918F}"/>
    <cellStyle name="Normal 6 8 4 3" xfId="3400" xr:uid="{32770AA8-5BF3-4355-A79E-E4F0C63AD298}"/>
    <cellStyle name="Normal 6 8 4 4" xfId="3401" xr:uid="{78D92EA2-1125-4C75-BECA-F604A49AFF5E}"/>
    <cellStyle name="Normal 6 8 5" xfId="3402" xr:uid="{7B920163-8F81-4DF8-A6DB-1DEEF31DBCF4}"/>
    <cellStyle name="Normal 6 8 6" xfId="3403" xr:uid="{9119D1B1-B03C-4750-945A-E81B59DA91CC}"/>
    <cellStyle name="Normal 6 8 7" xfId="3404" xr:uid="{FC00818F-767E-4AA3-BF17-6E67E0055827}"/>
    <cellStyle name="Normal 6 9" xfId="346" xr:uid="{37C99711-ED00-4362-B082-3AF623728C50}"/>
    <cellStyle name="Normal 6 9 2" xfId="676" xr:uid="{EC6A0DEF-A464-4089-9287-26DFC81E8108}"/>
    <cellStyle name="Normal 6 9 2 2" xfId="1699" xr:uid="{3D98C8E2-0408-417F-9FB9-F5B7D94A397D}"/>
    <cellStyle name="Normal 6 9 2 3" xfId="3405" xr:uid="{A7DC538E-8B51-4BAE-B99A-E0DB5ACD791F}"/>
    <cellStyle name="Normal 6 9 2 4" xfId="3406" xr:uid="{6A9FF40D-AE9F-4F37-9B2C-4A82AA96C97E}"/>
    <cellStyle name="Normal 6 9 3" xfId="1700" xr:uid="{80A09B52-E41F-471A-B632-B16F0FFD6E0C}"/>
    <cellStyle name="Normal 6 9 3 2" xfId="3407" xr:uid="{A75AC06E-24C0-494A-A505-0E28B01D7A5D}"/>
    <cellStyle name="Normal 6 9 3 3" xfId="3408" xr:uid="{7672B4A8-ACAD-43F2-8C52-EE96152A1719}"/>
    <cellStyle name="Normal 6 9 3 4" xfId="3409" xr:uid="{5BCB2EF4-BA60-4A0F-9D28-FA290C2B97E2}"/>
    <cellStyle name="Normal 6 9 4" xfId="3410" xr:uid="{CB583C05-D2F6-476A-846D-F473A2AA81E4}"/>
    <cellStyle name="Normal 6 9 5" xfId="3411" xr:uid="{25C14073-8AA5-4C7D-9C76-03A96C1E9F63}"/>
    <cellStyle name="Normal 6 9 6" xfId="3412" xr:uid="{D414E15D-0D4F-4FC5-93BA-B66ABD18453F}"/>
    <cellStyle name="Normal 7" xfId="128" xr:uid="{86E8126E-F331-4342-B1B2-1C68F7BF401D}"/>
    <cellStyle name="Normal 7 10" xfId="1701" xr:uid="{65D3AC54-7E4C-43AB-971F-95CC2192BB6B}"/>
    <cellStyle name="Normal 7 10 2" xfId="3413" xr:uid="{7A53E079-3DDD-4D3D-96CB-33B3AB12C391}"/>
    <cellStyle name="Normal 7 10 3" xfId="3414" xr:uid="{3441F531-187A-489C-89F6-CDE11D272D7D}"/>
    <cellStyle name="Normal 7 10 4" xfId="3415" xr:uid="{332879C3-48A7-4ABE-BC64-9549A8D3DDC2}"/>
    <cellStyle name="Normal 7 11" xfId="3416" xr:uid="{FA3CA4A4-AE64-4E55-AFDB-2D2210939BD2}"/>
    <cellStyle name="Normal 7 11 2" xfId="3417" xr:uid="{2ADFC598-28E8-4CB4-AC4C-5286E20E3AD9}"/>
    <cellStyle name="Normal 7 11 3" xfId="3418" xr:uid="{D244749F-9B8A-4B9A-BD84-63074DC8E12C}"/>
    <cellStyle name="Normal 7 11 4" xfId="3419" xr:uid="{010A6D9B-4F93-4AEF-A7AD-B2830452FD2C}"/>
    <cellStyle name="Normal 7 12" xfId="3420" xr:uid="{276B9AF8-6DC5-49DE-A28A-899DD6E72081}"/>
    <cellStyle name="Normal 7 12 2" xfId="3421" xr:uid="{3A934CF6-B435-4D62-B770-49AD7B999F58}"/>
    <cellStyle name="Normal 7 13" xfId="3422" xr:uid="{1425A303-F811-4F0B-8E86-B438A294780D}"/>
    <cellStyle name="Normal 7 14" xfId="3423" xr:uid="{799CDDAD-A8DF-4D9B-97FA-07818160D841}"/>
    <cellStyle name="Normal 7 15" xfId="3424" xr:uid="{BF065D42-697E-4FBE-83A2-814E8FAE00D9}"/>
    <cellStyle name="Normal 7 2" xfId="129" xr:uid="{AD6C70DD-20E9-49C4-9076-2F41E9EB1188}"/>
    <cellStyle name="Normal 7 2 10" xfId="3425" xr:uid="{7AA24E7D-2B33-4194-873C-FC30D0638F01}"/>
    <cellStyle name="Normal 7 2 11" xfId="3426" xr:uid="{55F95DFA-6F46-4451-9F86-A92D6049A093}"/>
    <cellStyle name="Normal 7 2 2" xfId="130" xr:uid="{EAB68D9A-05A4-4AF6-A360-00374FC1239C}"/>
    <cellStyle name="Normal 7 2 2 2" xfId="131" xr:uid="{C1AE285B-4927-4ACD-B6A5-C4B45C71B93B}"/>
    <cellStyle name="Normal 7 2 2 2 2" xfId="347" xr:uid="{33785CB6-51B8-4365-A157-477E3DC9F486}"/>
    <cellStyle name="Normal 7 2 2 2 2 2" xfId="677" xr:uid="{4C611DDA-0F85-4BE1-8410-266D50BDB539}"/>
    <cellStyle name="Normal 7 2 2 2 2 2 2" xfId="678" xr:uid="{CBCB39B1-0A9E-49EC-862F-073B99D1CC82}"/>
    <cellStyle name="Normal 7 2 2 2 2 2 2 2" xfId="1702" xr:uid="{DCC43713-FF88-419E-BA38-36B0896993DA}"/>
    <cellStyle name="Normal 7 2 2 2 2 2 2 2 2" xfId="1703" xr:uid="{E2F1C083-AB95-4056-983B-F53DA27B128A}"/>
    <cellStyle name="Normal 7 2 2 2 2 2 2 3" xfId="1704" xr:uid="{4C11D598-17B9-43F7-BF1C-A0EED487390E}"/>
    <cellStyle name="Normal 7 2 2 2 2 2 3" xfId="1705" xr:uid="{3357FB05-6DE7-4B20-8AC6-137163B6640E}"/>
    <cellStyle name="Normal 7 2 2 2 2 2 3 2" xfId="1706" xr:uid="{4B4084E4-BCFB-4A9A-A8B4-82914500DC25}"/>
    <cellStyle name="Normal 7 2 2 2 2 2 4" xfId="1707" xr:uid="{65A518D4-A7B3-47EC-89E6-4FA6ACBA3CA3}"/>
    <cellStyle name="Normal 7 2 2 2 2 3" xfId="679" xr:uid="{849F7803-9EB6-46CB-A8F8-6175DC040B57}"/>
    <cellStyle name="Normal 7 2 2 2 2 3 2" xfId="1708" xr:uid="{3DC5809F-DBD7-4E26-B93C-CD91FC9CF208}"/>
    <cellStyle name="Normal 7 2 2 2 2 3 2 2" xfId="1709" xr:uid="{B67C2920-AA88-4328-8C71-698593E29A1E}"/>
    <cellStyle name="Normal 7 2 2 2 2 3 3" xfId="1710" xr:uid="{6B4FC358-2D85-4376-9F51-D1B567624865}"/>
    <cellStyle name="Normal 7 2 2 2 2 3 4" xfId="3427" xr:uid="{9D4E53E8-3058-4F33-AC8E-75B1D6BA5128}"/>
    <cellStyle name="Normal 7 2 2 2 2 4" xfId="1711" xr:uid="{30D9F1C2-AC79-4C7B-AB9B-6FAB4A9E0248}"/>
    <cellStyle name="Normal 7 2 2 2 2 4 2" xfId="1712" xr:uid="{4E739307-5D4C-4508-BB99-3774F3FF642B}"/>
    <cellStyle name="Normal 7 2 2 2 2 5" xfId="1713" xr:uid="{BE49F62D-1427-41A0-9927-88F9052F6916}"/>
    <cellStyle name="Normal 7 2 2 2 2 6" xfId="3428" xr:uid="{8C405EDD-6B70-496D-92F1-01F9960941FC}"/>
    <cellStyle name="Normal 7 2 2 2 3" xfId="348" xr:uid="{9DC86AD7-0B3A-42DF-B975-B000AE1A32AD}"/>
    <cellStyle name="Normal 7 2 2 2 3 2" xfId="680" xr:uid="{441368B9-78F7-4383-8F87-4A7B26E92237}"/>
    <cellStyle name="Normal 7 2 2 2 3 2 2" xfId="681" xr:uid="{D8767D63-F259-489C-BBE7-C425F59E8114}"/>
    <cellStyle name="Normal 7 2 2 2 3 2 2 2" xfId="1714" xr:uid="{0A0C7516-677E-403B-BD41-D0BBE287AB5D}"/>
    <cellStyle name="Normal 7 2 2 2 3 2 2 2 2" xfId="1715" xr:uid="{8FC1182B-97BB-484D-95B1-84678FBD91EB}"/>
    <cellStyle name="Normal 7 2 2 2 3 2 2 3" xfId="1716" xr:uid="{9D4104E5-9B79-4AEB-A460-ABDA226F94CC}"/>
    <cellStyle name="Normal 7 2 2 2 3 2 3" xfId="1717" xr:uid="{28DA1C70-138B-4306-B22F-45A882AC2318}"/>
    <cellStyle name="Normal 7 2 2 2 3 2 3 2" xfId="1718" xr:uid="{C7176371-6953-48A3-B193-DB759F314FAF}"/>
    <cellStyle name="Normal 7 2 2 2 3 2 4" xfId="1719" xr:uid="{DA018B4A-62F4-4A5F-8F9B-B6D702FFD5F0}"/>
    <cellStyle name="Normal 7 2 2 2 3 3" xfId="682" xr:uid="{7DC6DF90-8CAB-4F0F-9800-C6925CFF0933}"/>
    <cellStyle name="Normal 7 2 2 2 3 3 2" xfId="1720" xr:uid="{42085D1D-9A78-4AB7-BFA4-F8682A1275E9}"/>
    <cellStyle name="Normal 7 2 2 2 3 3 2 2" xfId="1721" xr:uid="{6A675820-3116-4395-94C6-C0F9309B94E5}"/>
    <cellStyle name="Normal 7 2 2 2 3 3 3" xfId="1722" xr:uid="{2564A2CF-3799-4AED-A9A5-2D425C859B44}"/>
    <cellStyle name="Normal 7 2 2 2 3 4" xfId="1723" xr:uid="{3F865146-54F5-4D89-A6DD-CE8D3CF41A28}"/>
    <cellStyle name="Normal 7 2 2 2 3 4 2" xfId="1724" xr:uid="{2194E2E7-EB5C-4722-9A2E-BD5BC273A73A}"/>
    <cellStyle name="Normal 7 2 2 2 3 5" xfId="1725" xr:uid="{646FEBC0-3599-4F23-A7E9-E1280158888D}"/>
    <cellStyle name="Normal 7 2 2 2 4" xfId="683" xr:uid="{B9297FFD-A658-4778-83C5-93ECCEC83014}"/>
    <cellStyle name="Normal 7 2 2 2 4 2" xfId="684" xr:uid="{4E9DF932-C901-4280-AC9C-6CE3C7C09370}"/>
    <cellStyle name="Normal 7 2 2 2 4 2 2" xfId="1726" xr:uid="{CE7FCB1E-AC04-4DE0-82C4-797C9E5F338A}"/>
    <cellStyle name="Normal 7 2 2 2 4 2 2 2" xfId="1727" xr:uid="{BC2A2442-9B2B-48F8-8EC4-96BF7FC3A497}"/>
    <cellStyle name="Normal 7 2 2 2 4 2 3" xfId="1728" xr:uid="{4A517599-5775-4465-9294-DCBEF7908BE0}"/>
    <cellStyle name="Normal 7 2 2 2 4 3" xfId="1729" xr:uid="{4E8F6BA3-2024-4DDA-8687-139B0F656C00}"/>
    <cellStyle name="Normal 7 2 2 2 4 3 2" xfId="1730" xr:uid="{79832939-54D8-42E6-A668-19D1EB4B9576}"/>
    <cellStyle name="Normal 7 2 2 2 4 4" xfId="1731" xr:uid="{E2C42616-07E5-4280-A1AC-2D731F252608}"/>
    <cellStyle name="Normal 7 2 2 2 5" xfId="685" xr:uid="{86C55FA7-011D-4BD6-BF76-06019DEC855A}"/>
    <cellStyle name="Normal 7 2 2 2 5 2" xfId="1732" xr:uid="{906C96CB-D71D-4AEB-8CB2-C2A42C3C223D}"/>
    <cellStyle name="Normal 7 2 2 2 5 2 2" xfId="1733" xr:uid="{062DE361-FCEF-41D9-BB87-AB20A9E589D5}"/>
    <cellStyle name="Normal 7 2 2 2 5 3" xfId="1734" xr:uid="{AD22E75E-C324-4DB5-BA3D-544A73B94CFF}"/>
    <cellStyle name="Normal 7 2 2 2 5 4" xfId="3429" xr:uid="{7A6C0AE0-6424-4DE5-9845-044543544745}"/>
    <cellStyle name="Normal 7 2 2 2 6" xfId="1735" xr:uid="{6CBB5C55-8091-45F8-9A71-225FBC468B13}"/>
    <cellStyle name="Normal 7 2 2 2 6 2" xfId="1736" xr:uid="{53791D3C-C9A6-4610-9F2D-2B7E3D237693}"/>
    <cellStyle name="Normal 7 2 2 2 7" xfId="1737" xr:uid="{D0284F07-6E87-4F73-B5A7-599F04915030}"/>
    <cellStyle name="Normal 7 2 2 2 8" xfId="3430" xr:uid="{CF05769E-5D1C-4FDB-9FA1-236E892DB1C2}"/>
    <cellStyle name="Normal 7 2 2 3" xfId="349" xr:uid="{73491552-EA4C-434B-B1D1-E5C39694AACC}"/>
    <cellStyle name="Normal 7 2 2 3 2" xfId="686" xr:uid="{34A90F6B-9F04-4414-8845-EB2CD62C9584}"/>
    <cellStyle name="Normal 7 2 2 3 2 2" xfId="687" xr:uid="{CA84D99A-14F4-437F-839C-AD8AEA3EBF30}"/>
    <cellStyle name="Normal 7 2 2 3 2 2 2" xfId="1738" xr:uid="{BDC3C7D7-226C-414A-A19F-DE36597F7C07}"/>
    <cellStyle name="Normal 7 2 2 3 2 2 2 2" xfId="1739" xr:uid="{A679D149-BF81-482A-948D-85FE0C1CE406}"/>
    <cellStyle name="Normal 7 2 2 3 2 2 3" xfId="1740" xr:uid="{50429D21-384A-43BA-AB25-301AF6BB7D09}"/>
    <cellStyle name="Normal 7 2 2 3 2 3" xfId="1741" xr:uid="{D4AEE268-AA91-4308-B55B-E561DED162A3}"/>
    <cellStyle name="Normal 7 2 2 3 2 3 2" xfId="1742" xr:uid="{E67B5A98-3CB4-4B70-878A-EB926B0CD0A2}"/>
    <cellStyle name="Normal 7 2 2 3 2 4" xfId="1743" xr:uid="{B130F056-90DD-445C-ABD4-1FF880EC58C5}"/>
    <cellStyle name="Normal 7 2 2 3 3" xfId="688" xr:uid="{56915E52-7D43-4DF3-8DFB-4AF823086D7B}"/>
    <cellStyle name="Normal 7 2 2 3 3 2" xfId="1744" xr:uid="{F3674BAD-37B5-441A-AE31-51089427AFBF}"/>
    <cellStyle name="Normal 7 2 2 3 3 2 2" xfId="1745" xr:uid="{A3F3EFED-32F9-4549-9398-5F0A327C50F0}"/>
    <cellStyle name="Normal 7 2 2 3 3 3" xfId="1746" xr:uid="{696F0F01-76F4-48B4-8D48-5A75A56AB086}"/>
    <cellStyle name="Normal 7 2 2 3 3 4" xfId="3431" xr:uid="{F91F5A05-32A3-4887-B199-17CBE319AB17}"/>
    <cellStyle name="Normal 7 2 2 3 4" xfId="1747" xr:uid="{3FA34085-F51B-4D88-BE33-C1C2308BC86C}"/>
    <cellStyle name="Normal 7 2 2 3 4 2" xfId="1748" xr:uid="{C5143F47-9116-4D44-AA56-5FED8507E0B4}"/>
    <cellStyle name="Normal 7 2 2 3 5" xfId="1749" xr:uid="{C8A9FC6A-C033-495C-A865-20D846D142DE}"/>
    <cellStyle name="Normal 7 2 2 3 6" xfId="3432" xr:uid="{E8297152-1098-43E1-A78C-57F3DF602190}"/>
    <cellStyle name="Normal 7 2 2 4" xfId="350" xr:uid="{AF37267F-7525-4109-A34C-F1D54879316A}"/>
    <cellStyle name="Normal 7 2 2 4 2" xfId="689" xr:uid="{D81AAD21-8B4D-4C32-A9E0-C313767DFB5C}"/>
    <cellStyle name="Normal 7 2 2 4 2 2" xfId="690" xr:uid="{AE969A17-4BB5-450D-B9DE-1AAF70263646}"/>
    <cellStyle name="Normal 7 2 2 4 2 2 2" xfId="1750" xr:uid="{68896CE0-729E-464F-9298-65D5049FB45B}"/>
    <cellStyle name="Normal 7 2 2 4 2 2 2 2" xfId="1751" xr:uid="{5E19B739-308D-47C2-8152-E90C13BDBB79}"/>
    <cellStyle name="Normal 7 2 2 4 2 2 3" xfId="1752" xr:uid="{91FFF8FC-C8D9-4276-8A5F-B28FE2772D47}"/>
    <cellStyle name="Normal 7 2 2 4 2 3" xfId="1753" xr:uid="{B3FE6E08-5DC7-49E7-87C6-26F07AB0C7E7}"/>
    <cellStyle name="Normal 7 2 2 4 2 3 2" xfId="1754" xr:uid="{C8265A27-4796-4317-BA41-C2D29A25694E}"/>
    <cellStyle name="Normal 7 2 2 4 2 4" xfId="1755" xr:uid="{FAD965FC-2CC6-4044-B09A-3D00BC01A95D}"/>
    <cellStyle name="Normal 7 2 2 4 3" xfId="691" xr:uid="{090121CC-F0CE-45E8-99C9-D1BB77FE95BE}"/>
    <cellStyle name="Normal 7 2 2 4 3 2" xfId="1756" xr:uid="{A15D43BF-8847-466A-B423-FD690ABA4BE8}"/>
    <cellStyle name="Normal 7 2 2 4 3 2 2" xfId="1757" xr:uid="{49A8220E-8F84-49DA-A5B9-7D621C8B5BC2}"/>
    <cellStyle name="Normal 7 2 2 4 3 3" xfId="1758" xr:uid="{68298D8A-DAE2-4DE5-B923-593170294328}"/>
    <cellStyle name="Normal 7 2 2 4 4" xfId="1759" xr:uid="{7E1D796E-AE1F-4B71-AC67-E1E1B1211FF7}"/>
    <cellStyle name="Normal 7 2 2 4 4 2" xfId="1760" xr:uid="{D884CF99-2561-4796-AED6-157D50D9EA66}"/>
    <cellStyle name="Normal 7 2 2 4 5" xfId="1761" xr:uid="{AAD6FD8D-2C0E-4995-8AC4-73FBAAC29931}"/>
    <cellStyle name="Normal 7 2 2 5" xfId="351" xr:uid="{E6E920D2-6228-4DE7-A63C-2AAE5D1D27A5}"/>
    <cellStyle name="Normal 7 2 2 5 2" xfId="692" xr:uid="{79DAE926-36F9-4522-8E35-536D2D4CE8F5}"/>
    <cellStyle name="Normal 7 2 2 5 2 2" xfId="1762" xr:uid="{0A90CAC7-53F9-4026-90A2-CDB4118BD10E}"/>
    <cellStyle name="Normal 7 2 2 5 2 2 2" xfId="1763" xr:uid="{DA96C076-79CE-4942-BCDA-617D4D02E6D8}"/>
    <cellStyle name="Normal 7 2 2 5 2 3" xfId="1764" xr:uid="{AD0B0EFE-CA59-43B9-B47E-D136AD42268D}"/>
    <cellStyle name="Normal 7 2 2 5 3" xfId="1765" xr:uid="{ECEC51CC-02AE-440A-AC16-DDB6CC5538C5}"/>
    <cellStyle name="Normal 7 2 2 5 3 2" xfId="1766" xr:uid="{E3A9F47A-37BD-4756-9209-65C998EE24A0}"/>
    <cellStyle name="Normal 7 2 2 5 4" xfId="1767" xr:uid="{E415FE33-C4C7-4F1E-B44A-469F9CA23258}"/>
    <cellStyle name="Normal 7 2 2 6" xfId="693" xr:uid="{429A3F5F-6EBA-4F9D-934A-1DA35C6EF3E1}"/>
    <cellStyle name="Normal 7 2 2 6 2" xfId="1768" xr:uid="{EB457AF1-168A-4840-9F05-DD5A99F5240B}"/>
    <cellStyle name="Normal 7 2 2 6 2 2" xfId="1769" xr:uid="{F2A8D513-6574-4032-AF43-05063DF4D1A3}"/>
    <cellStyle name="Normal 7 2 2 6 3" xfId="1770" xr:uid="{DCBC2513-C551-4ED2-8BEB-B7586DAB4B87}"/>
    <cellStyle name="Normal 7 2 2 6 4" xfId="3433" xr:uid="{9719C0C1-645C-4315-9B45-6BDD73FA5960}"/>
    <cellStyle name="Normal 7 2 2 7" xfId="1771" xr:uid="{47DA0FE8-D0A2-46F8-96DE-D2AE70663D2B}"/>
    <cellStyle name="Normal 7 2 2 7 2" xfId="1772" xr:uid="{E66441B1-E7C0-44F7-9F1A-A9A40A8843FD}"/>
    <cellStyle name="Normal 7 2 2 8" xfId="1773" xr:uid="{14923E15-10E9-44FF-9F64-E280685C492A}"/>
    <cellStyle name="Normal 7 2 2 9" xfId="3434" xr:uid="{C1DD7247-6199-4A8F-8702-E308A417384B}"/>
    <cellStyle name="Normal 7 2 3" xfId="132" xr:uid="{33E81904-B37C-4EF7-83B9-CE397EDABC5E}"/>
    <cellStyle name="Normal 7 2 3 2" xfId="133" xr:uid="{E8247FF2-5BE4-4F73-A57D-F1259F5EF679}"/>
    <cellStyle name="Normal 7 2 3 2 2" xfId="694" xr:uid="{87E230B1-AFCD-4DC0-B706-F1214958E776}"/>
    <cellStyle name="Normal 7 2 3 2 2 2" xfId="695" xr:uid="{A9216CDE-6DDE-4499-A19C-D425E06CB5E3}"/>
    <cellStyle name="Normal 7 2 3 2 2 2 2" xfId="1774" xr:uid="{C48FC130-F188-4FAE-9681-64659B5635BD}"/>
    <cellStyle name="Normal 7 2 3 2 2 2 2 2" xfId="1775" xr:uid="{98D533F5-E3D4-4CAA-BFEE-433910338E6B}"/>
    <cellStyle name="Normal 7 2 3 2 2 2 3" xfId="1776" xr:uid="{323762A8-C8CE-489E-9FD4-D018E1DE55E6}"/>
    <cellStyle name="Normal 7 2 3 2 2 3" xfId="1777" xr:uid="{3115FAB8-B21E-4094-8CA9-3E8C1D6DD619}"/>
    <cellStyle name="Normal 7 2 3 2 2 3 2" xfId="1778" xr:uid="{7EB5AD03-E008-4ADE-B80A-117247268F87}"/>
    <cellStyle name="Normal 7 2 3 2 2 4" xfId="1779" xr:uid="{5C628D4C-7372-40C6-9B6A-B0FBCBFA3628}"/>
    <cellStyle name="Normal 7 2 3 2 3" xfId="696" xr:uid="{4B5E0031-7483-4BDC-B41A-886A805BEFFE}"/>
    <cellStyle name="Normal 7 2 3 2 3 2" xfId="1780" xr:uid="{EEFCFD99-D5D4-4103-9B19-10C2777DC91A}"/>
    <cellStyle name="Normal 7 2 3 2 3 2 2" xfId="1781" xr:uid="{67F4CF9B-4C63-409B-8F5F-1B19DF70A807}"/>
    <cellStyle name="Normal 7 2 3 2 3 3" xfId="1782" xr:uid="{24F6C8E5-7E9C-47D7-9E2A-3D2231477643}"/>
    <cellStyle name="Normal 7 2 3 2 3 4" xfId="3435" xr:uid="{DA89B320-3588-4362-BF5E-D0A00B1BFE1D}"/>
    <cellStyle name="Normal 7 2 3 2 4" xfId="1783" xr:uid="{9C276E03-ABA2-4D48-9AFF-F639D2708928}"/>
    <cellStyle name="Normal 7 2 3 2 4 2" xfId="1784" xr:uid="{B6F262D9-2275-4F71-BA75-210DA1751662}"/>
    <cellStyle name="Normal 7 2 3 2 5" xfId="1785" xr:uid="{2515DD6E-8796-41FF-B9C4-D5E52E31E070}"/>
    <cellStyle name="Normal 7 2 3 2 6" xfId="3436" xr:uid="{D0D797C0-D1CF-463F-B584-CFF04DFCF239}"/>
    <cellStyle name="Normal 7 2 3 3" xfId="352" xr:uid="{154D7CDF-AB80-400E-A2D1-DEA6ED861E8C}"/>
    <cellStyle name="Normal 7 2 3 3 2" xfId="697" xr:uid="{6C511A10-809E-43D3-A3F8-8E8FB9E68F6B}"/>
    <cellStyle name="Normal 7 2 3 3 2 2" xfId="698" xr:uid="{28E1E8E5-84EA-41B3-83D7-46F0D9BCE57F}"/>
    <cellStyle name="Normal 7 2 3 3 2 2 2" xfId="1786" xr:uid="{AEA5AAA3-B33A-4685-857E-104BB591F4B7}"/>
    <cellStyle name="Normal 7 2 3 3 2 2 2 2" xfId="1787" xr:uid="{E949018B-681D-472B-9B18-C459DC07B44A}"/>
    <cellStyle name="Normal 7 2 3 3 2 2 3" xfId="1788" xr:uid="{444AAA85-AB75-430F-859D-947F2535CD20}"/>
    <cellStyle name="Normal 7 2 3 3 2 3" xfId="1789" xr:uid="{8A80112F-1783-4CD9-BE85-DCA8978B9754}"/>
    <cellStyle name="Normal 7 2 3 3 2 3 2" xfId="1790" xr:uid="{176134CC-1ADC-466F-AB39-F0836462D406}"/>
    <cellStyle name="Normal 7 2 3 3 2 4" xfId="1791" xr:uid="{6A283769-0A58-49FD-912E-9A863B9676E9}"/>
    <cellStyle name="Normal 7 2 3 3 3" xfId="699" xr:uid="{9B3569FD-18B4-445A-943D-41C523DB891E}"/>
    <cellStyle name="Normal 7 2 3 3 3 2" xfId="1792" xr:uid="{CEDCD500-009F-46E2-AA8E-C8CFBA3268B3}"/>
    <cellStyle name="Normal 7 2 3 3 3 2 2" xfId="1793" xr:uid="{BCDCC77D-8FE2-449D-853E-5CEBB0464963}"/>
    <cellStyle name="Normal 7 2 3 3 3 3" xfId="1794" xr:uid="{B4732F36-763D-498A-A29B-53DCBACB032F}"/>
    <cellStyle name="Normal 7 2 3 3 4" xfId="1795" xr:uid="{17675DED-D96C-4BDE-8BC2-542FCF4996FF}"/>
    <cellStyle name="Normal 7 2 3 3 4 2" xfId="1796" xr:uid="{E8428C40-1646-42D2-82DA-7ADB4FD61AFF}"/>
    <cellStyle name="Normal 7 2 3 3 5" xfId="1797" xr:uid="{91CD2904-85DB-492F-BDE6-388827119BCA}"/>
    <cellStyle name="Normal 7 2 3 4" xfId="353" xr:uid="{C3BC4953-2453-4F6F-92AB-185E19611617}"/>
    <cellStyle name="Normal 7 2 3 4 2" xfId="700" xr:uid="{1DCCB789-760B-42DA-B8D2-43EB9DEE7348}"/>
    <cellStyle name="Normal 7 2 3 4 2 2" xfId="1798" xr:uid="{7C4A6201-A4B0-4BFA-861D-0DEA3BA1DAE0}"/>
    <cellStyle name="Normal 7 2 3 4 2 2 2" xfId="1799" xr:uid="{53863316-590B-4BD0-A185-0572E68953EB}"/>
    <cellStyle name="Normal 7 2 3 4 2 3" xfId="1800" xr:uid="{D35B53DF-C921-4A5F-A2D6-F13E20C6A12A}"/>
    <cellStyle name="Normal 7 2 3 4 3" xfId="1801" xr:uid="{E1252861-6BC3-41B5-8851-5E23BF4E0FAC}"/>
    <cellStyle name="Normal 7 2 3 4 3 2" xfId="1802" xr:uid="{3FB4D006-0BB8-44EF-BEF6-D337BB6FE9D5}"/>
    <cellStyle name="Normal 7 2 3 4 4" xfId="1803" xr:uid="{B50E46AF-2AF1-4BFE-87CA-37B047219C81}"/>
    <cellStyle name="Normal 7 2 3 5" xfId="701" xr:uid="{9093CD28-9D8C-415B-824D-C0BBB1671303}"/>
    <cellStyle name="Normal 7 2 3 5 2" xfId="1804" xr:uid="{E4714C05-5174-422B-AFE9-2F6FD36646E2}"/>
    <cellStyle name="Normal 7 2 3 5 2 2" xfId="1805" xr:uid="{C1BC7FD8-9A0F-4A15-A248-18B7D317CCE5}"/>
    <cellStyle name="Normal 7 2 3 5 3" xfId="1806" xr:uid="{1BA8C9E1-EBE4-41D5-9557-A797967C34EF}"/>
    <cellStyle name="Normal 7 2 3 5 4" xfId="3437" xr:uid="{07B81456-B8DB-4FD8-A7FF-5FFDE5F09908}"/>
    <cellStyle name="Normal 7 2 3 6" xfId="1807" xr:uid="{2835094D-1DE6-4CB8-934A-47494E60A03E}"/>
    <cellStyle name="Normal 7 2 3 6 2" xfId="1808" xr:uid="{56C985D6-7BF3-405D-9DC3-BBF645C0FF19}"/>
    <cellStyle name="Normal 7 2 3 7" xfId="1809" xr:uid="{FF4B717A-DCDA-41BF-8E90-48C1C304A1D0}"/>
    <cellStyle name="Normal 7 2 3 8" xfId="3438" xr:uid="{1E1D5537-D0DE-4F24-88AF-2A682C11E534}"/>
    <cellStyle name="Normal 7 2 4" xfId="134" xr:uid="{19D2F52A-B235-41C6-833C-A8670654945D}"/>
    <cellStyle name="Normal 7 2 4 2" xfId="448" xr:uid="{67B81A91-9EE4-45AA-9918-3783EFD5ADEE}"/>
    <cellStyle name="Normal 7 2 4 2 2" xfId="702" xr:uid="{C58EE2F9-F89E-46B3-BAE4-9FB4A99108DF}"/>
    <cellStyle name="Normal 7 2 4 2 2 2" xfId="1810" xr:uid="{AF0445F7-64EF-42A9-84BD-078BB76BC70D}"/>
    <cellStyle name="Normal 7 2 4 2 2 2 2" xfId="1811" xr:uid="{36E0B76B-F2F5-47FB-9516-031665F5B3D3}"/>
    <cellStyle name="Normal 7 2 4 2 2 3" xfId="1812" xr:uid="{CB64E42B-9BC7-4891-9089-FD6258047CC8}"/>
    <cellStyle name="Normal 7 2 4 2 2 4" xfId="3439" xr:uid="{C4181DBD-D86C-485C-B968-4A089F61502D}"/>
    <cellStyle name="Normal 7 2 4 2 3" xfId="1813" xr:uid="{7EDFA012-BF6D-4F9D-8B05-21356C12AF4E}"/>
    <cellStyle name="Normal 7 2 4 2 3 2" xfId="1814" xr:uid="{0768A3FD-206C-489C-A70D-C9F70586C1CB}"/>
    <cellStyle name="Normal 7 2 4 2 4" xfId="1815" xr:uid="{901862ED-CDC6-4F60-8BBE-060257B87AB7}"/>
    <cellStyle name="Normal 7 2 4 2 5" xfId="3440" xr:uid="{C0F1DAF7-338D-4A13-851F-A98335BBADD1}"/>
    <cellStyle name="Normal 7 2 4 3" xfId="703" xr:uid="{81C1FD64-B013-430B-B86B-9D6B28A78EE0}"/>
    <cellStyle name="Normal 7 2 4 3 2" xfId="1816" xr:uid="{C7C8D980-15A4-4E3D-9978-36814BB5E770}"/>
    <cellStyle name="Normal 7 2 4 3 2 2" xfId="1817" xr:uid="{8A0F0C94-5F2F-4C7E-A3AC-288816B0A00A}"/>
    <cellStyle name="Normal 7 2 4 3 3" xfId="1818" xr:uid="{FBBBA1DF-67A7-4817-B570-EB3C5B9F84D1}"/>
    <cellStyle name="Normal 7 2 4 3 4" xfId="3441" xr:uid="{B2CB611A-5E4D-4718-9276-12F3F06BE77B}"/>
    <cellStyle name="Normal 7 2 4 4" xfId="1819" xr:uid="{E7F2B628-1E6D-4577-AB54-010FACA16034}"/>
    <cellStyle name="Normal 7 2 4 4 2" xfId="1820" xr:uid="{A07D3DEE-4434-4F91-B18A-0004BDEB1740}"/>
    <cellStyle name="Normal 7 2 4 4 3" xfId="3442" xr:uid="{E5D11D8B-A258-4B38-AD84-F1EEA215C498}"/>
    <cellStyle name="Normal 7 2 4 4 4" xfId="3443" xr:uid="{9BFFE4CA-6C27-4315-91B6-2455765C500F}"/>
    <cellStyle name="Normal 7 2 4 5" xfId="1821" xr:uid="{ED8E9E7A-2FF4-4750-BAAE-ECFCC5651380}"/>
    <cellStyle name="Normal 7 2 4 6" xfId="3444" xr:uid="{352D3794-329F-4331-8EA9-5A837529DB93}"/>
    <cellStyle name="Normal 7 2 4 7" xfId="3445" xr:uid="{AA81457A-8226-4361-854B-F65D041590E6}"/>
    <cellStyle name="Normal 7 2 5" xfId="354" xr:uid="{4848C939-F974-40CA-9413-EEFDC9DB3901}"/>
    <cellStyle name="Normal 7 2 5 2" xfId="704" xr:uid="{155B533C-4B99-4121-9444-769D5F2735E7}"/>
    <cellStyle name="Normal 7 2 5 2 2" xfId="705" xr:uid="{823340F2-9049-49B1-A869-B2D9AA6198F4}"/>
    <cellStyle name="Normal 7 2 5 2 2 2" xfId="1822" xr:uid="{E8299D74-E4E8-4549-A611-56F37917157C}"/>
    <cellStyle name="Normal 7 2 5 2 2 2 2" xfId="1823" xr:uid="{5DA7C7E4-BBC5-4C44-9439-610BA17A2332}"/>
    <cellStyle name="Normal 7 2 5 2 2 3" xfId="1824" xr:uid="{900E26E4-3614-4BC0-9481-A5140414452F}"/>
    <cellStyle name="Normal 7 2 5 2 3" xfId="1825" xr:uid="{9A4E8001-4FA2-4D3E-9AA0-87C66F7902E6}"/>
    <cellStyle name="Normal 7 2 5 2 3 2" xfId="1826" xr:uid="{31C0E3C0-1958-4BB2-AA82-C61F77412AC6}"/>
    <cellStyle name="Normal 7 2 5 2 4" xfId="1827" xr:uid="{A5348544-7CD7-405A-9337-34F5110E79FF}"/>
    <cellStyle name="Normal 7 2 5 3" xfId="706" xr:uid="{503B2B14-6552-4425-A367-F8C0AABE6591}"/>
    <cellStyle name="Normal 7 2 5 3 2" xfId="1828" xr:uid="{4823E25E-371F-4F11-80EA-21074CDF67BC}"/>
    <cellStyle name="Normal 7 2 5 3 2 2" xfId="1829" xr:uid="{58BDE19B-7C78-4493-B415-73B70C9F94AC}"/>
    <cellStyle name="Normal 7 2 5 3 3" xfId="1830" xr:uid="{BF3D5F9A-4995-4C4E-AC2F-857E69F7F62C}"/>
    <cellStyle name="Normal 7 2 5 3 4" xfId="3446" xr:uid="{855F9761-D441-47AF-BEF7-AFD507CA857A}"/>
    <cellStyle name="Normal 7 2 5 4" xfId="1831" xr:uid="{20D5B0D3-D5F6-4596-9231-0F41015F0CA1}"/>
    <cellStyle name="Normal 7 2 5 4 2" xfId="1832" xr:uid="{7E306619-97FC-4DB2-9D1B-836534FCAF25}"/>
    <cellStyle name="Normal 7 2 5 5" xfId="1833" xr:uid="{A16BFE3D-DC45-4186-9750-CD5CBAA9F6F7}"/>
    <cellStyle name="Normal 7 2 5 6" xfId="3447" xr:uid="{88578AD7-9F0C-4B0C-8A00-A6F1A21EADC0}"/>
    <cellStyle name="Normal 7 2 6" xfId="355" xr:uid="{A2DC8DFB-DA19-4A49-9D39-AEA5FB98FB51}"/>
    <cellStyle name="Normal 7 2 6 2" xfId="707" xr:uid="{BE1BDD96-94B2-4091-83D4-F260C25BFF02}"/>
    <cellStyle name="Normal 7 2 6 2 2" xfId="1834" xr:uid="{B6E72541-18F7-42E4-947D-BCC276F09026}"/>
    <cellStyle name="Normal 7 2 6 2 2 2" xfId="1835" xr:uid="{03AFA29C-8175-4D0E-9CE8-DCB72F3010A4}"/>
    <cellStyle name="Normal 7 2 6 2 3" xfId="1836" xr:uid="{5DD4E6A3-0D24-4109-A788-99B7E4F6D084}"/>
    <cellStyle name="Normal 7 2 6 2 4" xfId="3448" xr:uid="{28A87079-8D0C-49B8-81D9-10A02917D882}"/>
    <cellStyle name="Normal 7 2 6 3" xfId="1837" xr:uid="{E2B7959C-0E4C-4662-9A57-09EE74B96E26}"/>
    <cellStyle name="Normal 7 2 6 3 2" xfId="1838" xr:uid="{38F578D2-84B7-4CB8-9D3D-695ACCDE858B}"/>
    <cellStyle name="Normal 7 2 6 4" xfId="1839" xr:uid="{E2C5142C-C478-4F2E-84F4-3A80E7E05E0B}"/>
    <cellStyle name="Normal 7 2 6 5" xfId="3449" xr:uid="{25DFBBE1-316A-44D4-B934-9033A0482FE6}"/>
    <cellStyle name="Normal 7 2 7" xfId="708" xr:uid="{361D4292-85B0-41C1-932A-4DA23A48DBA0}"/>
    <cellStyle name="Normal 7 2 7 2" xfId="1840" xr:uid="{18191545-1679-4B2C-9E76-36C4C1B9152C}"/>
    <cellStyle name="Normal 7 2 7 2 2" xfId="1841" xr:uid="{9765A794-5D7C-4109-86EB-8BB4B056D015}"/>
    <cellStyle name="Normal 7 2 7 2 3" xfId="4409" xr:uid="{17582BEA-27DA-4B6C-B3DD-7774F2C80105}"/>
    <cellStyle name="Normal 7 2 7 3" xfId="1842" xr:uid="{D57810C9-6CFA-4D1F-90B4-E00878AD23DD}"/>
    <cellStyle name="Normal 7 2 7 4" xfId="3450" xr:uid="{06D4F9E0-E859-4805-84A1-418851B49837}"/>
    <cellStyle name="Normal 7 2 7 4 2" xfId="4579" xr:uid="{7AD5544E-D0EA-4A1A-B2A2-22E7618D1984}"/>
    <cellStyle name="Normal 7 2 7 4 3" xfId="4686" xr:uid="{593C4782-39E3-4BC0-ABBD-2FD26BD29F73}"/>
    <cellStyle name="Normal 7 2 7 4 4" xfId="4608" xr:uid="{B78697B9-256A-474A-8E35-DC5BB4D56828}"/>
    <cellStyle name="Normal 7 2 8" xfId="1843" xr:uid="{0A9AC389-4246-48EC-A658-738B1681757A}"/>
    <cellStyle name="Normal 7 2 8 2" xfId="1844" xr:uid="{C22CAA1C-1D22-4C66-877C-95F2A11B9B58}"/>
    <cellStyle name="Normal 7 2 8 3" xfId="3451" xr:uid="{F4DB3D9E-98EC-4A45-85E1-2EF917DC0092}"/>
    <cellStyle name="Normal 7 2 8 4" xfId="3452" xr:uid="{6D1F51C9-A7A2-434D-A821-3AD750005E96}"/>
    <cellStyle name="Normal 7 2 9" xfId="1845" xr:uid="{70932ED4-0C4B-442F-903F-13CA5BF156FB}"/>
    <cellStyle name="Normal 7 3" xfId="135" xr:uid="{57066F5F-87B3-4EE1-A725-18909E6F4407}"/>
    <cellStyle name="Normal 7 3 10" xfId="3453" xr:uid="{9798F605-54AE-4B56-854E-8DAD34F6B5E4}"/>
    <cellStyle name="Normal 7 3 11" xfId="3454" xr:uid="{2EC9E78B-D449-4DB7-A877-E9D78E9BCDB5}"/>
    <cellStyle name="Normal 7 3 2" xfId="136" xr:uid="{AC6BEA90-EA0C-4188-BEE6-691AE1891C75}"/>
    <cellStyle name="Normal 7 3 2 2" xfId="137" xr:uid="{7934A826-DD79-46A6-9513-1048D845E7BA}"/>
    <cellStyle name="Normal 7 3 2 2 2" xfId="356" xr:uid="{8569D227-0B54-4572-93C9-713FD88C24BA}"/>
    <cellStyle name="Normal 7 3 2 2 2 2" xfId="709" xr:uid="{625D5ACA-8044-4984-AF58-FE334950BC4A}"/>
    <cellStyle name="Normal 7 3 2 2 2 2 2" xfId="1846" xr:uid="{32E2D698-0C1A-4E5E-ABFF-555E544FB322}"/>
    <cellStyle name="Normal 7 3 2 2 2 2 2 2" xfId="1847" xr:uid="{9ACBADAD-344A-4922-ACD6-CA71BEF54A92}"/>
    <cellStyle name="Normal 7 3 2 2 2 2 3" xfId="1848" xr:uid="{506583B2-0374-42E5-BCE4-3212B92D7F4E}"/>
    <cellStyle name="Normal 7 3 2 2 2 2 4" xfId="3455" xr:uid="{A59DBDD6-63D7-4ED7-AD15-2EE914437F58}"/>
    <cellStyle name="Normal 7 3 2 2 2 3" xfId="1849" xr:uid="{E3720302-2C2D-43C9-941C-774DF7EDCE93}"/>
    <cellStyle name="Normal 7 3 2 2 2 3 2" xfId="1850" xr:uid="{6E77A2F2-FEFF-4DCB-9BAE-678CFC504BF4}"/>
    <cellStyle name="Normal 7 3 2 2 2 3 3" xfId="3456" xr:uid="{36CBF70D-BF5B-4C56-8066-630D9DA78BEA}"/>
    <cellStyle name="Normal 7 3 2 2 2 3 4" xfId="3457" xr:uid="{A5A59D63-8019-406F-AF07-4C55BA0B0594}"/>
    <cellStyle name="Normal 7 3 2 2 2 4" xfId="1851" xr:uid="{194ED5A1-CF1D-486E-9BCF-7FAC3EA5D991}"/>
    <cellStyle name="Normal 7 3 2 2 2 5" xfId="3458" xr:uid="{F26FCBE8-4116-43DC-A4DE-7B17B752178F}"/>
    <cellStyle name="Normal 7 3 2 2 2 6" xfId="3459" xr:uid="{7C03EE44-0105-4DB1-B60F-4D41B17E86E9}"/>
    <cellStyle name="Normal 7 3 2 2 3" xfId="710" xr:uid="{88BC155C-5561-4005-85ED-4CD07B656D75}"/>
    <cellStyle name="Normal 7 3 2 2 3 2" xfId="1852" xr:uid="{A3E739D7-8233-4BEC-BCB3-6B3D6D9DAD84}"/>
    <cellStyle name="Normal 7 3 2 2 3 2 2" xfId="1853" xr:uid="{01CD0469-D836-4804-AE02-B1B9D593A53F}"/>
    <cellStyle name="Normal 7 3 2 2 3 2 3" xfId="3460" xr:uid="{6502FCF9-A467-4E8C-81D7-9537CC7ABC68}"/>
    <cellStyle name="Normal 7 3 2 2 3 2 4" xfId="3461" xr:uid="{2BCC5325-F2B8-4FCA-A420-6C652BFC2290}"/>
    <cellStyle name="Normal 7 3 2 2 3 3" xfId="1854" xr:uid="{1F6B9DF6-BD5C-43B3-82DF-36FF45680FAC}"/>
    <cellStyle name="Normal 7 3 2 2 3 4" xfId="3462" xr:uid="{2E889256-5881-42ED-A086-142E58B4C2EB}"/>
    <cellStyle name="Normal 7 3 2 2 3 5" xfId="3463" xr:uid="{CD744155-DB61-4B93-9BD9-124B01868B3F}"/>
    <cellStyle name="Normal 7 3 2 2 4" xfId="1855" xr:uid="{6A5F6EFD-CD38-4E0F-ACAA-01FC93785C68}"/>
    <cellStyle name="Normal 7 3 2 2 4 2" xfId="1856" xr:uid="{44BE09AA-89EE-4247-BAED-A42887E51A2C}"/>
    <cellStyle name="Normal 7 3 2 2 4 3" xfId="3464" xr:uid="{CFD05837-58AA-4933-B8BB-1887425597E1}"/>
    <cellStyle name="Normal 7 3 2 2 4 4" xfId="3465" xr:uid="{B593EAD0-4793-48C1-B47F-28800D3431D2}"/>
    <cellStyle name="Normal 7 3 2 2 5" xfId="1857" xr:uid="{CAC55944-81E0-45A1-8F6B-150F3DBA8FEF}"/>
    <cellStyle name="Normal 7 3 2 2 5 2" xfId="3466" xr:uid="{F989A6F7-9284-4B16-8D96-32488B0C7C09}"/>
    <cellStyle name="Normal 7 3 2 2 5 3" xfId="3467" xr:uid="{B43770D0-7437-452F-817E-766F02821AFC}"/>
    <cellStyle name="Normal 7 3 2 2 5 4" xfId="3468" xr:uid="{7EAE6055-9593-4EBB-A8AC-5F8F7A3F7446}"/>
    <cellStyle name="Normal 7 3 2 2 6" xfId="3469" xr:uid="{3238DE5B-21C0-41E4-8C40-3774F9C22E48}"/>
    <cellStyle name="Normal 7 3 2 2 7" xfId="3470" xr:uid="{4D0EAABA-0335-47C9-93CA-270F1A97E438}"/>
    <cellStyle name="Normal 7 3 2 2 8" xfId="3471" xr:uid="{7A22810C-4CB2-4231-BE99-CDAE5B21992F}"/>
    <cellStyle name="Normal 7 3 2 3" xfId="357" xr:uid="{884A9D0E-6A86-4F10-958D-F6D569F09A58}"/>
    <cellStyle name="Normal 7 3 2 3 2" xfId="711" xr:uid="{540243B4-C471-4047-B0AB-9A4A21930756}"/>
    <cellStyle name="Normal 7 3 2 3 2 2" xfId="712" xr:uid="{3429E1BC-8DC8-4993-AA85-46AAD2B6FFE7}"/>
    <cellStyle name="Normal 7 3 2 3 2 2 2" xfId="1858" xr:uid="{21A12F84-73F1-4DB5-88D1-2440B22EAD36}"/>
    <cellStyle name="Normal 7 3 2 3 2 2 2 2" xfId="1859" xr:uid="{B697F19B-0AFE-4401-908D-5002DF89A8E2}"/>
    <cellStyle name="Normal 7 3 2 3 2 2 3" xfId="1860" xr:uid="{971C7570-DB7E-4956-AF7D-AFEC2C638DB4}"/>
    <cellStyle name="Normal 7 3 2 3 2 3" xfId="1861" xr:uid="{855BAC28-E7ED-47B7-A094-1C077E55E3D2}"/>
    <cellStyle name="Normal 7 3 2 3 2 3 2" xfId="1862" xr:uid="{C4F4EC65-804D-453F-A6AC-E615EB85A0C3}"/>
    <cellStyle name="Normal 7 3 2 3 2 4" xfId="1863" xr:uid="{7830FD81-A193-44B7-AAFD-BC6E0B66B7C1}"/>
    <cellStyle name="Normal 7 3 2 3 3" xfId="713" xr:uid="{E20B8337-DEE9-4452-9464-B2F0FF158E6B}"/>
    <cellStyle name="Normal 7 3 2 3 3 2" xfId="1864" xr:uid="{03AED3F9-CFAC-4239-8EAF-F4DDDD7B4597}"/>
    <cellStyle name="Normal 7 3 2 3 3 2 2" xfId="1865" xr:uid="{A910895D-549C-4CEF-A593-48663B2B9C9D}"/>
    <cellStyle name="Normal 7 3 2 3 3 3" xfId="1866" xr:uid="{A262A3A5-83E5-4E7F-984B-E000832E9D24}"/>
    <cellStyle name="Normal 7 3 2 3 3 4" xfId="3472" xr:uid="{743507A0-99D0-4414-9AC5-CC7729ECED73}"/>
    <cellStyle name="Normal 7 3 2 3 4" xfId="1867" xr:uid="{1B9D6CC6-571E-4B0C-A116-F5051D22F98C}"/>
    <cellStyle name="Normal 7 3 2 3 4 2" xfId="1868" xr:uid="{457EEE1D-E616-430F-826C-AC5C8AAA2781}"/>
    <cellStyle name="Normal 7 3 2 3 5" xfId="1869" xr:uid="{9A906E0E-96B8-4B14-9080-5BD988186119}"/>
    <cellStyle name="Normal 7 3 2 3 6" xfId="3473" xr:uid="{B3FCA695-99CE-4B76-BD39-529E0007F561}"/>
    <cellStyle name="Normal 7 3 2 4" xfId="358" xr:uid="{056D3F27-DBAE-4F17-92AE-02DA382975D4}"/>
    <cellStyle name="Normal 7 3 2 4 2" xfId="714" xr:uid="{EA4F7E35-1F0A-4D48-B9F4-535F73FDDE61}"/>
    <cellStyle name="Normal 7 3 2 4 2 2" xfId="1870" xr:uid="{D4BF4F51-F048-4E3D-9292-954AAB105442}"/>
    <cellStyle name="Normal 7 3 2 4 2 2 2" xfId="1871" xr:uid="{6C1D6FE7-58E5-481D-8AC2-756CB49B9A29}"/>
    <cellStyle name="Normal 7 3 2 4 2 3" xfId="1872" xr:uid="{3D2A12DF-80A6-4276-A40C-884C27183360}"/>
    <cellStyle name="Normal 7 3 2 4 2 4" xfId="3474" xr:uid="{590C131D-A94B-423D-BBF9-D580E7B4662F}"/>
    <cellStyle name="Normal 7 3 2 4 3" xfId="1873" xr:uid="{0E22C56C-5F3B-4132-8B04-BF576175ED19}"/>
    <cellStyle name="Normal 7 3 2 4 3 2" xfId="1874" xr:uid="{573FC572-AAA0-4BCF-BF5A-672CEF03EF52}"/>
    <cellStyle name="Normal 7 3 2 4 4" xfId="1875" xr:uid="{72BF940D-F237-4302-A2C2-8CDCC93CF639}"/>
    <cellStyle name="Normal 7 3 2 4 5" xfId="3475" xr:uid="{AD90DA2B-7462-4D42-A836-3648FEF2B864}"/>
    <cellStyle name="Normal 7 3 2 5" xfId="359" xr:uid="{B2F63DC0-64AA-46CD-B72C-3340C037F150}"/>
    <cellStyle name="Normal 7 3 2 5 2" xfId="1876" xr:uid="{9C7618E0-7A03-41D8-82FC-CA08B81AF81D}"/>
    <cellStyle name="Normal 7 3 2 5 2 2" xfId="1877" xr:uid="{50BAB2CF-253A-4495-B84C-F4F3E193950B}"/>
    <cellStyle name="Normal 7 3 2 5 3" xfId="1878" xr:uid="{5E068E58-6273-46E9-98D9-1307EDB6B106}"/>
    <cellStyle name="Normal 7 3 2 5 4" xfId="3476" xr:uid="{27F3C94E-7EE1-4F00-9BAA-DD34668449FA}"/>
    <cellStyle name="Normal 7 3 2 6" xfId="1879" xr:uid="{58165027-212F-4848-98BF-7994096CE1E3}"/>
    <cellStyle name="Normal 7 3 2 6 2" xfId="1880" xr:uid="{EB59363E-0189-4BBD-9F9A-B957406EB993}"/>
    <cellStyle name="Normal 7 3 2 6 3" xfId="3477" xr:uid="{8B465AFE-D260-423C-9762-F24343837858}"/>
    <cellStyle name="Normal 7 3 2 6 4" xfId="3478" xr:uid="{8055A5A4-4515-4D60-838A-83999B4A7D94}"/>
    <cellStyle name="Normal 7 3 2 7" xfId="1881" xr:uid="{5B5F438E-13D8-4C44-98AE-5550244968D3}"/>
    <cellStyle name="Normal 7 3 2 8" xfId="3479" xr:uid="{A88E6A85-0EEB-4E4A-B718-7732E4ADFD69}"/>
    <cellStyle name="Normal 7 3 2 9" xfId="3480" xr:uid="{A493C49F-0A19-4F8A-AEAD-7D93E3DDD8E1}"/>
    <cellStyle name="Normal 7 3 3" xfId="138" xr:uid="{DB0699EE-8779-496F-9259-5057ED544748}"/>
    <cellStyle name="Normal 7 3 3 2" xfId="139" xr:uid="{3E3622D4-B033-4744-BE67-646337A58040}"/>
    <cellStyle name="Normal 7 3 3 2 2" xfId="715" xr:uid="{5A043384-89B6-4F47-8A23-A2AE3867D067}"/>
    <cellStyle name="Normal 7 3 3 2 2 2" xfId="1882" xr:uid="{D2482707-1813-461C-B16E-22D3A2D2045F}"/>
    <cellStyle name="Normal 7 3 3 2 2 2 2" xfId="1883" xr:uid="{2D923B29-229D-4FAE-8F26-F5A9EB463819}"/>
    <cellStyle name="Normal 7 3 3 2 2 2 2 2" xfId="4484" xr:uid="{ED5C8D46-B768-4CCB-A532-5093BA4A1EB1}"/>
    <cellStyle name="Normal 7 3 3 2 2 2 3" xfId="4485" xr:uid="{7E03F843-8CD0-425F-8330-E64065B54BF8}"/>
    <cellStyle name="Normal 7 3 3 2 2 3" xfId="1884" xr:uid="{94A9FCF5-3786-442B-A32E-2C03077245AB}"/>
    <cellStyle name="Normal 7 3 3 2 2 3 2" xfId="4486" xr:uid="{60D1F649-3EFD-4B46-944C-9149B1939347}"/>
    <cellStyle name="Normal 7 3 3 2 2 4" xfId="3481" xr:uid="{671D3F49-9D8E-405A-84C6-B3426F67E1D4}"/>
    <cellStyle name="Normal 7 3 3 2 3" xfId="1885" xr:uid="{9E439FBA-E3B5-4D40-AE2D-7A02CBDAA843}"/>
    <cellStyle name="Normal 7 3 3 2 3 2" xfId="1886" xr:uid="{1DA8443B-3823-4CD1-9420-A0AE2F1D5197}"/>
    <cellStyle name="Normal 7 3 3 2 3 2 2" xfId="4487" xr:uid="{B27A4553-FC39-4ADA-8BFC-48EB4F89D25C}"/>
    <cellStyle name="Normal 7 3 3 2 3 3" xfId="3482" xr:uid="{E98407ED-13C6-4E81-B29B-9FFBDE54AB56}"/>
    <cellStyle name="Normal 7 3 3 2 3 4" xfId="3483" xr:uid="{80887990-2E17-4DF5-9092-B93269BC18C0}"/>
    <cellStyle name="Normal 7 3 3 2 4" xfId="1887" xr:uid="{13BCA165-891A-4F62-AD9D-3F920945BF32}"/>
    <cellStyle name="Normal 7 3 3 2 4 2" xfId="4488" xr:uid="{8EF49D1D-3220-48D5-8572-4EB90319045F}"/>
    <cellStyle name="Normal 7 3 3 2 5" xfId="3484" xr:uid="{AEE38E96-6A95-4DF0-A6A6-B4E3AAA94E06}"/>
    <cellStyle name="Normal 7 3 3 2 6" xfId="3485" xr:uid="{42B3E44C-C357-47C0-BF76-EBF69BD1E5CE}"/>
    <cellStyle name="Normal 7 3 3 3" xfId="360" xr:uid="{2C6F4173-9672-4834-A80C-94E3A62980EE}"/>
    <cellStyle name="Normal 7 3 3 3 2" xfId="1888" xr:uid="{8A5BF5BB-9BF0-4B56-93D9-26E73AD9AE64}"/>
    <cellStyle name="Normal 7 3 3 3 2 2" xfId="1889" xr:uid="{CF9B2C36-AA75-4295-A1B3-AF9907E2409D}"/>
    <cellStyle name="Normal 7 3 3 3 2 2 2" xfId="4489" xr:uid="{6E25B0CB-ADB2-45BF-A838-428B8E00C323}"/>
    <cellStyle name="Normal 7 3 3 3 2 3" xfId="3486" xr:uid="{D2594212-2E59-4336-BBA2-5802F5B892CF}"/>
    <cellStyle name="Normal 7 3 3 3 2 4" xfId="3487" xr:uid="{0F300DEE-11A7-4953-A50E-CE16C5C6A364}"/>
    <cellStyle name="Normal 7 3 3 3 3" xfId="1890" xr:uid="{4E2ADDFE-4955-4F3D-B6CF-F14DEBB71B0B}"/>
    <cellStyle name="Normal 7 3 3 3 3 2" xfId="4490" xr:uid="{B39B7D47-CBFB-435B-9107-91F34A7E20A5}"/>
    <cellStyle name="Normal 7 3 3 3 4" xfId="3488" xr:uid="{74BCD79E-8C67-4C88-A65F-A280CC5A0395}"/>
    <cellStyle name="Normal 7 3 3 3 5" xfId="3489" xr:uid="{BE10D9C7-A54B-47EE-B3D5-3776A5B94A0B}"/>
    <cellStyle name="Normal 7 3 3 4" xfId="1891" xr:uid="{2CAA003C-FD32-402B-96E9-1D2E19BCAC18}"/>
    <cellStyle name="Normal 7 3 3 4 2" xfId="1892" xr:uid="{11B00DAB-CB90-4039-BE37-B82BF7D13CDC}"/>
    <cellStyle name="Normal 7 3 3 4 2 2" xfId="4491" xr:uid="{5C5E3B29-48D5-44B7-AF55-FF7B001A2948}"/>
    <cellStyle name="Normal 7 3 3 4 3" xfId="3490" xr:uid="{946E6538-D8FA-481E-865A-ED664B66A215}"/>
    <cellStyle name="Normal 7 3 3 4 4" xfId="3491" xr:uid="{12568EA0-94E8-4230-8F39-41CF4304240D}"/>
    <cellStyle name="Normal 7 3 3 5" xfId="1893" xr:uid="{531148BB-729E-44D1-964B-905C2809F31F}"/>
    <cellStyle name="Normal 7 3 3 5 2" xfId="3492" xr:uid="{863B7EF8-1964-4C3E-A553-225B8CA3CB58}"/>
    <cellStyle name="Normal 7 3 3 5 3" xfId="3493" xr:uid="{C1E46FF7-B9A7-4968-B7A7-C0349BF18598}"/>
    <cellStyle name="Normal 7 3 3 5 4" xfId="3494" xr:uid="{6B713EBE-5F05-44E5-8501-B9A6282E7655}"/>
    <cellStyle name="Normal 7 3 3 6" xfId="3495" xr:uid="{B5EEF9FC-5A82-403E-978B-F49D35D1D043}"/>
    <cellStyle name="Normal 7 3 3 7" xfId="3496" xr:uid="{D68A5CC4-3C4A-4C97-A89A-1039201F649B}"/>
    <cellStyle name="Normal 7 3 3 8" xfId="3497" xr:uid="{926578FB-1D25-4F42-A211-885417F83F69}"/>
    <cellStyle name="Normal 7 3 4" xfId="140" xr:uid="{71A3D2BF-36FE-4239-B61E-BB1A24348C1C}"/>
    <cellStyle name="Normal 7 3 4 2" xfId="716" xr:uid="{99B7E3C7-9C8A-4B56-B5FA-822C0EB638A8}"/>
    <cellStyle name="Normal 7 3 4 2 2" xfId="717" xr:uid="{A8988CA1-730D-43F9-BE7D-8D655BAC7B05}"/>
    <cellStyle name="Normal 7 3 4 2 2 2" xfId="1894" xr:uid="{7D25DFC2-882C-4158-B3D6-F115A26319D0}"/>
    <cellStyle name="Normal 7 3 4 2 2 2 2" xfId="1895" xr:uid="{C4B459A8-32CF-4411-91F2-6F226B24C0FF}"/>
    <cellStyle name="Normal 7 3 4 2 2 3" xfId="1896" xr:uid="{B9EC9EF3-78E7-47A9-A8B4-6E9CEBA2DF9A}"/>
    <cellStyle name="Normal 7 3 4 2 2 4" xfId="3498" xr:uid="{3EB20C28-17F7-4210-BA84-5E64D3E74DBC}"/>
    <cellStyle name="Normal 7 3 4 2 3" xfId="1897" xr:uid="{D474C36B-476C-44E4-900E-6BCD2612025C}"/>
    <cellStyle name="Normal 7 3 4 2 3 2" xfId="1898" xr:uid="{E3F4A421-A0F6-41A3-BC4E-CC06925B354C}"/>
    <cellStyle name="Normal 7 3 4 2 4" xfId="1899" xr:uid="{8FEFCAC8-D441-4A8C-8A0C-73B91AA3F977}"/>
    <cellStyle name="Normal 7 3 4 2 5" xfId="3499" xr:uid="{46840FCE-6EAB-4D4B-83DF-08374D29629C}"/>
    <cellStyle name="Normal 7 3 4 3" xfId="718" xr:uid="{375A2603-75A0-4B8B-A932-8C251D584E93}"/>
    <cellStyle name="Normal 7 3 4 3 2" xfId="1900" xr:uid="{4A88AEBB-64F2-4D78-9762-D3FFF93EBDBF}"/>
    <cellStyle name="Normal 7 3 4 3 2 2" xfId="1901" xr:uid="{335404CE-6C52-4270-8B0B-ACA24831256D}"/>
    <cellStyle name="Normal 7 3 4 3 3" xfId="1902" xr:uid="{9918D033-6E65-46D6-BD18-98F2699BFF01}"/>
    <cellStyle name="Normal 7 3 4 3 4" xfId="3500" xr:uid="{2FD92E9F-718D-4B00-B19E-D60A946A6528}"/>
    <cellStyle name="Normal 7 3 4 4" xfId="1903" xr:uid="{5D0D0467-D1D5-4DCD-B64B-D1124C6590C2}"/>
    <cellStyle name="Normal 7 3 4 4 2" xfId="1904" xr:uid="{B5F61622-FD50-41A2-8750-FA65603A8E4C}"/>
    <cellStyle name="Normal 7 3 4 4 3" xfId="3501" xr:uid="{5098513D-AFBC-4D41-B3AE-3C797CACFEF7}"/>
    <cellStyle name="Normal 7 3 4 4 4" xfId="3502" xr:uid="{A55AF1CE-2E40-4111-AA68-F67F795DCB00}"/>
    <cellStyle name="Normal 7 3 4 5" xfId="1905" xr:uid="{F5BAA352-1E06-43E9-B99B-7D0F496AA91D}"/>
    <cellStyle name="Normal 7 3 4 6" xfId="3503" xr:uid="{59575718-D58F-43BE-A044-32FE5DFC0D7B}"/>
    <cellStyle name="Normal 7 3 4 7" xfId="3504" xr:uid="{2C9FEDFD-F3F7-49F1-A1B8-63081240E382}"/>
    <cellStyle name="Normal 7 3 5" xfId="361" xr:uid="{3EF8E911-9B3E-458F-A879-F715FF1629E7}"/>
    <cellStyle name="Normal 7 3 5 2" xfId="719" xr:uid="{0F920256-D4D6-488E-A323-ED56F28C0F50}"/>
    <cellStyle name="Normal 7 3 5 2 2" xfId="1906" xr:uid="{62CB5971-C3B8-4507-9AB8-63BB10DA3A51}"/>
    <cellStyle name="Normal 7 3 5 2 2 2" xfId="1907" xr:uid="{83D3B898-A0DA-4332-923D-DB4C1CFDE28A}"/>
    <cellStyle name="Normal 7 3 5 2 3" xfId="1908" xr:uid="{D76633E9-E455-41BB-A20B-486A070DA4A9}"/>
    <cellStyle name="Normal 7 3 5 2 4" xfId="3505" xr:uid="{0DCDE50E-5587-43D8-8BC6-1DAEA52A86A8}"/>
    <cellStyle name="Normal 7 3 5 3" xfId="1909" xr:uid="{ACE5C284-3014-4E9E-AC91-FB20208D9D23}"/>
    <cellStyle name="Normal 7 3 5 3 2" xfId="1910" xr:uid="{4FBD33BB-4541-412A-88E5-1025CF647ED5}"/>
    <cellStyle name="Normal 7 3 5 3 3" xfId="3506" xr:uid="{E8213428-FE12-4128-8FFE-6ABE516F3EB4}"/>
    <cellStyle name="Normal 7 3 5 3 4" xfId="3507" xr:uid="{4BCE21B7-EB2F-4445-AB85-66328F92B350}"/>
    <cellStyle name="Normal 7 3 5 4" xfId="1911" xr:uid="{7E6A47ED-5C13-4987-9A8A-238829F3DBC4}"/>
    <cellStyle name="Normal 7 3 5 5" xfId="3508" xr:uid="{07AC1247-5EED-4F34-B58E-7D7FE7E091E6}"/>
    <cellStyle name="Normal 7 3 5 6" xfId="3509" xr:uid="{64F27BD3-1927-485C-B6AA-A0E784D3CEDD}"/>
    <cellStyle name="Normal 7 3 6" xfId="362" xr:uid="{B532B177-D0BC-49D6-82D9-663A20A4C1BA}"/>
    <cellStyle name="Normal 7 3 6 2" xfId="1912" xr:uid="{2F7F07E3-E7B0-440B-B349-70F9D512176C}"/>
    <cellStyle name="Normal 7 3 6 2 2" xfId="1913" xr:uid="{733BEB1F-5D4B-48D8-9D8C-BE692130BF92}"/>
    <cellStyle name="Normal 7 3 6 2 3" xfId="3510" xr:uid="{C15CE6BA-6CC3-4C9B-BDC1-7E528E307622}"/>
    <cellStyle name="Normal 7 3 6 2 4" xfId="3511" xr:uid="{950C92C0-7240-44C5-B850-064B6AB80C52}"/>
    <cellStyle name="Normal 7 3 6 3" xfId="1914" xr:uid="{5D0F9205-F189-4646-B1D9-EFB6B91B799A}"/>
    <cellStyle name="Normal 7 3 6 4" xfId="3512" xr:uid="{E5F6C6EC-B294-4451-B0E2-2022461F57F1}"/>
    <cellStyle name="Normal 7 3 6 5" xfId="3513" xr:uid="{7A49621E-E91B-46FF-AE1A-9D00DC6DC5BF}"/>
    <cellStyle name="Normal 7 3 7" xfId="1915" xr:uid="{D1F73C11-5489-40AB-BACD-08E92A13FC29}"/>
    <cellStyle name="Normal 7 3 7 2" xfId="1916" xr:uid="{BBF6DBE8-FE43-4740-A509-8C62AF214B5F}"/>
    <cellStyle name="Normal 7 3 7 3" xfId="3514" xr:uid="{942E493D-D399-4A6C-B0A1-A78B6471123F}"/>
    <cellStyle name="Normal 7 3 7 4" xfId="3515" xr:uid="{0E57B422-5AB8-4D94-A725-258097EB7C51}"/>
    <cellStyle name="Normal 7 3 8" xfId="1917" xr:uid="{85D21B3E-8C3F-41D8-B293-96FE776AAE41}"/>
    <cellStyle name="Normal 7 3 8 2" xfId="3516" xr:uid="{EC6967A5-327D-497A-9619-067DA5CAB589}"/>
    <cellStyle name="Normal 7 3 8 3" xfId="3517" xr:uid="{191E749E-00A5-442C-9492-B9A5CBBCE10A}"/>
    <cellStyle name="Normal 7 3 8 4" xfId="3518" xr:uid="{ADB04B06-D558-4DAF-8388-7AC4759EDF73}"/>
    <cellStyle name="Normal 7 3 9" xfId="3519" xr:uid="{F35FC2EF-8DD4-455D-9D03-8DCC3D27BB98}"/>
    <cellStyle name="Normal 7 4" xfId="141" xr:uid="{0664D7E6-427F-4705-A67B-420E6383792C}"/>
    <cellStyle name="Normal 7 4 10" xfId="3520" xr:uid="{593C6507-C950-4BA6-9B30-14B64C2F76C6}"/>
    <cellStyle name="Normal 7 4 11" xfId="3521" xr:uid="{71101AC0-53DA-4725-8262-EF4119283719}"/>
    <cellStyle name="Normal 7 4 2" xfId="142" xr:uid="{14D3BFB9-EBBF-4BE5-A5C3-3636B794AB3C}"/>
    <cellStyle name="Normal 7 4 2 2" xfId="363" xr:uid="{6AAF5A96-F111-4F11-BEBB-D814B63B734B}"/>
    <cellStyle name="Normal 7 4 2 2 2" xfId="720" xr:uid="{F4F22A86-8B68-45EA-9A33-99E164A2E9C4}"/>
    <cellStyle name="Normal 7 4 2 2 2 2" xfId="721" xr:uid="{8BC448B3-3107-44B1-8369-F85D73E4237B}"/>
    <cellStyle name="Normal 7 4 2 2 2 2 2" xfId="1918" xr:uid="{147A2EFE-B4DC-4AC3-83D8-2A1707A86C40}"/>
    <cellStyle name="Normal 7 4 2 2 2 2 3" xfId="3522" xr:uid="{936565EF-7E3B-4C32-AF9E-A9BB1D46404E}"/>
    <cellStyle name="Normal 7 4 2 2 2 2 4" xfId="3523" xr:uid="{4DF0A5EF-FE9D-4D1D-B446-80EB5E7EB092}"/>
    <cellStyle name="Normal 7 4 2 2 2 3" xfId="1919" xr:uid="{4EB816E9-C5B5-4DE3-8AA9-0BB54D12AF2D}"/>
    <cellStyle name="Normal 7 4 2 2 2 3 2" xfId="3524" xr:uid="{69C48BEA-6B4A-45BE-AE69-3F141F8418A6}"/>
    <cellStyle name="Normal 7 4 2 2 2 3 3" xfId="3525" xr:uid="{F5398B5D-AFEF-450E-BFC7-1518D62807DE}"/>
    <cellStyle name="Normal 7 4 2 2 2 3 4" xfId="3526" xr:uid="{9ACBBF12-E2C4-4649-842C-B1486A938F72}"/>
    <cellStyle name="Normal 7 4 2 2 2 4" xfId="3527" xr:uid="{FBBB2DA5-3FAE-4807-BD04-8CE628D8951B}"/>
    <cellStyle name="Normal 7 4 2 2 2 5" xfId="3528" xr:uid="{E486829C-EC43-49AA-AFE8-6C8D0496DB9B}"/>
    <cellStyle name="Normal 7 4 2 2 2 6" xfId="3529" xr:uid="{08E93820-EC1C-48AE-ABF9-230AF11A58FB}"/>
    <cellStyle name="Normal 7 4 2 2 3" xfId="722" xr:uid="{128D70CB-AA40-466F-9D51-62BE15C9F3C8}"/>
    <cellStyle name="Normal 7 4 2 2 3 2" xfId="1920" xr:uid="{7E214C0D-81B9-44C5-967A-D02CE0E2C777}"/>
    <cellStyle name="Normal 7 4 2 2 3 2 2" xfId="3530" xr:uid="{5E50250C-5E55-49ED-BDFA-EB2D7181C0EE}"/>
    <cellStyle name="Normal 7 4 2 2 3 2 3" xfId="3531" xr:uid="{AB569BAA-E030-471F-BD95-84DEA13D9D48}"/>
    <cellStyle name="Normal 7 4 2 2 3 2 4" xfId="3532" xr:uid="{37175AC5-009A-4C50-8529-A39798590ABA}"/>
    <cellStyle name="Normal 7 4 2 2 3 3" xfId="3533" xr:uid="{F2AE1CD1-D2E8-4994-8D8B-3272BAAAA87C}"/>
    <cellStyle name="Normal 7 4 2 2 3 4" xfId="3534" xr:uid="{2BFCCBE9-DA7E-4F3D-985C-997F5BA1645F}"/>
    <cellStyle name="Normal 7 4 2 2 3 5" xfId="3535" xr:uid="{6489E4FB-8B1D-4917-894A-9CB63F629F25}"/>
    <cellStyle name="Normal 7 4 2 2 4" xfId="1921" xr:uid="{06921870-7FD2-4D12-BFD3-1F3C6E42F4C8}"/>
    <cellStyle name="Normal 7 4 2 2 4 2" xfId="3536" xr:uid="{1B963844-F9B5-4208-831B-0826E5B6730E}"/>
    <cellStyle name="Normal 7 4 2 2 4 3" xfId="3537" xr:uid="{74D7B3C2-6E99-42E5-9980-CDE410A5E623}"/>
    <cellStyle name="Normal 7 4 2 2 4 4" xfId="3538" xr:uid="{1B1D4850-5AA5-4184-9071-9E9C236FEB00}"/>
    <cellStyle name="Normal 7 4 2 2 5" xfId="3539" xr:uid="{AAF48CB6-C1AC-4A0B-AB60-31E0A588BE3B}"/>
    <cellStyle name="Normal 7 4 2 2 5 2" xfId="3540" xr:uid="{395C7A5D-7E57-4F28-BE40-F8BC06544C9E}"/>
    <cellStyle name="Normal 7 4 2 2 5 3" xfId="3541" xr:uid="{0F287EA6-D779-4722-84C8-735C9E29469F}"/>
    <cellStyle name="Normal 7 4 2 2 5 4" xfId="3542" xr:uid="{FBC9062E-6A34-48DF-B818-34714659136B}"/>
    <cellStyle name="Normal 7 4 2 2 6" xfId="3543" xr:uid="{B21AAC37-410F-4DA4-AA33-AAFD86E3F672}"/>
    <cellStyle name="Normal 7 4 2 2 7" xfId="3544" xr:uid="{6FD19618-6A61-4188-BB4C-07623BE2F35F}"/>
    <cellStyle name="Normal 7 4 2 2 8" xfId="3545" xr:uid="{22D20635-8F41-4831-9D60-2E1E623D953B}"/>
    <cellStyle name="Normal 7 4 2 3" xfId="723" xr:uid="{247716A6-BB47-4CAE-8C5D-648F4391BA2D}"/>
    <cellStyle name="Normal 7 4 2 3 2" xfId="724" xr:uid="{0F93E59B-C09A-4F70-9D21-31F52C91FB70}"/>
    <cellStyle name="Normal 7 4 2 3 2 2" xfId="725" xr:uid="{883CEBCC-4750-4B0B-A67E-692B5DBDE7F5}"/>
    <cellStyle name="Normal 7 4 2 3 2 3" xfId="3546" xr:uid="{F6BC1C10-ED2B-4059-9F0F-64EFF85DF1D6}"/>
    <cellStyle name="Normal 7 4 2 3 2 4" xfId="3547" xr:uid="{93BA04F1-63C0-4BAE-8831-C403395DB09C}"/>
    <cellStyle name="Normal 7 4 2 3 3" xfId="726" xr:uid="{D0B32945-78DD-4F99-89E3-3F0D8FDDD8E5}"/>
    <cellStyle name="Normal 7 4 2 3 3 2" xfId="3548" xr:uid="{76CA4EBA-7EDD-4AFB-B7D0-F62452FABC2A}"/>
    <cellStyle name="Normal 7 4 2 3 3 3" xfId="3549" xr:uid="{C963C5C7-0139-4AAC-A16C-A1FF50C63E92}"/>
    <cellStyle name="Normal 7 4 2 3 3 4" xfId="3550" xr:uid="{D38854C5-3EA1-40B9-ACF6-242BF74E32E6}"/>
    <cellStyle name="Normal 7 4 2 3 4" xfId="3551" xr:uid="{E2ECA872-1789-4CDE-B0B7-FE3FFD13C1FE}"/>
    <cellStyle name="Normal 7 4 2 3 5" xfId="3552" xr:uid="{3118581D-5499-47F0-8B4C-C6DD25E97995}"/>
    <cellStyle name="Normal 7 4 2 3 6" xfId="3553" xr:uid="{7029D20E-3D43-401E-8793-8474786D0E44}"/>
    <cellStyle name="Normal 7 4 2 4" xfId="727" xr:uid="{6DCA0EEF-9317-4A36-AD9D-2FE69B2A89C9}"/>
    <cellStyle name="Normal 7 4 2 4 2" xfId="728" xr:uid="{490072F9-6EAE-45DD-A767-94D690C3AD6D}"/>
    <cellStyle name="Normal 7 4 2 4 2 2" xfId="3554" xr:uid="{6A98FE98-02BC-488F-B1EE-3F2CBB16BE7D}"/>
    <cellStyle name="Normal 7 4 2 4 2 3" xfId="3555" xr:uid="{2BE0A511-3D71-486E-815B-F9BC2D06FAE5}"/>
    <cellStyle name="Normal 7 4 2 4 2 4" xfId="3556" xr:uid="{65630CA9-1FDA-4EEB-94B4-BCEE2905B33C}"/>
    <cellStyle name="Normal 7 4 2 4 3" xfId="3557" xr:uid="{56445BB5-71B7-4BD2-9510-28F5CDFC23E5}"/>
    <cellStyle name="Normal 7 4 2 4 4" xfId="3558" xr:uid="{8C7D30F1-4D7C-4337-AFE3-857D36A9C30A}"/>
    <cellStyle name="Normal 7 4 2 4 5" xfId="3559" xr:uid="{60954405-7738-4489-8B75-A1C55B24D043}"/>
    <cellStyle name="Normal 7 4 2 5" xfId="729" xr:uid="{A1F6671C-A10B-4836-A65D-AF4767DEACAE}"/>
    <cellStyle name="Normal 7 4 2 5 2" xfId="3560" xr:uid="{52D106FE-7E83-449C-AB2B-9ECC52A3C825}"/>
    <cellStyle name="Normal 7 4 2 5 3" xfId="3561" xr:uid="{E4D31B5B-1FD6-4F86-82AC-CE88A372D276}"/>
    <cellStyle name="Normal 7 4 2 5 4" xfId="3562" xr:uid="{404DFED5-01E5-4198-8D39-B3DD424711E0}"/>
    <cellStyle name="Normal 7 4 2 6" xfId="3563" xr:uid="{5C36C402-65ED-4A42-B877-7CCA9556652E}"/>
    <cellStyle name="Normal 7 4 2 6 2" xfId="3564" xr:uid="{1026D5D7-95D0-4707-A54E-E16956A71862}"/>
    <cellStyle name="Normal 7 4 2 6 3" xfId="3565" xr:uid="{C86E62BA-4207-48FC-A635-2B7824233AFA}"/>
    <cellStyle name="Normal 7 4 2 6 4" xfId="3566" xr:uid="{0070DF5F-03C9-43F6-B671-12FA7525DACB}"/>
    <cellStyle name="Normal 7 4 2 7" xfId="3567" xr:uid="{01B3912D-1F13-4ECA-A7AA-0D2DE35DF6CD}"/>
    <cellStyle name="Normal 7 4 2 8" xfId="3568" xr:uid="{022985B3-8DED-49E0-8C4E-F08C2F45C620}"/>
    <cellStyle name="Normal 7 4 2 9" xfId="3569" xr:uid="{714317E9-E5E4-4227-8BC8-D88EA884E4D9}"/>
    <cellStyle name="Normal 7 4 3" xfId="364" xr:uid="{7D557EF2-DAB8-4887-9632-A578E3890CE4}"/>
    <cellStyle name="Normal 7 4 3 2" xfId="730" xr:uid="{87F7196C-0637-4A05-A2AF-E50D6A615332}"/>
    <cellStyle name="Normal 7 4 3 2 2" xfId="731" xr:uid="{2D695376-D876-4830-BF05-9276F8A26A29}"/>
    <cellStyle name="Normal 7 4 3 2 2 2" xfId="1922" xr:uid="{373C9481-BB6C-4265-BC57-B82863282425}"/>
    <cellStyle name="Normal 7 4 3 2 2 2 2" xfId="1923" xr:uid="{F82D0BC8-BE3F-47F0-98E3-217FAD8EE42A}"/>
    <cellStyle name="Normal 7 4 3 2 2 3" xfId="1924" xr:uid="{F14C1FC6-2115-4608-B196-BBE557ACAED8}"/>
    <cellStyle name="Normal 7 4 3 2 2 4" xfId="3570" xr:uid="{B3DF0C27-C925-4995-81AE-63387241B3BC}"/>
    <cellStyle name="Normal 7 4 3 2 3" xfId="1925" xr:uid="{2208D2D1-0A11-450C-A566-81B488C19890}"/>
    <cellStyle name="Normal 7 4 3 2 3 2" xfId="1926" xr:uid="{27F33170-2317-4452-AB33-CF28D0C1FC07}"/>
    <cellStyle name="Normal 7 4 3 2 3 3" xfId="3571" xr:uid="{26B4A398-7E9B-4A39-9276-2FD520D1D493}"/>
    <cellStyle name="Normal 7 4 3 2 3 4" xfId="3572" xr:uid="{CC652502-EED6-4B85-AA31-13859A247A23}"/>
    <cellStyle name="Normal 7 4 3 2 4" xfId="1927" xr:uid="{F3AFD43F-E886-456B-8F60-46A1CC119E5E}"/>
    <cellStyle name="Normal 7 4 3 2 5" xfId="3573" xr:uid="{4446308F-5617-4A97-AAE6-9F8DEBE49504}"/>
    <cellStyle name="Normal 7 4 3 2 6" xfId="3574" xr:uid="{AF730723-3AEE-461C-B3F5-9802E2E711AD}"/>
    <cellStyle name="Normal 7 4 3 3" xfId="732" xr:uid="{FD205E81-9478-48DB-A59B-3F643641E31B}"/>
    <cellStyle name="Normal 7 4 3 3 2" xfId="1928" xr:uid="{60968BC4-F821-4E7E-8960-8DEB7DCAB96A}"/>
    <cellStyle name="Normal 7 4 3 3 2 2" xfId="1929" xr:uid="{DB9E919F-BB65-4C25-867D-238787A072CA}"/>
    <cellStyle name="Normal 7 4 3 3 2 3" xfId="3575" xr:uid="{77DB8578-E9BF-42B0-A813-444D329E816E}"/>
    <cellStyle name="Normal 7 4 3 3 2 4" xfId="3576" xr:uid="{A2AD3093-B642-453D-917B-718C88812A0E}"/>
    <cellStyle name="Normal 7 4 3 3 3" xfId="1930" xr:uid="{2CFFFB7E-F34E-44AC-BA6A-6419960BE601}"/>
    <cellStyle name="Normal 7 4 3 3 4" xfId="3577" xr:uid="{2AA96ED0-FCFE-45C3-A1AB-D8B528E8ECCB}"/>
    <cellStyle name="Normal 7 4 3 3 5" xfId="3578" xr:uid="{3DB8E672-6321-4DD2-BC52-E3E78DE3E2F6}"/>
    <cellStyle name="Normal 7 4 3 4" xfId="1931" xr:uid="{262AA0D0-1519-40E6-997A-80FFCFB938E0}"/>
    <cellStyle name="Normal 7 4 3 4 2" xfId="1932" xr:uid="{29116D1D-A7C2-41EB-9D50-AF926F893B38}"/>
    <cellStyle name="Normal 7 4 3 4 3" xfId="3579" xr:uid="{F8D30FDC-AF2A-40CB-B868-EE8F4C6B3F8E}"/>
    <cellStyle name="Normal 7 4 3 4 4" xfId="3580" xr:uid="{B2D80269-BA4D-41B1-A908-EF49E20AF631}"/>
    <cellStyle name="Normal 7 4 3 5" xfId="1933" xr:uid="{922438D9-EF34-4C3F-984A-9D57E5FE1F8E}"/>
    <cellStyle name="Normal 7 4 3 5 2" xfId="3581" xr:uid="{AFBBC8A0-0DEA-40D5-8E61-62FF157713A0}"/>
    <cellStyle name="Normal 7 4 3 5 3" xfId="3582" xr:uid="{BBB2690B-731A-471E-AD1D-0EA173DAC0C9}"/>
    <cellStyle name="Normal 7 4 3 5 4" xfId="3583" xr:uid="{EAEA6629-0E52-436B-B071-9A6683E98AD8}"/>
    <cellStyle name="Normal 7 4 3 6" xfId="3584" xr:uid="{C79E493C-6191-4C45-B1D8-6EB6365BE98C}"/>
    <cellStyle name="Normal 7 4 3 7" xfId="3585" xr:uid="{E6C9FDD7-FDE7-4A27-AE54-C420516E9F53}"/>
    <cellStyle name="Normal 7 4 3 8" xfId="3586" xr:uid="{98051CE5-9A68-459C-B329-7E9385BE8B9C}"/>
    <cellStyle name="Normal 7 4 4" xfId="365" xr:uid="{D47ACF02-9DFD-4C1C-9BF5-5866FA1F3408}"/>
    <cellStyle name="Normal 7 4 4 2" xfId="733" xr:uid="{710B4223-F8A3-4168-916B-ED74A486B201}"/>
    <cellStyle name="Normal 7 4 4 2 2" xfId="734" xr:uid="{51F9A5ED-79B5-4BF9-9315-A2213463BC91}"/>
    <cellStyle name="Normal 7 4 4 2 2 2" xfId="1934" xr:uid="{ED447880-0702-41EE-A783-5C0D684307F4}"/>
    <cellStyle name="Normal 7 4 4 2 2 3" xfId="3587" xr:uid="{C1F774D1-7427-4A5D-9C6A-A89795B6CEE4}"/>
    <cellStyle name="Normal 7 4 4 2 2 4" xfId="3588" xr:uid="{118306B2-4956-49EF-9CE6-2283622F1A74}"/>
    <cellStyle name="Normal 7 4 4 2 3" xfId="1935" xr:uid="{0F66601C-FF77-49A4-B439-F67ABC11CB30}"/>
    <cellStyle name="Normal 7 4 4 2 4" xfId="3589" xr:uid="{445EAF6C-B2D8-47A5-82C9-C1FEAE4579B5}"/>
    <cellStyle name="Normal 7 4 4 2 5" xfId="3590" xr:uid="{1101D9E2-AAAB-49DB-920B-373CCBCDAD10}"/>
    <cellStyle name="Normal 7 4 4 3" xfId="735" xr:uid="{30BD431B-16AD-4577-A756-3D117397D46E}"/>
    <cellStyle name="Normal 7 4 4 3 2" xfId="1936" xr:uid="{0080A7C7-FD44-40EC-B645-2458174450A1}"/>
    <cellStyle name="Normal 7 4 4 3 3" xfId="3591" xr:uid="{AF3A70AE-15BA-4856-9DC9-E5B566260BBE}"/>
    <cellStyle name="Normal 7 4 4 3 4" xfId="3592" xr:uid="{E13ABFFA-84C9-4D51-A910-E4048F81587B}"/>
    <cellStyle name="Normal 7 4 4 4" xfId="1937" xr:uid="{7B262AE8-6C91-49A7-B3AF-03905954BAE5}"/>
    <cellStyle name="Normal 7 4 4 4 2" xfId="3593" xr:uid="{7EC26704-F2A0-4388-BCF2-046F5229A2DC}"/>
    <cellStyle name="Normal 7 4 4 4 3" xfId="3594" xr:uid="{EEADCED1-D218-4F6B-93AD-7DCC1C8AA0CC}"/>
    <cellStyle name="Normal 7 4 4 4 4" xfId="3595" xr:uid="{EE19F461-7C83-44D7-9E35-CD6CFB71C7EE}"/>
    <cellStyle name="Normal 7 4 4 5" xfId="3596" xr:uid="{776852C6-2B02-4B5D-AB2E-40F3FEFD1B39}"/>
    <cellStyle name="Normal 7 4 4 6" xfId="3597" xr:uid="{57D6EAE3-141F-4574-8D64-ADFFA5D7BCDE}"/>
    <cellStyle name="Normal 7 4 4 7" xfId="3598" xr:uid="{F98CEFEF-61C0-4F8C-8A42-851FB5F8E876}"/>
    <cellStyle name="Normal 7 4 5" xfId="366" xr:uid="{275A13FC-47AC-400D-B2F4-1EAB54C721A5}"/>
    <cellStyle name="Normal 7 4 5 2" xfId="736" xr:uid="{BF2D6F86-9BD4-44A5-8502-4E08A5A375D3}"/>
    <cellStyle name="Normal 7 4 5 2 2" xfId="1938" xr:uid="{9E75A71C-19FA-4859-AED2-BDF9C4951DD2}"/>
    <cellStyle name="Normal 7 4 5 2 3" xfId="3599" xr:uid="{DB6438A1-9DC7-4689-8F6D-FE84A279E003}"/>
    <cellStyle name="Normal 7 4 5 2 4" xfId="3600" xr:uid="{E3931072-57E1-45D6-9C4E-A66191A5A69A}"/>
    <cellStyle name="Normal 7 4 5 3" xfId="1939" xr:uid="{562C2F90-76C9-4D2D-A2E9-2E8BBA80C896}"/>
    <cellStyle name="Normal 7 4 5 3 2" xfId="3601" xr:uid="{F4715F72-B50B-4BF2-9283-113EB83AF0AF}"/>
    <cellStyle name="Normal 7 4 5 3 3" xfId="3602" xr:uid="{0E64F15E-0FBA-4B01-914B-817AE97E7E1F}"/>
    <cellStyle name="Normal 7 4 5 3 4" xfId="3603" xr:uid="{0D749B12-51BF-49F9-8669-5B10EB70598C}"/>
    <cellStyle name="Normal 7 4 5 4" xfId="3604" xr:uid="{25B01A55-5883-4F0E-863D-16B411B36A9C}"/>
    <cellStyle name="Normal 7 4 5 5" xfId="3605" xr:uid="{807B35D7-0E86-435C-A1AD-C9CA6CD12A31}"/>
    <cellStyle name="Normal 7 4 5 6" xfId="3606" xr:uid="{4D0E60F5-6FA5-4DB5-B73E-B6E86A10F135}"/>
    <cellStyle name="Normal 7 4 6" xfId="737" xr:uid="{83629810-7257-4B76-AC62-25DE7A2AAA93}"/>
    <cellStyle name="Normal 7 4 6 2" xfId="1940" xr:uid="{48DD2B70-9AB0-4314-8487-275B9DE75048}"/>
    <cellStyle name="Normal 7 4 6 2 2" xfId="3607" xr:uid="{F234E995-C005-45D9-A8DA-0DEDF4DF31C5}"/>
    <cellStyle name="Normal 7 4 6 2 3" xfId="3608" xr:uid="{0151707C-D9B9-46B9-9487-2C274AE9A48B}"/>
    <cellStyle name="Normal 7 4 6 2 4" xfId="3609" xr:uid="{4165F7D0-1D62-428D-89CA-355D5549A1C2}"/>
    <cellStyle name="Normal 7 4 6 3" xfId="3610" xr:uid="{D0C9C291-CD4B-48DB-9637-60915AD84422}"/>
    <cellStyle name="Normal 7 4 6 4" xfId="3611" xr:uid="{8A51FE69-05F0-40C1-B108-43688F77787F}"/>
    <cellStyle name="Normal 7 4 6 5" xfId="3612" xr:uid="{21DF4ECA-2C47-4796-ABBD-A287044AC310}"/>
    <cellStyle name="Normal 7 4 7" xfId="1941" xr:uid="{0A2D86F7-43B0-4707-9177-F69DCDF0B0E8}"/>
    <cellStyle name="Normal 7 4 7 2" xfId="3613" xr:uid="{64E81AC9-57AF-483F-BEC3-9742A87DD291}"/>
    <cellStyle name="Normal 7 4 7 3" xfId="3614" xr:uid="{84A2F8CF-FB69-470C-BF9D-C6C430E07BF3}"/>
    <cellStyle name="Normal 7 4 7 4" xfId="3615" xr:uid="{69CEA76B-145F-423B-95B3-550B83E35250}"/>
    <cellStyle name="Normal 7 4 8" xfId="3616" xr:uid="{3E6BBAFB-DA08-4C5B-B90A-9F194B715D0D}"/>
    <cellStyle name="Normal 7 4 8 2" xfId="3617" xr:uid="{9F593FB4-2910-47A0-8C14-BDF9A30F34A3}"/>
    <cellStyle name="Normal 7 4 8 3" xfId="3618" xr:uid="{BAE64444-9455-4C47-ADAB-503C7856D362}"/>
    <cellStyle name="Normal 7 4 8 4" xfId="3619" xr:uid="{AE71716F-E907-4FC3-8684-C309425167F9}"/>
    <cellStyle name="Normal 7 4 9" xfId="3620" xr:uid="{53D4738F-97E4-46E1-9012-1E2077B0ED8D}"/>
    <cellStyle name="Normal 7 5" xfId="143" xr:uid="{FD4030FD-1777-4CC6-AB28-EC354ED2EDCA}"/>
    <cellStyle name="Normal 7 5 2" xfId="144" xr:uid="{834408F4-31D4-4F37-AAE9-7033F8EB5583}"/>
    <cellStyle name="Normal 7 5 2 2" xfId="367" xr:uid="{717FD90E-DF99-4E47-BD1E-6C899604C2F0}"/>
    <cellStyle name="Normal 7 5 2 2 2" xfId="738" xr:uid="{F6A3C75B-201C-4ADD-A3C5-9EEC9A446D8A}"/>
    <cellStyle name="Normal 7 5 2 2 2 2" xfId="1942" xr:uid="{F683ACFB-C1D0-40CA-A04B-724B0C1A9CBC}"/>
    <cellStyle name="Normal 7 5 2 2 2 3" xfId="3621" xr:uid="{C0FFC04B-3B9B-40DF-9E79-CB27E62B606B}"/>
    <cellStyle name="Normal 7 5 2 2 2 4" xfId="3622" xr:uid="{BFBD3A30-F041-4065-9E0A-76AB9645146C}"/>
    <cellStyle name="Normal 7 5 2 2 3" xfId="1943" xr:uid="{35F4A95A-91BB-4190-A237-C03A972C67B1}"/>
    <cellStyle name="Normal 7 5 2 2 3 2" xfId="3623" xr:uid="{238E1127-098C-4307-9495-B4FD81C7A5F8}"/>
    <cellStyle name="Normal 7 5 2 2 3 3" xfId="3624" xr:uid="{E19DD478-40B5-4D9D-B705-F18DD1FE27B6}"/>
    <cellStyle name="Normal 7 5 2 2 3 4" xfId="3625" xr:uid="{1DF98AA2-3C8D-4C81-8445-CE4964B6BA54}"/>
    <cellStyle name="Normal 7 5 2 2 4" xfId="3626" xr:uid="{18791458-9A10-443B-AFB4-180BB42AFBD4}"/>
    <cellStyle name="Normal 7 5 2 2 5" xfId="3627" xr:uid="{B3F45988-D423-445A-A418-EFDAF1CFF5E5}"/>
    <cellStyle name="Normal 7 5 2 2 6" xfId="3628" xr:uid="{02EAA685-365E-4779-8F4D-21E3A62B4837}"/>
    <cellStyle name="Normal 7 5 2 3" xfId="739" xr:uid="{102CEF8E-D74F-4BBE-A9D3-1F253DE54CB9}"/>
    <cellStyle name="Normal 7 5 2 3 2" xfId="1944" xr:uid="{4CE84F4C-80F8-4C11-A1BF-204684DA084A}"/>
    <cellStyle name="Normal 7 5 2 3 2 2" xfId="3629" xr:uid="{23F302CC-8880-4583-A7CB-9E06CE8B969D}"/>
    <cellStyle name="Normal 7 5 2 3 2 3" xfId="3630" xr:uid="{3DADBB19-24A8-4840-950D-181D16EF16AE}"/>
    <cellStyle name="Normal 7 5 2 3 2 4" xfId="3631" xr:uid="{D65715BD-6D20-41DD-973C-67270C48490D}"/>
    <cellStyle name="Normal 7 5 2 3 3" xfId="3632" xr:uid="{3919A367-1890-48AD-912D-159D6EBB61D7}"/>
    <cellStyle name="Normal 7 5 2 3 4" xfId="3633" xr:uid="{61A04F77-0AE6-4387-861D-F3BB3F0DDB33}"/>
    <cellStyle name="Normal 7 5 2 3 5" xfId="3634" xr:uid="{98245C0A-78FA-47F7-85F7-D9EA0E518306}"/>
    <cellStyle name="Normal 7 5 2 4" xfId="1945" xr:uid="{E1A6C425-5CBD-4DB4-8C39-739E586EF996}"/>
    <cellStyle name="Normal 7 5 2 4 2" xfId="3635" xr:uid="{3D6D8DE1-5B82-40B4-B0FB-375C6341C5A8}"/>
    <cellStyle name="Normal 7 5 2 4 3" xfId="3636" xr:uid="{A3FED185-A7F6-4D41-8FCE-BD8FE653E624}"/>
    <cellStyle name="Normal 7 5 2 4 4" xfId="3637" xr:uid="{4AFE842A-5E5E-480B-8EDB-3D12B16A9A99}"/>
    <cellStyle name="Normal 7 5 2 5" xfId="3638" xr:uid="{5CBE5320-969D-4725-B909-2842ACA4A01A}"/>
    <cellStyle name="Normal 7 5 2 5 2" xfId="3639" xr:uid="{390FB156-0CC7-498E-838B-BB42364A8248}"/>
    <cellStyle name="Normal 7 5 2 5 3" xfId="3640" xr:uid="{1A779E17-A82D-48AA-A164-A0530E920080}"/>
    <cellStyle name="Normal 7 5 2 5 4" xfId="3641" xr:uid="{0831AB26-7387-43C7-B05F-038B68589459}"/>
    <cellStyle name="Normal 7 5 2 6" xfId="3642" xr:uid="{B1C41E23-B8E2-40FA-9B4D-33450EF64706}"/>
    <cellStyle name="Normal 7 5 2 7" xfId="3643" xr:uid="{BE9354D3-9866-4D8C-A4E3-3711C2B874E6}"/>
    <cellStyle name="Normal 7 5 2 8" xfId="3644" xr:uid="{CF288DBF-DBEF-4645-A250-FAC3F9DA1A58}"/>
    <cellStyle name="Normal 7 5 3" xfId="368" xr:uid="{015A27AC-B15C-4DCA-9557-655F1694B612}"/>
    <cellStyle name="Normal 7 5 3 2" xfId="740" xr:uid="{9F3EFC8E-1762-4605-B237-01AA6C4DA72D}"/>
    <cellStyle name="Normal 7 5 3 2 2" xfId="741" xr:uid="{B3609425-C0DB-42E9-A955-08E2877352F1}"/>
    <cellStyle name="Normal 7 5 3 2 3" xfId="3645" xr:uid="{3FE6866E-AF8E-4EF8-B1B4-7057599362BE}"/>
    <cellStyle name="Normal 7 5 3 2 4" xfId="3646" xr:uid="{4631CD4F-FC0A-4E0E-AF87-F3FDA872DED4}"/>
    <cellStyle name="Normal 7 5 3 3" xfId="742" xr:uid="{8261CD30-E6AE-4423-9E2D-3C5764EFBC47}"/>
    <cellStyle name="Normal 7 5 3 3 2" xfId="3647" xr:uid="{CA113BDE-207E-46A6-92DA-A9BE934F0B0C}"/>
    <cellStyle name="Normal 7 5 3 3 3" xfId="3648" xr:uid="{CD5E528A-F303-4887-B1E7-C76CDFC8AAB8}"/>
    <cellStyle name="Normal 7 5 3 3 4" xfId="3649" xr:uid="{FB15553D-21A5-44F1-A4B1-A966E35D4EE6}"/>
    <cellStyle name="Normal 7 5 3 4" xfId="3650" xr:uid="{1A5C0E44-2F95-4A16-9846-84BA442E7662}"/>
    <cellStyle name="Normal 7 5 3 5" xfId="3651" xr:uid="{C162FA70-C81B-4E50-A665-E88ED90F265B}"/>
    <cellStyle name="Normal 7 5 3 6" xfId="3652" xr:uid="{4DE01D88-4D9C-4A32-9A34-FD469335316D}"/>
    <cellStyle name="Normal 7 5 4" xfId="369" xr:uid="{33DA4EE2-C16F-4635-8D25-1A0C9C76B0F1}"/>
    <cellStyle name="Normal 7 5 4 2" xfId="743" xr:uid="{70EB0300-41B3-49E6-BC20-8B504A18AB28}"/>
    <cellStyle name="Normal 7 5 4 2 2" xfId="3653" xr:uid="{584EEF17-2E18-43FF-8678-1AD761269C1C}"/>
    <cellStyle name="Normal 7 5 4 2 3" xfId="3654" xr:uid="{78B9E581-F4B5-4EA5-A5D3-4389D011F37F}"/>
    <cellStyle name="Normal 7 5 4 2 4" xfId="3655" xr:uid="{750ECE7B-6A62-45C6-8EBF-4B90EB49E05D}"/>
    <cellStyle name="Normal 7 5 4 3" xfId="3656" xr:uid="{456241F4-3E75-416B-9227-3AD38575B91B}"/>
    <cellStyle name="Normal 7 5 4 4" xfId="3657" xr:uid="{6DB7855C-B5D8-4625-895E-8F12FAF19DBD}"/>
    <cellStyle name="Normal 7 5 4 5" xfId="3658" xr:uid="{9A0B8523-3250-463F-942A-CD3EB3A6CDED}"/>
    <cellStyle name="Normal 7 5 5" xfId="744" xr:uid="{E401AE9F-A23B-41B6-8A6C-70C7170DB47E}"/>
    <cellStyle name="Normal 7 5 5 2" xfId="3659" xr:uid="{8FBCF670-4C1C-4554-95AE-31D20CB35B94}"/>
    <cellStyle name="Normal 7 5 5 3" xfId="3660" xr:uid="{7863D8BC-BAE3-4B11-87DA-21D106947237}"/>
    <cellStyle name="Normal 7 5 5 4" xfId="3661" xr:uid="{48F860A0-F73C-4FA7-AD54-C823B5753FA8}"/>
    <cellStyle name="Normal 7 5 6" xfId="3662" xr:uid="{BF4C3679-D5C3-4D0C-9B5F-0EC27664D217}"/>
    <cellStyle name="Normal 7 5 6 2" xfId="3663" xr:uid="{30EE0730-E374-427C-96F8-A5C10FC3E9A9}"/>
    <cellStyle name="Normal 7 5 6 3" xfId="3664" xr:uid="{35B6013A-D5A8-4F14-86C3-78FBD39B77F6}"/>
    <cellStyle name="Normal 7 5 6 4" xfId="3665" xr:uid="{EB43DEBD-5D05-474C-8510-C112DBC697E9}"/>
    <cellStyle name="Normal 7 5 7" xfId="3666" xr:uid="{FD71D3C2-C0E1-4821-ADB8-CFD79DDB48B1}"/>
    <cellStyle name="Normal 7 5 8" xfId="3667" xr:uid="{5B4A9C85-3553-417B-BE5D-EBD41D97111D}"/>
    <cellStyle name="Normal 7 5 9" xfId="3668" xr:uid="{E89EDE16-0AA4-4363-918D-5C9323E45775}"/>
    <cellStyle name="Normal 7 6" xfId="145" xr:uid="{FC8EE676-03B0-4C6B-871B-67A8014B1A97}"/>
    <cellStyle name="Normal 7 6 2" xfId="370" xr:uid="{BD752427-461D-4877-89FF-4C80F7E2C0E6}"/>
    <cellStyle name="Normal 7 6 2 2" xfId="745" xr:uid="{0F20989A-64F9-4679-9E69-30BEC81A8217}"/>
    <cellStyle name="Normal 7 6 2 2 2" xfId="1946" xr:uid="{95ABE583-C70E-4A27-A057-90939BC874B6}"/>
    <cellStyle name="Normal 7 6 2 2 2 2" xfId="1947" xr:uid="{765C81BF-898A-45F2-8EC9-EF9D2F629CA9}"/>
    <cellStyle name="Normal 7 6 2 2 3" xfId="1948" xr:uid="{EF2F442D-4F5C-4A17-AAFE-F1289907AB8F}"/>
    <cellStyle name="Normal 7 6 2 2 4" xfId="3669" xr:uid="{4D84ECCB-DC13-4574-AFD7-BF13B7D54663}"/>
    <cellStyle name="Normal 7 6 2 3" xfId="1949" xr:uid="{B36B9EF6-8114-43F7-A476-234BDB0005CA}"/>
    <cellStyle name="Normal 7 6 2 3 2" xfId="1950" xr:uid="{A3D832E3-5AD6-40F4-9159-374C87AD2127}"/>
    <cellStyle name="Normal 7 6 2 3 3" xfId="3670" xr:uid="{0F742A5C-D5B8-412B-AB4A-D65B4259B85A}"/>
    <cellStyle name="Normal 7 6 2 3 4" xfId="3671" xr:uid="{6F3C787E-D668-41FA-8BFB-3E3AC5A992C3}"/>
    <cellStyle name="Normal 7 6 2 4" xfId="1951" xr:uid="{34264D68-71BC-42FA-95E8-060EC045E690}"/>
    <cellStyle name="Normal 7 6 2 5" xfId="3672" xr:uid="{85FE8335-FD97-46D7-BC60-7AFD722638E0}"/>
    <cellStyle name="Normal 7 6 2 6" xfId="3673" xr:uid="{45C732B2-67DA-4FD6-A02C-EAFC753213DA}"/>
    <cellStyle name="Normal 7 6 3" xfId="746" xr:uid="{F8C7F371-A95F-46C8-ABB6-D02D44BCEFB0}"/>
    <cellStyle name="Normal 7 6 3 2" xfId="1952" xr:uid="{61814D6B-CC0F-45CE-964E-0ECB4A5EF4F0}"/>
    <cellStyle name="Normal 7 6 3 2 2" xfId="1953" xr:uid="{13BBF187-0914-438A-ADBE-D4C71C9904EE}"/>
    <cellStyle name="Normal 7 6 3 2 3" xfId="3674" xr:uid="{03C9C7FA-25B5-45A6-960A-1D1511572D7C}"/>
    <cellStyle name="Normal 7 6 3 2 4" xfId="3675" xr:uid="{3AB10A5C-2E96-476A-A26B-D5431C9816B4}"/>
    <cellStyle name="Normal 7 6 3 3" xfId="1954" xr:uid="{D538A8E5-9DFD-4EBA-A75C-5921D17BA8DC}"/>
    <cellStyle name="Normal 7 6 3 4" xfId="3676" xr:uid="{627D1B77-10AC-4FED-BBF3-C0BA3A6EDA81}"/>
    <cellStyle name="Normal 7 6 3 5" xfId="3677" xr:uid="{15D00B3E-012D-4BC2-B68D-FCF1D9E9F467}"/>
    <cellStyle name="Normal 7 6 4" xfId="1955" xr:uid="{01395CD5-BE4B-40C9-9ED8-817328D22596}"/>
    <cellStyle name="Normal 7 6 4 2" xfId="1956" xr:uid="{7F1065DA-AF93-4FE6-B8F8-8A2C5620B79E}"/>
    <cellStyle name="Normal 7 6 4 3" xfId="3678" xr:uid="{E530C1A2-F62C-4C90-91F1-DF76A7C8198F}"/>
    <cellStyle name="Normal 7 6 4 4" xfId="3679" xr:uid="{F95ED7D0-6112-4D21-9FA3-1AA1436EF667}"/>
    <cellStyle name="Normal 7 6 5" xfId="1957" xr:uid="{AC19E10B-50F2-4650-881F-03047B5B0E99}"/>
    <cellStyle name="Normal 7 6 5 2" xfId="3680" xr:uid="{512C69BD-F498-4189-BA76-4B9BF471B865}"/>
    <cellStyle name="Normal 7 6 5 3" xfId="3681" xr:uid="{7C8981A8-A6C5-4E3B-AF9B-EC97DFC20AD7}"/>
    <cellStyle name="Normal 7 6 5 4" xfId="3682" xr:uid="{6E65C679-E2C2-4968-94D8-8FA2226FCEDA}"/>
    <cellStyle name="Normal 7 6 6" xfId="3683" xr:uid="{A1402857-F6BF-4450-B09E-F1526E215777}"/>
    <cellStyle name="Normal 7 6 7" xfId="3684" xr:uid="{C92F21EB-EC30-41E4-8EEB-4F0AB6365416}"/>
    <cellStyle name="Normal 7 6 8" xfId="3685" xr:uid="{20135CDE-3141-45AC-92FF-F277A9B4B7DF}"/>
    <cellStyle name="Normal 7 7" xfId="371" xr:uid="{81A615DF-A48D-412B-97CA-4083E115A3A5}"/>
    <cellStyle name="Normal 7 7 2" xfId="747" xr:uid="{9708EFFD-E61B-420A-8993-ED5E0BB85E82}"/>
    <cellStyle name="Normal 7 7 2 2" xfId="748" xr:uid="{702748C2-52D6-45B1-A020-6832FF0C0F65}"/>
    <cellStyle name="Normal 7 7 2 2 2" xfId="1958" xr:uid="{9E66CB77-E242-4203-8E6B-1C7A092967BA}"/>
    <cellStyle name="Normal 7 7 2 2 3" xfId="3686" xr:uid="{5AA01B1F-7E64-4A4E-8A7A-DE680F8EF4DA}"/>
    <cellStyle name="Normal 7 7 2 2 4" xfId="3687" xr:uid="{48867B67-42B7-4F41-AE55-335F91317C00}"/>
    <cellStyle name="Normal 7 7 2 3" xfId="1959" xr:uid="{4969C5A1-00C6-42ED-8387-26BA594A41AA}"/>
    <cellStyle name="Normal 7 7 2 4" xfId="3688" xr:uid="{6E074A0D-AB5F-472B-BEDD-AD0F882C6A40}"/>
    <cellStyle name="Normal 7 7 2 5" xfId="3689" xr:uid="{C0BC0B44-258F-4DF8-BCAF-3446DB2AB61F}"/>
    <cellStyle name="Normal 7 7 3" xfId="749" xr:uid="{D8C1975C-34F7-4E81-80AA-D4D7F4C7B6CE}"/>
    <cellStyle name="Normal 7 7 3 2" xfId="1960" xr:uid="{00351DF6-F24F-4881-9503-6B44D23E7A13}"/>
    <cellStyle name="Normal 7 7 3 3" xfId="3690" xr:uid="{398B098E-2A69-4911-A297-BD77221D4454}"/>
    <cellStyle name="Normal 7 7 3 4" xfId="3691" xr:uid="{1A92E612-412F-4877-B14D-8F83435E57AA}"/>
    <cellStyle name="Normal 7 7 4" xfId="1961" xr:uid="{E695B35F-91B1-45E6-926D-DACA7C52459A}"/>
    <cellStyle name="Normal 7 7 4 2" xfId="3692" xr:uid="{75DAAAC2-4C3B-4DCF-9EB5-4F582BCFB10C}"/>
    <cellStyle name="Normal 7 7 4 3" xfId="3693" xr:uid="{2B957E83-353E-45A2-8C33-53683DD5E5FB}"/>
    <cellStyle name="Normal 7 7 4 4" xfId="3694" xr:uid="{47E29661-535E-4A34-8C27-D3D9C00AA1D3}"/>
    <cellStyle name="Normal 7 7 5" xfId="3695" xr:uid="{DA558B58-F2CA-480E-9235-A9499D94BF28}"/>
    <cellStyle name="Normal 7 7 6" xfId="3696" xr:uid="{2FA06556-6F39-4471-B74D-D3A66B8BA1EB}"/>
    <cellStyle name="Normal 7 7 7" xfId="3697" xr:uid="{766B8A44-E633-46E0-B38D-8310920708A7}"/>
    <cellStyle name="Normal 7 8" xfId="372" xr:uid="{6D0F4776-2B23-411A-9DF1-BE90D05E3A64}"/>
    <cellStyle name="Normal 7 8 2" xfId="750" xr:uid="{A9098BCC-EEDE-40F5-A9CC-07E2042D8DB9}"/>
    <cellStyle name="Normal 7 8 2 2" xfId="1962" xr:uid="{8B562C88-8402-492A-A053-943186141018}"/>
    <cellStyle name="Normal 7 8 2 3" xfId="3698" xr:uid="{64F80C23-3269-4453-872B-ED90C03A240C}"/>
    <cellStyle name="Normal 7 8 2 4" xfId="3699" xr:uid="{7A2071C5-43EB-413D-86DD-B5B69781B80A}"/>
    <cellStyle name="Normal 7 8 3" xfId="1963" xr:uid="{02F4CA09-CB41-46EB-A3B4-0C9DB03CE63A}"/>
    <cellStyle name="Normal 7 8 3 2" xfId="3700" xr:uid="{5E05C4B3-F9CC-4EEB-804F-C00A70ECFAF2}"/>
    <cellStyle name="Normal 7 8 3 3" xfId="3701" xr:uid="{E34B33B4-2658-4924-9400-D2AE9936B1FC}"/>
    <cellStyle name="Normal 7 8 3 4" xfId="3702" xr:uid="{1FCD57C0-14C0-4437-B224-959A864099A7}"/>
    <cellStyle name="Normal 7 8 4" xfId="3703" xr:uid="{0E89FE5E-7609-4795-92AA-C55DF1BAB039}"/>
    <cellStyle name="Normal 7 8 5" xfId="3704" xr:uid="{9171DD7E-3131-437E-9D2A-BC1001CF661C}"/>
    <cellStyle name="Normal 7 8 6" xfId="3705" xr:uid="{3C26ACC0-5B84-48A2-8093-F0F0A48C9DD0}"/>
    <cellStyle name="Normal 7 9" xfId="373" xr:uid="{9932EF49-D97C-4EBF-BB80-8106E3434DA4}"/>
    <cellStyle name="Normal 7 9 2" xfId="1964" xr:uid="{09800F3A-0152-4E96-A92C-A961D7B4F7B7}"/>
    <cellStyle name="Normal 7 9 2 2" xfId="3706" xr:uid="{C008A366-1E57-4BBE-BDA0-4F5E0C457EDB}"/>
    <cellStyle name="Normal 7 9 2 2 2" xfId="4408" xr:uid="{DBCFECCB-A984-4E88-9DD6-AA0FB0E668D4}"/>
    <cellStyle name="Normal 7 9 2 2 3" xfId="4687" xr:uid="{09B3F547-0788-4EAF-8726-E12A297308AC}"/>
    <cellStyle name="Normal 7 9 2 3" xfId="3707" xr:uid="{F01615B5-6628-42C5-9E76-585203CAAF0A}"/>
    <cellStyle name="Normal 7 9 2 4" xfId="3708" xr:uid="{D18D1BB7-B89B-4F53-8708-A5209269ACAF}"/>
    <cellStyle name="Normal 7 9 3" xfId="3709" xr:uid="{1748ADCE-E699-40AC-AE63-7A773AAB2ECE}"/>
    <cellStyle name="Normal 7 9 4" xfId="3710" xr:uid="{4E824562-08BF-44E6-9E3A-81FEC6700728}"/>
    <cellStyle name="Normal 7 9 4 2" xfId="4578" xr:uid="{67672A11-C714-4DCD-92FD-5609474E7773}"/>
    <cellStyle name="Normal 7 9 4 3" xfId="4688" xr:uid="{85D49691-CCF3-45D6-AD3A-7FCE37E24421}"/>
    <cellStyle name="Normal 7 9 4 4" xfId="4607" xr:uid="{F743DA8A-CBEA-4D72-9387-0DD18D68BF6F}"/>
    <cellStyle name="Normal 7 9 5" xfId="3711" xr:uid="{859C8A33-1684-4ED7-85D5-764EBB360F8A}"/>
    <cellStyle name="Normal 8" xfId="146" xr:uid="{CD49B682-7BA5-4CED-87C5-0F50F9486555}"/>
    <cellStyle name="Normal 8 10" xfId="1965" xr:uid="{4AC6B744-B433-4011-9078-D8D57DF4393B}"/>
    <cellStyle name="Normal 8 10 2" xfId="3712" xr:uid="{1AE116F5-41DB-42D8-B6A3-A48F44E48DD6}"/>
    <cellStyle name="Normal 8 10 3" xfId="3713" xr:uid="{19B45539-B090-4CD8-89DA-1E13E4D7560D}"/>
    <cellStyle name="Normal 8 10 4" xfId="3714" xr:uid="{93D51F8F-3805-47F4-BF8B-8F5CC66D8B80}"/>
    <cellStyle name="Normal 8 11" xfId="3715" xr:uid="{A7E04242-FE4C-47F2-810A-8B924A817FE6}"/>
    <cellStyle name="Normal 8 11 2" xfId="3716" xr:uid="{D5DC64CE-8A99-46C6-BF95-A2323F662EB9}"/>
    <cellStyle name="Normal 8 11 3" xfId="3717" xr:uid="{4D3FB60C-AA79-4B43-9BDD-57208B722C7C}"/>
    <cellStyle name="Normal 8 11 4" xfId="3718" xr:uid="{3172EF55-BEBD-4BAC-90A0-0823CD9157ED}"/>
    <cellStyle name="Normal 8 12" xfId="3719" xr:uid="{FE4F4A89-306C-458F-B1C0-45AAE48D229C}"/>
    <cellStyle name="Normal 8 12 2" xfId="3720" xr:uid="{C19ACE12-3458-498B-BBF0-4017943DF0E0}"/>
    <cellStyle name="Normal 8 13" xfId="3721" xr:uid="{CBB31F87-425F-4A15-9332-EAA1AD9690B6}"/>
    <cellStyle name="Normal 8 14" xfId="3722" xr:uid="{996B5B8F-9DBB-4EF7-B41B-FF8CD3E7D4CB}"/>
    <cellStyle name="Normal 8 15" xfId="3723" xr:uid="{63D9F1C9-5312-46C7-904E-A282C4939C2B}"/>
    <cellStyle name="Normal 8 2" xfId="147" xr:uid="{F424BF9D-B6F9-4C78-87D2-674D8AE6CB3B}"/>
    <cellStyle name="Normal 8 2 10" xfId="3724" xr:uid="{C70B78B3-7F75-49EA-9F1B-20654F957BE9}"/>
    <cellStyle name="Normal 8 2 11" xfId="3725" xr:uid="{B3C22655-7876-4381-B4A5-E2819FA697D5}"/>
    <cellStyle name="Normal 8 2 2" xfId="148" xr:uid="{955194B0-7D32-4C70-B21B-9179AE4BB4D4}"/>
    <cellStyle name="Normal 8 2 2 2" xfId="149" xr:uid="{4D11338B-8ABF-4D38-8DC6-63351AB34F5E}"/>
    <cellStyle name="Normal 8 2 2 2 2" xfId="374" xr:uid="{04343A18-8519-4428-8AB1-AE252D0CF024}"/>
    <cellStyle name="Normal 8 2 2 2 2 2" xfId="751" xr:uid="{5D9195A2-D8E5-4A4F-A6EC-CCA1B604C28C}"/>
    <cellStyle name="Normal 8 2 2 2 2 2 2" xfId="752" xr:uid="{83547CC8-9128-487D-9AA8-BD4B8041B34F}"/>
    <cellStyle name="Normal 8 2 2 2 2 2 2 2" xfId="1966" xr:uid="{DA50EF3C-F7F4-4741-8EF3-CDFC2BB1595B}"/>
    <cellStyle name="Normal 8 2 2 2 2 2 2 2 2" xfId="1967" xr:uid="{8963F9C3-C4F0-44F7-807F-EC98F2AEC09A}"/>
    <cellStyle name="Normal 8 2 2 2 2 2 2 3" xfId="1968" xr:uid="{3F3AC53C-CE30-48BA-BD8D-A4076FF197BC}"/>
    <cellStyle name="Normal 8 2 2 2 2 2 3" xfId="1969" xr:uid="{E3C59930-0DAD-4E35-AC23-C9CD8E5EC445}"/>
    <cellStyle name="Normal 8 2 2 2 2 2 3 2" xfId="1970" xr:uid="{454ABC4C-51CC-4ADC-A5BD-8353B4D56BBD}"/>
    <cellStyle name="Normal 8 2 2 2 2 2 4" xfId="1971" xr:uid="{C3154FA0-B7CF-45D2-BBE6-D90B96A76E49}"/>
    <cellStyle name="Normal 8 2 2 2 2 3" xfId="753" xr:uid="{46B40EF2-5E09-4E16-ADAD-384561E7C8B3}"/>
    <cellStyle name="Normal 8 2 2 2 2 3 2" xfId="1972" xr:uid="{72D40ED9-0242-489D-8B3F-5E29710162E1}"/>
    <cellStyle name="Normal 8 2 2 2 2 3 2 2" xfId="1973" xr:uid="{B62D6BCD-F8AB-4C80-A945-5C2FA1BAF04B}"/>
    <cellStyle name="Normal 8 2 2 2 2 3 3" xfId="1974" xr:uid="{EF7A49C8-32BB-48A1-B494-7B4C87276EC2}"/>
    <cellStyle name="Normal 8 2 2 2 2 3 4" xfId="3726" xr:uid="{4CC9E15A-C631-47D8-8931-BFB4F6C2CAA7}"/>
    <cellStyle name="Normal 8 2 2 2 2 4" xfId="1975" xr:uid="{7DC8D164-0751-4D10-90ED-39E88DF8B9BF}"/>
    <cellStyle name="Normal 8 2 2 2 2 4 2" xfId="1976" xr:uid="{405E4D3A-749E-4701-B5FB-F5CFF4E8BE44}"/>
    <cellStyle name="Normal 8 2 2 2 2 5" xfId="1977" xr:uid="{A24965FF-2680-4A58-9DAF-53B4FEC661A0}"/>
    <cellStyle name="Normal 8 2 2 2 2 6" xfId="3727" xr:uid="{B051987C-FA02-4374-B84C-D75FFEB0329C}"/>
    <cellStyle name="Normal 8 2 2 2 3" xfId="375" xr:uid="{956C6CBC-E783-4459-BD63-135695E1C720}"/>
    <cellStyle name="Normal 8 2 2 2 3 2" xfId="754" xr:uid="{B8059700-9D35-4737-950A-659DED4E8B78}"/>
    <cellStyle name="Normal 8 2 2 2 3 2 2" xfId="755" xr:uid="{046AC718-78F6-4813-870D-C7AB39BE9818}"/>
    <cellStyle name="Normal 8 2 2 2 3 2 2 2" xfId="1978" xr:uid="{7A56DBFD-5A64-44D9-8769-0046F9113DB9}"/>
    <cellStyle name="Normal 8 2 2 2 3 2 2 2 2" xfId="1979" xr:uid="{C637A138-A68C-4881-86D7-7D3E9F171B22}"/>
    <cellStyle name="Normal 8 2 2 2 3 2 2 3" xfId="1980" xr:uid="{A045B5BD-0A63-46C0-B2A1-2DAD8BD93D7E}"/>
    <cellStyle name="Normal 8 2 2 2 3 2 3" xfId="1981" xr:uid="{8A8E735C-BC4B-4CF0-9FEE-E5CE119CC884}"/>
    <cellStyle name="Normal 8 2 2 2 3 2 3 2" xfId="1982" xr:uid="{2769FE9F-B3F4-4991-A103-32B9B4BB3BF8}"/>
    <cellStyle name="Normal 8 2 2 2 3 2 4" xfId="1983" xr:uid="{F6A8C759-7354-457D-A7CC-F75F741F37B5}"/>
    <cellStyle name="Normal 8 2 2 2 3 3" xfId="756" xr:uid="{41C550FD-049B-44CD-A7B4-B4B158EDE120}"/>
    <cellStyle name="Normal 8 2 2 2 3 3 2" xfId="1984" xr:uid="{D96E6564-BE8F-4659-B234-3106BE61878E}"/>
    <cellStyle name="Normal 8 2 2 2 3 3 2 2" xfId="1985" xr:uid="{CECE174D-8CFD-4590-A3BD-FBF9F044E5DB}"/>
    <cellStyle name="Normal 8 2 2 2 3 3 3" xfId="1986" xr:uid="{51B21C46-4B51-4119-91B5-95B8030A3A29}"/>
    <cellStyle name="Normal 8 2 2 2 3 4" xfId="1987" xr:uid="{D53B2107-9A68-4B67-A45F-C79DA7EA2ED7}"/>
    <cellStyle name="Normal 8 2 2 2 3 4 2" xfId="1988" xr:uid="{9E2DD490-7EE8-4ED5-A851-55B80C2A13D9}"/>
    <cellStyle name="Normal 8 2 2 2 3 5" xfId="1989" xr:uid="{F16E17C0-902C-4F05-893D-14DA474DB485}"/>
    <cellStyle name="Normal 8 2 2 2 4" xfId="757" xr:uid="{1813DC9C-2C07-4CF6-82CA-9E4576375CA0}"/>
    <cellStyle name="Normal 8 2 2 2 4 2" xfId="758" xr:uid="{EB68EBAD-66F5-43E9-921D-626996F234E0}"/>
    <cellStyle name="Normal 8 2 2 2 4 2 2" xfId="1990" xr:uid="{BF78988A-CA9F-4A9E-8977-46CB9B844F43}"/>
    <cellStyle name="Normal 8 2 2 2 4 2 2 2" xfId="1991" xr:uid="{557E0A56-75AD-4464-BD05-131B6A33FA6B}"/>
    <cellStyle name="Normal 8 2 2 2 4 2 3" xfId="1992" xr:uid="{79E7F7B2-1DDC-4BF0-AAD0-AF7D67CD2B48}"/>
    <cellStyle name="Normal 8 2 2 2 4 3" xfId="1993" xr:uid="{86588786-AD09-464D-89BC-CDBE9DCDBE18}"/>
    <cellStyle name="Normal 8 2 2 2 4 3 2" xfId="1994" xr:uid="{72418F44-7B4E-4CD9-940C-A942623C9148}"/>
    <cellStyle name="Normal 8 2 2 2 4 4" xfId="1995" xr:uid="{B70B1219-233D-4E53-9592-C378F50475B3}"/>
    <cellStyle name="Normal 8 2 2 2 5" xfId="759" xr:uid="{9B080870-4116-4501-8B9D-26C273E8CD29}"/>
    <cellStyle name="Normal 8 2 2 2 5 2" xfId="1996" xr:uid="{B7ACC20E-63F4-4C2E-9156-A10A995C535A}"/>
    <cellStyle name="Normal 8 2 2 2 5 2 2" xfId="1997" xr:uid="{8FA6AF92-E627-4301-BC51-F8C8DCEA1DA9}"/>
    <cellStyle name="Normal 8 2 2 2 5 3" xfId="1998" xr:uid="{0E1EFB9D-736D-4408-A494-16D87BBE431E}"/>
    <cellStyle name="Normal 8 2 2 2 5 4" xfId="3728" xr:uid="{1E3BCFD4-6669-4612-B30A-C53BE39B34B0}"/>
    <cellStyle name="Normal 8 2 2 2 6" xfId="1999" xr:uid="{0DCC0C80-FA20-4482-AE9B-BEAF045C1637}"/>
    <cellStyle name="Normal 8 2 2 2 6 2" xfId="2000" xr:uid="{ACD5E272-39FC-4B30-BC72-235B21724256}"/>
    <cellStyle name="Normal 8 2 2 2 7" xfId="2001" xr:uid="{20323A2D-F5E8-4B79-9403-ED0F8CBC6328}"/>
    <cellStyle name="Normal 8 2 2 2 8" xfId="3729" xr:uid="{5C960B51-078E-4C0C-9A14-A5EEAC01F1EE}"/>
    <cellStyle name="Normal 8 2 2 3" xfId="376" xr:uid="{2CD1BB27-1F00-4669-95C2-FBEA4B60D1B6}"/>
    <cellStyle name="Normal 8 2 2 3 2" xfId="760" xr:uid="{D0991290-FC8A-4338-B09B-EC976C3EA6A3}"/>
    <cellStyle name="Normal 8 2 2 3 2 2" xfId="761" xr:uid="{958CCF27-409D-46EF-950E-2EAB85C7E55B}"/>
    <cellStyle name="Normal 8 2 2 3 2 2 2" xfId="2002" xr:uid="{BCA6CAB2-D897-481A-94ED-8494B8585E53}"/>
    <cellStyle name="Normal 8 2 2 3 2 2 2 2" xfId="2003" xr:uid="{0B8931DE-294B-4C3B-B196-E8D31A7D6DAE}"/>
    <cellStyle name="Normal 8 2 2 3 2 2 3" xfId="2004" xr:uid="{CCC3AE09-581A-4696-985D-3A660CEAD618}"/>
    <cellStyle name="Normal 8 2 2 3 2 3" xfId="2005" xr:uid="{1F8820B3-9E34-4FDD-96DE-AFEB9CAEF83B}"/>
    <cellStyle name="Normal 8 2 2 3 2 3 2" xfId="2006" xr:uid="{E9061CEA-A5C4-443F-9F65-2C88994A03BF}"/>
    <cellStyle name="Normal 8 2 2 3 2 4" xfId="2007" xr:uid="{722D9722-78A7-45B8-B9BE-541EB40241BF}"/>
    <cellStyle name="Normal 8 2 2 3 3" xfId="762" xr:uid="{59EBDC6A-84B3-4F1E-B9B8-3C49EF888DA3}"/>
    <cellStyle name="Normal 8 2 2 3 3 2" xfId="2008" xr:uid="{A18B07A1-3276-4E61-A926-A4599057F217}"/>
    <cellStyle name="Normal 8 2 2 3 3 2 2" xfId="2009" xr:uid="{778BFF9A-CB32-4255-8E3A-0A12BAE91FA0}"/>
    <cellStyle name="Normal 8 2 2 3 3 3" xfId="2010" xr:uid="{420089C1-C49D-4780-A63F-C29D71A963F0}"/>
    <cellStyle name="Normal 8 2 2 3 3 4" xfId="3730" xr:uid="{3E2506C2-04E1-4F4A-AAC8-75EC87FA5F07}"/>
    <cellStyle name="Normal 8 2 2 3 4" xfId="2011" xr:uid="{B626F9F3-142D-4631-8AEA-E8A45F76DB3E}"/>
    <cellStyle name="Normal 8 2 2 3 4 2" xfId="2012" xr:uid="{3D68ABA0-115C-4689-8F71-0A8326AA00BE}"/>
    <cellStyle name="Normal 8 2 2 3 5" xfId="2013" xr:uid="{DE814FDE-CE08-49B5-AC95-8B113D0AABEA}"/>
    <cellStyle name="Normal 8 2 2 3 6" xfId="3731" xr:uid="{35C23F3E-554F-4C96-8693-C1B2F59665BE}"/>
    <cellStyle name="Normal 8 2 2 4" xfId="377" xr:uid="{F75EBA49-7E4D-45A1-B0BE-0C4748CDA839}"/>
    <cellStyle name="Normal 8 2 2 4 2" xfId="763" xr:uid="{4D85CBDA-573F-4F1D-9FAC-022708719C68}"/>
    <cellStyle name="Normal 8 2 2 4 2 2" xfId="764" xr:uid="{C36A2439-D61F-497C-982D-4F1A2A4DAE6D}"/>
    <cellStyle name="Normal 8 2 2 4 2 2 2" xfId="2014" xr:uid="{307995E8-1FEE-4C43-960E-43230AFF9D32}"/>
    <cellStyle name="Normal 8 2 2 4 2 2 2 2" xfId="2015" xr:uid="{0BF81EB9-1FBB-4268-B630-0FFED424CC69}"/>
    <cellStyle name="Normal 8 2 2 4 2 2 3" xfId="2016" xr:uid="{32509FE8-566C-4D53-8C1C-475D41FF7F73}"/>
    <cellStyle name="Normal 8 2 2 4 2 3" xfId="2017" xr:uid="{C7D1E8BC-E854-4808-8337-1C2DED7E87B4}"/>
    <cellStyle name="Normal 8 2 2 4 2 3 2" xfId="2018" xr:uid="{42DAD303-CCB8-401F-9251-3F48E070A61E}"/>
    <cellStyle name="Normal 8 2 2 4 2 4" xfId="2019" xr:uid="{053F965E-70F4-4C95-8510-7EDCCD8763A0}"/>
    <cellStyle name="Normal 8 2 2 4 3" xfId="765" xr:uid="{9F6DF9AB-48A1-41B6-8A07-03EADD12C7AE}"/>
    <cellStyle name="Normal 8 2 2 4 3 2" xfId="2020" xr:uid="{636644CD-8D2B-4321-B78D-41732C1BF1AE}"/>
    <cellStyle name="Normal 8 2 2 4 3 2 2" xfId="2021" xr:uid="{34567B50-6904-4598-93A4-BDA9168539FE}"/>
    <cellStyle name="Normal 8 2 2 4 3 3" xfId="2022" xr:uid="{C0F06A72-52ED-4343-B8AD-78A1F67394FA}"/>
    <cellStyle name="Normal 8 2 2 4 4" xfId="2023" xr:uid="{14F0E2B6-D4A3-4A97-8A03-42457B80586D}"/>
    <cellStyle name="Normal 8 2 2 4 4 2" xfId="2024" xr:uid="{E320244B-1890-4E53-8D7E-A3CCB22F4E92}"/>
    <cellStyle name="Normal 8 2 2 4 5" xfId="2025" xr:uid="{C461E2D3-6462-453C-8887-001EB6654F9A}"/>
    <cellStyle name="Normal 8 2 2 5" xfId="378" xr:uid="{01289D6A-655B-42BC-A308-5F84AA8ABE48}"/>
    <cellStyle name="Normal 8 2 2 5 2" xfId="766" xr:uid="{1C971540-EFEE-4835-AB36-685B83928BCD}"/>
    <cellStyle name="Normal 8 2 2 5 2 2" xfId="2026" xr:uid="{C4D4355C-B076-4B77-B83D-9760C8C4F303}"/>
    <cellStyle name="Normal 8 2 2 5 2 2 2" xfId="2027" xr:uid="{4C25E805-A5DE-4170-AED8-5CB99E440626}"/>
    <cellStyle name="Normal 8 2 2 5 2 3" xfId="2028" xr:uid="{697A1E32-1FFE-4ACF-A4A0-29D776A99249}"/>
    <cellStyle name="Normal 8 2 2 5 3" xfId="2029" xr:uid="{5C041F86-7E7D-44FC-9A1C-5AF84EE5D0EB}"/>
    <cellStyle name="Normal 8 2 2 5 3 2" xfId="2030" xr:uid="{B90DF366-231D-45BD-81F0-E4B39B6969A5}"/>
    <cellStyle name="Normal 8 2 2 5 4" xfId="2031" xr:uid="{68EE1E97-B57B-4146-8603-52826DADA2CF}"/>
    <cellStyle name="Normal 8 2 2 6" xfId="767" xr:uid="{B196BD93-32F4-4376-B0E6-295B287B5BD0}"/>
    <cellStyle name="Normal 8 2 2 6 2" xfId="2032" xr:uid="{D5A432EA-CCD1-475A-8376-39348FE8B6A7}"/>
    <cellStyle name="Normal 8 2 2 6 2 2" xfId="2033" xr:uid="{D8ACC95D-3370-405C-BD71-3FDA7E0DFF95}"/>
    <cellStyle name="Normal 8 2 2 6 3" xfId="2034" xr:uid="{A1B0381E-3D7F-45A6-AF67-8D1F828BE6F2}"/>
    <cellStyle name="Normal 8 2 2 6 4" xfId="3732" xr:uid="{CCF9A1CD-11F1-49AE-BC7E-B353D4F7E242}"/>
    <cellStyle name="Normal 8 2 2 7" xfId="2035" xr:uid="{C16B6C89-2AA5-46CF-B33B-9D9D0761D44D}"/>
    <cellStyle name="Normal 8 2 2 7 2" xfId="2036" xr:uid="{6192809E-70FF-4060-9F4B-5E2C390FF4C8}"/>
    <cellStyle name="Normal 8 2 2 8" xfId="2037" xr:uid="{D96EC880-5410-447D-BDD5-C9ED189DB2F1}"/>
    <cellStyle name="Normal 8 2 2 9" xfId="3733" xr:uid="{4280DBAB-5401-42D5-AFC4-58CD0475FB60}"/>
    <cellStyle name="Normal 8 2 3" xfId="150" xr:uid="{3DD68F9C-CFFE-4611-A85D-1ED822BF5562}"/>
    <cellStyle name="Normal 8 2 3 2" xfId="151" xr:uid="{908ABC9B-36FB-40B5-A9D6-0FFA7BC63D44}"/>
    <cellStyle name="Normal 8 2 3 2 2" xfId="768" xr:uid="{DD4280A4-81E1-493B-A887-378F7EBEF422}"/>
    <cellStyle name="Normal 8 2 3 2 2 2" xfId="769" xr:uid="{62FFFA6A-5B72-40F1-98D7-2C39EB26953B}"/>
    <cellStyle name="Normal 8 2 3 2 2 2 2" xfId="2038" xr:uid="{9F359597-03BC-4A7E-953C-7319856BA543}"/>
    <cellStyle name="Normal 8 2 3 2 2 2 2 2" xfId="2039" xr:uid="{DDC54839-3332-4E2A-A100-76DCE83153B1}"/>
    <cellStyle name="Normal 8 2 3 2 2 2 3" xfId="2040" xr:uid="{4A4F2137-8179-4025-8811-B6534F544717}"/>
    <cellStyle name="Normal 8 2 3 2 2 3" xfId="2041" xr:uid="{330B9584-77D8-4D16-8242-A19E7D1FF62C}"/>
    <cellStyle name="Normal 8 2 3 2 2 3 2" xfId="2042" xr:uid="{B198C341-484B-4D97-AAE6-BD0EFD87EC04}"/>
    <cellStyle name="Normal 8 2 3 2 2 4" xfId="2043" xr:uid="{60AF4804-6DED-48FF-ABB4-787ED35D40D3}"/>
    <cellStyle name="Normal 8 2 3 2 3" xfId="770" xr:uid="{4C7F2B51-3D4D-4544-97C2-C2A66615A13E}"/>
    <cellStyle name="Normal 8 2 3 2 3 2" xfId="2044" xr:uid="{3951984C-54CD-49AF-AE1B-225DB9081DA0}"/>
    <cellStyle name="Normal 8 2 3 2 3 2 2" xfId="2045" xr:uid="{C9EACAB3-EF72-4713-B1B8-53EECA244879}"/>
    <cellStyle name="Normal 8 2 3 2 3 3" xfId="2046" xr:uid="{9FBD9753-8136-420D-8A01-8A4575E66497}"/>
    <cellStyle name="Normal 8 2 3 2 3 4" xfId="3734" xr:uid="{A4E258EB-B7A6-4B7D-A30F-FF35D87D2A43}"/>
    <cellStyle name="Normal 8 2 3 2 4" xfId="2047" xr:uid="{119AC556-3877-4C33-86E0-744CFF2CCCC6}"/>
    <cellStyle name="Normal 8 2 3 2 4 2" xfId="2048" xr:uid="{A926619D-1170-485D-8573-F7F8750A2FCF}"/>
    <cellStyle name="Normal 8 2 3 2 5" xfId="2049" xr:uid="{1CA113F6-6120-420E-9CC6-ABF49883EA50}"/>
    <cellStyle name="Normal 8 2 3 2 6" xfId="3735" xr:uid="{1F65B16D-DDBD-4B6E-9C4A-037F0D7AFE55}"/>
    <cellStyle name="Normal 8 2 3 3" xfId="379" xr:uid="{9C2DE562-7AC4-46BB-812C-CB9FAA6494BE}"/>
    <cellStyle name="Normal 8 2 3 3 2" xfId="771" xr:uid="{5FBFCA01-750A-404A-B3C6-CC3B928113DC}"/>
    <cellStyle name="Normal 8 2 3 3 2 2" xfId="772" xr:uid="{51F5019A-585F-4C78-9FF1-2135A095F334}"/>
    <cellStyle name="Normal 8 2 3 3 2 2 2" xfId="2050" xr:uid="{A07A2B99-C127-4D25-A0ED-80D7C0B2169D}"/>
    <cellStyle name="Normal 8 2 3 3 2 2 2 2" xfId="2051" xr:uid="{EAC332E3-DEBF-4CB4-9870-B2B9DCC55015}"/>
    <cellStyle name="Normal 8 2 3 3 2 2 3" xfId="2052" xr:uid="{DC58E1FD-7CCF-41F1-BDED-3858B5E734E2}"/>
    <cellStyle name="Normal 8 2 3 3 2 3" xfId="2053" xr:uid="{1A97C083-D1A1-4AC7-B14B-4B0E7607BF9F}"/>
    <cellStyle name="Normal 8 2 3 3 2 3 2" xfId="2054" xr:uid="{0224A2CB-F212-431B-BFCA-A4135FC82989}"/>
    <cellStyle name="Normal 8 2 3 3 2 4" xfId="2055" xr:uid="{607CC67F-4CC7-4094-87F3-40FC23A8C21F}"/>
    <cellStyle name="Normal 8 2 3 3 3" xfId="773" xr:uid="{A8D69B5D-2929-4D29-83A2-839BE1550B84}"/>
    <cellStyle name="Normal 8 2 3 3 3 2" xfId="2056" xr:uid="{7D55AF3B-5DB3-4DD2-A912-B8A85692EC7B}"/>
    <cellStyle name="Normal 8 2 3 3 3 2 2" xfId="2057" xr:uid="{E877D366-7733-4742-946C-0C57203FA8D9}"/>
    <cellStyle name="Normal 8 2 3 3 3 3" xfId="2058" xr:uid="{DE061218-CF4C-4B74-8AFC-02E00E1C1CFF}"/>
    <cellStyle name="Normal 8 2 3 3 4" xfId="2059" xr:uid="{BE859CB3-2E88-4709-803A-A3A067C6ED95}"/>
    <cellStyle name="Normal 8 2 3 3 4 2" xfId="2060" xr:uid="{C7EB9F51-B4E6-4EEC-BB88-8C24C51C1ECD}"/>
    <cellStyle name="Normal 8 2 3 3 5" xfId="2061" xr:uid="{170702BE-EEE3-4440-BD64-1C61EB06C46F}"/>
    <cellStyle name="Normal 8 2 3 4" xfId="380" xr:uid="{3BB2194E-05F3-4402-BD11-21DBFFCF5BBF}"/>
    <cellStyle name="Normal 8 2 3 4 2" xfId="774" xr:uid="{576051A7-F1D3-4A18-AE14-5E126D7CC326}"/>
    <cellStyle name="Normal 8 2 3 4 2 2" xfId="2062" xr:uid="{BF3044DE-0220-4420-85EA-F9132FB26355}"/>
    <cellStyle name="Normal 8 2 3 4 2 2 2" xfId="2063" xr:uid="{59D17066-4524-414A-9CDA-04A7EE2575E8}"/>
    <cellStyle name="Normal 8 2 3 4 2 3" xfId="2064" xr:uid="{AA1ABB0E-A611-4591-A954-ECADEE9AC35C}"/>
    <cellStyle name="Normal 8 2 3 4 3" xfId="2065" xr:uid="{8FF2B843-36F2-49EE-9E47-7579A17DD95A}"/>
    <cellStyle name="Normal 8 2 3 4 3 2" xfId="2066" xr:uid="{5163B851-6D6F-4DDE-877E-C19C94561675}"/>
    <cellStyle name="Normal 8 2 3 4 4" xfId="2067" xr:uid="{DAE94AED-FE1E-41EB-9114-DF0C1EF44428}"/>
    <cellStyle name="Normal 8 2 3 5" xfId="775" xr:uid="{803A200A-8FC1-4F09-9607-EFBE5142F884}"/>
    <cellStyle name="Normal 8 2 3 5 2" xfId="2068" xr:uid="{0D8644D0-B400-4087-B0CE-54A12C94C9FD}"/>
    <cellStyle name="Normal 8 2 3 5 2 2" xfId="2069" xr:uid="{97C473D5-C1E6-4520-A340-EFBAF22DF0F7}"/>
    <cellStyle name="Normal 8 2 3 5 3" xfId="2070" xr:uid="{1C3FAD0C-600D-4AA3-9F89-5172419DB6C0}"/>
    <cellStyle name="Normal 8 2 3 5 4" xfId="3736" xr:uid="{6C9AAA00-FE12-4414-A134-41AC0DD7590C}"/>
    <cellStyle name="Normal 8 2 3 6" xfId="2071" xr:uid="{4A9D4CC4-B6BC-4B43-BF0D-F65B9A36387B}"/>
    <cellStyle name="Normal 8 2 3 6 2" xfId="2072" xr:uid="{C8BD4B75-FDA4-433B-8742-2393B9B9E7C6}"/>
    <cellStyle name="Normal 8 2 3 7" xfId="2073" xr:uid="{160686EF-857E-40A1-A3C2-F065D0331DF6}"/>
    <cellStyle name="Normal 8 2 3 8" xfId="3737" xr:uid="{D95CC08C-900C-4A05-85E3-98257D8B5A62}"/>
    <cellStyle name="Normal 8 2 4" xfId="152" xr:uid="{008A7EBF-FD19-4DA5-9D34-9345E05004EC}"/>
    <cellStyle name="Normal 8 2 4 2" xfId="449" xr:uid="{59B69CE0-C507-43DC-96A3-28B1C921163B}"/>
    <cellStyle name="Normal 8 2 4 2 2" xfId="776" xr:uid="{51A52540-99E4-41B2-A4FF-AD314C201745}"/>
    <cellStyle name="Normal 8 2 4 2 2 2" xfId="2074" xr:uid="{31F4697E-DC2E-4EE1-BFEC-9A21CC4AD3C6}"/>
    <cellStyle name="Normal 8 2 4 2 2 2 2" xfId="2075" xr:uid="{F68DE32C-8E8A-4DE0-8106-B258A780077B}"/>
    <cellStyle name="Normal 8 2 4 2 2 3" xfId="2076" xr:uid="{5042BC11-C925-4B3A-A458-3F750E85A41F}"/>
    <cellStyle name="Normal 8 2 4 2 2 4" xfId="3738" xr:uid="{A2F55A64-9169-42F2-ABDD-49A39601EF76}"/>
    <cellStyle name="Normal 8 2 4 2 3" xfId="2077" xr:uid="{CBCCD7DE-39A4-4B5A-A927-9B56B9707928}"/>
    <cellStyle name="Normal 8 2 4 2 3 2" xfId="2078" xr:uid="{9C6411A6-67C0-497B-8EAB-2BDE6A2FC5B1}"/>
    <cellStyle name="Normal 8 2 4 2 4" xfId="2079" xr:uid="{236B061E-CBBD-43C1-9578-AE03A610F24F}"/>
    <cellStyle name="Normal 8 2 4 2 5" xfId="3739" xr:uid="{CD105B05-F947-40DC-9D7E-EEBBA8176CE6}"/>
    <cellStyle name="Normal 8 2 4 3" xfId="777" xr:uid="{6C253875-D392-4057-A50B-DAD200514CC3}"/>
    <cellStyle name="Normal 8 2 4 3 2" xfId="2080" xr:uid="{CB0EF42A-F229-4E0F-9629-7B8607A03097}"/>
    <cellStyle name="Normal 8 2 4 3 2 2" xfId="2081" xr:uid="{88614602-8B0B-42CF-B18D-92045D64F354}"/>
    <cellStyle name="Normal 8 2 4 3 3" xfId="2082" xr:uid="{05791153-8D29-43FB-A39C-1C308EE742A0}"/>
    <cellStyle name="Normal 8 2 4 3 4" xfId="3740" xr:uid="{699ADB5C-9C3E-4BAA-8ED3-FB6124AB9F2C}"/>
    <cellStyle name="Normal 8 2 4 4" xfId="2083" xr:uid="{F9162EFE-4528-4D39-9E4C-94B98F15D403}"/>
    <cellStyle name="Normal 8 2 4 4 2" xfId="2084" xr:uid="{EE583968-526B-40C8-A115-DF6711B10B12}"/>
    <cellStyle name="Normal 8 2 4 4 3" xfId="3741" xr:uid="{BE2BFCDA-7BD8-46C1-AB6F-29C7876F6443}"/>
    <cellStyle name="Normal 8 2 4 4 4" xfId="3742" xr:uid="{568D5CBA-609F-416D-803D-8DF474B84116}"/>
    <cellStyle name="Normal 8 2 4 5" xfId="2085" xr:uid="{60EE3693-1680-4832-A570-780243B82A3B}"/>
    <cellStyle name="Normal 8 2 4 6" xfId="3743" xr:uid="{79810CF6-663A-4F21-985B-C411D69ACA9B}"/>
    <cellStyle name="Normal 8 2 4 7" xfId="3744" xr:uid="{91A73A14-298B-42B9-B130-D482321BF86C}"/>
    <cellStyle name="Normal 8 2 5" xfId="381" xr:uid="{97ECE4F5-82A7-46C5-AB44-BDF225E54405}"/>
    <cellStyle name="Normal 8 2 5 2" xfId="778" xr:uid="{5FF8CB7A-4CFD-447B-B64D-02B49DA2C749}"/>
    <cellStyle name="Normal 8 2 5 2 2" xfId="779" xr:uid="{0E1389D8-AE88-4892-AB6B-A595BEEEFA72}"/>
    <cellStyle name="Normal 8 2 5 2 2 2" xfId="2086" xr:uid="{EEFC645A-D734-45BC-8800-6AFEC964D58A}"/>
    <cellStyle name="Normal 8 2 5 2 2 2 2" xfId="2087" xr:uid="{C7C446FE-3DEC-44FE-9E7D-ACCFF96C23A1}"/>
    <cellStyle name="Normal 8 2 5 2 2 3" xfId="2088" xr:uid="{7374ABB5-DD4F-4B46-BF23-8A44C87A9234}"/>
    <cellStyle name="Normal 8 2 5 2 3" xfId="2089" xr:uid="{DCE15196-1C8D-486F-B70F-BC50A9BC0080}"/>
    <cellStyle name="Normal 8 2 5 2 3 2" xfId="2090" xr:uid="{1485D6A5-E44A-467C-9A4B-1850A200476F}"/>
    <cellStyle name="Normal 8 2 5 2 4" xfId="2091" xr:uid="{67D0B0B6-CAFB-4A42-BC90-F6D8B64C39E2}"/>
    <cellStyle name="Normal 8 2 5 3" xfId="780" xr:uid="{646FF346-E51D-4476-96E3-41204A12BA6A}"/>
    <cellStyle name="Normal 8 2 5 3 2" xfId="2092" xr:uid="{C88D313E-9926-4B36-84C9-EEF455C9B70B}"/>
    <cellStyle name="Normal 8 2 5 3 2 2" xfId="2093" xr:uid="{CDE54BAE-E18B-4818-92DD-16EB0D78E983}"/>
    <cellStyle name="Normal 8 2 5 3 3" xfId="2094" xr:uid="{54ECF169-C2F7-4F78-B549-1E51F8EB0750}"/>
    <cellStyle name="Normal 8 2 5 3 4" xfId="3745" xr:uid="{5BFDF6D9-9AFF-42F9-A0E8-40FF5BE3E543}"/>
    <cellStyle name="Normal 8 2 5 4" xfId="2095" xr:uid="{A07AB008-BCE2-4EB4-AFC1-EF045685BE39}"/>
    <cellStyle name="Normal 8 2 5 4 2" xfId="2096" xr:uid="{A9D42D40-1AEC-40BE-9D73-4BC289F8341C}"/>
    <cellStyle name="Normal 8 2 5 5" xfId="2097" xr:uid="{7D31B446-0301-42EA-B905-86D642A47A1F}"/>
    <cellStyle name="Normal 8 2 5 6" xfId="3746" xr:uid="{5A508111-EC8F-4622-AB70-5B5E99E6317B}"/>
    <cellStyle name="Normal 8 2 6" xfId="382" xr:uid="{24DE36D8-F99C-4992-A3B9-357D543F318E}"/>
    <cellStyle name="Normal 8 2 6 2" xfId="781" xr:uid="{5E883FA4-0869-4616-BCF9-67C03E544D33}"/>
    <cellStyle name="Normal 8 2 6 2 2" xfId="2098" xr:uid="{E95C04F6-7407-49B3-8886-AFC24B5D1227}"/>
    <cellStyle name="Normal 8 2 6 2 2 2" xfId="2099" xr:uid="{2FF69DD2-798F-410A-8904-7DC792B229AC}"/>
    <cellStyle name="Normal 8 2 6 2 3" xfId="2100" xr:uid="{E1474948-9ECC-40FF-BF46-A3FBA7AD4AA7}"/>
    <cellStyle name="Normal 8 2 6 2 4" xfId="3747" xr:uid="{CD4550B4-106E-48F8-85AD-9B2B6893B80D}"/>
    <cellStyle name="Normal 8 2 6 3" xfId="2101" xr:uid="{22D4AAB0-66AF-452A-92E2-5B4396FD80DE}"/>
    <cellStyle name="Normal 8 2 6 3 2" xfId="2102" xr:uid="{37D431E3-BB74-44BF-BFE7-C2EF24D04FD6}"/>
    <cellStyle name="Normal 8 2 6 4" xfId="2103" xr:uid="{ED7E3A5D-D0CC-4C78-8C58-E58352F039DE}"/>
    <cellStyle name="Normal 8 2 6 5" xfId="3748" xr:uid="{AF13EB95-6831-4102-BBBF-0A48CFE4F4DD}"/>
    <cellStyle name="Normal 8 2 7" xfId="782" xr:uid="{E54F0BDC-FC78-4CEF-928F-A2B8781A05E8}"/>
    <cellStyle name="Normal 8 2 7 2" xfId="2104" xr:uid="{4B5C405E-AA5A-4388-84B1-8F7F8750785D}"/>
    <cellStyle name="Normal 8 2 7 2 2" xfId="2105" xr:uid="{242C340A-848B-454B-A058-CCEB65DF430A}"/>
    <cellStyle name="Normal 8 2 7 3" xfId="2106" xr:uid="{C8719698-D965-4744-AFDB-42A6149BDCFB}"/>
    <cellStyle name="Normal 8 2 7 4" xfId="3749" xr:uid="{B6B2A905-BBA5-41DA-AD55-848F81841E69}"/>
    <cellStyle name="Normal 8 2 8" xfId="2107" xr:uid="{7EEE80C9-AD17-46E8-BC2E-AC0BAE167E02}"/>
    <cellStyle name="Normal 8 2 8 2" xfId="2108" xr:uid="{D0255D71-F690-4A7E-9A52-4367F88913EC}"/>
    <cellStyle name="Normal 8 2 8 3" xfId="3750" xr:uid="{1DBF0E78-F014-4B1F-8349-7CC544F1EA13}"/>
    <cellStyle name="Normal 8 2 8 4" xfId="3751" xr:uid="{1A083584-9670-4DA3-95A6-7FF51C78BC5C}"/>
    <cellStyle name="Normal 8 2 9" xfId="2109" xr:uid="{D252869A-C832-4FAD-BDEA-AB25FAA0062E}"/>
    <cellStyle name="Normal 8 3" xfId="153" xr:uid="{65279D06-6E9A-4372-8522-9CF757E3E245}"/>
    <cellStyle name="Normal 8 3 10" xfId="3752" xr:uid="{88175590-2D92-40E8-9F27-6CA2225AC98D}"/>
    <cellStyle name="Normal 8 3 11" xfId="3753" xr:uid="{43B85027-4972-4DAF-81CC-2BFB4515644C}"/>
    <cellStyle name="Normal 8 3 2" xfId="154" xr:uid="{56D39E4F-8E2C-439A-9368-8F297CADC987}"/>
    <cellStyle name="Normal 8 3 2 2" xfId="155" xr:uid="{9B224778-A872-4C7C-9215-441B634A0A49}"/>
    <cellStyle name="Normal 8 3 2 2 2" xfId="383" xr:uid="{B8DC77F6-366F-4B0C-B513-F9BBA5BDEE1E}"/>
    <cellStyle name="Normal 8 3 2 2 2 2" xfId="783" xr:uid="{C05E8740-DAD3-46B9-8D13-073A5E0612CA}"/>
    <cellStyle name="Normal 8 3 2 2 2 2 2" xfId="2110" xr:uid="{24349964-3601-494F-8E19-930B4C1CD9BD}"/>
    <cellStyle name="Normal 8 3 2 2 2 2 2 2" xfId="2111" xr:uid="{24FC7461-6629-4522-8C0E-DB63BF20FF8A}"/>
    <cellStyle name="Normal 8 3 2 2 2 2 3" xfId="2112" xr:uid="{33D30404-AE0F-42E0-9E35-BB5E7B05AF05}"/>
    <cellStyle name="Normal 8 3 2 2 2 2 4" xfId="3754" xr:uid="{95FD557F-E3D9-4D4F-9FE8-4A8B142714A3}"/>
    <cellStyle name="Normal 8 3 2 2 2 3" xfId="2113" xr:uid="{55A64D6A-E5FD-48AB-89DA-1BC42364F78C}"/>
    <cellStyle name="Normal 8 3 2 2 2 3 2" xfId="2114" xr:uid="{634ED067-17CF-4253-A8FF-DCAC55EFBCE7}"/>
    <cellStyle name="Normal 8 3 2 2 2 3 3" xfId="3755" xr:uid="{A42EED7A-8676-4FD0-B1F4-C3716A937FDA}"/>
    <cellStyle name="Normal 8 3 2 2 2 3 4" xfId="3756" xr:uid="{3D930B20-C141-4D3A-84F9-F26C94BF8E84}"/>
    <cellStyle name="Normal 8 3 2 2 2 4" xfId="2115" xr:uid="{7F1623A4-8425-4809-ADE3-9592BDFBE3F2}"/>
    <cellStyle name="Normal 8 3 2 2 2 5" xfId="3757" xr:uid="{F35CA1EF-E9A4-4F32-A169-7A918E942BB0}"/>
    <cellStyle name="Normal 8 3 2 2 2 6" xfId="3758" xr:uid="{483512A2-373C-437D-9032-E731D69FC687}"/>
    <cellStyle name="Normal 8 3 2 2 3" xfId="784" xr:uid="{D8606DF0-9FE9-45B7-AB76-36D345C73316}"/>
    <cellStyle name="Normal 8 3 2 2 3 2" xfId="2116" xr:uid="{A02AD8E6-A083-4FC3-8BF8-823BE4F35C0C}"/>
    <cellStyle name="Normal 8 3 2 2 3 2 2" xfId="2117" xr:uid="{8EE1CD31-D64A-4E14-B73D-EC47FD7C4C85}"/>
    <cellStyle name="Normal 8 3 2 2 3 2 3" xfId="3759" xr:uid="{E98FE76A-780D-48CC-BF3D-FCB8C21B646B}"/>
    <cellStyle name="Normal 8 3 2 2 3 2 4" xfId="3760" xr:uid="{2905D46C-1A86-4756-AF7D-452DCF0EE41F}"/>
    <cellStyle name="Normal 8 3 2 2 3 3" xfId="2118" xr:uid="{2A042933-91B3-4155-BC60-41CCFB61CF9C}"/>
    <cellStyle name="Normal 8 3 2 2 3 4" xfId="3761" xr:uid="{4A770FB0-0510-4D00-BC79-A38065A2525F}"/>
    <cellStyle name="Normal 8 3 2 2 3 5" xfId="3762" xr:uid="{4CD8B5E1-858E-45E8-A703-2AE2BF0B2C7B}"/>
    <cellStyle name="Normal 8 3 2 2 4" xfId="2119" xr:uid="{8035FFA0-AB9E-4D35-B1E8-9D43423DA50E}"/>
    <cellStyle name="Normal 8 3 2 2 4 2" xfId="2120" xr:uid="{F446C9BC-8E63-492B-9FC0-0E45147FFB15}"/>
    <cellStyle name="Normal 8 3 2 2 4 3" xfId="3763" xr:uid="{CE794EF9-A1ED-4CDC-9884-B4586CC67DC3}"/>
    <cellStyle name="Normal 8 3 2 2 4 4" xfId="3764" xr:uid="{910A9515-258B-4160-9C97-13E19E8011B3}"/>
    <cellStyle name="Normal 8 3 2 2 5" xfId="2121" xr:uid="{49DEED33-858B-4383-81E4-EE23521F69C4}"/>
    <cellStyle name="Normal 8 3 2 2 5 2" xfId="3765" xr:uid="{B93AE7D7-DA2E-419D-9870-660ADE315701}"/>
    <cellStyle name="Normal 8 3 2 2 5 3" xfId="3766" xr:uid="{2CD17423-161D-4BE2-A7E2-5C39592D998C}"/>
    <cellStyle name="Normal 8 3 2 2 5 4" xfId="3767" xr:uid="{EFAD1274-B4CC-4D92-80E3-873B99E04CD6}"/>
    <cellStyle name="Normal 8 3 2 2 6" xfId="3768" xr:uid="{34C00097-E075-43E7-A55E-0011259E4B01}"/>
    <cellStyle name="Normal 8 3 2 2 7" xfId="3769" xr:uid="{3C4A5424-F119-456F-A652-A7C2A3F61889}"/>
    <cellStyle name="Normal 8 3 2 2 8" xfId="3770" xr:uid="{16C5F62C-A9F5-4AFA-B76F-AE156594FA23}"/>
    <cellStyle name="Normal 8 3 2 3" xfId="384" xr:uid="{C1A6F819-2895-472E-951E-1BCB7931789C}"/>
    <cellStyle name="Normal 8 3 2 3 2" xfId="785" xr:uid="{4125C4A4-DCC3-468F-86B9-FC9D5F5CE105}"/>
    <cellStyle name="Normal 8 3 2 3 2 2" xfId="786" xr:uid="{48BF067B-16F5-45D1-AF01-FEC00DF2F673}"/>
    <cellStyle name="Normal 8 3 2 3 2 2 2" xfId="2122" xr:uid="{F381B5E3-24CA-479B-97CC-CE84D2238486}"/>
    <cellStyle name="Normal 8 3 2 3 2 2 2 2" xfId="2123" xr:uid="{6754FFC3-7FB3-4564-8765-F8B4D0A5FAA3}"/>
    <cellStyle name="Normal 8 3 2 3 2 2 3" xfId="2124" xr:uid="{37637C70-8313-4BB4-AE3B-9CA44059B339}"/>
    <cellStyle name="Normal 8 3 2 3 2 3" xfId="2125" xr:uid="{9B0F7B9E-C0D8-4A84-97C5-E13564FC0A43}"/>
    <cellStyle name="Normal 8 3 2 3 2 3 2" xfId="2126" xr:uid="{EAB53F90-C044-4C77-8E20-B598B610230B}"/>
    <cellStyle name="Normal 8 3 2 3 2 4" xfId="2127" xr:uid="{0513F5F3-9142-4675-8C30-C1AAEBD820F2}"/>
    <cellStyle name="Normal 8 3 2 3 3" xfId="787" xr:uid="{8053BE89-B009-4084-80C1-D815779D73E4}"/>
    <cellStyle name="Normal 8 3 2 3 3 2" xfId="2128" xr:uid="{BD7DC9DB-8191-4D79-B07B-69AF97692CA2}"/>
    <cellStyle name="Normal 8 3 2 3 3 2 2" xfId="2129" xr:uid="{1A4C244D-ED71-47BB-BD84-F5B4B4BB18FB}"/>
    <cellStyle name="Normal 8 3 2 3 3 3" xfId="2130" xr:uid="{3AEB2928-0E1E-46BA-846E-180FF6082BEB}"/>
    <cellStyle name="Normal 8 3 2 3 3 4" xfId="3771" xr:uid="{A32AB8AA-8938-4AD1-BA3B-248BDFC4483F}"/>
    <cellStyle name="Normal 8 3 2 3 4" xfId="2131" xr:uid="{BB9B9659-3EE1-4270-98EB-62DCA2BD856B}"/>
    <cellStyle name="Normal 8 3 2 3 4 2" xfId="2132" xr:uid="{7246FAFC-9103-495A-9C8D-B2DE8D608C63}"/>
    <cellStyle name="Normal 8 3 2 3 5" xfId="2133" xr:uid="{FE5E1ED7-FF91-46FC-80EB-92ECF6209C38}"/>
    <cellStyle name="Normal 8 3 2 3 6" xfId="3772" xr:uid="{5EAA1F4E-9507-4B3C-8F6A-971576D2DC31}"/>
    <cellStyle name="Normal 8 3 2 4" xfId="385" xr:uid="{9DDA142A-CCD6-450C-A774-A256F70A144F}"/>
    <cellStyle name="Normal 8 3 2 4 2" xfId="788" xr:uid="{FF54708B-1686-42A0-80A6-A8C09977592D}"/>
    <cellStyle name="Normal 8 3 2 4 2 2" xfId="2134" xr:uid="{B09B8EFC-E9C6-473F-BFE6-6FB01D26A984}"/>
    <cellStyle name="Normal 8 3 2 4 2 2 2" xfId="2135" xr:uid="{69B6F260-97D7-4AE8-927C-B0DBDF79067F}"/>
    <cellStyle name="Normal 8 3 2 4 2 3" xfId="2136" xr:uid="{30243460-7016-441A-AB4B-7D87143F101B}"/>
    <cellStyle name="Normal 8 3 2 4 2 4" xfId="3773" xr:uid="{4E19CBB4-D2E9-4EA3-A95A-30230D7733D3}"/>
    <cellStyle name="Normal 8 3 2 4 3" xfId="2137" xr:uid="{E30474EE-8C24-4399-8D95-EE8FC9051800}"/>
    <cellStyle name="Normal 8 3 2 4 3 2" xfId="2138" xr:uid="{FBB7AE41-3A08-4D26-BE4E-1E874B26EE8C}"/>
    <cellStyle name="Normal 8 3 2 4 4" xfId="2139" xr:uid="{9B3EF384-A7CC-47AE-9BD9-6DC70E29FD98}"/>
    <cellStyle name="Normal 8 3 2 4 5" xfId="3774" xr:uid="{AF9E3C88-660F-4C6F-B09E-C2289A01851A}"/>
    <cellStyle name="Normal 8 3 2 5" xfId="386" xr:uid="{5F157D7C-CE25-4F3F-B350-CA3933A1D58C}"/>
    <cellStyle name="Normal 8 3 2 5 2" xfId="2140" xr:uid="{E237C061-4413-407A-869C-682E845582D9}"/>
    <cellStyle name="Normal 8 3 2 5 2 2" xfId="2141" xr:uid="{BF77734E-22EF-4D3C-9C93-0BB35877C3EB}"/>
    <cellStyle name="Normal 8 3 2 5 3" xfId="2142" xr:uid="{D7DEF9DF-5538-445D-8FE4-2D2B5DC748B2}"/>
    <cellStyle name="Normal 8 3 2 5 4" xfId="3775" xr:uid="{6D5970AC-02DD-45C4-BD21-967B6CF1D741}"/>
    <cellStyle name="Normal 8 3 2 6" xfId="2143" xr:uid="{EE8DEB04-2C04-4C55-8B18-92D6DB98C6C3}"/>
    <cellStyle name="Normal 8 3 2 6 2" xfId="2144" xr:uid="{C41D3BCA-FEE0-4366-BBEE-38E8791909A8}"/>
    <cellStyle name="Normal 8 3 2 6 3" xfId="3776" xr:uid="{CCD78302-5F48-4BAD-9378-4669AA3EBD99}"/>
    <cellStyle name="Normal 8 3 2 6 4" xfId="3777" xr:uid="{E51360C7-4456-48C0-954D-54AFF5953A1D}"/>
    <cellStyle name="Normal 8 3 2 7" xfId="2145" xr:uid="{DB37A356-F97E-4AE7-B3EF-EFB53D5D7BB9}"/>
    <cellStyle name="Normal 8 3 2 8" xfId="3778" xr:uid="{1F44DE7D-AB58-4731-910E-08C943F4DF66}"/>
    <cellStyle name="Normal 8 3 2 9" xfId="3779" xr:uid="{6F4383C4-01D7-46A3-8568-5C9809600698}"/>
    <cellStyle name="Normal 8 3 3" xfId="156" xr:uid="{A60CC9FF-672E-4ABB-A8A1-013326A920E4}"/>
    <cellStyle name="Normal 8 3 3 2" xfId="157" xr:uid="{9E73F910-D682-404F-99AB-1188B616BB97}"/>
    <cellStyle name="Normal 8 3 3 2 2" xfId="789" xr:uid="{91442D8E-7FB5-4C0C-BF17-9608EA7B54C2}"/>
    <cellStyle name="Normal 8 3 3 2 2 2" xfId="2146" xr:uid="{176D7C66-7F6A-415E-AA88-4CA75E97FEF1}"/>
    <cellStyle name="Normal 8 3 3 2 2 2 2" xfId="2147" xr:uid="{BF744F8D-0D37-4ED5-8390-E0E6C278F9E4}"/>
    <cellStyle name="Normal 8 3 3 2 2 2 2 2" xfId="4492" xr:uid="{D14BDEFB-8A6D-46CD-A6B4-015E6E32167E}"/>
    <cellStyle name="Normal 8 3 3 2 2 2 3" xfId="4493" xr:uid="{EE9C2898-C7AC-4960-830D-0E107370FF4D}"/>
    <cellStyle name="Normal 8 3 3 2 2 3" xfId="2148" xr:uid="{83D6D08E-B1C7-45AA-99DC-D9D5D729D54B}"/>
    <cellStyle name="Normal 8 3 3 2 2 3 2" xfId="4494" xr:uid="{270178B9-35FD-4DAD-932D-E4246CEC0FE6}"/>
    <cellStyle name="Normal 8 3 3 2 2 4" xfId="3780" xr:uid="{5C7A14CE-F4DA-4DA8-AC09-2604619B98C8}"/>
    <cellStyle name="Normal 8 3 3 2 3" xfId="2149" xr:uid="{3F9C391D-BDDB-4600-A587-CC1B98B364B6}"/>
    <cellStyle name="Normal 8 3 3 2 3 2" xfId="2150" xr:uid="{959EB103-C282-4ECC-9725-051AD4B13723}"/>
    <cellStyle name="Normal 8 3 3 2 3 2 2" xfId="4495" xr:uid="{68F30DC4-5135-497E-9C10-D8813107EEC0}"/>
    <cellStyle name="Normal 8 3 3 2 3 3" xfId="3781" xr:uid="{04537FBC-76DA-48D1-A22D-2CE2544F5A14}"/>
    <cellStyle name="Normal 8 3 3 2 3 4" xfId="3782" xr:uid="{983A4DB7-2370-4FBA-9447-43FC0D8B154B}"/>
    <cellStyle name="Normal 8 3 3 2 4" xfId="2151" xr:uid="{EA5E653C-0141-4B3C-82A7-BEB7D85495FF}"/>
    <cellStyle name="Normal 8 3 3 2 4 2" xfId="4496" xr:uid="{49DB3738-7612-4B77-91F2-A9CD67C672BF}"/>
    <cellStyle name="Normal 8 3 3 2 5" xfId="3783" xr:uid="{CE24FB69-3690-454C-A644-6B3DB3FA43DA}"/>
    <cellStyle name="Normal 8 3 3 2 6" xfId="3784" xr:uid="{5F2C9190-B60F-4710-9237-F0C35FDC92EF}"/>
    <cellStyle name="Normal 8 3 3 3" xfId="387" xr:uid="{490B6B77-6772-47BE-A4AC-0E9AEC329640}"/>
    <cellStyle name="Normal 8 3 3 3 2" xfId="2152" xr:uid="{C2C14BD8-FD79-4C28-8198-43ABF2852265}"/>
    <cellStyle name="Normal 8 3 3 3 2 2" xfId="2153" xr:uid="{79DD7174-0FA1-4D1A-AFB8-224C5BCB5A15}"/>
    <cellStyle name="Normal 8 3 3 3 2 2 2" xfId="4497" xr:uid="{B71D83F9-E69C-4906-AB13-C84B86DD48DB}"/>
    <cellStyle name="Normal 8 3 3 3 2 3" xfId="3785" xr:uid="{E8D97CF3-E1A1-46DA-9864-2D725A9054B3}"/>
    <cellStyle name="Normal 8 3 3 3 2 4" xfId="3786" xr:uid="{25B8E3AF-F56C-4913-AC8D-95C57FCCA0F0}"/>
    <cellStyle name="Normal 8 3 3 3 3" xfId="2154" xr:uid="{D89354DE-0808-4D43-8AC0-6608794F3898}"/>
    <cellStyle name="Normal 8 3 3 3 3 2" xfId="4498" xr:uid="{4BE82E9D-0680-42FB-84EB-A91524FE7FB9}"/>
    <cellStyle name="Normal 8 3 3 3 4" xfId="3787" xr:uid="{4788BE5C-6F47-4466-AA86-2976FE0B8960}"/>
    <cellStyle name="Normal 8 3 3 3 5" xfId="3788" xr:uid="{5E1B0253-CD88-42D3-8CE5-C31F15A6DE95}"/>
    <cellStyle name="Normal 8 3 3 4" xfId="2155" xr:uid="{1674E61F-D7A7-4BB1-B093-D00886A4DF7F}"/>
    <cellStyle name="Normal 8 3 3 4 2" xfId="2156" xr:uid="{594641AC-CB3B-4B72-9F7D-FF3A4BF3F535}"/>
    <cellStyle name="Normal 8 3 3 4 2 2" xfId="4499" xr:uid="{F56282DD-7ECF-4806-A6BF-9EE7129AB23D}"/>
    <cellStyle name="Normal 8 3 3 4 3" xfId="3789" xr:uid="{F04F886B-7D53-4615-B0A3-C28395155BC1}"/>
    <cellStyle name="Normal 8 3 3 4 4" xfId="3790" xr:uid="{454B287D-8F9F-4443-8334-5CDEFDF2E74C}"/>
    <cellStyle name="Normal 8 3 3 5" xfId="2157" xr:uid="{A4C718BC-415E-4864-8F2E-029097C6B216}"/>
    <cellStyle name="Normal 8 3 3 5 2" xfId="3791" xr:uid="{D01563EE-A85C-4B04-AAF2-7B17FF8F008D}"/>
    <cellStyle name="Normal 8 3 3 5 3" xfId="3792" xr:uid="{967AF9F3-4BB5-47B5-9B46-1253CAB00222}"/>
    <cellStyle name="Normal 8 3 3 5 4" xfId="3793" xr:uid="{F009AF24-15C8-48DC-B63F-3B54A9C45D3B}"/>
    <cellStyle name="Normal 8 3 3 6" xfId="3794" xr:uid="{08298DE5-1C26-48B7-A554-F6734D4DE329}"/>
    <cellStyle name="Normal 8 3 3 7" xfId="3795" xr:uid="{2508D89E-67A2-41F9-998E-5E6171B59546}"/>
    <cellStyle name="Normal 8 3 3 8" xfId="3796" xr:uid="{CB83092C-C0D3-4790-B943-13D9C02408D1}"/>
    <cellStyle name="Normal 8 3 4" xfId="158" xr:uid="{35DA5B62-5A56-4094-ACAE-C3D04CBD21AF}"/>
    <cellStyle name="Normal 8 3 4 2" xfId="790" xr:uid="{E5AC1AFC-D20E-453E-B08F-72253FE75AF7}"/>
    <cellStyle name="Normal 8 3 4 2 2" xfId="791" xr:uid="{4DC9824F-4A43-4D42-98D2-ACB04E7C689C}"/>
    <cellStyle name="Normal 8 3 4 2 2 2" xfId="2158" xr:uid="{F3A64B6B-7548-47BE-95C1-1F63E6935BF1}"/>
    <cellStyle name="Normal 8 3 4 2 2 2 2" xfId="2159" xr:uid="{66B3B8A3-DBE1-4E56-8BA5-CC27A8C19A48}"/>
    <cellStyle name="Normal 8 3 4 2 2 3" xfId="2160" xr:uid="{F450967C-8C54-43C2-A139-57A2C74353E9}"/>
    <cellStyle name="Normal 8 3 4 2 2 4" xfId="3797" xr:uid="{10FEF799-931F-4A5D-9884-F69E31D0632A}"/>
    <cellStyle name="Normal 8 3 4 2 3" xfId="2161" xr:uid="{1C2D0909-3C8D-4823-8287-B1F3634D4484}"/>
    <cellStyle name="Normal 8 3 4 2 3 2" xfId="2162" xr:uid="{12133433-73C8-4832-B612-D58E125C4C93}"/>
    <cellStyle name="Normal 8 3 4 2 4" xfId="2163" xr:uid="{1403B394-ACF8-4F9A-BAA0-797E806844C3}"/>
    <cellStyle name="Normal 8 3 4 2 5" xfId="3798" xr:uid="{FC7D3C0A-D0CC-4D69-97EC-8A5B3CD52907}"/>
    <cellStyle name="Normal 8 3 4 3" xfId="792" xr:uid="{778B05A6-700D-40CB-B0CE-8B77C0C3C992}"/>
    <cellStyle name="Normal 8 3 4 3 2" xfId="2164" xr:uid="{72B62E17-5069-4FB5-B1BF-EC72CE5367AE}"/>
    <cellStyle name="Normal 8 3 4 3 2 2" xfId="2165" xr:uid="{DD634CB2-E65F-4994-AE56-8421A0EFB914}"/>
    <cellStyle name="Normal 8 3 4 3 3" xfId="2166" xr:uid="{868A6D5F-1891-4F35-8F9A-9BE9448730A6}"/>
    <cellStyle name="Normal 8 3 4 3 4" xfId="3799" xr:uid="{5AB436BA-6E79-4EA5-ACB2-3EF24BCAD56C}"/>
    <cellStyle name="Normal 8 3 4 4" xfId="2167" xr:uid="{521741E5-4445-4D29-931B-236DCB33568C}"/>
    <cellStyle name="Normal 8 3 4 4 2" xfId="2168" xr:uid="{07ED3AA3-1EFF-4421-9030-E898214945F9}"/>
    <cellStyle name="Normal 8 3 4 4 3" xfId="3800" xr:uid="{CC5C2F4A-F66E-410F-9A33-C02A0809C2F7}"/>
    <cellStyle name="Normal 8 3 4 4 4" xfId="3801" xr:uid="{5B881E2C-ABA5-4CE3-B637-C3F1321080B0}"/>
    <cellStyle name="Normal 8 3 4 5" xfId="2169" xr:uid="{85B16992-BAEC-4AFB-99EE-A831DB545446}"/>
    <cellStyle name="Normal 8 3 4 6" xfId="3802" xr:uid="{41C3BAAA-DAB7-4B08-BAD8-CDDF6275657D}"/>
    <cellStyle name="Normal 8 3 4 7" xfId="3803" xr:uid="{B1D9C564-82DC-4E64-BD95-8C53110DA4C8}"/>
    <cellStyle name="Normal 8 3 5" xfId="388" xr:uid="{F3FE3AA6-7031-4D81-9A2F-48A00AA77764}"/>
    <cellStyle name="Normal 8 3 5 2" xfId="793" xr:uid="{0B6CD87E-A3EA-4BF4-830F-8A32FAB396BE}"/>
    <cellStyle name="Normal 8 3 5 2 2" xfId="2170" xr:uid="{5545E157-8866-4BFD-8192-98E214BC8CB2}"/>
    <cellStyle name="Normal 8 3 5 2 2 2" xfId="2171" xr:uid="{B6E5C7E5-7934-4BDD-BC7E-98F8B47E2461}"/>
    <cellStyle name="Normal 8 3 5 2 3" xfId="2172" xr:uid="{BF87F49A-11CF-4AFF-8851-EE162A65C602}"/>
    <cellStyle name="Normal 8 3 5 2 4" xfId="3804" xr:uid="{9C4A170C-13B1-4A58-A904-A90A4E602E15}"/>
    <cellStyle name="Normal 8 3 5 3" xfId="2173" xr:uid="{729AE7D7-C565-436D-9399-E429E711F45A}"/>
    <cellStyle name="Normal 8 3 5 3 2" xfId="2174" xr:uid="{5FE219A0-86DD-4697-9F26-DC635CA4AA58}"/>
    <cellStyle name="Normal 8 3 5 3 3" xfId="3805" xr:uid="{5B1BD544-5E6F-450D-8267-80F4B7E94522}"/>
    <cellStyle name="Normal 8 3 5 3 4" xfId="3806" xr:uid="{6F8953C1-4002-41E3-8C0D-D9E019B35C56}"/>
    <cellStyle name="Normal 8 3 5 4" xfId="2175" xr:uid="{06D4E8B9-7058-400B-A8AC-DF38DBD9F488}"/>
    <cellStyle name="Normal 8 3 5 5" xfId="3807" xr:uid="{6E0AF3B6-47FC-490F-8596-EEC437271E4D}"/>
    <cellStyle name="Normal 8 3 5 6" xfId="3808" xr:uid="{94E3875E-B8DF-411B-9B41-957BF93BE279}"/>
    <cellStyle name="Normal 8 3 6" xfId="389" xr:uid="{D7257871-1969-4092-8034-A354E7C3776E}"/>
    <cellStyle name="Normal 8 3 6 2" xfId="2176" xr:uid="{3FF4AC17-23A8-4149-A893-850871755C54}"/>
    <cellStyle name="Normal 8 3 6 2 2" xfId="2177" xr:uid="{17369DA0-ADC1-4D73-8595-97F61B058FEA}"/>
    <cellStyle name="Normal 8 3 6 2 3" xfId="3809" xr:uid="{CD799326-8B47-488A-8372-337CD7ED9F45}"/>
    <cellStyle name="Normal 8 3 6 2 4" xfId="3810" xr:uid="{E48D53B4-11DF-4CAF-8B42-3BF24E6982D5}"/>
    <cellStyle name="Normal 8 3 6 3" xfId="2178" xr:uid="{74F95EC6-C6CC-47CA-847F-82C790175FDF}"/>
    <cellStyle name="Normal 8 3 6 4" xfId="3811" xr:uid="{450C5498-2196-438A-B308-12812E403243}"/>
    <cellStyle name="Normal 8 3 6 5" xfId="3812" xr:uid="{3600CC53-7C00-4238-B724-1200E7DE3F61}"/>
    <cellStyle name="Normal 8 3 7" xfId="2179" xr:uid="{E369C5F7-3AEB-459C-9C08-058FE3AC3E1E}"/>
    <cellStyle name="Normal 8 3 7 2" xfId="2180" xr:uid="{680D151A-A2CB-431A-B31D-D1DE985B05E9}"/>
    <cellStyle name="Normal 8 3 7 3" xfId="3813" xr:uid="{AAA39B98-349B-49BF-A0EC-BD70BDAE2B32}"/>
    <cellStyle name="Normal 8 3 7 4" xfId="3814" xr:uid="{CE121FB7-BB49-4CFC-9124-D723439B41EC}"/>
    <cellStyle name="Normal 8 3 8" xfId="2181" xr:uid="{96D0A511-77E7-44ED-AA80-2FD60313489F}"/>
    <cellStyle name="Normal 8 3 8 2" xfId="3815" xr:uid="{A18655D6-193F-4336-9481-B600700F3992}"/>
    <cellStyle name="Normal 8 3 8 3" xfId="3816" xr:uid="{475E041A-FDCC-47EE-BC9A-F28CD706B108}"/>
    <cellStyle name="Normal 8 3 8 4" xfId="3817" xr:uid="{66CC136E-712A-421F-9C87-1714A3D2814F}"/>
    <cellStyle name="Normal 8 3 9" xfId="3818" xr:uid="{81E513EB-741E-4B0A-801B-6541C59C217E}"/>
    <cellStyle name="Normal 8 4" xfId="159" xr:uid="{0A6A0ED2-A100-4453-9154-09985E7EA95C}"/>
    <cellStyle name="Normal 8 4 10" xfId="3819" xr:uid="{FCE53C73-9785-4A50-BE1A-971D11B3D024}"/>
    <cellStyle name="Normal 8 4 11" xfId="3820" xr:uid="{378309B9-C2BC-47BE-AF5E-DF927886412D}"/>
    <cellStyle name="Normal 8 4 2" xfId="160" xr:uid="{C1850E8F-7BE5-407E-91F0-B32DC97A441C}"/>
    <cellStyle name="Normal 8 4 2 2" xfId="390" xr:uid="{C988FEC4-851A-4434-8C3B-FAE891365FA0}"/>
    <cellStyle name="Normal 8 4 2 2 2" xfId="794" xr:uid="{3626669B-3B40-4EB6-A2DE-DAA8721CD613}"/>
    <cellStyle name="Normal 8 4 2 2 2 2" xfId="795" xr:uid="{5BA395C6-616D-45DD-87BE-479C1C6FEA21}"/>
    <cellStyle name="Normal 8 4 2 2 2 2 2" xfId="2182" xr:uid="{307EBD37-0FD8-4EEB-BC41-E6838D428E1E}"/>
    <cellStyle name="Normal 8 4 2 2 2 2 3" xfId="3821" xr:uid="{F4ABB265-FC2D-4696-A6CC-1B26918752BD}"/>
    <cellStyle name="Normal 8 4 2 2 2 2 4" xfId="3822" xr:uid="{0ED00742-7EB1-4B37-B8AF-5BCACBD61202}"/>
    <cellStyle name="Normal 8 4 2 2 2 3" xfId="2183" xr:uid="{D104DDCB-1E93-479E-AF5D-046D3E853C79}"/>
    <cellStyle name="Normal 8 4 2 2 2 3 2" xfId="3823" xr:uid="{233CD760-F140-4DF0-AA1E-2D7778AC4C8E}"/>
    <cellStyle name="Normal 8 4 2 2 2 3 3" xfId="3824" xr:uid="{C0FC8ED3-97DC-4281-99C3-34B0994F7E4D}"/>
    <cellStyle name="Normal 8 4 2 2 2 3 4" xfId="3825" xr:uid="{A52F050E-E91E-4A55-AFD1-D7300B3AB19B}"/>
    <cellStyle name="Normal 8 4 2 2 2 4" xfId="3826" xr:uid="{573D9A7B-3569-4E76-AA97-0718E1C7C741}"/>
    <cellStyle name="Normal 8 4 2 2 2 5" xfId="3827" xr:uid="{D315E59E-A233-4958-BAC3-9FF94A824A73}"/>
    <cellStyle name="Normal 8 4 2 2 2 6" xfId="3828" xr:uid="{E788E109-D86D-4995-884D-1BB80CAE5FDE}"/>
    <cellStyle name="Normal 8 4 2 2 3" xfId="796" xr:uid="{AE1B01CB-BB3C-4B5E-AE4A-313F2E9CCCC0}"/>
    <cellStyle name="Normal 8 4 2 2 3 2" xfId="2184" xr:uid="{4D818CD3-E482-4676-96FD-4D920F43922A}"/>
    <cellStyle name="Normal 8 4 2 2 3 2 2" xfId="3829" xr:uid="{2CE8848E-DC36-435A-AF7F-30168F9FE75A}"/>
    <cellStyle name="Normal 8 4 2 2 3 2 3" xfId="3830" xr:uid="{BDCECAA0-FE00-4930-B764-EF40472B001F}"/>
    <cellStyle name="Normal 8 4 2 2 3 2 4" xfId="3831" xr:uid="{E32F7062-8B09-44A1-AE02-66F0AF19874E}"/>
    <cellStyle name="Normal 8 4 2 2 3 3" xfId="3832" xr:uid="{81286D2E-EEDA-49CC-A8F0-B8B270CDDAA6}"/>
    <cellStyle name="Normal 8 4 2 2 3 4" xfId="3833" xr:uid="{B750AE11-FE1B-4D4F-ABCC-156F3A9C13A8}"/>
    <cellStyle name="Normal 8 4 2 2 3 5" xfId="3834" xr:uid="{B6758E9C-95EF-4792-992E-E8FA4E5B770F}"/>
    <cellStyle name="Normal 8 4 2 2 4" xfId="2185" xr:uid="{0CC7DA34-D0AE-4EB0-A96A-9769E461C03D}"/>
    <cellStyle name="Normal 8 4 2 2 4 2" xfId="3835" xr:uid="{F7B00790-77A0-43FA-A47D-BDBE8CD31A8D}"/>
    <cellStyle name="Normal 8 4 2 2 4 3" xfId="3836" xr:uid="{5239A6D7-112C-4F6A-95A5-3C2CC3D37B2F}"/>
    <cellStyle name="Normal 8 4 2 2 4 4" xfId="3837" xr:uid="{C7D4B999-9A61-49AF-8587-4BD43677D640}"/>
    <cellStyle name="Normal 8 4 2 2 5" xfId="3838" xr:uid="{113E94AB-ED5F-4158-B8B1-504FD1108092}"/>
    <cellStyle name="Normal 8 4 2 2 5 2" xfId="3839" xr:uid="{F8AB58F1-771A-44C9-B129-74F3406B53CB}"/>
    <cellStyle name="Normal 8 4 2 2 5 3" xfId="3840" xr:uid="{B5E8324E-E941-4F36-A70E-E9B5F21FB50E}"/>
    <cellStyle name="Normal 8 4 2 2 5 4" xfId="3841" xr:uid="{6FED3201-31BB-4633-92D7-ED2E14047445}"/>
    <cellStyle name="Normal 8 4 2 2 6" xfId="3842" xr:uid="{B9C13A0E-C38D-4842-A5B1-BCAF2751659C}"/>
    <cellStyle name="Normal 8 4 2 2 7" xfId="3843" xr:uid="{5D093E5C-1AD3-41FC-9C11-291CA1A099AD}"/>
    <cellStyle name="Normal 8 4 2 2 8" xfId="3844" xr:uid="{546860D4-E72F-4B47-AE40-A904D1838000}"/>
    <cellStyle name="Normal 8 4 2 3" xfId="797" xr:uid="{17F10B6E-AB44-4815-B3A9-A9D080382CB9}"/>
    <cellStyle name="Normal 8 4 2 3 2" xfId="798" xr:uid="{ED6A083F-CEFA-4EBE-B6CF-034884563F91}"/>
    <cellStyle name="Normal 8 4 2 3 2 2" xfId="799" xr:uid="{6EC66F5E-DFCE-4F86-B816-E94A6EBC35C3}"/>
    <cellStyle name="Normal 8 4 2 3 2 3" xfId="3845" xr:uid="{5BF40EBE-35F9-41FF-9539-5589F7C5B678}"/>
    <cellStyle name="Normal 8 4 2 3 2 4" xfId="3846" xr:uid="{46FBC08D-743C-4887-A28F-0AB21F7FE86A}"/>
    <cellStyle name="Normal 8 4 2 3 3" xfId="800" xr:uid="{6C68EA98-2A5C-416E-95C2-0BE00E53256B}"/>
    <cellStyle name="Normal 8 4 2 3 3 2" xfId="3847" xr:uid="{E2688FBC-44C6-4279-B330-C906B6D10AEE}"/>
    <cellStyle name="Normal 8 4 2 3 3 3" xfId="3848" xr:uid="{D3460CD8-3C83-4B49-957D-76803128DA4B}"/>
    <cellStyle name="Normal 8 4 2 3 3 4" xfId="3849" xr:uid="{5FA0D89F-9FCD-4079-B418-290D3A43E55B}"/>
    <cellStyle name="Normal 8 4 2 3 4" xfId="3850" xr:uid="{4650A7C3-5C5A-418A-A0C8-E5C248065170}"/>
    <cellStyle name="Normal 8 4 2 3 5" xfId="3851" xr:uid="{3982B826-399E-44CA-8ED6-DE2DC6BED437}"/>
    <cellStyle name="Normal 8 4 2 3 6" xfId="3852" xr:uid="{A61A004B-D350-4187-9986-EE47335D4B97}"/>
    <cellStyle name="Normal 8 4 2 4" xfId="801" xr:uid="{8AAAE3EA-AFFF-44FA-9DF1-0A1C0FAFDBFA}"/>
    <cellStyle name="Normal 8 4 2 4 2" xfId="802" xr:uid="{B5616543-29EA-48E0-8C7E-E5747B3E9BD5}"/>
    <cellStyle name="Normal 8 4 2 4 2 2" xfId="3853" xr:uid="{5AB0E6CE-2D08-47D0-9F5C-976FBD66A860}"/>
    <cellStyle name="Normal 8 4 2 4 2 3" xfId="3854" xr:uid="{76244536-4551-4C85-82EB-A166A8C8EE73}"/>
    <cellStyle name="Normal 8 4 2 4 2 4" xfId="3855" xr:uid="{890E6138-3C83-4E0E-8E53-7233EBE0685B}"/>
    <cellStyle name="Normal 8 4 2 4 3" xfId="3856" xr:uid="{704B72F4-F8BC-4AF3-8F02-685E783D8331}"/>
    <cellStyle name="Normal 8 4 2 4 4" xfId="3857" xr:uid="{2D008374-A6A3-4A05-8585-4355811E531B}"/>
    <cellStyle name="Normal 8 4 2 4 5" xfId="3858" xr:uid="{D0D06682-2DBC-44A6-A4A2-F09CF251A25E}"/>
    <cellStyle name="Normal 8 4 2 5" xfId="803" xr:uid="{DEED0FBC-DA62-4EBE-A628-84B6D83B7278}"/>
    <cellStyle name="Normal 8 4 2 5 2" xfId="3859" xr:uid="{F7AC6298-1F51-4867-BA92-62674E363E27}"/>
    <cellStyle name="Normal 8 4 2 5 3" xfId="3860" xr:uid="{C3EF2835-A556-4D53-A111-75003D42CD16}"/>
    <cellStyle name="Normal 8 4 2 5 4" xfId="3861" xr:uid="{F320D6E0-4508-4AD7-AA23-0EF62E8755FC}"/>
    <cellStyle name="Normal 8 4 2 6" xfId="3862" xr:uid="{0EDFD448-99C4-4149-BF50-D96A0D020DFE}"/>
    <cellStyle name="Normal 8 4 2 6 2" xfId="3863" xr:uid="{C5378A54-092D-4D96-AE10-D534262428D2}"/>
    <cellStyle name="Normal 8 4 2 6 3" xfId="3864" xr:uid="{8C2365FB-55C2-46A3-BBC1-5D8AC9C6CC5B}"/>
    <cellStyle name="Normal 8 4 2 6 4" xfId="3865" xr:uid="{3DA29862-5C94-4081-8014-AF0CCA0B2BF0}"/>
    <cellStyle name="Normal 8 4 2 7" xfId="3866" xr:uid="{B50A23DD-FF87-42CA-86C4-30FDCF9657E8}"/>
    <cellStyle name="Normal 8 4 2 8" xfId="3867" xr:uid="{FD651D3C-A1FA-4C21-A2D8-7290A198E47F}"/>
    <cellStyle name="Normal 8 4 2 9" xfId="3868" xr:uid="{7BD4DD59-CE6C-489C-845C-16AC10F6D398}"/>
    <cellStyle name="Normal 8 4 3" xfId="391" xr:uid="{0CAF17D0-F9CE-46E0-AF9F-BB4EBDE8422C}"/>
    <cellStyle name="Normal 8 4 3 2" xfId="804" xr:uid="{CA2C2504-72CC-4883-871A-7B78D3A1DEA5}"/>
    <cellStyle name="Normal 8 4 3 2 2" xfId="805" xr:uid="{F77B57BA-01C7-4247-9812-89C6A8A15213}"/>
    <cellStyle name="Normal 8 4 3 2 2 2" xfId="2186" xr:uid="{43AFA25F-65B4-4E5F-AE43-39725B20C378}"/>
    <cellStyle name="Normal 8 4 3 2 2 2 2" xfId="2187" xr:uid="{EAB37406-AEED-4600-BABC-86F24A3BCDB7}"/>
    <cellStyle name="Normal 8 4 3 2 2 3" xfId="2188" xr:uid="{8EA207F3-B7EC-4379-B154-598BCDF8CB3C}"/>
    <cellStyle name="Normal 8 4 3 2 2 4" xfId="3869" xr:uid="{FCDB077E-25E6-4D7C-9345-DEB2BAD6AFDC}"/>
    <cellStyle name="Normal 8 4 3 2 3" xfId="2189" xr:uid="{48FC8010-750E-42D3-B5DF-E43C920A13E2}"/>
    <cellStyle name="Normal 8 4 3 2 3 2" xfId="2190" xr:uid="{4BE8C599-7E0E-425C-AB31-89435D5DC2C6}"/>
    <cellStyle name="Normal 8 4 3 2 3 3" xfId="3870" xr:uid="{237C81B6-D838-4CA3-922A-4DCC256F7F6C}"/>
    <cellStyle name="Normal 8 4 3 2 3 4" xfId="3871" xr:uid="{F3B180EC-495E-4965-B283-539E3683B369}"/>
    <cellStyle name="Normal 8 4 3 2 4" xfId="2191" xr:uid="{F5B2FD49-D61E-4EDD-9521-5D0C651A87C8}"/>
    <cellStyle name="Normal 8 4 3 2 5" xfId="3872" xr:uid="{622FD792-16AF-4F26-8577-59F4A43AE34A}"/>
    <cellStyle name="Normal 8 4 3 2 6" xfId="3873" xr:uid="{2C6A7F94-1D11-4EA0-8917-E997009DD652}"/>
    <cellStyle name="Normal 8 4 3 3" xfId="806" xr:uid="{FE0256C1-E463-44B0-B14A-82BA66E4B065}"/>
    <cellStyle name="Normal 8 4 3 3 2" xfId="2192" xr:uid="{1CD6E116-DE66-4C03-93F1-E3B6D10C5A15}"/>
    <cellStyle name="Normal 8 4 3 3 2 2" xfId="2193" xr:uid="{504E12C4-0E82-49C2-B69A-E77AD2CD0F6F}"/>
    <cellStyle name="Normal 8 4 3 3 2 3" xfId="3874" xr:uid="{C4C4FCAF-AF39-48A7-B7FF-15865061701B}"/>
    <cellStyle name="Normal 8 4 3 3 2 4" xfId="3875" xr:uid="{2C6F893C-6532-4DD3-8AE8-6242322F34F8}"/>
    <cellStyle name="Normal 8 4 3 3 3" xfId="2194" xr:uid="{E7A67E3F-128E-4355-8A12-89E718482E0E}"/>
    <cellStyle name="Normal 8 4 3 3 4" xfId="3876" xr:uid="{E3336C6C-E739-425A-9EA0-13A6390A1CF9}"/>
    <cellStyle name="Normal 8 4 3 3 5" xfId="3877" xr:uid="{64C66712-87E2-47C1-A2DB-8A72123A8B9F}"/>
    <cellStyle name="Normal 8 4 3 4" xfId="2195" xr:uid="{D7BAB8B8-55F1-4C3A-BCEA-F98CD6C84897}"/>
    <cellStyle name="Normal 8 4 3 4 2" xfId="2196" xr:uid="{06C561A5-01A2-47A3-B543-8055882D99BB}"/>
    <cellStyle name="Normal 8 4 3 4 3" xfId="3878" xr:uid="{29B86EA9-1946-42D9-8B38-F7CA1302EE06}"/>
    <cellStyle name="Normal 8 4 3 4 4" xfId="3879" xr:uid="{016BE2EF-CC18-4261-B25E-17875467006B}"/>
    <cellStyle name="Normal 8 4 3 5" xfId="2197" xr:uid="{1B7952ED-8E6D-4B1E-BA01-DEF7021AA553}"/>
    <cellStyle name="Normal 8 4 3 5 2" xfId="3880" xr:uid="{2CCF565F-C184-499D-AC47-D78764E30CC5}"/>
    <cellStyle name="Normal 8 4 3 5 3" xfId="3881" xr:uid="{5D8AF672-DC41-4FC8-A344-6BD97564782C}"/>
    <cellStyle name="Normal 8 4 3 5 4" xfId="3882" xr:uid="{A662BA02-367C-4D43-8C70-41C051B380F3}"/>
    <cellStyle name="Normal 8 4 3 6" xfId="3883" xr:uid="{93E90825-25C0-435B-93DD-684C48F54243}"/>
    <cellStyle name="Normal 8 4 3 7" xfId="3884" xr:uid="{D0DA3570-BE6D-4A4E-B7CB-AF777D6651BE}"/>
    <cellStyle name="Normal 8 4 3 8" xfId="3885" xr:uid="{B549FEFC-1C60-458B-9220-64DF0A4A5AC3}"/>
    <cellStyle name="Normal 8 4 4" xfId="392" xr:uid="{A3CF74DE-2B6B-4A61-8D82-2A4C9AC1F9E2}"/>
    <cellStyle name="Normal 8 4 4 2" xfId="807" xr:uid="{C21F0F9F-A278-40FA-93F0-81389E323CCC}"/>
    <cellStyle name="Normal 8 4 4 2 2" xfId="808" xr:uid="{F4B1FC24-011C-40F5-8703-A6493F263A50}"/>
    <cellStyle name="Normal 8 4 4 2 2 2" xfId="2198" xr:uid="{D6FD17D7-400E-4622-B141-9CF2B25B3B60}"/>
    <cellStyle name="Normal 8 4 4 2 2 3" xfId="3886" xr:uid="{2AB76D0F-5F9E-4B4E-99C5-88171F0ECA79}"/>
    <cellStyle name="Normal 8 4 4 2 2 4" xfId="3887" xr:uid="{6313C1A7-8239-4521-A226-5DCDAC384283}"/>
    <cellStyle name="Normal 8 4 4 2 3" xfId="2199" xr:uid="{71D9C790-718B-48D2-8CEF-B38AC73ECF90}"/>
    <cellStyle name="Normal 8 4 4 2 4" xfId="3888" xr:uid="{A3C9F883-3BF8-45B7-9E56-77101BAF34DB}"/>
    <cellStyle name="Normal 8 4 4 2 5" xfId="3889" xr:uid="{2C83FB8E-0D2C-476D-B4F9-8313C8C04E15}"/>
    <cellStyle name="Normal 8 4 4 3" xfId="809" xr:uid="{23227D07-BA9C-47EC-A728-05B96F3D21CA}"/>
    <cellStyle name="Normal 8 4 4 3 2" xfId="2200" xr:uid="{D1D78804-B47B-42E8-A229-E3019F707B72}"/>
    <cellStyle name="Normal 8 4 4 3 3" xfId="3890" xr:uid="{0837C3F1-9BB2-448C-BC6C-E647AFCA361C}"/>
    <cellStyle name="Normal 8 4 4 3 4" xfId="3891" xr:uid="{A55F31A3-A600-4A68-BA2A-E6D606AB24E0}"/>
    <cellStyle name="Normal 8 4 4 4" xfId="2201" xr:uid="{35ED50CA-80D5-4922-B3CE-E108A9554916}"/>
    <cellStyle name="Normal 8 4 4 4 2" xfId="3892" xr:uid="{91A7DA87-FC11-4850-B2D7-1C5CE9EDF9E0}"/>
    <cellStyle name="Normal 8 4 4 4 3" xfId="3893" xr:uid="{8238CCF7-01EA-4492-9F9C-024F5339B28A}"/>
    <cellStyle name="Normal 8 4 4 4 4" xfId="3894" xr:uid="{49BA84F9-0F5B-465C-AE14-EB9DD3DAD508}"/>
    <cellStyle name="Normal 8 4 4 5" xfId="3895" xr:uid="{0917F26F-A6DD-4512-90C1-A9B8D011D8E3}"/>
    <cellStyle name="Normal 8 4 4 6" xfId="3896" xr:uid="{3A8CD8FA-0972-4D54-9130-BE9FC376B06B}"/>
    <cellStyle name="Normal 8 4 4 7" xfId="3897" xr:uid="{12618A8E-C780-4E3E-A7D9-C1CB3BE3CAE3}"/>
    <cellStyle name="Normal 8 4 5" xfId="393" xr:uid="{FDCA1AF3-17ED-430C-90F4-74F1E6291D53}"/>
    <cellStyle name="Normal 8 4 5 2" xfId="810" xr:uid="{FE7A84A1-000B-496D-B01F-0B210133CD17}"/>
    <cellStyle name="Normal 8 4 5 2 2" xfId="2202" xr:uid="{418B18F4-3D3C-473B-A3D8-2587CAACA097}"/>
    <cellStyle name="Normal 8 4 5 2 3" xfId="3898" xr:uid="{CD09B354-7D7A-498F-839B-8DD232C01A68}"/>
    <cellStyle name="Normal 8 4 5 2 4" xfId="3899" xr:uid="{CBB4E64E-F508-45AD-9F4A-574EF20682F8}"/>
    <cellStyle name="Normal 8 4 5 3" xfId="2203" xr:uid="{8F7CFCB4-F424-4F6B-927F-45179FA24390}"/>
    <cellStyle name="Normal 8 4 5 3 2" xfId="3900" xr:uid="{CFEBA8C4-A8D6-4AC5-9F7D-E1DE42DA3470}"/>
    <cellStyle name="Normal 8 4 5 3 3" xfId="3901" xr:uid="{55BC6504-499A-4E7B-8AFE-AB199E104546}"/>
    <cellStyle name="Normal 8 4 5 3 4" xfId="3902" xr:uid="{A798CB56-81D5-413A-9185-72BDB70B2393}"/>
    <cellStyle name="Normal 8 4 5 4" xfId="3903" xr:uid="{5D79CBE5-65C2-4822-ADFD-575E064EBC2F}"/>
    <cellStyle name="Normal 8 4 5 5" xfId="3904" xr:uid="{F14F3EAD-2CFA-4BBA-8385-51F6E8D1B1C5}"/>
    <cellStyle name="Normal 8 4 5 6" xfId="3905" xr:uid="{923CACA8-9530-4489-A353-7C52370840DC}"/>
    <cellStyle name="Normal 8 4 6" xfId="811" xr:uid="{21483E4E-7EF3-4220-AF31-215A4D679C24}"/>
    <cellStyle name="Normal 8 4 6 2" xfId="2204" xr:uid="{21EA5473-BDEB-493D-8C2D-31367A3C387B}"/>
    <cellStyle name="Normal 8 4 6 2 2" xfId="3906" xr:uid="{59172AA8-F755-4920-BCCA-12F90D98A983}"/>
    <cellStyle name="Normal 8 4 6 2 3" xfId="3907" xr:uid="{37844471-B27D-4F9F-AE5C-3ADFB55680F2}"/>
    <cellStyle name="Normal 8 4 6 2 4" xfId="3908" xr:uid="{B3237F9E-E609-4E67-BFC9-126A35B033AF}"/>
    <cellStyle name="Normal 8 4 6 3" xfId="3909" xr:uid="{9780CB93-02DB-4ABC-96A3-F4AFCBDDF7B2}"/>
    <cellStyle name="Normal 8 4 6 4" xfId="3910" xr:uid="{A43B8D15-C5D5-425A-9EAB-838D340A5672}"/>
    <cellStyle name="Normal 8 4 6 5" xfId="3911" xr:uid="{FEAFAEC6-343C-49D1-9E9F-404EA22CB81F}"/>
    <cellStyle name="Normal 8 4 7" xfId="2205" xr:uid="{70889617-2888-4CA8-B515-B963E7096D2E}"/>
    <cellStyle name="Normal 8 4 7 2" xfId="3912" xr:uid="{DC437977-6640-4860-976B-A356DF22DA06}"/>
    <cellStyle name="Normal 8 4 7 3" xfId="3913" xr:uid="{81273BF2-4F2C-48AF-B533-EF6E6663C92D}"/>
    <cellStyle name="Normal 8 4 7 4" xfId="3914" xr:uid="{AF0AB74B-78D9-4EE2-923F-883DDA85220C}"/>
    <cellStyle name="Normal 8 4 8" xfId="3915" xr:uid="{8943AADB-48DC-4F56-95A6-F241DD94A92C}"/>
    <cellStyle name="Normal 8 4 8 2" xfId="3916" xr:uid="{1F1D7D97-9D62-49B3-AC13-B95F9D4F2891}"/>
    <cellStyle name="Normal 8 4 8 3" xfId="3917" xr:uid="{5A61174D-5693-4A3D-9704-1FF0D9C07B94}"/>
    <cellStyle name="Normal 8 4 8 4" xfId="3918" xr:uid="{6DB5856C-0158-4799-9BEA-CAB0CB9D68D1}"/>
    <cellStyle name="Normal 8 4 9" xfId="3919" xr:uid="{EFF55DEF-D38B-41A9-8901-542374BA10CA}"/>
    <cellStyle name="Normal 8 5" xfId="161" xr:uid="{9A292A1D-48BD-4078-95D1-F009AEFC76F8}"/>
    <cellStyle name="Normal 8 5 2" xfId="162" xr:uid="{2124C37A-29FD-4847-8B65-5EF16DF32E53}"/>
    <cellStyle name="Normal 8 5 2 2" xfId="394" xr:uid="{F19931FB-A729-4D09-BB6C-FD64CF4C9079}"/>
    <cellStyle name="Normal 8 5 2 2 2" xfId="812" xr:uid="{23B15F95-1A9D-40CF-A2EA-ACED9BA9D88E}"/>
    <cellStyle name="Normal 8 5 2 2 2 2" xfId="2206" xr:uid="{EF3A9FFD-C758-483B-833F-10E7E0C56F64}"/>
    <cellStyle name="Normal 8 5 2 2 2 3" xfId="3920" xr:uid="{A6E360DC-0849-498F-B475-AC65DE9EDB81}"/>
    <cellStyle name="Normal 8 5 2 2 2 4" xfId="3921" xr:uid="{5E69617A-D753-4731-8351-E221432BE1F3}"/>
    <cellStyle name="Normal 8 5 2 2 3" xfId="2207" xr:uid="{7B1D943B-8317-4178-9C1B-06EAD6459484}"/>
    <cellStyle name="Normal 8 5 2 2 3 2" xfId="3922" xr:uid="{0B0E3F21-D0EE-41DD-9B46-97CDE5DF8763}"/>
    <cellStyle name="Normal 8 5 2 2 3 3" xfId="3923" xr:uid="{BE09E689-DBE9-4DC5-859F-2BC087A62E11}"/>
    <cellStyle name="Normal 8 5 2 2 3 4" xfId="3924" xr:uid="{1AA09445-60BB-48F1-8262-EBE6D183FCE8}"/>
    <cellStyle name="Normal 8 5 2 2 4" xfId="3925" xr:uid="{0C19B8E3-50E5-4C96-B7DE-B0D9FF16931D}"/>
    <cellStyle name="Normal 8 5 2 2 5" xfId="3926" xr:uid="{E068293C-D035-4CD9-A0CB-0BBA17D4B87C}"/>
    <cellStyle name="Normal 8 5 2 2 6" xfId="3927" xr:uid="{A503D59A-5D5D-4A31-AEFA-DC8C900AA012}"/>
    <cellStyle name="Normal 8 5 2 3" xfId="813" xr:uid="{FAB37BCD-43C9-4E72-BC24-A5A9B7FC2E59}"/>
    <cellStyle name="Normal 8 5 2 3 2" xfId="2208" xr:uid="{2FF58502-BC3E-46E2-BDEB-5CAC3F017265}"/>
    <cellStyle name="Normal 8 5 2 3 2 2" xfId="3928" xr:uid="{A5FBD10F-A9C5-4FFC-B340-AEFA4EE6E37D}"/>
    <cellStyle name="Normal 8 5 2 3 2 3" xfId="3929" xr:uid="{336A9D74-C38C-4F7E-9061-A293C830C053}"/>
    <cellStyle name="Normal 8 5 2 3 2 4" xfId="3930" xr:uid="{4864E8B4-DB57-4E4E-8365-0CD539887130}"/>
    <cellStyle name="Normal 8 5 2 3 3" xfId="3931" xr:uid="{DD6CF635-A825-44BE-88B5-16F07D2C1811}"/>
    <cellStyle name="Normal 8 5 2 3 4" xfId="3932" xr:uid="{0F5F163B-3769-4CE7-A7FC-D50EA1A0669E}"/>
    <cellStyle name="Normal 8 5 2 3 5" xfId="3933" xr:uid="{DE82CD7B-4D28-41D8-9D09-ED79D128E55F}"/>
    <cellStyle name="Normal 8 5 2 4" xfId="2209" xr:uid="{03159706-65BE-4D78-84BA-49AF6D61B916}"/>
    <cellStyle name="Normal 8 5 2 4 2" xfId="3934" xr:uid="{4D5CAB4D-14EE-4338-9F4F-47FE32FBE517}"/>
    <cellStyle name="Normal 8 5 2 4 3" xfId="3935" xr:uid="{16E505BF-154F-4301-919A-FF8EA79C7098}"/>
    <cellStyle name="Normal 8 5 2 4 4" xfId="3936" xr:uid="{95D2D1B6-2F0B-4AFC-9B11-ACCA8D7EC7F1}"/>
    <cellStyle name="Normal 8 5 2 5" xfId="3937" xr:uid="{443681D3-F701-4E5E-B48A-BCE9DD02DD62}"/>
    <cellStyle name="Normal 8 5 2 5 2" xfId="3938" xr:uid="{62BB19DF-BCC6-48B7-91E7-FC9A2B65658D}"/>
    <cellStyle name="Normal 8 5 2 5 3" xfId="3939" xr:uid="{A6DB10DA-9017-4412-83A4-1CE07B95C26C}"/>
    <cellStyle name="Normal 8 5 2 5 4" xfId="3940" xr:uid="{DF24A13B-A882-46DF-8348-336BBF411C5D}"/>
    <cellStyle name="Normal 8 5 2 6" xfId="3941" xr:uid="{F1527567-9AA7-47ED-B813-F7597D608D70}"/>
    <cellStyle name="Normal 8 5 2 7" xfId="3942" xr:uid="{F0B6818A-2D63-4F4A-819C-3570D9CDAD70}"/>
    <cellStyle name="Normal 8 5 2 8" xfId="3943" xr:uid="{550C93C4-DA48-4774-9B80-3BF828D57B4F}"/>
    <cellStyle name="Normal 8 5 3" xfId="395" xr:uid="{082952AA-B401-48EF-B30A-E6B8D44E63CE}"/>
    <cellStyle name="Normal 8 5 3 2" xfId="814" xr:uid="{DDC46A54-B187-4E5A-8A9C-0D6E1DAC71BB}"/>
    <cellStyle name="Normal 8 5 3 2 2" xfId="815" xr:uid="{15E5AB81-2887-4D54-80EA-1B1F610FEA31}"/>
    <cellStyle name="Normal 8 5 3 2 3" xfId="3944" xr:uid="{CA743725-3908-48AE-A517-3327A3CC0C2B}"/>
    <cellStyle name="Normal 8 5 3 2 4" xfId="3945" xr:uid="{911CD8EE-9CD2-4DFE-8B06-E724FC66026D}"/>
    <cellStyle name="Normal 8 5 3 3" xfId="816" xr:uid="{47AF41D1-8630-4651-9049-56B248E7E507}"/>
    <cellStyle name="Normal 8 5 3 3 2" xfId="3946" xr:uid="{6324F69C-B65D-4B77-877A-E22D3F232C4C}"/>
    <cellStyle name="Normal 8 5 3 3 3" xfId="3947" xr:uid="{78DFE235-0F76-4ED3-89B3-EF418BA57A4C}"/>
    <cellStyle name="Normal 8 5 3 3 4" xfId="3948" xr:uid="{B8C459DD-2637-40C3-A162-1B500CC1CB14}"/>
    <cellStyle name="Normal 8 5 3 4" xfId="3949" xr:uid="{1B23FEC7-8784-4E26-96DB-94DCD855961A}"/>
    <cellStyle name="Normal 8 5 3 5" xfId="3950" xr:uid="{AB2C8610-79C8-4280-B47C-05AA955D3452}"/>
    <cellStyle name="Normal 8 5 3 6" xfId="3951" xr:uid="{6B7A79A1-B564-4784-A571-4B5844BB0D1B}"/>
    <cellStyle name="Normal 8 5 4" xfId="396" xr:uid="{9DF925D2-0256-4832-BB9C-8975242799E4}"/>
    <cellStyle name="Normal 8 5 4 2" xfId="817" xr:uid="{9790127B-2589-4C5F-AD6E-9E8361EA0F0B}"/>
    <cellStyle name="Normal 8 5 4 2 2" xfId="3952" xr:uid="{082879D1-5837-401F-8D9B-8E3362C254F8}"/>
    <cellStyle name="Normal 8 5 4 2 3" xfId="3953" xr:uid="{3C971FBB-DA80-4145-8E1B-C1874242B5B1}"/>
    <cellStyle name="Normal 8 5 4 2 4" xfId="3954" xr:uid="{9E97B89F-BCA2-47FB-B9DA-0D6D120D814C}"/>
    <cellStyle name="Normal 8 5 4 3" xfId="3955" xr:uid="{092CA9A3-CF76-4BFE-BD61-F5389C453953}"/>
    <cellStyle name="Normal 8 5 4 4" xfId="3956" xr:uid="{25123916-F8C9-4D66-A3B8-2FCA90DAFB74}"/>
    <cellStyle name="Normal 8 5 4 5" xfId="3957" xr:uid="{70962DC3-54C2-490B-A85E-283D7A24F48C}"/>
    <cellStyle name="Normal 8 5 5" xfId="818" xr:uid="{ACC1CD80-E7AF-4955-AD54-BA8128EA6076}"/>
    <cellStyle name="Normal 8 5 5 2" xfId="3958" xr:uid="{3BF4E28C-C831-4764-A226-891BF04623A5}"/>
    <cellStyle name="Normal 8 5 5 3" xfId="3959" xr:uid="{87242339-60C2-4154-82E7-4F27BFFC08A3}"/>
    <cellStyle name="Normal 8 5 5 4" xfId="3960" xr:uid="{73AD8AB9-874C-4106-B84E-F0AC7B721D4D}"/>
    <cellStyle name="Normal 8 5 6" xfId="3961" xr:uid="{3F957824-A761-4DA7-B9E3-5DC6CC6D2CCB}"/>
    <cellStyle name="Normal 8 5 6 2" xfId="3962" xr:uid="{79141676-6265-4223-A71F-90479A70514A}"/>
    <cellStyle name="Normal 8 5 6 3" xfId="3963" xr:uid="{E7AF0ADD-D91F-498F-A578-C0389082D9A0}"/>
    <cellStyle name="Normal 8 5 6 4" xfId="3964" xr:uid="{F269CF83-E93D-476F-B7F9-2D502C61A4B2}"/>
    <cellStyle name="Normal 8 5 7" xfId="3965" xr:uid="{1E77D84B-0677-4F26-9207-CB57F30FACB1}"/>
    <cellStyle name="Normal 8 5 8" xfId="3966" xr:uid="{A1C77BBA-3FB1-4BE3-84DB-C6205B163779}"/>
    <cellStyle name="Normal 8 5 9" xfId="3967" xr:uid="{3B4B5DE6-2E14-4335-AC28-DD7E0839B4B3}"/>
    <cellStyle name="Normal 8 6" xfId="163" xr:uid="{DE55AABB-9F79-4933-8FE5-C970C1ECAA1C}"/>
    <cellStyle name="Normal 8 6 2" xfId="397" xr:uid="{4DC97CAA-A973-460C-82EE-8082429B3BA7}"/>
    <cellStyle name="Normal 8 6 2 2" xfId="819" xr:uid="{C772E674-7A89-4155-AF93-48F91B74BF54}"/>
    <cellStyle name="Normal 8 6 2 2 2" xfId="2210" xr:uid="{5710EAB2-A6C7-4B41-9FBC-6A70AE06A18B}"/>
    <cellStyle name="Normal 8 6 2 2 2 2" xfId="2211" xr:uid="{FA58650E-F11B-4D49-A9A6-0FEC0CF18363}"/>
    <cellStyle name="Normal 8 6 2 2 3" xfId="2212" xr:uid="{1F6705CB-74A7-4012-A0DC-5087AC044D50}"/>
    <cellStyle name="Normal 8 6 2 2 4" xfId="3968" xr:uid="{E4D128D4-FA68-4755-8F15-104836C4FCA8}"/>
    <cellStyle name="Normal 8 6 2 3" xfId="2213" xr:uid="{0C48D26B-BF90-4942-8AC0-FE763BCB165F}"/>
    <cellStyle name="Normal 8 6 2 3 2" xfId="2214" xr:uid="{A44BCE4A-1D05-4BCF-A0FC-9B3693B81FC6}"/>
    <cellStyle name="Normal 8 6 2 3 3" xfId="3969" xr:uid="{B2D2CCB0-A55A-47CC-84B1-E704BE58F254}"/>
    <cellStyle name="Normal 8 6 2 3 4" xfId="3970" xr:uid="{B1C97595-6E2A-4AF1-9C6D-3311B7C4A490}"/>
    <cellStyle name="Normal 8 6 2 4" xfId="2215" xr:uid="{1A478586-825F-4DC1-95A4-2BB0C4313DAD}"/>
    <cellStyle name="Normal 8 6 2 5" xfId="3971" xr:uid="{ED67A593-C931-4233-8EB3-D5E15E502FA7}"/>
    <cellStyle name="Normal 8 6 2 6" xfId="3972" xr:uid="{E474FDBD-842F-422E-93AC-F4696E2DB308}"/>
    <cellStyle name="Normal 8 6 3" xfId="820" xr:uid="{2DC530D7-0663-4EB3-B7D4-2CA0F8833179}"/>
    <cellStyle name="Normal 8 6 3 2" xfId="2216" xr:uid="{0761F43E-CE4E-4307-8071-87750A8C935C}"/>
    <cellStyle name="Normal 8 6 3 2 2" xfId="2217" xr:uid="{1E2252E7-9D41-4DCF-844B-47CCDAB6A72F}"/>
    <cellStyle name="Normal 8 6 3 2 3" xfId="3973" xr:uid="{C61BD2B3-36B7-4FF8-AD7C-9437D1306D80}"/>
    <cellStyle name="Normal 8 6 3 2 4" xfId="3974" xr:uid="{977809DF-D783-4833-B6F5-83021D38761B}"/>
    <cellStyle name="Normal 8 6 3 3" xfId="2218" xr:uid="{23A89274-0D65-4444-8FA2-9EAA197B1DB9}"/>
    <cellStyle name="Normal 8 6 3 4" xfId="3975" xr:uid="{A597413E-AE9E-43AB-AFEC-4189DA22D979}"/>
    <cellStyle name="Normal 8 6 3 5" xfId="3976" xr:uid="{616C7604-8773-4C47-889C-3B1837F00CB9}"/>
    <cellStyle name="Normal 8 6 4" xfId="2219" xr:uid="{51100D0B-CE0C-479E-B57C-54BE004C1ACA}"/>
    <cellStyle name="Normal 8 6 4 2" xfId="2220" xr:uid="{52EAEB47-4506-461C-AB79-201F1EDCC9B4}"/>
    <cellStyle name="Normal 8 6 4 3" xfId="3977" xr:uid="{1654EADA-6BF8-48BD-8CBC-2830BDBE210D}"/>
    <cellStyle name="Normal 8 6 4 4" xfId="3978" xr:uid="{53543412-BAD2-4CF4-B8DE-D431BFBA65C3}"/>
    <cellStyle name="Normal 8 6 5" xfId="2221" xr:uid="{FB30769C-1EAB-4AF3-AE37-1865F088AD21}"/>
    <cellStyle name="Normal 8 6 5 2" xfId="3979" xr:uid="{90B806D7-F8DE-46C0-90C7-628EB8A2FE39}"/>
    <cellStyle name="Normal 8 6 5 3" xfId="3980" xr:uid="{8BD18C91-F86B-444D-9CA2-8B25FEA774F1}"/>
    <cellStyle name="Normal 8 6 5 4" xfId="3981" xr:uid="{67B40DCE-75AE-439B-903B-7882A163C06D}"/>
    <cellStyle name="Normal 8 6 6" xfId="3982" xr:uid="{F976C3AD-FE95-4B58-A2AD-5D07365D99C6}"/>
    <cellStyle name="Normal 8 6 7" xfId="3983" xr:uid="{09B28C2E-9002-4064-A775-3C989DBED979}"/>
    <cellStyle name="Normal 8 6 8" xfId="3984" xr:uid="{EAF4A548-414D-4BA4-9136-4043DA6E30B9}"/>
    <cellStyle name="Normal 8 7" xfId="398" xr:uid="{B2993021-64AA-4CFD-8E0F-46D5AB3AC781}"/>
    <cellStyle name="Normal 8 7 2" xfId="821" xr:uid="{EB0A31CB-4B20-4041-832E-0E3666592268}"/>
    <cellStyle name="Normal 8 7 2 2" xfId="822" xr:uid="{462DADD7-3EE8-4532-BDBB-1DD5C244E7E6}"/>
    <cellStyle name="Normal 8 7 2 2 2" xfId="2222" xr:uid="{08F19640-DE27-4D4E-8D17-461008003350}"/>
    <cellStyle name="Normal 8 7 2 2 3" xfId="3985" xr:uid="{10D70A41-C8B4-44E1-8745-B8F5B65D2883}"/>
    <cellStyle name="Normal 8 7 2 2 4" xfId="3986" xr:uid="{FD686DE1-2BAC-4970-A16C-21E8D2B0751E}"/>
    <cellStyle name="Normal 8 7 2 3" xfId="2223" xr:uid="{E5985AA9-3BC0-4EE0-8624-84D4B5F8598B}"/>
    <cellStyle name="Normal 8 7 2 4" xfId="3987" xr:uid="{E092EACF-9319-4379-834B-677EDE8DD36D}"/>
    <cellStyle name="Normal 8 7 2 5" xfId="3988" xr:uid="{E35E4941-EDAC-41F6-959F-745DA65C04F9}"/>
    <cellStyle name="Normal 8 7 3" xfId="823" xr:uid="{888B7830-8389-4827-81BF-FF5DA9ECCECC}"/>
    <cellStyle name="Normal 8 7 3 2" xfId="2224" xr:uid="{49271BEF-DD95-42FE-AE36-BC9521A47455}"/>
    <cellStyle name="Normal 8 7 3 3" xfId="3989" xr:uid="{77749DDB-1B60-47DE-8BD4-F20A489B547F}"/>
    <cellStyle name="Normal 8 7 3 4" xfId="3990" xr:uid="{271DC8E9-51C2-460E-B7D2-46CBF1240F60}"/>
    <cellStyle name="Normal 8 7 4" xfId="2225" xr:uid="{9DCE2A30-11C5-492D-9EDB-979CC6644B62}"/>
    <cellStyle name="Normal 8 7 4 2" xfId="3991" xr:uid="{D797C78A-0192-41CB-8FA8-25179C891D8A}"/>
    <cellStyle name="Normal 8 7 4 3" xfId="3992" xr:uid="{B3A10389-0260-4F0C-802A-4D9E6ECC7AF2}"/>
    <cellStyle name="Normal 8 7 4 4" xfId="3993" xr:uid="{24BCAB25-909D-4ABA-8DA5-3FD86D658C71}"/>
    <cellStyle name="Normal 8 7 5" xfId="3994" xr:uid="{A257E2AE-9E90-44E9-9F25-FB02A0EBE98F}"/>
    <cellStyle name="Normal 8 7 6" xfId="3995" xr:uid="{56474EE7-88F6-4EA4-95AE-10E64F373097}"/>
    <cellStyle name="Normal 8 7 7" xfId="3996" xr:uid="{024CE008-55BE-4C64-B746-DC32F6122869}"/>
    <cellStyle name="Normal 8 8" xfId="399" xr:uid="{95A67968-70C1-44AD-94AF-F242C562D5D1}"/>
    <cellStyle name="Normal 8 8 2" xfId="824" xr:uid="{C1286A26-54FC-4D3C-8ED6-2E16BAFAB451}"/>
    <cellStyle name="Normal 8 8 2 2" xfId="2226" xr:uid="{445D8E6D-1D8C-4B7F-8161-9AC7B0FDEA54}"/>
    <cellStyle name="Normal 8 8 2 3" xfId="3997" xr:uid="{B8DF78E7-87C5-4B52-8322-9E8F84BB3FE8}"/>
    <cellStyle name="Normal 8 8 2 4" xfId="3998" xr:uid="{C3A46AC5-AAEF-4313-B237-E4EF09246729}"/>
    <cellStyle name="Normal 8 8 3" xfId="2227" xr:uid="{3BD3F3E6-A686-426D-9F71-6C5AE3738502}"/>
    <cellStyle name="Normal 8 8 3 2" xfId="3999" xr:uid="{AA861503-A24C-445F-9194-D7CA402F3B60}"/>
    <cellStyle name="Normal 8 8 3 3" xfId="4000" xr:uid="{E870DEB1-F2A9-492B-98FF-06F6CA872490}"/>
    <cellStyle name="Normal 8 8 3 4" xfId="4001" xr:uid="{50973E6C-6D4F-4791-B87B-494B59453365}"/>
    <cellStyle name="Normal 8 8 4" xfId="4002" xr:uid="{C34F0681-02EF-40BF-BD92-61BC39CAA5B8}"/>
    <cellStyle name="Normal 8 8 5" xfId="4003" xr:uid="{37EC2344-F103-4BAB-9937-555255DEF58F}"/>
    <cellStyle name="Normal 8 8 6" xfId="4004" xr:uid="{0E099FCD-47AC-4C25-89D3-8F0BD7316759}"/>
    <cellStyle name="Normal 8 9" xfId="400" xr:uid="{7911CE6E-5397-4761-9E79-E175DAAA99FE}"/>
    <cellStyle name="Normal 8 9 2" xfId="2228" xr:uid="{230CA088-D9DE-45DF-B5B3-118A9359E7CA}"/>
    <cellStyle name="Normal 8 9 2 2" xfId="4005" xr:uid="{91FF9B4D-9082-4C52-9719-8E2C52F1087D}"/>
    <cellStyle name="Normal 8 9 2 2 2" xfId="4410" xr:uid="{42248ADD-8742-4F81-8256-8F7551973001}"/>
    <cellStyle name="Normal 8 9 2 2 3" xfId="4689" xr:uid="{1AD5666D-8C73-4C7F-8794-3F0EF3BA7AEE}"/>
    <cellStyle name="Normal 8 9 2 3" xfId="4006" xr:uid="{8C4360FC-B0A0-4CF5-81CD-9DE9C7615554}"/>
    <cellStyle name="Normal 8 9 2 4" xfId="4007" xr:uid="{0F9CDC70-FD2C-4277-86C5-22ADB2673FF8}"/>
    <cellStyle name="Normal 8 9 3" xfId="4008" xr:uid="{A1E8DA06-D3DE-45F3-B5A3-FCFCC96092DC}"/>
    <cellStyle name="Normal 8 9 4" xfId="4009" xr:uid="{2CF634C9-7BC5-46CC-BAE0-EFAD21134262}"/>
    <cellStyle name="Normal 8 9 4 2" xfId="4580" xr:uid="{970791F4-1EF0-401F-9566-C1D2BD3EC5EF}"/>
    <cellStyle name="Normal 8 9 4 3" xfId="4690" xr:uid="{02689991-863C-48CA-9248-856E8BCC75E2}"/>
    <cellStyle name="Normal 8 9 4 4" xfId="4609" xr:uid="{F127EEF6-C5A7-4B4A-A9CE-4B9D63B8491E}"/>
    <cellStyle name="Normal 8 9 5" xfId="4010" xr:uid="{4DB2B4C8-D34F-4720-B2D7-4A46FFE817F4}"/>
    <cellStyle name="Normal 9" xfId="164" xr:uid="{AB6FA7A4-C487-4734-A5B5-C9E13D62F90C}"/>
    <cellStyle name="Normal 9 10" xfId="401" xr:uid="{DD8B3951-4629-476C-94E6-67507B5FAB26}"/>
    <cellStyle name="Normal 9 10 2" xfId="2229" xr:uid="{E231D7A5-411E-4337-9519-60FC8302A3B4}"/>
    <cellStyle name="Normal 9 10 2 2" xfId="4011" xr:uid="{EABBEC84-25BA-4C84-AB7C-642AFEE0D273}"/>
    <cellStyle name="Normal 9 10 2 3" xfId="4012" xr:uid="{E7EFF5C2-6FC6-4F66-B7E2-F9442DCBE8F1}"/>
    <cellStyle name="Normal 9 10 2 4" xfId="4013" xr:uid="{6CA57ADC-16A1-4073-8BE5-E6E0773C04F8}"/>
    <cellStyle name="Normal 9 10 3" xfId="4014" xr:uid="{2D6EC64B-32DF-4D38-8BDB-7CE4C7A5D12A}"/>
    <cellStyle name="Normal 9 10 4" xfId="4015" xr:uid="{AC0E8C44-13DE-4F57-A841-D23FD0F75F57}"/>
    <cellStyle name="Normal 9 10 5" xfId="4016" xr:uid="{7C00F9DB-D2CF-4F0C-8BBD-55A3AB45603B}"/>
    <cellStyle name="Normal 9 11" xfId="2230" xr:uid="{22413229-6E82-413C-9247-AA2901F580BA}"/>
    <cellStyle name="Normal 9 11 2" xfId="4017" xr:uid="{5F62FBBF-5A9F-426C-93D9-3EB02FBD5C2F}"/>
    <cellStyle name="Normal 9 11 3" xfId="4018" xr:uid="{580F9144-0BC9-4370-934E-F7494332A726}"/>
    <cellStyle name="Normal 9 11 4" xfId="4019" xr:uid="{7940A183-3541-4B42-B3D0-6EC1030AD6E4}"/>
    <cellStyle name="Normal 9 12" xfId="4020" xr:uid="{AECED912-4754-439B-AF68-4500C8F8AC66}"/>
    <cellStyle name="Normal 9 12 2" xfId="4021" xr:uid="{A0F75D86-41BD-4094-BA9B-684BD64DF23C}"/>
    <cellStyle name="Normal 9 12 3" xfId="4022" xr:uid="{9C4B7D54-7C2C-47BC-8B3D-223B6D0B93AF}"/>
    <cellStyle name="Normal 9 12 4" xfId="4023" xr:uid="{A0B4E685-E2EE-4751-8183-D609C504B9BC}"/>
    <cellStyle name="Normal 9 13" xfId="4024" xr:uid="{2184EC87-978F-4438-B285-FB7B56B7EE50}"/>
    <cellStyle name="Normal 9 13 2" xfId="4025" xr:uid="{D6699454-6365-4EB4-B243-7FB576FA0215}"/>
    <cellStyle name="Normal 9 14" xfId="4026" xr:uid="{DEC124A9-7CB7-44DC-A5B9-8FE95641606B}"/>
    <cellStyle name="Normal 9 15" xfId="4027" xr:uid="{D2002D0C-C799-4780-9982-09F1903E9B0E}"/>
    <cellStyle name="Normal 9 16" xfId="4028" xr:uid="{D775C174-24BB-48BA-84DC-E8A3FE6CBCEE}"/>
    <cellStyle name="Normal 9 2" xfId="165" xr:uid="{0308320C-73EE-4D77-84A9-052D4F0274CA}"/>
    <cellStyle name="Normal 9 2 2" xfId="402" xr:uid="{74F756E8-3B46-4402-BC41-1B3DD2E0A455}"/>
    <cellStyle name="Normal 9 2 2 2" xfId="4672" xr:uid="{C297ADFF-0FD3-4C81-B168-AEF1A48891CB}"/>
    <cellStyle name="Normal 9 2 3" xfId="4561" xr:uid="{D35DBDDB-39FF-4FD3-A799-29E54F7858F5}"/>
    <cellStyle name="Normal 9 3" xfId="166" xr:uid="{A2D6BD0B-3671-4D2B-9FB1-156492B190CE}"/>
    <cellStyle name="Normal 9 3 10" xfId="4029" xr:uid="{09FBFE4E-BF79-4BA1-A5CA-DC4307456BCE}"/>
    <cellStyle name="Normal 9 3 11" xfId="4030" xr:uid="{220143B4-7067-402E-9FAE-0C56B2F22FC0}"/>
    <cellStyle name="Normal 9 3 2" xfId="167" xr:uid="{5034C116-B589-4BFD-A7D6-8336D9132C84}"/>
    <cellStyle name="Normal 9 3 2 2" xfId="168" xr:uid="{2D24F39D-151E-45A4-BA76-551CDEB8B6CE}"/>
    <cellStyle name="Normal 9 3 2 2 2" xfId="403" xr:uid="{A40ABEBC-1518-4913-BE08-2E94B3C78962}"/>
    <cellStyle name="Normal 9 3 2 2 2 2" xfId="825" xr:uid="{A61F32A9-C052-4E00-AF4A-759D422A111F}"/>
    <cellStyle name="Normal 9 3 2 2 2 2 2" xfId="826" xr:uid="{0B1BDE11-C7B0-479B-99B1-EEABEC455796}"/>
    <cellStyle name="Normal 9 3 2 2 2 2 2 2" xfId="2231" xr:uid="{1AA7042C-21D9-499D-89C8-0A4461F35C74}"/>
    <cellStyle name="Normal 9 3 2 2 2 2 2 2 2" xfId="2232" xr:uid="{9D163EEE-643D-4401-BE24-2C662C4296C7}"/>
    <cellStyle name="Normal 9 3 2 2 2 2 2 3" xfId="2233" xr:uid="{E54544BE-DAC0-43E9-9D2A-45AE0E55A036}"/>
    <cellStyle name="Normal 9 3 2 2 2 2 3" xfId="2234" xr:uid="{034AC943-1889-403F-8857-D358AB90BFB5}"/>
    <cellStyle name="Normal 9 3 2 2 2 2 3 2" xfId="2235" xr:uid="{C8BF969A-0830-4C2A-B81A-8F4D5DF66953}"/>
    <cellStyle name="Normal 9 3 2 2 2 2 4" xfId="2236" xr:uid="{BC6DBA91-52BC-4AB7-B5C2-2020500C747A}"/>
    <cellStyle name="Normal 9 3 2 2 2 3" xfId="827" xr:uid="{764026D7-D6CB-4496-B8D5-D2753956C213}"/>
    <cellStyle name="Normal 9 3 2 2 2 3 2" xfId="2237" xr:uid="{EA663AAC-7EBB-4695-A98A-F2D89E8ED1C0}"/>
    <cellStyle name="Normal 9 3 2 2 2 3 2 2" xfId="2238" xr:uid="{5CBD3E8B-3B9F-4E40-BC64-E3DBBF438361}"/>
    <cellStyle name="Normal 9 3 2 2 2 3 3" xfId="2239" xr:uid="{8E090A42-F0C9-4DBE-9BAC-F972A51366E2}"/>
    <cellStyle name="Normal 9 3 2 2 2 3 4" xfId="4031" xr:uid="{EC92FD4D-A8FC-4559-B866-D2665DF26E1C}"/>
    <cellStyle name="Normal 9 3 2 2 2 4" xfId="2240" xr:uid="{0562B7C8-0B2D-4662-94F6-B41871C79C88}"/>
    <cellStyle name="Normal 9 3 2 2 2 4 2" xfId="2241" xr:uid="{C3353545-C830-43D4-815C-B5BE3E3EA818}"/>
    <cellStyle name="Normal 9 3 2 2 2 5" xfId="2242" xr:uid="{81B3A3BD-6D22-464A-AFDB-1D370F1F05DE}"/>
    <cellStyle name="Normal 9 3 2 2 2 6" xfId="4032" xr:uid="{43DBCA77-A565-4A51-AA47-255B4E18DAD0}"/>
    <cellStyle name="Normal 9 3 2 2 3" xfId="404" xr:uid="{8E5EDD88-2097-4AD4-B065-10A9959B933B}"/>
    <cellStyle name="Normal 9 3 2 2 3 2" xfId="828" xr:uid="{05497935-5966-49C0-9964-8A3B7D1B538F}"/>
    <cellStyle name="Normal 9 3 2 2 3 2 2" xfId="829" xr:uid="{A11A87C0-AD3C-4EAD-99BE-187E9992C9C0}"/>
    <cellStyle name="Normal 9 3 2 2 3 2 2 2" xfId="2243" xr:uid="{634FE508-D60E-4F73-B5A0-FC2901C93142}"/>
    <cellStyle name="Normal 9 3 2 2 3 2 2 2 2" xfId="2244" xr:uid="{CB6E3AE9-7207-48F8-9312-9CA114078755}"/>
    <cellStyle name="Normal 9 3 2 2 3 2 2 3" xfId="2245" xr:uid="{3CDB56C2-750F-4683-ACAA-A7A2F09454DC}"/>
    <cellStyle name="Normal 9 3 2 2 3 2 3" xfId="2246" xr:uid="{6CF83630-17BD-49AD-A9B6-DA120AC4E4E2}"/>
    <cellStyle name="Normal 9 3 2 2 3 2 3 2" xfId="2247" xr:uid="{E088420A-794D-46AA-90E2-375EABA23AA9}"/>
    <cellStyle name="Normal 9 3 2 2 3 2 4" xfId="2248" xr:uid="{7236F346-7337-4538-859D-9EDB301D6005}"/>
    <cellStyle name="Normal 9 3 2 2 3 3" xfId="830" xr:uid="{CB7C05CC-0EB6-4EC2-9513-8AB043EDB646}"/>
    <cellStyle name="Normal 9 3 2 2 3 3 2" xfId="2249" xr:uid="{28ED13C7-A851-48BD-BE05-D8C6C8DFDE8F}"/>
    <cellStyle name="Normal 9 3 2 2 3 3 2 2" xfId="2250" xr:uid="{77797B1A-2672-4122-B39E-1297DF2DFD47}"/>
    <cellStyle name="Normal 9 3 2 2 3 3 3" xfId="2251" xr:uid="{C5545A23-B00E-43BF-8F06-8C9DAAB3A1CF}"/>
    <cellStyle name="Normal 9 3 2 2 3 4" xfId="2252" xr:uid="{FC462256-4301-4C21-9E26-CC93766E9A04}"/>
    <cellStyle name="Normal 9 3 2 2 3 4 2" xfId="2253" xr:uid="{95042863-AA26-4135-A960-77DD9A507CEC}"/>
    <cellStyle name="Normal 9 3 2 2 3 5" xfId="2254" xr:uid="{1116D5B7-E1A8-44B5-B6F6-F33E883DABA6}"/>
    <cellStyle name="Normal 9 3 2 2 4" xfId="831" xr:uid="{CD7C51DC-DBB3-4745-9D5D-26644F39C81A}"/>
    <cellStyle name="Normal 9 3 2 2 4 2" xfId="832" xr:uid="{3EFAFAF6-832F-43CE-A4BC-597C014EFA78}"/>
    <cellStyle name="Normal 9 3 2 2 4 2 2" xfId="2255" xr:uid="{26711288-26A6-412D-917B-50F96D211221}"/>
    <cellStyle name="Normal 9 3 2 2 4 2 2 2" xfId="2256" xr:uid="{CFDB6F7E-66EF-4BDA-9861-8ED76E4AA6A6}"/>
    <cellStyle name="Normal 9 3 2 2 4 2 3" xfId="2257" xr:uid="{E817EF3F-3037-44C3-BC96-D32AC2141401}"/>
    <cellStyle name="Normal 9 3 2 2 4 3" xfId="2258" xr:uid="{53B785A6-EC5E-46EC-A403-54CBE9A5F924}"/>
    <cellStyle name="Normal 9 3 2 2 4 3 2" xfId="2259" xr:uid="{FD72D13A-FDAC-4595-B281-9584854C20F7}"/>
    <cellStyle name="Normal 9 3 2 2 4 4" xfId="2260" xr:uid="{A9FBCA32-2354-492A-BE82-70B7D0349763}"/>
    <cellStyle name="Normal 9 3 2 2 5" xfId="833" xr:uid="{FFB42DBE-DA5D-4204-B707-58C0FACC5728}"/>
    <cellStyle name="Normal 9 3 2 2 5 2" xfId="2261" xr:uid="{4A7ECA63-84D1-41E4-9883-B5E923CE0AAF}"/>
    <cellStyle name="Normal 9 3 2 2 5 2 2" xfId="2262" xr:uid="{B492596E-809B-442A-B716-9DF683599AC3}"/>
    <cellStyle name="Normal 9 3 2 2 5 3" xfId="2263" xr:uid="{E9E52BBC-FAA9-4A91-A2DF-F28CDBF82B84}"/>
    <cellStyle name="Normal 9 3 2 2 5 4" xfId="4033" xr:uid="{8226F3F4-8F08-4C8F-BB4B-AA8072F7A594}"/>
    <cellStyle name="Normal 9 3 2 2 6" xfId="2264" xr:uid="{380144E3-7536-45A0-AD99-6754619EB03B}"/>
    <cellStyle name="Normal 9 3 2 2 6 2" xfId="2265" xr:uid="{E550DB5F-649D-49AB-AEFF-D328ECAC2E02}"/>
    <cellStyle name="Normal 9 3 2 2 7" xfId="2266" xr:uid="{D485347D-B233-45B9-9738-8E2BBE2D2CB1}"/>
    <cellStyle name="Normal 9 3 2 2 8" xfId="4034" xr:uid="{6FCE5E2F-5021-450B-B831-3E64EBB93E63}"/>
    <cellStyle name="Normal 9 3 2 3" xfId="405" xr:uid="{976251F4-9D3D-4034-AAA0-3AF93824A5E3}"/>
    <cellStyle name="Normal 9 3 2 3 2" xfId="834" xr:uid="{CC2D3440-0EA5-46E4-86A8-9C61812F4DCC}"/>
    <cellStyle name="Normal 9 3 2 3 2 2" xfId="835" xr:uid="{A2C43813-102B-4CF3-AFF0-936251C4EB3C}"/>
    <cellStyle name="Normal 9 3 2 3 2 2 2" xfId="2267" xr:uid="{06ED62BA-11ED-4D45-B452-78EE23706426}"/>
    <cellStyle name="Normal 9 3 2 3 2 2 2 2" xfId="2268" xr:uid="{FE0DEE69-9758-4285-A2DB-6B0E746E33CD}"/>
    <cellStyle name="Normal 9 3 2 3 2 2 3" xfId="2269" xr:uid="{8C02C5B7-730E-4006-9CE5-C7A83DDF7C2A}"/>
    <cellStyle name="Normal 9 3 2 3 2 3" xfId="2270" xr:uid="{F6C3533A-76E7-487F-B4FD-071ABF3DBB84}"/>
    <cellStyle name="Normal 9 3 2 3 2 3 2" xfId="2271" xr:uid="{A7E0A90A-36A5-4961-B562-52CA360BA1F6}"/>
    <cellStyle name="Normal 9 3 2 3 2 4" xfId="2272" xr:uid="{9933C26E-E082-4B84-A554-F57221E69EB5}"/>
    <cellStyle name="Normal 9 3 2 3 3" xfId="836" xr:uid="{23E468B4-0428-4566-8BAA-B8741A9084A3}"/>
    <cellStyle name="Normal 9 3 2 3 3 2" xfId="2273" xr:uid="{CECF2C4F-4122-4BEB-B4B6-45D53FDFF64F}"/>
    <cellStyle name="Normal 9 3 2 3 3 2 2" xfId="2274" xr:uid="{28F299FB-9606-4670-BD77-A57858B33A58}"/>
    <cellStyle name="Normal 9 3 2 3 3 3" xfId="2275" xr:uid="{2C2C36B1-4EDE-4EFF-A411-69B3D61C8800}"/>
    <cellStyle name="Normal 9 3 2 3 3 4" xfId="4035" xr:uid="{34D6CAB1-7723-428A-80C7-CFA5239C454D}"/>
    <cellStyle name="Normal 9 3 2 3 4" xfId="2276" xr:uid="{56D3AB14-6740-417B-A487-EE204B8B6DD2}"/>
    <cellStyle name="Normal 9 3 2 3 4 2" xfId="2277" xr:uid="{CF9A2DBB-0F47-4EC0-93DD-B920523E8459}"/>
    <cellStyle name="Normal 9 3 2 3 5" xfId="2278" xr:uid="{4CFD31C3-5CA3-45D1-B247-C3555116A9D6}"/>
    <cellStyle name="Normal 9 3 2 3 6" xfId="4036" xr:uid="{022D3107-8677-49E2-90B3-B9DCF5E1BCF3}"/>
    <cellStyle name="Normal 9 3 2 4" xfId="406" xr:uid="{CDE63E30-B28B-48DF-B9F1-4527F091600E}"/>
    <cellStyle name="Normal 9 3 2 4 2" xfId="837" xr:uid="{AC54B0EB-25D4-41C4-AEF8-A6206CEF7FF2}"/>
    <cellStyle name="Normal 9 3 2 4 2 2" xfId="838" xr:uid="{418399A5-D860-4C28-ACEE-4DC0AC721D40}"/>
    <cellStyle name="Normal 9 3 2 4 2 2 2" xfId="2279" xr:uid="{A7CE06EE-2E75-4228-9BC0-9CF0E18A2899}"/>
    <cellStyle name="Normal 9 3 2 4 2 2 2 2" xfId="2280" xr:uid="{7765BB76-1946-4A12-A3AC-B50672CC1700}"/>
    <cellStyle name="Normal 9 3 2 4 2 2 3" xfId="2281" xr:uid="{70360C48-7BF0-4D87-9DB6-58B4B860CA32}"/>
    <cellStyle name="Normal 9 3 2 4 2 3" xfId="2282" xr:uid="{0F6701B1-7DA9-4AC0-A873-7DD07A904D5D}"/>
    <cellStyle name="Normal 9 3 2 4 2 3 2" xfId="2283" xr:uid="{4B0C8718-B424-4F87-BB6B-0EE548AD6A26}"/>
    <cellStyle name="Normal 9 3 2 4 2 4" xfId="2284" xr:uid="{3CF931F9-E3E1-4E9D-A25B-4F75F4A3B194}"/>
    <cellStyle name="Normal 9 3 2 4 3" xfId="839" xr:uid="{6963ABDC-834B-45F9-BE44-280251775BC5}"/>
    <cellStyle name="Normal 9 3 2 4 3 2" xfId="2285" xr:uid="{D7A5B6CD-339A-49E4-83E5-E2B151C5B2AE}"/>
    <cellStyle name="Normal 9 3 2 4 3 2 2" xfId="2286" xr:uid="{174CEDC1-CCA7-4E7A-AD14-329E641E379F}"/>
    <cellStyle name="Normal 9 3 2 4 3 3" xfId="2287" xr:uid="{FB485148-2081-4CB1-B610-0E4B0B6C6D18}"/>
    <cellStyle name="Normal 9 3 2 4 4" xfId="2288" xr:uid="{1F0D0371-7CE6-4465-BBFB-9BD7F45EA781}"/>
    <cellStyle name="Normal 9 3 2 4 4 2" xfId="2289" xr:uid="{78DAC1DA-CFD7-4BEB-AD5A-400FF0682C7F}"/>
    <cellStyle name="Normal 9 3 2 4 5" xfId="2290" xr:uid="{BF1DAE17-338E-46C6-9898-49903DA0BDB8}"/>
    <cellStyle name="Normal 9 3 2 5" xfId="407" xr:uid="{BDC84F7B-5051-4371-9EC9-5DE9F9DEB4FC}"/>
    <cellStyle name="Normal 9 3 2 5 2" xfId="840" xr:uid="{C06E0DFE-5753-4EB7-95BD-D9F3E599C2AD}"/>
    <cellStyle name="Normal 9 3 2 5 2 2" xfId="2291" xr:uid="{A4AA7853-A96C-493C-BE6C-0890367746E8}"/>
    <cellStyle name="Normal 9 3 2 5 2 2 2" xfId="2292" xr:uid="{36493248-89A0-42BF-B78E-1602B5158CA4}"/>
    <cellStyle name="Normal 9 3 2 5 2 3" xfId="2293" xr:uid="{57BCC070-864A-495A-AC07-DE80AD0A95D3}"/>
    <cellStyle name="Normal 9 3 2 5 3" xfId="2294" xr:uid="{DF3C7ED2-C962-4F03-B72F-8E5DED8B576E}"/>
    <cellStyle name="Normal 9 3 2 5 3 2" xfId="2295" xr:uid="{12E56FEF-BC70-4E6C-BA6C-2D6A924C6BB1}"/>
    <cellStyle name="Normal 9 3 2 5 4" xfId="2296" xr:uid="{244CC389-D28B-4849-B4C7-3188ABB3A707}"/>
    <cellStyle name="Normal 9 3 2 6" xfId="841" xr:uid="{D7C194EC-C1F0-423B-B01A-930E8AE2A61D}"/>
    <cellStyle name="Normal 9 3 2 6 2" xfId="2297" xr:uid="{4B4C4302-4684-4E3E-AA5D-161734231BB5}"/>
    <cellStyle name="Normal 9 3 2 6 2 2" xfId="2298" xr:uid="{CDB9A923-A845-4AAE-89B7-32D000D12DB5}"/>
    <cellStyle name="Normal 9 3 2 6 3" xfId="2299" xr:uid="{7977C8F6-179B-43FA-8E1C-0A65FA965BCE}"/>
    <cellStyle name="Normal 9 3 2 6 4" xfId="4037" xr:uid="{37892D88-0F2B-47A9-BA71-3BCBCE56CD28}"/>
    <cellStyle name="Normal 9 3 2 7" xfId="2300" xr:uid="{7BA84673-4EA1-47C1-8AF4-154C0F8FC0B9}"/>
    <cellStyle name="Normal 9 3 2 7 2" xfId="2301" xr:uid="{723B873A-A544-474B-ADD8-DFB0ED17AFFB}"/>
    <cellStyle name="Normal 9 3 2 8" xfId="2302" xr:uid="{6A810A5E-5567-40E0-AAD9-B427C517731B}"/>
    <cellStyle name="Normal 9 3 2 9" xfId="4038" xr:uid="{2854B1AF-5269-4CB9-974A-FDFB87058F14}"/>
    <cellStyle name="Normal 9 3 3" xfId="169" xr:uid="{01BD535C-D148-439F-89FB-7ADDD75004BA}"/>
    <cellStyle name="Normal 9 3 3 2" xfId="170" xr:uid="{A582FF25-7972-4A78-BB6F-426EDA7FFB01}"/>
    <cellStyle name="Normal 9 3 3 2 2" xfId="842" xr:uid="{2F8A0AEB-BF2C-400B-874B-9C4CA318A835}"/>
    <cellStyle name="Normal 9 3 3 2 2 2" xfId="843" xr:uid="{FA1D353F-4E4D-4A20-9BB6-6EE57A32F204}"/>
    <cellStyle name="Normal 9 3 3 2 2 2 2" xfId="2303" xr:uid="{CCBC4A87-E13B-4849-AA66-B14647C18191}"/>
    <cellStyle name="Normal 9 3 3 2 2 2 2 2" xfId="2304" xr:uid="{F54F0B4D-3D64-4187-A423-7E95BA79D060}"/>
    <cellStyle name="Normal 9 3 3 2 2 2 3" xfId="2305" xr:uid="{F649B880-0866-46D9-B31A-74AB08C56BE1}"/>
    <cellStyle name="Normal 9 3 3 2 2 3" xfId="2306" xr:uid="{CE02005F-46BF-4922-A51B-FDD7A7102689}"/>
    <cellStyle name="Normal 9 3 3 2 2 3 2" xfId="2307" xr:uid="{3AB56795-6EAB-4875-A739-C460FCC76D9F}"/>
    <cellStyle name="Normal 9 3 3 2 2 4" xfId="2308" xr:uid="{AE20127F-D0AD-441A-B687-78B2C1C0B527}"/>
    <cellStyle name="Normal 9 3 3 2 3" xfId="844" xr:uid="{CC5D0684-9C54-4F9D-9A54-532060D6A48F}"/>
    <cellStyle name="Normal 9 3 3 2 3 2" xfId="2309" xr:uid="{8C2FE890-C0E3-43E8-8B57-BE0CF46476C8}"/>
    <cellStyle name="Normal 9 3 3 2 3 2 2" xfId="2310" xr:uid="{D5328763-D0EB-4823-861F-B881AFC870D3}"/>
    <cellStyle name="Normal 9 3 3 2 3 3" xfId="2311" xr:uid="{6EF5B153-9BD8-4B9D-9600-F918E9BB4C54}"/>
    <cellStyle name="Normal 9 3 3 2 3 4" xfId="4039" xr:uid="{85049A5F-98CB-41CD-86B7-6FDFF22F54D4}"/>
    <cellStyle name="Normal 9 3 3 2 4" xfId="2312" xr:uid="{D1E4CCFB-D1F6-4F1C-9B8A-8541E1EEDAD5}"/>
    <cellStyle name="Normal 9 3 3 2 4 2" xfId="2313" xr:uid="{67329EE5-1FA7-42FD-9506-F20E483D9FD2}"/>
    <cellStyle name="Normal 9 3 3 2 5" xfId="2314" xr:uid="{C6F01B3E-0B72-49FC-A58F-7D21D37D5535}"/>
    <cellStyle name="Normal 9 3 3 2 6" xfId="4040" xr:uid="{508F18D5-146B-420F-B2D4-912FC878EACD}"/>
    <cellStyle name="Normal 9 3 3 3" xfId="408" xr:uid="{5C991492-8314-4E1F-BC92-36B30D48F9BA}"/>
    <cellStyle name="Normal 9 3 3 3 2" xfId="845" xr:uid="{A72628E2-6249-4584-94B8-7B184FA2B981}"/>
    <cellStyle name="Normal 9 3 3 3 2 2" xfId="846" xr:uid="{36E824CA-4BFE-4777-9D90-FFB165460E61}"/>
    <cellStyle name="Normal 9 3 3 3 2 2 2" xfId="2315" xr:uid="{3704CA61-4952-4C8F-B9F2-C888B1B205BD}"/>
    <cellStyle name="Normal 9 3 3 3 2 2 2 2" xfId="2316" xr:uid="{E5F5E39A-5975-47F0-AA77-6A636126ADE8}"/>
    <cellStyle name="Normal 9 3 3 3 2 2 2 2 2" xfId="4765" xr:uid="{6F6007D2-4777-4534-B2C7-69503E7CB4FF}"/>
    <cellStyle name="Normal 9 3 3 3 2 2 3" xfId="2317" xr:uid="{61A590A9-D037-42A9-804F-E25545C3ABBF}"/>
    <cellStyle name="Normal 9 3 3 3 2 2 3 2" xfId="4766" xr:uid="{668DB409-092F-46D2-87BA-43F47230D8A4}"/>
    <cellStyle name="Normal 9 3 3 3 2 3" xfId="2318" xr:uid="{3F7A7FA0-E7DB-4A08-ABD5-5C451901B07D}"/>
    <cellStyle name="Normal 9 3 3 3 2 3 2" xfId="2319" xr:uid="{B647221D-7138-42E7-8AEE-3F8E08B5CFA2}"/>
    <cellStyle name="Normal 9 3 3 3 2 3 2 2" xfId="4768" xr:uid="{1D3F3355-5B75-4B20-A79D-5603FF7E7EE1}"/>
    <cellStyle name="Normal 9 3 3 3 2 3 3" xfId="4767" xr:uid="{10F24F9D-F097-415F-9177-3E5913904912}"/>
    <cellStyle name="Normal 9 3 3 3 2 4" xfId="2320" xr:uid="{534B1DD2-FC20-4481-A1A2-7AA2C024105E}"/>
    <cellStyle name="Normal 9 3 3 3 2 4 2" xfId="4769" xr:uid="{0F86ABA0-887D-4024-B47D-E790FC56A8ED}"/>
    <cellStyle name="Normal 9 3 3 3 3" xfId="847" xr:uid="{E0A2EB89-1672-414F-BA38-FAF3C27B20C4}"/>
    <cellStyle name="Normal 9 3 3 3 3 2" xfId="2321" xr:uid="{14079FCD-6D14-45EA-BCD3-96C59D9F0F73}"/>
    <cellStyle name="Normal 9 3 3 3 3 2 2" xfId="2322" xr:uid="{B5AEEB31-4870-4C70-9AAF-CC581C4418B5}"/>
    <cellStyle name="Normal 9 3 3 3 3 2 2 2" xfId="4772" xr:uid="{81648D47-A14A-4F37-B8EA-58628D7E9A7E}"/>
    <cellStyle name="Normal 9 3 3 3 3 2 3" xfId="4771" xr:uid="{A4D26CD5-1EEC-4548-AA7B-08D65911EFB9}"/>
    <cellStyle name="Normal 9 3 3 3 3 3" xfId="2323" xr:uid="{41744CCE-9D31-4FD5-A64D-06953C6DAA7B}"/>
    <cellStyle name="Normal 9 3 3 3 3 3 2" xfId="4773" xr:uid="{B917E45F-1850-42E0-92FA-49C929837D32}"/>
    <cellStyle name="Normal 9 3 3 3 3 4" xfId="4770" xr:uid="{420485FE-6E98-4270-8436-16286A9DE99B}"/>
    <cellStyle name="Normal 9 3 3 3 4" xfId="2324" xr:uid="{96D52C99-4B3F-430D-896F-FE4352258E1C}"/>
    <cellStyle name="Normal 9 3 3 3 4 2" xfId="2325" xr:uid="{A4462C0B-1A4C-4C06-8B65-E0F820315DC4}"/>
    <cellStyle name="Normal 9 3 3 3 4 2 2" xfId="4775" xr:uid="{E85A5AE7-7367-4707-93B0-6B6D1393156E}"/>
    <cellStyle name="Normal 9 3 3 3 4 3" xfId="4774" xr:uid="{66044974-2372-4B58-908F-B3323018FE17}"/>
    <cellStyle name="Normal 9 3 3 3 5" xfId="2326" xr:uid="{86475074-3D52-43AE-8B44-6183010E92F6}"/>
    <cellStyle name="Normal 9 3 3 3 5 2" xfId="4776" xr:uid="{A830E0A3-BC83-4640-95DF-535929E742D6}"/>
    <cellStyle name="Normal 9 3 3 4" xfId="409" xr:uid="{1B281ACD-62BD-4C35-BC8D-05B0F86ED682}"/>
    <cellStyle name="Normal 9 3 3 4 2" xfId="848" xr:uid="{E491C149-5483-4845-BC5E-2F84C40481A3}"/>
    <cellStyle name="Normal 9 3 3 4 2 2" xfId="2327" xr:uid="{7AAD1304-03E1-4732-BF92-40E2DD94D1A9}"/>
    <cellStyle name="Normal 9 3 3 4 2 2 2" xfId="2328" xr:uid="{77B1EE13-D1C8-4CDC-AC20-FDF27FCC34B6}"/>
    <cellStyle name="Normal 9 3 3 4 2 2 2 2" xfId="4780" xr:uid="{AE6C652F-3AAD-4C44-BD23-DD18D9C655E7}"/>
    <cellStyle name="Normal 9 3 3 4 2 2 3" xfId="4779" xr:uid="{79714D05-0AC8-450C-83D6-AFEA8EC0F947}"/>
    <cellStyle name="Normal 9 3 3 4 2 3" xfId="2329" xr:uid="{55F52301-E959-4A51-953A-D4FB2ED9A17C}"/>
    <cellStyle name="Normal 9 3 3 4 2 3 2" xfId="4781" xr:uid="{AEF6CDAE-7473-42E7-9E35-3FEF63C7F32F}"/>
    <cellStyle name="Normal 9 3 3 4 2 4" xfId="4778" xr:uid="{4413D2AC-92F3-41E4-ABEC-1D8BDB9AD578}"/>
    <cellStyle name="Normal 9 3 3 4 3" xfId="2330" xr:uid="{39A4BAA8-7655-4E96-96C4-E0F1A461345D}"/>
    <cellStyle name="Normal 9 3 3 4 3 2" xfId="2331" xr:uid="{E5877AEF-2204-4B37-AAE4-64B19B8FCCE1}"/>
    <cellStyle name="Normal 9 3 3 4 3 2 2" xfId="4783" xr:uid="{55D0E4C4-9DBD-4F77-BFA9-C78576A208CE}"/>
    <cellStyle name="Normal 9 3 3 4 3 3" xfId="4782" xr:uid="{3607AA25-BC91-4A08-9CF5-EB206A226FBA}"/>
    <cellStyle name="Normal 9 3 3 4 4" xfId="2332" xr:uid="{76478B13-0835-4942-BC80-241E3557F820}"/>
    <cellStyle name="Normal 9 3 3 4 4 2" xfId="4784" xr:uid="{8A4734FE-6E11-41B5-8583-F7BFDFC4E2F6}"/>
    <cellStyle name="Normal 9 3 3 4 5" xfId="4777" xr:uid="{8D7ECDF9-5E86-459F-A508-90CD2F5521CA}"/>
    <cellStyle name="Normal 9 3 3 5" xfId="849" xr:uid="{C005AC8E-5C03-4A92-BD8E-435AA61D91AA}"/>
    <cellStyle name="Normal 9 3 3 5 2" xfId="2333" xr:uid="{3750F684-5D40-4647-8D40-3951501FFD19}"/>
    <cellStyle name="Normal 9 3 3 5 2 2" xfId="2334" xr:uid="{547E4102-E298-43D3-A5E2-0486235365B0}"/>
    <cellStyle name="Normal 9 3 3 5 2 2 2" xfId="4787" xr:uid="{F2DE8088-7E56-4BC8-8EF7-4A58792C5DD8}"/>
    <cellStyle name="Normal 9 3 3 5 2 3" xfId="4786" xr:uid="{86018CFE-0714-490F-A4C7-41D03AB47E62}"/>
    <cellStyle name="Normal 9 3 3 5 3" xfId="2335" xr:uid="{CA234DC9-C86B-4080-A92C-52D1CC03175A}"/>
    <cellStyle name="Normal 9 3 3 5 3 2" xfId="4788" xr:uid="{108078F3-5CA1-4573-959A-60FB5D34254D}"/>
    <cellStyle name="Normal 9 3 3 5 4" xfId="4041" xr:uid="{32D42B04-95D5-44DF-9261-BA6804FE35F6}"/>
    <cellStyle name="Normal 9 3 3 5 4 2" xfId="4789" xr:uid="{BDA8C57D-5093-4694-8F04-90E2D28B7C7E}"/>
    <cellStyle name="Normal 9 3 3 5 5" xfId="4785" xr:uid="{895EEBEB-2E02-4CFB-966F-421D3C5A6FC1}"/>
    <cellStyle name="Normal 9 3 3 6" xfId="2336" xr:uid="{BAE6DF35-3C1D-4BA8-AD46-C4E9C74D2055}"/>
    <cellStyle name="Normal 9 3 3 6 2" xfId="2337" xr:uid="{E8D95BE0-BEE1-42C1-BB15-48D6EC5DF02B}"/>
    <cellStyle name="Normal 9 3 3 6 2 2" xfId="4791" xr:uid="{8A14FF6A-1D91-45C2-80A2-D3F8ACE18692}"/>
    <cellStyle name="Normal 9 3 3 6 3" xfId="4790" xr:uid="{FBBCF847-8BAD-4B10-9584-923F88942FCE}"/>
    <cellStyle name="Normal 9 3 3 7" xfId="2338" xr:uid="{10D05B38-8A52-49E2-8744-9D83D17F0DF3}"/>
    <cellStyle name="Normal 9 3 3 7 2" xfId="4792" xr:uid="{83C7C1D5-E00E-4732-B2FE-C80BD930E17B}"/>
    <cellStyle name="Normal 9 3 3 8" xfId="4042" xr:uid="{3773A767-D9A6-4EE9-A743-365E6160E82A}"/>
    <cellStyle name="Normal 9 3 3 8 2" xfId="4793" xr:uid="{5550E4D2-1BF6-486A-97FF-145D7C1F0B39}"/>
    <cellStyle name="Normal 9 3 4" xfId="171" xr:uid="{A0DF36A2-5D50-4371-8175-799F32A99777}"/>
    <cellStyle name="Normal 9 3 4 2" xfId="450" xr:uid="{0A008D6D-92A4-48F7-912F-69FDF7112F83}"/>
    <cellStyle name="Normal 9 3 4 2 2" xfId="850" xr:uid="{FE15ADA3-5338-47FC-9BAE-0C42F5E25CF7}"/>
    <cellStyle name="Normal 9 3 4 2 2 2" xfId="2339" xr:uid="{B15B7AF9-D987-4F78-8354-517F77CC246E}"/>
    <cellStyle name="Normal 9 3 4 2 2 2 2" xfId="2340" xr:uid="{A9993CF6-B6DD-466B-ADB0-BEAF4E806A31}"/>
    <cellStyle name="Normal 9 3 4 2 2 2 2 2" xfId="4798" xr:uid="{B287749D-DE6E-4D1C-A31E-FDA39352055C}"/>
    <cellStyle name="Normal 9 3 4 2 2 2 3" xfId="4797" xr:uid="{5BE0526C-201B-4255-81F5-F9CEC397D380}"/>
    <cellStyle name="Normal 9 3 4 2 2 3" xfId="2341" xr:uid="{F24081E9-7C88-4899-AD53-279A0A88F120}"/>
    <cellStyle name="Normal 9 3 4 2 2 3 2" xfId="4799" xr:uid="{79636361-17CB-4A4F-89F3-EA59BCFB0A59}"/>
    <cellStyle name="Normal 9 3 4 2 2 4" xfId="4043" xr:uid="{1FCC697A-E6A6-48C9-B5AC-9ACD4C7841D7}"/>
    <cellStyle name="Normal 9 3 4 2 2 4 2" xfId="4800" xr:uid="{411FB1E7-1D5D-4F0B-815F-9E8275A850F4}"/>
    <cellStyle name="Normal 9 3 4 2 2 5" xfId="4796" xr:uid="{77297D12-ACAC-4EF2-84C7-F6FA3617F525}"/>
    <cellStyle name="Normal 9 3 4 2 3" xfId="2342" xr:uid="{93AB8E6F-A340-4031-A5F7-5BBF5ABE5EFD}"/>
    <cellStyle name="Normal 9 3 4 2 3 2" xfId="2343" xr:uid="{B8BB3DD9-E90D-4E57-91B6-A83247AC7988}"/>
    <cellStyle name="Normal 9 3 4 2 3 2 2" xfId="4802" xr:uid="{ACA2F503-DFFE-495B-A192-BD47B17B9C05}"/>
    <cellStyle name="Normal 9 3 4 2 3 3" xfId="4801" xr:uid="{BBE2BF31-A3A3-4878-883F-B682DD9AA4E2}"/>
    <cellStyle name="Normal 9 3 4 2 4" xfId="2344" xr:uid="{B06DE4F4-5694-42B3-99A4-DD7ECE3EC36B}"/>
    <cellStyle name="Normal 9 3 4 2 4 2" xfId="4803" xr:uid="{7C885AA1-68D3-4448-B1D2-7E02D5980B64}"/>
    <cellStyle name="Normal 9 3 4 2 5" xfId="4044" xr:uid="{334DC4B8-496F-4822-9BB6-CFC1CE547753}"/>
    <cellStyle name="Normal 9 3 4 2 5 2" xfId="4804" xr:uid="{96B3A1C2-A0C9-48A7-A308-341D393437EE}"/>
    <cellStyle name="Normal 9 3 4 2 6" xfId="4795" xr:uid="{5850F7F3-3AFD-4864-971B-9A053C09BB61}"/>
    <cellStyle name="Normal 9 3 4 3" xfId="851" xr:uid="{13789979-414F-4ECD-A1B8-F7C92B764C95}"/>
    <cellStyle name="Normal 9 3 4 3 2" xfId="2345" xr:uid="{67653BC0-6225-47BA-B23E-BA545B5AB2AA}"/>
    <cellStyle name="Normal 9 3 4 3 2 2" xfId="2346" xr:uid="{34070013-6B50-4F88-A541-D33630734660}"/>
    <cellStyle name="Normal 9 3 4 3 2 2 2" xfId="4807" xr:uid="{E9396772-0D9E-4770-9128-0752DD7C8632}"/>
    <cellStyle name="Normal 9 3 4 3 2 3" xfId="4806" xr:uid="{A0443E42-F877-48FA-B010-5094112745DB}"/>
    <cellStyle name="Normal 9 3 4 3 3" xfId="2347" xr:uid="{8074A229-BA43-4DC5-800B-7CAB480E5EE1}"/>
    <cellStyle name="Normal 9 3 4 3 3 2" xfId="4808" xr:uid="{E05CD085-BA53-4BAE-9E4E-830629F94C15}"/>
    <cellStyle name="Normal 9 3 4 3 4" xfId="4045" xr:uid="{8B52C9F0-1C35-4EDA-9444-2E038AC744B7}"/>
    <cellStyle name="Normal 9 3 4 3 4 2" xfId="4809" xr:uid="{7EC1889B-A72F-4B97-B8DC-1C8658FE88DD}"/>
    <cellStyle name="Normal 9 3 4 3 5" xfId="4805" xr:uid="{EB5C7A7A-19E7-4E8E-8248-21AE9EAC786A}"/>
    <cellStyle name="Normal 9 3 4 4" xfId="2348" xr:uid="{B777D42E-B0B7-4785-B919-1AA22D7F4792}"/>
    <cellStyle name="Normal 9 3 4 4 2" xfId="2349" xr:uid="{0F2B0C25-8CC4-455E-94FB-852F1861A06C}"/>
    <cellStyle name="Normal 9 3 4 4 2 2" xfId="4811" xr:uid="{B8523778-A106-49FC-BB57-E362BED3C0DD}"/>
    <cellStyle name="Normal 9 3 4 4 3" xfId="4046" xr:uid="{B599DA2A-1AB2-4006-B866-61877A99C34C}"/>
    <cellStyle name="Normal 9 3 4 4 3 2" xfId="4812" xr:uid="{522FCE2D-CB1A-42B4-A9BA-B7C544766649}"/>
    <cellStyle name="Normal 9 3 4 4 4" xfId="4047" xr:uid="{F2F69EC8-B5A9-40B0-9794-555390953AA8}"/>
    <cellStyle name="Normal 9 3 4 4 4 2" xfId="4813" xr:uid="{B32E85D2-AE6E-4D22-B2EE-9F41B7F38558}"/>
    <cellStyle name="Normal 9 3 4 4 5" xfId="4810" xr:uid="{F86380EA-1342-4EFF-8C19-0E8D3941BEE0}"/>
    <cellStyle name="Normal 9 3 4 5" xfId="2350" xr:uid="{A86C4DEA-7BFB-4EA3-B5B7-6EC43F2611F0}"/>
    <cellStyle name="Normal 9 3 4 5 2" xfId="4814" xr:uid="{B815B6C2-19F7-446E-B172-81E6A7B39283}"/>
    <cellStyle name="Normal 9 3 4 6" xfId="4048" xr:uid="{B385293A-FF29-417C-93E1-03A0B86D490C}"/>
    <cellStyle name="Normal 9 3 4 6 2" xfId="4815" xr:uid="{C42A7803-2A5D-4CB0-903B-63E49E492332}"/>
    <cellStyle name="Normal 9 3 4 7" xfId="4049" xr:uid="{9EC3F357-5524-4F04-A726-31514733A617}"/>
    <cellStyle name="Normal 9 3 4 7 2" xfId="4816" xr:uid="{1225303C-8B2F-4326-90CE-DFA9B9D74B84}"/>
    <cellStyle name="Normal 9 3 4 8" xfId="4794" xr:uid="{9DDF8A56-2C41-4955-BD58-442C64871BFD}"/>
    <cellStyle name="Normal 9 3 5" xfId="410" xr:uid="{FC28DC2D-9DE5-4DCD-A49D-6B3ABC8DE5F0}"/>
    <cellStyle name="Normal 9 3 5 2" xfId="852" xr:uid="{E3BD7E8A-D056-4B79-ADEF-0560128258BE}"/>
    <cellStyle name="Normal 9 3 5 2 2" xfId="853" xr:uid="{6BAD3A43-FE3F-4109-B28B-FB0FC6C2F6A6}"/>
    <cellStyle name="Normal 9 3 5 2 2 2" xfId="2351" xr:uid="{E8824DF9-5B32-4F51-ADDD-F3671E40531C}"/>
    <cellStyle name="Normal 9 3 5 2 2 2 2" xfId="2352" xr:uid="{CBEA2EA4-4625-4C41-A135-0A81E50E189E}"/>
    <cellStyle name="Normal 9 3 5 2 2 2 2 2" xfId="4821" xr:uid="{D6056631-3E01-4538-A118-954A9A821D5D}"/>
    <cellStyle name="Normal 9 3 5 2 2 2 3" xfId="4820" xr:uid="{93F0C01A-6043-40E4-81B6-E4602342B04A}"/>
    <cellStyle name="Normal 9 3 5 2 2 3" xfId="2353" xr:uid="{E056901D-1674-4F29-8038-53A20AE08F50}"/>
    <cellStyle name="Normal 9 3 5 2 2 3 2" xfId="4822" xr:uid="{B5D17F05-18A3-48BF-AF41-056AC8ECDBC5}"/>
    <cellStyle name="Normal 9 3 5 2 2 4" xfId="4819" xr:uid="{79CD667B-0FA9-40B7-B5BE-05BD199F848A}"/>
    <cellStyle name="Normal 9 3 5 2 3" xfId="2354" xr:uid="{D21F40AC-31F5-42C4-B7A1-B248621BB76B}"/>
    <cellStyle name="Normal 9 3 5 2 3 2" xfId="2355" xr:uid="{FC4DA065-177B-43C1-AF42-F5CCAEDABCC1}"/>
    <cellStyle name="Normal 9 3 5 2 3 2 2" xfId="4824" xr:uid="{B01828F6-1B19-4EBC-8101-6A52D969E39D}"/>
    <cellStyle name="Normal 9 3 5 2 3 3" xfId="4823" xr:uid="{FD506A7B-FE7B-4AF0-BBF8-7C397FF96D67}"/>
    <cellStyle name="Normal 9 3 5 2 4" xfId="2356" xr:uid="{EDE57247-AAF2-4474-9CA4-5AADCBE536FB}"/>
    <cellStyle name="Normal 9 3 5 2 4 2" xfId="4825" xr:uid="{EC6935BC-EBC9-4672-A185-481857ECA1C3}"/>
    <cellStyle name="Normal 9 3 5 2 5" xfId="4818" xr:uid="{FAE327E5-BDF3-45D9-A86D-E6FA6BC3FD60}"/>
    <cellStyle name="Normal 9 3 5 3" xfId="854" xr:uid="{9156A755-3779-40B7-92C5-3A02043DD45F}"/>
    <cellStyle name="Normal 9 3 5 3 2" xfId="2357" xr:uid="{1BAFDDF8-2E2C-4EBC-957F-E02B66D4E1FC}"/>
    <cellStyle name="Normal 9 3 5 3 2 2" xfId="2358" xr:uid="{084E24C1-E5C3-464D-91FF-38C8C7F9A98E}"/>
    <cellStyle name="Normal 9 3 5 3 2 2 2" xfId="4828" xr:uid="{E76ABFF0-579C-41CC-9D78-7F6876303AE2}"/>
    <cellStyle name="Normal 9 3 5 3 2 3" xfId="4827" xr:uid="{5E5E3186-088B-4CF5-85F7-1FE850B94147}"/>
    <cellStyle name="Normal 9 3 5 3 3" xfId="2359" xr:uid="{697B90C4-9C1E-4DDE-B040-25828C21A16D}"/>
    <cellStyle name="Normal 9 3 5 3 3 2" xfId="4829" xr:uid="{CD10B91D-A2F1-41B7-BE8B-5032F248FCBE}"/>
    <cellStyle name="Normal 9 3 5 3 4" xfId="4050" xr:uid="{FD47E88C-08FC-4FAD-894A-D39EF0B68594}"/>
    <cellStyle name="Normal 9 3 5 3 4 2" xfId="4830" xr:uid="{7A07B92E-9792-45B5-8D77-FD2E65BF44F3}"/>
    <cellStyle name="Normal 9 3 5 3 5" xfId="4826" xr:uid="{4533108D-77C6-4D0B-A596-183B8A45886B}"/>
    <cellStyle name="Normal 9 3 5 4" xfId="2360" xr:uid="{53E05DD0-65FF-49BE-B19D-572C20E7FE81}"/>
    <cellStyle name="Normal 9 3 5 4 2" xfId="2361" xr:uid="{11E09350-2EFC-4072-A78A-A602675DADEE}"/>
    <cellStyle name="Normal 9 3 5 4 2 2" xfId="4832" xr:uid="{8D86CB6D-5CCB-4251-9F99-45ABB4BDEFC0}"/>
    <cellStyle name="Normal 9 3 5 4 3" xfId="4831" xr:uid="{1688AF51-1137-4AEF-8A0A-6478C245281A}"/>
    <cellStyle name="Normal 9 3 5 5" xfId="2362" xr:uid="{BC1A0F1C-93BD-4B07-B9F0-B002FFF2E7CD}"/>
    <cellStyle name="Normal 9 3 5 5 2" xfId="4833" xr:uid="{0B867D6A-0577-437C-A8B7-AB6270B80688}"/>
    <cellStyle name="Normal 9 3 5 6" xfId="4051" xr:uid="{18828EAF-A914-4D65-8A5E-61B9FEDAB892}"/>
    <cellStyle name="Normal 9 3 5 6 2" xfId="4834" xr:uid="{C8BBC819-72F1-4A87-8D54-AF582C9DAEC5}"/>
    <cellStyle name="Normal 9 3 5 7" xfId="4817" xr:uid="{2A365B3D-24CC-4E4F-961F-CBB30BDEDD15}"/>
    <cellStyle name="Normal 9 3 6" xfId="411" xr:uid="{E47B49AE-37DB-4D3B-BFC2-A48558952A34}"/>
    <cellStyle name="Normal 9 3 6 2" xfId="855" xr:uid="{12C4B536-88E9-4FF0-97F4-72173EA9E13B}"/>
    <cellStyle name="Normal 9 3 6 2 2" xfId="2363" xr:uid="{FCA5489E-D896-47EC-BA50-083388C968A0}"/>
    <cellStyle name="Normal 9 3 6 2 2 2" xfId="2364" xr:uid="{017FE1C1-BC71-4653-A759-D2A2FAC0C4B1}"/>
    <cellStyle name="Normal 9 3 6 2 2 2 2" xfId="4838" xr:uid="{7C7A5F4F-0D8C-42A1-9A74-E7BAF6BB9DE1}"/>
    <cellStyle name="Normal 9 3 6 2 2 3" xfId="4837" xr:uid="{CCA2C19B-0010-458F-9753-F8AE37BC3352}"/>
    <cellStyle name="Normal 9 3 6 2 3" xfId="2365" xr:uid="{83199C58-DD29-4B54-A3BB-97AAC0BCD144}"/>
    <cellStyle name="Normal 9 3 6 2 3 2" xfId="4839" xr:uid="{7C76A4EE-2404-497C-B90D-31AAB7A3B487}"/>
    <cellStyle name="Normal 9 3 6 2 4" xfId="4052" xr:uid="{9BF8313C-AC21-451E-9576-DB4D0104AE84}"/>
    <cellStyle name="Normal 9 3 6 2 4 2" xfId="4840" xr:uid="{BBBB7FE4-F2B8-4B0A-8EB7-0C2A947F941C}"/>
    <cellStyle name="Normal 9 3 6 2 5" xfId="4836" xr:uid="{D77382B7-D325-4D3D-ACD6-3F4DD91DA15A}"/>
    <cellStyle name="Normal 9 3 6 3" xfId="2366" xr:uid="{1187FC90-A2B2-430B-8DBA-6B7CCBEC8F5A}"/>
    <cellStyle name="Normal 9 3 6 3 2" xfId="2367" xr:uid="{8880C757-C375-4EBB-BF80-7149A1739705}"/>
    <cellStyle name="Normal 9 3 6 3 2 2" xfId="4842" xr:uid="{490F064D-F4AE-43FE-B499-82867765109D}"/>
    <cellStyle name="Normal 9 3 6 3 3" xfId="4841" xr:uid="{9BE3FA77-9F25-42AD-9E8A-63CD45AD0C2B}"/>
    <cellStyle name="Normal 9 3 6 4" xfId="2368" xr:uid="{1D5A52D4-C007-4713-8DC1-8A23604966CA}"/>
    <cellStyle name="Normal 9 3 6 4 2" xfId="4843" xr:uid="{EC3870F7-80A4-437A-90B2-08D334BAAEBC}"/>
    <cellStyle name="Normal 9 3 6 5" xfId="4053" xr:uid="{2C85B608-52DA-4811-9D42-FEAF95FA9399}"/>
    <cellStyle name="Normal 9 3 6 5 2" xfId="4844" xr:uid="{56800BA0-C55F-4089-B616-D52C8D5C89D4}"/>
    <cellStyle name="Normal 9 3 6 6" xfId="4835" xr:uid="{D534CE8C-E96E-4BC2-842A-45E3DCFF0FB0}"/>
    <cellStyle name="Normal 9 3 7" xfId="856" xr:uid="{BF67E863-E99F-4028-8C2C-504FD60E95A3}"/>
    <cellStyle name="Normal 9 3 7 2" xfId="2369" xr:uid="{E6B09692-00C2-43DD-A77B-C7614BFD6031}"/>
    <cellStyle name="Normal 9 3 7 2 2" xfId="2370" xr:uid="{06DC6DD8-B952-4D47-A309-655D09935EAD}"/>
    <cellStyle name="Normal 9 3 7 2 2 2" xfId="4847" xr:uid="{69B45FAD-3276-4E20-AA4F-B501B7E4F908}"/>
    <cellStyle name="Normal 9 3 7 2 3" xfId="4846" xr:uid="{AA31086B-91E9-4BBF-8FF5-4C6E1DC55A9B}"/>
    <cellStyle name="Normal 9 3 7 3" xfId="2371" xr:uid="{4764451E-C941-47FF-B17E-6D5DB794DFAF}"/>
    <cellStyle name="Normal 9 3 7 3 2" xfId="4848" xr:uid="{2E206A0D-3A11-48DA-81AF-805AB856E6A7}"/>
    <cellStyle name="Normal 9 3 7 4" xfId="4054" xr:uid="{859C87B5-1A39-4BB2-ABD6-C5C3A888B956}"/>
    <cellStyle name="Normal 9 3 7 4 2" xfId="4849" xr:uid="{D0D5EE66-F522-4C07-A117-C05D170332DA}"/>
    <cellStyle name="Normal 9 3 7 5" xfId="4845" xr:uid="{482BAE99-F6C0-4CBD-8C55-90815C9C46FE}"/>
    <cellStyle name="Normal 9 3 8" xfId="2372" xr:uid="{27AEC0C4-883B-4BCA-8A5F-58F2BD42EB99}"/>
    <cellStyle name="Normal 9 3 8 2" xfId="2373" xr:uid="{7A6668DE-0D3A-478C-B86F-547E5BF5FF41}"/>
    <cellStyle name="Normal 9 3 8 2 2" xfId="4851" xr:uid="{58D215FC-016C-42F5-B0CF-0F19D439BD68}"/>
    <cellStyle name="Normal 9 3 8 3" xfId="4055" xr:uid="{141D03CF-98CF-4E63-B1AF-E0F6F1180F19}"/>
    <cellStyle name="Normal 9 3 8 3 2" xfId="4852" xr:uid="{84E73B3F-4B09-46BE-9A7B-F2034AD5CB5B}"/>
    <cellStyle name="Normal 9 3 8 4" xfId="4056" xr:uid="{7BCCAA25-2281-4A58-9883-7F719F90AE82}"/>
    <cellStyle name="Normal 9 3 8 4 2" xfId="4853" xr:uid="{5DD7D94D-6047-4409-BE2B-119AEB37CB17}"/>
    <cellStyle name="Normal 9 3 8 5" xfId="4850" xr:uid="{55746DEB-84E4-497E-9FDC-FE26C36FFA94}"/>
    <cellStyle name="Normal 9 3 9" xfId="2374" xr:uid="{1BA3A59C-3E9C-4934-99AA-5D837A028032}"/>
    <cellStyle name="Normal 9 3 9 2" xfId="4854" xr:uid="{34E3166B-4523-4F5C-B401-B47E0358E664}"/>
    <cellStyle name="Normal 9 4" xfId="172" xr:uid="{07CA8964-29D6-47D4-900E-68B28350900C}"/>
    <cellStyle name="Normal 9 4 10" xfId="4057" xr:uid="{B282E424-C0E4-400D-A7E5-4F085F14D651}"/>
    <cellStyle name="Normal 9 4 10 2" xfId="4856" xr:uid="{7BCBFB1E-8708-4BB9-AC02-6AFF1CD140C2}"/>
    <cellStyle name="Normal 9 4 11" xfId="4058" xr:uid="{2FF38E83-18F9-4C11-8E03-751D0D5CFBE7}"/>
    <cellStyle name="Normal 9 4 11 2" xfId="4857" xr:uid="{F7F3D26E-71BD-477F-B70A-A4FA520A6611}"/>
    <cellStyle name="Normal 9 4 12" xfId="4855" xr:uid="{93147F9A-66B9-475B-A0AB-3074FDED0AF0}"/>
    <cellStyle name="Normal 9 4 2" xfId="173" xr:uid="{66D45460-EEEF-4E6B-80C5-635588B6943A}"/>
    <cellStyle name="Normal 9 4 2 10" xfId="4858" xr:uid="{D037C66D-A855-40BA-B1A5-17ED75C54A72}"/>
    <cellStyle name="Normal 9 4 2 2" xfId="174" xr:uid="{DFE76777-79C6-47A7-872D-5734271EB046}"/>
    <cellStyle name="Normal 9 4 2 2 2" xfId="412" xr:uid="{94EC65F4-D7AC-4904-AFDA-57EA6575DF05}"/>
    <cellStyle name="Normal 9 4 2 2 2 2" xfId="857" xr:uid="{3A92A123-0F27-4A5E-BAD4-959BCF696D3E}"/>
    <cellStyle name="Normal 9 4 2 2 2 2 2" xfId="2375" xr:uid="{558DFDC6-7DD2-48AA-B1B2-47DB63E0CEB1}"/>
    <cellStyle name="Normal 9 4 2 2 2 2 2 2" xfId="2376" xr:uid="{EF254726-6082-4B80-AD33-3D72CB24B8F9}"/>
    <cellStyle name="Normal 9 4 2 2 2 2 2 2 2" xfId="4863" xr:uid="{61193AF1-30EB-4327-AC68-B33A49281BCB}"/>
    <cellStyle name="Normal 9 4 2 2 2 2 2 3" xfId="4862" xr:uid="{9676585C-4640-44BE-B2EE-DE0445CD7F91}"/>
    <cellStyle name="Normal 9 4 2 2 2 2 3" xfId="2377" xr:uid="{4FED89B4-CA4A-4EA8-BAD2-B529D82E148A}"/>
    <cellStyle name="Normal 9 4 2 2 2 2 3 2" xfId="4864" xr:uid="{50AE797C-6393-4AAD-A5A6-5C3E0C2FE794}"/>
    <cellStyle name="Normal 9 4 2 2 2 2 4" xfId="4059" xr:uid="{FFF0E1ED-E138-4051-8594-47580CACC80E}"/>
    <cellStyle name="Normal 9 4 2 2 2 2 4 2" xfId="4865" xr:uid="{9362F7BB-4A4D-4C53-9700-395D802931D0}"/>
    <cellStyle name="Normal 9 4 2 2 2 2 5" xfId="4861" xr:uid="{9C25CCEF-369D-47CF-9B8E-F7768F8F1525}"/>
    <cellStyle name="Normal 9 4 2 2 2 3" xfId="2378" xr:uid="{6081EF4A-A804-42E3-A6CA-E71367DA51E2}"/>
    <cellStyle name="Normal 9 4 2 2 2 3 2" xfId="2379" xr:uid="{D49C1C0D-3B82-4F92-B4F7-90E2A70CE655}"/>
    <cellStyle name="Normal 9 4 2 2 2 3 2 2" xfId="4867" xr:uid="{1962D508-3C81-4A67-B565-36741C8F4CA0}"/>
    <cellStyle name="Normal 9 4 2 2 2 3 3" xfId="4060" xr:uid="{DAEF1E87-F173-4C6E-9038-A8E2C3935B1F}"/>
    <cellStyle name="Normal 9 4 2 2 2 3 3 2" xfId="4868" xr:uid="{9BEF432F-D07F-4C75-952B-4209D6713E09}"/>
    <cellStyle name="Normal 9 4 2 2 2 3 4" xfId="4061" xr:uid="{CBE1D08C-22B1-4080-8FD2-75C3C7E6B15F}"/>
    <cellStyle name="Normal 9 4 2 2 2 3 4 2" xfId="4869" xr:uid="{E146AB4A-F10E-47DE-A997-E7CD571D48C0}"/>
    <cellStyle name="Normal 9 4 2 2 2 3 5" xfId="4866" xr:uid="{A9AAD699-E088-42B3-817B-AEBDD29D3DD0}"/>
    <cellStyle name="Normal 9 4 2 2 2 4" xfId="2380" xr:uid="{7AA94C0D-E0B3-4DC3-9EA7-050AA2025077}"/>
    <cellStyle name="Normal 9 4 2 2 2 4 2" xfId="4870" xr:uid="{F8D8F144-086E-403F-AC38-A9E3C7AF22F0}"/>
    <cellStyle name="Normal 9 4 2 2 2 5" xfId="4062" xr:uid="{21BB33F9-27BC-4C16-8EB9-4FE2F7408DC3}"/>
    <cellStyle name="Normal 9 4 2 2 2 5 2" xfId="4871" xr:uid="{EBD0A7CB-EE25-47ED-BD11-BB0E416D8B6C}"/>
    <cellStyle name="Normal 9 4 2 2 2 6" xfId="4063" xr:uid="{F3878E96-F57E-40EF-9FF7-86B1E8D89B45}"/>
    <cellStyle name="Normal 9 4 2 2 2 6 2" xfId="4872" xr:uid="{DA081FAC-2A63-445F-93A4-5B9EBC94EEC7}"/>
    <cellStyle name="Normal 9 4 2 2 2 7" xfId="4860" xr:uid="{6E9D7AA4-56D6-4402-A01E-8DDFA4431C7B}"/>
    <cellStyle name="Normal 9 4 2 2 3" xfId="858" xr:uid="{FDFE01B2-3B92-4DCC-B312-080AC4F47C7B}"/>
    <cellStyle name="Normal 9 4 2 2 3 2" xfId="2381" xr:uid="{CB8447EF-1337-47A2-9E41-E06E400D8C18}"/>
    <cellStyle name="Normal 9 4 2 2 3 2 2" xfId="2382" xr:uid="{79BF455F-4046-49E5-AFE8-62361E856007}"/>
    <cellStyle name="Normal 9 4 2 2 3 2 2 2" xfId="4875" xr:uid="{E6660D3D-98BE-4831-8267-817A95BB7ED1}"/>
    <cellStyle name="Normal 9 4 2 2 3 2 3" xfId="4064" xr:uid="{D21CE805-7FFA-49EA-9377-9F52033A2CA0}"/>
    <cellStyle name="Normal 9 4 2 2 3 2 3 2" xfId="4876" xr:uid="{9A6AAE79-1EDB-4200-8389-768184C9CF64}"/>
    <cellStyle name="Normal 9 4 2 2 3 2 4" xfId="4065" xr:uid="{891A34D9-BCA1-47B9-A1A7-4ABE237A327E}"/>
    <cellStyle name="Normal 9 4 2 2 3 2 4 2" xfId="4877" xr:uid="{088AC792-71D5-482A-B0A1-FB6EEEE7510D}"/>
    <cellStyle name="Normal 9 4 2 2 3 2 5" xfId="4874" xr:uid="{212D4106-CC1A-4F1B-80B3-C24B29F8CD48}"/>
    <cellStyle name="Normal 9 4 2 2 3 3" xfId="2383" xr:uid="{B2A0D04E-CF3A-4364-A97B-5ECFF37BD892}"/>
    <cellStyle name="Normal 9 4 2 2 3 3 2" xfId="4878" xr:uid="{F02E566D-62E5-42D6-960C-368FE19D2D6C}"/>
    <cellStyle name="Normal 9 4 2 2 3 4" xfId="4066" xr:uid="{5361C363-C721-4A1C-A9F8-7FB162F63681}"/>
    <cellStyle name="Normal 9 4 2 2 3 4 2" xfId="4879" xr:uid="{B45BA7E5-7C1C-494F-B09F-BF91D369AFE5}"/>
    <cellStyle name="Normal 9 4 2 2 3 5" xfId="4067" xr:uid="{2EFA1702-71BD-48CF-8D5D-590A20AE849D}"/>
    <cellStyle name="Normal 9 4 2 2 3 5 2" xfId="4880" xr:uid="{A88CAE1E-D533-4495-A041-E168797E53B9}"/>
    <cellStyle name="Normal 9 4 2 2 3 6" xfId="4873" xr:uid="{13F956FB-2F87-4063-A9F2-256BA70F48AD}"/>
    <cellStyle name="Normal 9 4 2 2 4" xfId="2384" xr:uid="{33AF80D6-E05C-4099-9756-6D3F9EBE736F}"/>
    <cellStyle name="Normal 9 4 2 2 4 2" xfId="2385" xr:uid="{7FDE2BEE-181E-4716-9FBC-45B693EAF033}"/>
    <cellStyle name="Normal 9 4 2 2 4 2 2" xfId="4882" xr:uid="{6D8E443F-B8AF-4FCD-9494-5DA84892805D}"/>
    <cellStyle name="Normal 9 4 2 2 4 3" xfId="4068" xr:uid="{89C8FD1B-9671-41A7-B7B6-2FEBB20A8A83}"/>
    <cellStyle name="Normal 9 4 2 2 4 3 2" xfId="4883" xr:uid="{75A40245-104A-4527-A4E2-A6AF4FE24335}"/>
    <cellStyle name="Normal 9 4 2 2 4 4" xfId="4069" xr:uid="{886BC8B6-ECEB-4A1E-A528-6C6BE2269858}"/>
    <cellStyle name="Normal 9 4 2 2 4 4 2" xfId="4884" xr:uid="{A4368F97-7A6F-4AA1-8D27-D05725749365}"/>
    <cellStyle name="Normal 9 4 2 2 4 5" xfId="4881" xr:uid="{FBF211FD-F951-4A78-8428-1B585A22AE08}"/>
    <cellStyle name="Normal 9 4 2 2 5" xfId="2386" xr:uid="{2D0C1C56-C166-4618-9DC2-BB7C04CC62C3}"/>
    <cellStyle name="Normal 9 4 2 2 5 2" xfId="4070" xr:uid="{35E8457D-8524-4A88-81E4-0927212618BD}"/>
    <cellStyle name="Normal 9 4 2 2 5 2 2" xfId="4886" xr:uid="{A61066FD-AAEE-44A8-B21C-97F7CDA8B140}"/>
    <cellStyle name="Normal 9 4 2 2 5 3" xfId="4071" xr:uid="{0F0FBD01-2C18-4713-91CC-A421F802F73D}"/>
    <cellStyle name="Normal 9 4 2 2 5 3 2" xfId="4887" xr:uid="{23E7F3A8-E1FC-48C3-A9BD-21FBABF818D5}"/>
    <cellStyle name="Normal 9 4 2 2 5 4" xfId="4072" xr:uid="{740BC72C-B895-408D-BAA9-CD4BE1F8BC34}"/>
    <cellStyle name="Normal 9 4 2 2 5 4 2" xfId="4888" xr:uid="{B9B8F02E-E685-4E61-9CAA-0DBED7A1C1A7}"/>
    <cellStyle name="Normal 9 4 2 2 5 5" xfId="4885" xr:uid="{1781C05F-1821-46DF-8727-B3B34F7CEB53}"/>
    <cellStyle name="Normal 9 4 2 2 6" xfId="4073" xr:uid="{3F2C857A-CB3E-4EE2-A846-A642239886A7}"/>
    <cellStyle name="Normal 9 4 2 2 6 2" xfId="4889" xr:uid="{9EE10385-C00D-48FD-8448-7B2FC4766FCE}"/>
    <cellStyle name="Normal 9 4 2 2 7" xfId="4074" xr:uid="{A46D3203-7AB7-4BCD-BB4B-75D591A4E7F0}"/>
    <cellStyle name="Normal 9 4 2 2 7 2" xfId="4890" xr:uid="{2533A1AA-D3EA-4842-AD90-B81AEDB7260F}"/>
    <cellStyle name="Normal 9 4 2 2 8" xfId="4075" xr:uid="{5B8CFF45-EAFF-4C99-B2A2-409C1971817A}"/>
    <cellStyle name="Normal 9 4 2 2 8 2" xfId="4891" xr:uid="{423A4E74-31A6-4663-A504-E6E0D17F6A7B}"/>
    <cellStyle name="Normal 9 4 2 2 9" xfId="4859" xr:uid="{5DA8F328-FF87-459F-BA63-B7715E483CCE}"/>
    <cellStyle name="Normal 9 4 2 3" xfId="413" xr:uid="{670AE9CC-423A-40FC-8576-4CD19A3B1CD7}"/>
    <cellStyle name="Normal 9 4 2 3 2" xfId="859" xr:uid="{301C3021-941A-41A1-9E50-E7A97C92C9B9}"/>
    <cellStyle name="Normal 9 4 2 3 2 2" xfId="860" xr:uid="{7325B77B-16B9-4872-80D6-2735E0E4EB74}"/>
    <cellStyle name="Normal 9 4 2 3 2 2 2" xfId="2387" xr:uid="{68CD521E-004C-4B36-8E01-68CDB0FC3285}"/>
    <cellStyle name="Normal 9 4 2 3 2 2 2 2" xfId="2388" xr:uid="{B9691947-BC9D-4BD6-9499-5AC0EE72D69D}"/>
    <cellStyle name="Normal 9 4 2 3 2 2 2 2 2" xfId="4896" xr:uid="{BE9595FC-4102-4532-B8B1-BCD8CB6F9754}"/>
    <cellStyle name="Normal 9 4 2 3 2 2 2 3" xfId="4895" xr:uid="{92B0D5CA-2DEB-432B-87E3-B3BFC8D25682}"/>
    <cellStyle name="Normal 9 4 2 3 2 2 3" xfId="2389" xr:uid="{4D1108A4-A266-4498-80D3-0546F762AFEB}"/>
    <cellStyle name="Normal 9 4 2 3 2 2 3 2" xfId="4897" xr:uid="{C9A1DC45-4170-46D5-A568-227034BA0E51}"/>
    <cellStyle name="Normal 9 4 2 3 2 2 4" xfId="4894" xr:uid="{92F541A2-0077-41B6-945A-AF847E58864D}"/>
    <cellStyle name="Normal 9 4 2 3 2 3" xfId="2390" xr:uid="{1CF110BC-8482-44C2-99CE-D0D67DCAC090}"/>
    <cellStyle name="Normal 9 4 2 3 2 3 2" xfId="2391" xr:uid="{0F653F45-8699-444A-B781-723FF6F464F3}"/>
    <cellStyle name="Normal 9 4 2 3 2 3 2 2" xfId="4899" xr:uid="{3EE161E8-D699-40A9-BD92-AC2B6B409536}"/>
    <cellStyle name="Normal 9 4 2 3 2 3 3" xfId="4898" xr:uid="{1C2977F1-2061-461C-9F2E-DBEDE3AE0034}"/>
    <cellStyle name="Normal 9 4 2 3 2 4" xfId="2392" xr:uid="{50C08093-3CD5-48DB-AD2B-2F5103A589BA}"/>
    <cellStyle name="Normal 9 4 2 3 2 4 2" xfId="4900" xr:uid="{EF865E25-E27F-4CA8-9E2B-D4C14F62D086}"/>
    <cellStyle name="Normal 9 4 2 3 2 5" xfId="4893" xr:uid="{73620A09-0454-4D42-B680-D309A552D6C8}"/>
    <cellStyle name="Normal 9 4 2 3 3" xfId="861" xr:uid="{5717B3CC-96F6-4A8C-9547-B221578D1040}"/>
    <cellStyle name="Normal 9 4 2 3 3 2" xfId="2393" xr:uid="{06DAA878-FC0A-461A-9F83-ABDEBB03780E}"/>
    <cellStyle name="Normal 9 4 2 3 3 2 2" xfId="2394" xr:uid="{C8B31D0C-53AD-453F-A80D-D7DBDB68EE48}"/>
    <cellStyle name="Normal 9 4 2 3 3 2 2 2" xfId="4903" xr:uid="{E26B950C-C418-49D2-849C-9167983792CB}"/>
    <cellStyle name="Normal 9 4 2 3 3 2 3" xfId="4902" xr:uid="{B0A04E51-3840-4E6B-99D2-ECE1B784CE65}"/>
    <cellStyle name="Normal 9 4 2 3 3 3" xfId="2395" xr:uid="{80A96D09-8CE6-4CD8-8F3A-656FA5A4942A}"/>
    <cellStyle name="Normal 9 4 2 3 3 3 2" xfId="4904" xr:uid="{A5E1673A-2E3A-4EAB-BDF2-90021CCBDEDC}"/>
    <cellStyle name="Normal 9 4 2 3 3 4" xfId="4076" xr:uid="{1B7F8812-E530-4B48-9660-D510A50135F8}"/>
    <cellStyle name="Normal 9 4 2 3 3 4 2" xfId="4905" xr:uid="{5172C79D-B72E-4D6B-B5F8-4170BEE1AFBB}"/>
    <cellStyle name="Normal 9 4 2 3 3 5" xfId="4901" xr:uid="{61573D02-0D54-4203-9703-6A6416E333FA}"/>
    <cellStyle name="Normal 9 4 2 3 4" xfId="2396" xr:uid="{608C363F-7E32-4B90-A952-E60B551CC990}"/>
    <cellStyle name="Normal 9 4 2 3 4 2" xfId="2397" xr:uid="{53ACE52D-0EE9-45C2-B132-DE5638E53D32}"/>
    <cellStyle name="Normal 9 4 2 3 4 2 2" xfId="4907" xr:uid="{00B03309-6A84-49B7-93B2-2D635CC68799}"/>
    <cellStyle name="Normal 9 4 2 3 4 3" xfId="4906" xr:uid="{D856C941-9FDD-45EA-88F7-4ED7A27143A6}"/>
    <cellStyle name="Normal 9 4 2 3 5" xfId="2398" xr:uid="{DA515EF7-2FC7-4178-B331-23A866B1D4D8}"/>
    <cellStyle name="Normal 9 4 2 3 5 2" xfId="4908" xr:uid="{EC6C6CF5-3788-48B2-A5AD-95E9424DB5CF}"/>
    <cellStyle name="Normal 9 4 2 3 6" xfId="4077" xr:uid="{6662C7F6-FC2E-4100-BE4C-01E85934794A}"/>
    <cellStyle name="Normal 9 4 2 3 6 2" xfId="4909" xr:uid="{177A5DE9-79B0-446A-B257-F186E258A8DE}"/>
    <cellStyle name="Normal 9 4 2 3 7" xfId="4892" xr:uid="{9AF30E61-88F8-45B0-BF2C-96A6526A4F73}"/>
    <cellStyle name="Normal 9 4 2 4" xfId="414" xr:uid="{9DA66AB6-B7E6-4B0E-BCBE-F09DF0286593}"/>
    <cellStyle name="Normal 9 4 2 4 2" xfId="862" xr:uid="{C922DC27-AAE8-41DE-AF74-D63C19DFFF66}"/>
    <cellStyle name="Normal 9 4 2 4 2 2" xfId="2399" xr:uid="{FD67E54C-8599-4CEF-BED5-F5C065AEB50F}"/>
    <cellStyle name="Normal 9 4 2 4 2 2 2" xfId="2400" xr:uid="{7B60CFFB-AF15-46AB-A330-069B5B299A17}"/>
    <cellStyle name="Normal 9 4 2 4 2 2 2 2" xfId="4913" xr:uid="{6F20B674-59B1-4396-996D-5B7C61A77047}"/>
    <cellStyle name="Normal 9 4 2 4 2 2 3" xfId="4912" xr:uid="{2476A757-BD66-4BB5-8470-361316183C7E}"/>
    <cellStyle name="Normal 9 4 2 4 2 3" xfId="2401" xr:uid="{83BA48BF-7630-4DAB-81AB-A9BF4E6146A8}"/>
    <cellStyle name="Normal 9 4 2 4 2 3 2" xfId="4914" xr:uid="{C98F03D2-97A4-4935-B24D-555F881BE9C3}"/>
    <cellStyle name="Normal 9 4 2 4 2 4" xfId="4078" xr:uid="{0DA760D8-F346-4C98-9BC5-BC587CC21A1F}"/>
    <cellStyle name="Normal 9 4 2 4 2 4 2" xfId="4915" xr:uid="{81FEA6CC-831F-4B0E-8035-9A7439081A26}"/>
    <cellStyle name="Normal 9 4 2 4 2 5" xfId="4911" xr:uid="{4F580018-665E-402B-80BC-7CC39E321C20}"/>
    <cellStyle name="Normal 9 4 2 4 3" xfId="2402" xr:uid="{6B4766DD-8C20-46E9-A880-99BD21E300B7}"/>
    <cellStyle name="Normal 9 4 2 4 3 2" xfId="2403" xr:uid="{B284EC88-D9C6-4C9C-82AE-AE14B582E7EE}"/>
    <cellStyle name="Normal 9 4 2 4 3 2 2" xfId="4917" xr:uid="{C0AF7CF2-522F-49F6-BE59-4B4E966696F8}"/>
    <cellStyle name="Normal 9 4 2 4 3 3" xfId="4916" xr:uid="{6723427E-1956-4504-96D7-BBEBACCC03F9}"/>
    <cellStyle name="Normal 9 4 2 4 4" xfId="2404" xr:uid="{239C4B3F-BF0D-4E4F-8081-F336274DEEB5}"/>
    <cellStyle name="Normal 9 4 2 4 4 2" xfId="4918" xr:uid="{9BD5EAA7-01FD-4D28-900A-86E60D62D810}"/>
    <cellStyle name="Normal 9 4 2 4 5" xfId="4079" xr:uid="{AB50FF13-01F2-4837-89AF-74DAD184E2FB}"/>
    <cellStyle name="Normal 9 4 2 4 5 2" xfId="4919" xr:uid="{E76AB66B-2097-4348-AAB9-F890F3621638}"/>
    <cellStyle name="Normal 9 4 2 4 6" xfId="4910" xr:uid="{157696EF-A124-48E4-BF6A-3400B9855D12}"/>
    <cellStyle name="Normal 9 4 2 5" xfId="415" xr:uid="{37D3AD55-A8FC-4124-B6EF-4EF8606C8198}"/>
    <cellStyle name="Normal 9 4 2 5 2" xfId="2405" xr:uid="{DD65DD0B-DFD3-4A48-98B8-7544AE0AF547}"/>
    <cellStyle name="Normal 9 4 2 5 2 2" xfId="2406" xr:uid="{C865461B-11D9-41C3-BDE6-D9C8ECEBC433}"/>
    <cellStyle name="Normal 9 4 2 5 2 2 2" xfId="4922" xr:uid="{B7E3F3D5-822F-4C51-B18F-5EAB5564DCB3}"/>
    <cellStyle name="Normal 9 4 2 5 2 3" xfId="4921" xr:uid="{E316312E-B75F-43E5-A2FD-8687915B2662}"/>
    <cellStyle name="Normal 9 4 2 5 3" xfId="2407" xr:uid="{AAD3A03D-C686-49FF-A519-E042ADCEAD4F}"/>
    <cellStyle name="Normal 9 4 2 5 3 2" xfId="4923" xr:uid="{CB182E4E-5495-451B-9203-CC3DAB2F3BB6}"/>
    <cellStyle name="Normal 9 4 2 5 4" xfId="4080" xr:uid="{0E5AD707-AB70-43A8-BA4D-87F296FFC0D3}"/>
    <cellStyle name="Normal 9 4 2 5 4 2" xfId="4924" xr:uid="{0593DEF7-79E2-4039-848C-44056A67F803}"/>
    <cellStyle name="Normal 9 4 2 5 5" xfId="4920" xr:uid="{AC8080B4-2241-4E57-A316-0DC2C8617713}"/>
    <cellStyle name="Normal 9 4 2 6" xfId="2408" xr:uid="{5BB78179-42D5-4739-80AE-479A98C4BEDD}"/>
    <cellStyle name="Normal 9 4 2 6 2" xfId="2409" xr:uid="{42E4B409-B58C-44AF-B3D1-9FC4D81EFD99}"/>
    <cellStyle name="Normal 9 4 2 6 2 2" xfId="4926" xr:uid="{493EE8EE-66FA-4685-9AB2-0DD999BF7078}"/>
    <cellStyle name="Normal 9 4 2 6 3" xfId="4081" xr:uid="{E5445B0F-9B08-4561-9731-D41207904859}"/>
    <cellStyle name="Normal 9 4 2 6 3 2" xfId="4927" xr:uid="{743C374B-31F7-4763-8194-E6E0C3A0F8DF}"/>
    <cellStyle name="Normal 9 4 2 6 4" xfId="4082" xr:uid="{0FC14F3E-DE52-47A6-8DD2-901B329B7078}"/>
    <cellStyle name="Normal 9 4 2 6 4 2" xfId="4928" xr:uid="{8F038B98-6BB1-4BE5-B6BE-8DF6FB1DFF07}"/>
    <cellStyle name="Normal 9 4 2 6 5" xfId="4925" xr:uid="{228E6C9C-A56F-4884-A8FE-B92FB27913BE}"/>
    <cellStyle name="Normal 9 4 2 7" xfId="2410" xr:uid="{6C4356EF-1BD3-40FA-9189-332F05CFA65B}"/>
    <cellStyle name="Normal 9 4 2 7 2" xfId="4929" xr:uid="{21EECD05-4C87-476C-9026-0AADC333FA49}"/>
    <cellStyle name="Normal 9 4 2 8" xfId="4083" xr:uid="{1DC2DDCB-DEC0-473A-AAE9-E6113473219F}"/>
    <cellStyle name="Normal 9 4 2 8 2" xfId="4930" xr:uid="{02491F75-5042-494A-B03C-F321EDEBB135}"/>
    <cellStyle name="Normal 9 4 2 9" xfId="4084" xr:uid="{2EC4BE3B-E649-4983-AE36-0791FFA8DA3D}"/>
    <cellStyle name="Normal 9 4 2 9 2" xfId="4931" xr:uid="{9BD8C598-63DA-4F1F-B9E0-ACF287434071}"/>
    <cellStyle name="Normal 9 4 3" xfId="175" xr:uid="{88DB13AA-6AE7-44FF-8837-454039EF9B2F}"/>
    <cellStyle name="Normal 9 4 3 2" xfId="176" xr:uid="{94132EA5-249C-4CEC-BA75-9D7D6C9813DB}"/>
    <cellStyle name="Normal 9 4 3 2 2" xfId="863" xr:uid="{EE835930-5D2D-4ABD-9AD1-8F78D20E5625}"/>
    <cellStyle name="Normal 9 4 3 2 2 2" xfId="2411" xr:uid="{42F0972C-E120-4C1D-9147-89E4E27C224A}"/>
    <cellStyle name="Normal 9 4 3 2 2 2 2" xfId="2412" xr:uid="{04C5082B-6AF9-4CC0-9BFA-C8F358938F71}"/>
    <cellStyle name="Normal 9 4 3 2 2 2 2 2" xfId="4500" xr:uid="{013D402F-8E2E-470D-B9B2-CCED5870C939}"/>
    <cellStyle name="Normal 9 4 3 2 2 2 2 2 2" xfId="5307" xr:uid="{F24CC97F-D0C0-448B-845C-F6365A05783E}"/>
    <cellStyle name="Normal 9 4 3 2 2 2 2 2 3" xfId="4936" xr:uid="{8E4E38D0-7632-4757-932E-1B223C9D2F63}"/>
    <cellStyle name="Normal 9 4 3 2 2 2 3" xfId="4501" xr:uid="{E09A0853-1194-40FD-AEEE-D5E659DE3F32}"/>
    <cellStyle name="Normal 9 4 3 2 2 2 3 2" xfId="5308" xr:uid="{CF8E18D5-94C3-42DF-9148-B6F89B079205}"/>
    <cellStyle name="Normal 9 4 3 2 2 2 3 3" xfId="4935" xr:uid="{67393B02-9BB6-48A1-B403-A73244EF105A}"/>
    <cellStyle name="Normal 9 4 3 2 2 3" xfId="2413" xr:uid="{C748AD8A-E947-4150-8E21-5908E9E32B92}"/>
    <cellStyle name="Normal 9 4 3 2 2 3 2" xfId="4502" xr:uid="{9FE841EA-87AB-471F-8B5C-15D1347555DB}"/>
    <cellStyle name="Normal 9 4 3 2 2 3 2 2" xfId="5309" xr:uid="{298B9788-776A-4E05-B531-0A414336A5A4}"/>
    <cellStyle name="Normal 9 4 3 2 2 3 2 3" xfId="4937" xr:uid="{5BF17378-82EF-4ED2-AB34-B4E0617DD456}"/>
    <cellStyle name="Normal 9 4 3 2 2 4" xfId="4085" xr:uid="{DFC12118-7099-4B38-AA9D-1C00282599CE}"/>
    <cellStyle name="Normal 9 4 3 2 2 4 2" xfId="4938" xr:uid="{1A366BFB-7E7D-452F-A4E8-3C368B8E4316}"/>
    <cellStyle name="Normal 9 4 3 2 2 5" xfId="4934" xr:uid="{9DA3C351-BC2B-4935-97A1-7BEC5FB21174}"/>
    <cellStyle name="Normal 9 4 3 2 3" xfId="2414" xr:uid="{86059348-20E9-410C-BEE6-69B73A60B70C}"/>
    <cellStyle name="Normal 9 4 3 2 3 2" xfId="2415" xr:uid="{CA6A03B3-83EA-49ED-954E-6C787BCBA95C}"/>
    <cellStyle name="Normal 9 4 3 2 3 2 2" xfId="4503" xr:uid="{0635450A-A0A5-4BB2-975F-9F42E3FFEA92}"/>
    <cellStyle name="Normal 9 4 3 2 3 2 2 2" xfId="5310" xr:uid="{ED7D8CD1-822D-43EF-B886-012EE6DA25E4}"/>
    <cellStyle name="Normal 9 4 3 2 3 2 2 3" xfId="4940" xr:uid="{97B0C0EC-0C28-4D8E-9A7E-0EFFD1CDADCC}"/>
    <cellStyle name="Normal 9 4 3 2 3 3" xfId="4086" xr:uid="{8E61860E-D59E-4566-89E2-2264BDCE97C8}"/>
    <cellStyle name="Normal 9 4 3 2 3 3 2" xfId="4941" xr:uid="{911D559C-DB35-4761-9171-DE33AAAD10B2}"/>
    <cellStyle name="Normal 9 4 3 2 3 4" xfId="4087" xr:uid="{FA0D7D24-1807-4655-8CD4-47A7AA108A59}"/>
    <cellStyle name="Normal 9 4 3 2 3 4 2" xfId="4942" xr:uid="{145E90F6-99DF-465F-B310-C365F8302E0B}"/>
    <cellStyle name="Normal 9 4 3 2 3 5" xfId="4939" xr:uid="{C550DA35-1E38-4102-B54D-10939F79CD62}"/>
    <cellStyle name="Normal 9 4 3 2 4" xfId="2416" xr:uid="{D6E2B7CA-98CC-40E1-880B-81D73A39C2F9}"/>
    <cellStyle name="Normal 9 4 3 2 4 2" xfId="4504" xr:uid="{C82D3CC3-7E17-4B6B-83B8-F57F4003F633}"/>
    <cellStyle name="Normal 9 4 3 2 4 2 2" xfId="5311" xr:uid="{2B9ECFAC-19DA-47F1-82D5-B4E5C8EFD699}"/>
    <cellStyle name="Normal 9 4 3 2 4 2 3" xfId="4943" xr:uid="{AB51C081-38D8-4EC9-BA3B-C3F4B6DF5972}"/>
    <cellStyle name="Normal 9 4 3 2 5" xfId="4088" xr:uid="{2CD567F1-2C48-4B9A-8EF5-72F692102CB2}"/>
    <cellStyle name="Normal 9 4 3 2 5 2" xfId="4944" xr:uid="{BD99C43B-AFA2-4FB2-A5DA-6522B70933A5}"/>
    <cellStyle name="Normal 9 4 3 2 6" xfId="4089" xr:uid="{36C805B0-96E3-4E20-91D2-BC8B37E1CD7A}"/>
    <cellStyle name="Normal 9 4 3 2 6 2" xfId="4945" xr:uid="{1DD7413F-B61D-433C-A36C-6471158E3910}"/>
    <cellStyle name="Normal 9 4 3 2 7" xfId="4933" xr:uid="{4F9E9A51-7E9C-4191-800E-48342641711F}"/>
    <cellStyle name="Normal 9 4 3 3" xfId="416" xr:uid="{8E51B851-D0ED-428E-980F-1E7AA26083BA}"/>
    <cellStyle name="Normal 9 4 3 3 2" xfId="2417" xr:uid="{C97F560A-58F9-4A94-8985-E5E705CEAD33}"/>
    <cellStyle name="Normal 9 4 3 3 2 2" xfId="2418" xr:uid="{462427B1-580E-42DB-9EB0-71E6BA8D9087}"/>
    <cellStyle name="Normal 9 4 3 3 2 2 2" xfId="4505" xr:uid="{DE0F1DA2-04F7-40A5-9516-5FAC0D98B5F0}"/>
    <cellStyle name="Normal 9 4 3 3 2 2 2 2" xfId="5312" xr:uid="{BFE8EC23-D5BE-4C15-86DE-B10A4E0B8D7C}"/>
    <cellStyle name="Normal 9 4 3 3 2 2 2 3" xfId="4948" xr:uid="{766C20CD-138B-4C6F-843A-0F2791CBC83A}"/>
    <cellStyle name="Normal 9 4 3 3 2 3" xfId="4090" xr:uid="{47FC42D8-D35E-4EF8-A076-837671A7ED5B}"/>
    <cellStyle name="Normal 9 4 3 3 2 3 2" xfId="4949" xr:uid="{4ECE3298-27AE-4962-B7C2-E2033315AB23}"/>
    <cellStyle name="Normal 9 4 3 3 2 4" xfId="4091" xr:uid="{B25F31EA-16FB-426D-B578-06DD8683BAF2}"/>
    <cellStyle name="Normal 9 4 3 3 2 4 2" xfId="4950" xr:uid="{35120A8D-80BD-45A1-9A14-D77FDADA4CCB}"/>
    <cellStyle name="Normal 9 4 3 3 2 5" xfId="4947" xr:uid="{87071257-1FFE-429E-82F5-E218BAB9212F}"/>
    <cellStyle name="Normal 9 4 3 3 3" xfId="2419" xr:uid="{ED58BC74-0C89-4775-A3D4-089314D47CFB}"/>
    <cellStyle name="Normal 9 4 3 3 3 2" xfId="4506" xr:uid="{B177ED3F-F4E8-47A1-B861-CF1C873EF503}"/>
    <cellStyle name="Normal 9 4 3 3 3 2 2" xfId="5313" xr:uid="{12E36F22-70D1-470A-868E-9EE77DBA0266}"/>
    <cellStyle name="Normal 9 4 3 3 3 2 3" xfId="4951" xr:uid="{364D3BE1-250C-4844-8F49-9EB74619311C}"/>
    <cellStyle name="Normal 9 4 3 3 4" xfId="4092" xr:uid="{B9A57F56-97CC-4111-949C-639415D45905}"/>
    <cellStyle name="Normal 9 4 3 3 4 2" xfId="4952" xr:uid="{B56D8899-F18A-45AB-A7F1-2233DE00F886}"/>
    <cellStyle name="Normal 9 4 3 3 5" xfId="4093" xr:uid="{7EBC26E3-AF62-438F-903F-18A61B469679}"/>
    <cellStyle name="Normal 9 4 3 3 5 2" xfId="4953" xr:uid="{0A728624-1BAB-4404-8125-302543EFE736}"/>
    <cellStyle name="Normal 9 4 3 3 6" xfId="4946" xr:uid="{156DB91C-59BA-47F9-AE50-82046010E342}"/>
    <cellStyle name="Normal 9 4 3 4" xfId="2420" xr:uid="{EB8F9646-F397-4E4D-9A73-59293E3121F1}"/>
    <cellStyle name="Normal 9 4 3 4 2" xfId="2421" xr:uid="{9AE9C8D2-932F-4640-8D30-23E01780FF6E}"/>
    <cellStyle name="Normal 9 4 3 4 2 2" xfId="4507" xr:uid="{EB103734-2193-471D-9FB8-3BBA4849224B}"/>
    <cellStyle name="Normal 9 4 3 4 2 2 2" xfId="5314" xr:uid="{7334E45B-389C-47C5-BEE4-B6F9AB12E51C}"/>
    <cellStyle name="Normal 9 4 3 4 2 2 3" xfId="4955" xr:uid="{41D2EE3D-9A3F-4FD0-B7A2-3483CE1BD89D}"/>
    <cellStyle name="Normal 9 4 3 4 3" xfId="4094" xr:uid="{950FBFCC-2CCE-4196-9E8F-AF3DD0804044}"/>
    <cellStyle name="Normal 9 4 3 4 3 2" xfId="4956" xr:uid="{70E8499C-5F1C-4BC4-AA47-F15B066BAAF7}"/>
    <cellStyle name="Normal 9 4 3 4 4" xfId="4095" xr:uid="{00096E86-AE71-4EE9-B160-9DDE8EAED79D}"/>
    <cellStyle name="Normal 9 4 3 4 4 2" xfId="4957" xr:uid="{E20E8592-CF55-4B67-936E-74C5D36A122C}"/>
    <cellStyle name="Normal 9 4 3 4 5" xfId="4954" xr:uid="{99714841-16DC-4AF3-9DDC-9183E4661A04}"/>
    <cellStyle name="Normal 9 4 3 5" xfId="2422" xr:uid="{5A0C1D2A-D175-4F3C-8BEB-C2D61956075C}"/>
    <cellStyle name="Normal 9 4 3 5 2" xfId="4096" xr:uid="{88540666-F4F4-48AE-AC27-6386BD1D4CC0}"/>
    <cellStyle name="Normal 9 4 3 5 2 2" xfId="4959" xr:uid="{802FBD88-6904-4CB3-A7D3-6B9E4FF480B8}"/>
    <cellStyle name="Normal 9 4 3 5 3" xfId="4097" xr:uid="{19AB8AE4-593D-4F4B-8578-AB00F84D885F}"/>
    <cellStyle name="Normal 9 4 3 5 3 2" xfId="4960" xr:uid="{0F267774-C8F8-4404-B750-38570CA612EF}"/>
    <cellStyle name="Normal 9 4 3 5 4" xfId="4098" xr:uid="{3B063DC8-69DD-4149-B16D-FF222E3DA228}"/>
    <cellStyle name="Normal 9 4 3 5 4 2" xfId="4961" xr:uid="{527724EE-EDE3-4531-A970-4C422A659464}"/>
    <cellStyle name="Normal 9 4 3 5 5" xfId="4958" xr:uid="{07B7E7F8-C241-4870-AB1E-1D99A404918D}"/>
    <cellStyle name="Normal 9 4 3 6" xfId="4099" xr:uid="{511D7B0F-DEC0-4956-919C-FFD78193D72E}"/>
    <cellStyle name="Normal 9 4 3 6 2" xfId="4962" xr:uid="{9AE89649-64DE-4284-A997-C3CD20EDF0B4}"/>
    <cellStyle name="Normal 9 4 3 7" xfId="4100" xr:uid="{781E0729-86B7-448F-81E5-13E33DCCEA22}"/>
    <cellStyle name="Normal 9 4 3 7 2" xfId="4963" xr:uid="{7614940D-D6C8-483A-9818-A3BA75C00772}"/>
    <cellStyle name="Normal 9 4 3 8" xfId="4101" xr:uid="{01B8E6B8-3C0D-4963-9784-FBD4FDE28C58}"/>
    <cellStyle name="Normal 9 4 3 8 2" xfId="4964" xr:uid="{875DD7F1-DA70-424B-8C8D-24694CDAE08B}"/>
    <cellStyle name="Normal 9 4 3 9" xfId="4932" xr:uid="{C4A86565-C190-4602-ABD3-895F898F2D4E}"/>
    <cellStyle name="Normal 9 4 4" xfId="177" xr:uid="{C7BE316D-D760-424D-BF8A-93A69BBAC364}"/>
    <cellStyle name="Normal 9 4 4 2" xfId="864" xr:uid="{979DC041-0199-4797-9095-76D2FBC7A033}"/>
    <cellStyle name="Normal 9 4 4 2 2" xfId="865" xr:uid="{F29F70EC-1732-415E-8628-85E3B37C6DAA}"/>
    <cellStyle name="Normal 9 4 4 2 2 2" xfId="2423" xr:uid="{BB321BBD-0881-47C1-A3F4-702EDAD9BB05}"/>
    <cellStyle name="Normal 9 4 4 2 2 2 2" xfId="2424" xr:uid="{13EEA8DA-ACD5-4FF8-A2DE-B508F0FA89FD}"/>
    <cellStyle name="Normal 9 4 4 2 2 2 2 2" xfId="4969" xr:uid="{7669F8DA-A1BD-4C71-917C-ABC16D148373}"/>
    <cellStyle name="Normal 9 4 4 2 2 2 3" xfId="4968" xr:uid="{BAB42F56-1698-4201-AB9D-C564F99D9AED}"/>
    <cellStyle name="Normal 9 4 4 2 2 3" xfId="2425" xr:uid="{E4419DCC-8042-4676-B009-B9FD41C414F2}"/>
    <cellStyle name="Normal 9 4 4 2 2 3 2" xfId="4970" xr:uid="{4D155335-40AA-4E8D-9AD6-443984D3A911}"/>
    <cellStyle name="Normal 9 4 4 2 2 4" xfId="4102" xr:uid="{8A984743-73BE-42BF-A7A9-E44B33DD3FBE}"/>
    <cellStyle name="Normal 9 4 4 2 2 4 2" xfId="4971" xr:uid="{41BD7E21-48C5-48A1-8A1A-F0ECCB831D98}"/>
    <cellStyle name="Normal 9 4 4 2 2 5" xfId="4967" xr:uid="{25567CA4-FABE-40DB-9F86-044FED9CF586}"/>
    <cellStyle name="Normal 9 4 4 2 3" xfId="2426" xr:uid="{0F9360E5-C415-4341-A681-A96B86C669BB}"/>
    <cellStyle name="Normal 9 4 4 2 3 2" xfId="2427" xr:uid="{3545BEA7-900F-4915-94E0-F3BF79499F2B}"/>
    <cellStyle name="Normal 9 4 4 2 3 2 2" xfId="4973" xr:uid="{C1A1E7DE-3004-4A3E-A114-1597E1332D56}"/>
    <cellStyle name="Normal 9 4 4 2 3 3" xfId="4972" xr:uid="{619BCEDE-84D1-416B-A2EC-40F002EE1345}"/>
    <cellStyle name="Normal 9 4 4 2 4" xfId="2428" xr:uid="{AB9AE0BD-B7F6-4AE4-8CC6-04D14A927EFC}"/>
    <cellStyle name="Normal 9 4 4 2 4 2" xfId="4974" xr:uid="{01F77159-08DE-4533-B2FE-764D9A463968}"/>
    <cellStyle name="Normal 9 4 4 2 5" xfId="4103" xr:uid="{7F9422B9-1BA1-4D77-A9B8-19F1E9822717}"/>
    <cellStyle name="Normal 9 4 4 2 5 2" xfId="4975" xr:uid="{811033D3-CA2F-4E3C-91F7-2556C8665B27}"/>
    <cellStyle name="Normal 9 4 4 2 6" xfId="4966" xr:uid="{AF3C5A4C-30F7-4315-9078-CD0F95D765D8}"/>
    <cellStyle name="Normal 9 4 4 3" xfId="866" xr:uid="{AB97C180-5D12-47EC-8E88-AEB053DA93DA}"/>
    <cellStyle name="Normal 9 4 4 3 2" xfId="2429" xr:uid="{1FA9E062-A9E9-4451-931C-65F39CF670E7}"/>
    <cellStyle name="Normal 9 4 4 3 2 2" xfId="2430" xr:uid="{4D5F1ED0-27B5-4B3D-A23B-1C8D54E3DBE4}"/>
    <cellStyle name="Normal 9 4 4 3 2 2 2" xfId="4978" xr:uid="{986FE342-ED72-4BC8-A924-8AFCB58FE79D}"/>
    <cellStyle name="Normal 9 4 4 3 2 3" xfId="4977" xr:uid="{238208F3-6CB0-4D70-98EE-8544D58B6943}"/>
    <cellStyle name="Normal 9 4 4 3 3" xfId="2431" xr:uid="{F1C5C083-9B69-4939-8C48-E2BFBC915291}"/>
    <cellStyle name="Normal 9 4 4 3 3 2" xfId="4979" xr:uid="{0C7B5167-1D75-40D2-9579-B0D2350BB57E}"/>
    <cellStyle name="Normal 9 4 4 3 4" xfId="4104" xr:uid="{325FB5A8-C8F2-4E26-A4A0-C15E349B172A}"/>
    <cellStyle name="Normal 9 4 4 3 4 2" xfId="4980" xr:uid="{541A3C15-2ABF-482B-848D-39EB17EC9270}"/>
    <cellStyle name="Normal 9 4 4 3 5" xfId="4976" xr:uid="{742384EC-8B06-4518-8B84-F106C81CB28B}"/>
    <cellStyle name="Normal 9 4 4 4" xfId="2432" xr:uid="{D35F1F2D-E856-4CE5-82FC-4AE04EB2CDC0}"/>
    <cellStyle name="Normal 9 4 4 4 2" xfId="2433" xr:uid="{A0A5B19E-4B9B-4C2B-987B-E67DA4CE2A01}"/>
    <cellStyle name="Normal 9 4 4 4 2 2" xfId="4982" xr:uid="{1F651B4F-5939-4DD7-BBCE-C9CED24E5D9C}"/>
    <cellStyle name="Normal 9 4 4 4 3" xfId="4105" xr:uid="{09FDCC32-D7C0-4DCF-B3A3-0D2223C37132}"/>
    <cellStyle name="Normal 9 4 4 4 3 2" xfId="4983" xr:uid="{6384BF24-C086-4199-AAEC-3DE102B27F3A}"/>
    <cellStyle name="Normal 9 4 4 4 4" xfId="4106" xr:uid="{A5D79D69-F328-4652-8442-A2F51E16E3DC}"/>
    <cellStyle name="Normal 9 4 4 4 4 2" xfId="4984" xr:uid="{1B88204A-7B33-4F8E-A7A6-4BF6174D5690}"/>
    <cellStyle name="Normal 9 4 4 4 5" xfId="4981" xr:uid="{4284B175-D5B9-463C-8A23-7F02D076E858}"/>
    <cellStyle name="Normal 9 4 4 5" xfId="2434" xr:uid="{8E6BF064-70B7-4FD9-98F7-84AC5FBE6FBC}"/>
    <cellStyle name="Normal 9 4 4 5 2" xfId="4985" xr:uid="{8FF91FF3-1D19-4C96-988A-729124F00913}"/>
    <cellStyle name="Normal 9 4 4 6" xfId="4107" xr:uid="{08CAFAF0-8C66-4A86-A647-974AF0FD4AD0}"/>
    <cellStyle name="Normal 9 4 4 6 2" xfId="4986" xr:uid="{2A1E2D6B-473A-4669-9A70-CDF847A9F0DB}"/>
    <cellStyle name="Normal 9 4 4 7" xfId="4108" xr:uid="{28C6DC2D-0F96-4CCB-B65D-6CB2DD2FC83E}"/>
    <cellStyle name="Normal 9 4 4 7 2" xfId="4987" xr:uid="{812BFB8F-D26C-4951-9D6D-2EC1F09B4550}"/>
    <cellStyle name="Normal 9 4 4 8" xfId="4965" xr:uid="{AA980AC1-2F6B-496D-A342-AC1311DD5B5D}"/>
    <cellStyle name="Normal 9 4 5" xfId="417" xr:uid="{0D53807C-9F46-400C-A508-0A82DB9BE995}"/>
    <cellStyle name="Normal 9 4 5 2" xfId="867" xr:uid="{6584DA7D-B536-458B-B5EC-8B4FDB80EC34}"/>
    <cellStyle name="Normal 9 4 5 2 2" xfId="2435" xr:uid="{6C93C8A7-3D83-4D41-B36C-2C4E066DB23C}"/>
    <cellStyle name="Normal 9 4 5 2 2 2" xfId="2436" xr:uid="{3C0AAD2A-24BD-48A0-B28D-761CD3E34E0F}"/>
    <cellStyle name="Normal 9 4 5 2 2 2 2" xfId="4991" xr:uid="{DD1A80A9-9647-4F9A-ADB9-309262920AD0}"/>
    <cellStyle name="Normal 9 4 5 2 2 3" xfId="4990" xr:uid="{12324BF0-A0A3-4FAF-83BA-BA92EC91A58D}"/>
    <cellStyle name="Normal 9 4 5 2 3" xfId="2437" xr:uid="{82DC787F-2C0F-4B7A-86FA-A7F5F6F8FC0A}"/>
    <cellStyle name="Normal 9 4 5 2 3 2" xfId="4992" xr:uid="{5B20AFCB-5B25-4074-8383-8EF6B487CC6F}"/>
    <cellStyle name="Normal 9 4 5 2 4" xfId="4109" xr:uid="{718D7799-0C03-44D0-81DE-AAE4AAA56E08}"/>
    <cellStyle name="Normal 9 4 5 2 4 2" xfId="4993" xr:uid="{4E1756F9-C840-445A-B668-C83FB5EC75E3}"/>
    <cellStyle name="Normal 9 4 5 2 5" xfId="4989" xr:uid="{2E2A88BE-F062-49D7-84A5-83D5C919CAF8}"/>
    <cellStyle name="Normal 9 4 5 3" xfId="2438" xr:uid="{75AAFAD8-9ED2-4B78-8388-5B8EBF13B9AA}"/>
    <cellStyle name="Normal 9 4 5 3 2" xfId="2439" xr:uid="{75B4F108-F2B5-4F41-A63A-D2B4502EBE19}"/>
    <cellStyle name="Normal 9 4 5 3 2 2" xfId="4995" xr:uid="{049FC594-6F1C-4AD0-A858-91CF1C781214}"/>
    <cellStyle name="Normal 9 4 5 3 3" xfId="4110" xr:uid="{1500B8AC-063A-403C-A85F-8995F6DBABFE}"/>
    <cellStyle name="Normal 9 4 5 3 3 2" xfId="4996" xr:uid="{CDA2BA54-CE58-47E5-93F8-40011CBC2123}"/>
    <cellStyle name="Normal 9 4 5 3 4" xfId="4111" xr:uid="{669DE183-3F28-4EAC-A436-45FC4BB83330}"/>
    <cellStyle name="Normal 9 4 5 3 4 2" xfId="4997" xr:uid="{95DE2802-7590-49C2-93E9-A941D11A27CA}"/>
    <cellStyle name="Normal 9 4 5 3 5" xfId="4994" xr:uid="{13C63D39-3DCA-479A-B302-005374D35D7A}"/>
    <cellStyle name="Normal 9 4 5 4" xfId="2440" xr:uid="{07D3E340-60C9-4CA1-AE15-253936E9CA83}"/>
    <cellStyle name="Normal 9 4 5 4 2" xfId="4998" xr:uid="{E9072FBA-4E8E-4AE5-8EB4-CCAE2DEA931A}"/>
    <cellStyle name="Normal 9 4 5 5" xfId="4112" xr:uid="{C8923005-8957-4E46-A39C-1765F69C8C56}"/>
    <cellStyle name="Normal 9 4 5 5 2" xfId="4999" xr:uid="{DEC2A968-37D1-44EB-956A-9C7547C605B9}"/>
    <cellStyle name="Normal 9 4 5 6" xfId="4113" xr:uid="{F9F9A86E-C8DB-47F8-AC14-83254A607568}"/>
    <cellStyle name="Normal 9 4 5 6 2" xfId="5000" xr:uid="{5A84E228-6970-407A-8DDD-5B922C8904EF}"/>
    <cellStyle name="Normal 9 4 5 7" xfId="4988" xr:uid="{238B05E4-BA79-49E0-9BE1-255768864300}"/>
    <cellStyle name="Normal 9 4 6" xfId="418" xr:uid="{825586E3-C9DC-44F5-B734-10C7C496D8AD}"/>
    <cellStyle name="Normal 9 4 6 2" xfId="2441" xr:uid="{B9E8DB62-FF1D-4D6B-B2A5-F63655FBB556}"/>
    <cellStyle name="Normal 9 4 6 2 2" xfId="2442" xr:uid="{5CCD78CF-E49C-459F-B625-9059E1F8320B}"/>
    <cellStyle name="Normal 9 4 6 2 2 2" xfId="5003" xr:uid="{F1D53F97-0659-4E26-9443-9B6D990E2FDD}"/>
    <cellStyle name="Normal 9 4 6 2 3" xfId="4114" xr:uid="{1681607A-6D0A-4AEC-B46F-73AAFBE99C21}"/>
    <cellStyle name="Normal 9 4 6 2 3 2" xfId="5004" xr:uid="{DD42466A-E3B8-4D18-A035-14B6C5F549B5}"/>
    <cellStyle name="Normal 9 4 6 2 4" xfId="4115" xr:uid="{7A0DD2EA-0DD2-4923-B4FF-23835B62223A}"/>
    <cellStyle name="Normal 9 4 6 2 4 2" xfId="5005" xr:uid="{8ADB38C7-6224-42C6-8A89-E63B8F35EB29}"/>
    <cellStyle name="Normal 9 4 6 2 5" xfId="5002" xr:uid="{8C50A046-042B-4C44-8454-A3BC266341DD}"/>
    <cellStyle name="Normal 9 4 6 3" xfId="2443" xr:uid="{C1DF5425-70BC-4DD1-B3A0-073B9F37276B}"/>
    <cellStyle name="Normal 9 4 6 3 2" xfId="5006" xr:uid="{2EB38256-61FC-4E4E-BC85-CE7C6D4FA869}"/>
    <cellStyle name="Normal 9 4 6 4" xfId="4116" xr:uid="{1D0E6EB5-3EBC-4D2F-AB02-A2D3A5CDB75B}"/>
    <cellStyle name="Normal 9 4 6 4 2" xfId="5007" xr:uid="{23F23E85-7330-4AD3-84D1-F1540AFEF3F5}"/>
    <cellStyle name="Normal 9 4 6 5" xfId="4117" xr:uid="{8D40B3F8-B59C-4981-9A42-1AA2A0667EC6}"/>
    <cellStyle name="Normal 9 4 6 5 2" xfId="5008" xr:uid="{4E4C8411-1FD4-4BA3-B2B8-C09B663D5D67}"/>
    <cellStyle name="Normal 9 4 6 6" xfId="5001" xr:uid="{32019A9A-E096-46FD-99FA-A57E2F4BD9EC}"/>
    <cellStyle name="Normal 9 4 7" xfId="2444" xr:uid="{40CDA7AE-2462-4129-A7AD-27A8FE51F080}"/>
    <cellStyle name="Normal 9 4 7 2" xfId="2445" xr:uid="{19C403B2-D626-47BC-A8BB-0559AAEF8F56}"/>
    <cellStyle name="Normal 9 4 7 2 2" xfId="5010" xr:uid="{F8393A12-8AC6-4B4B-A5F4-2704193F643A}"/>
    <cellStyle name="Normal 9 4 7 3" xfId="4118" xr:uid="{51BA992E-430D-4611-932A-709561F92EB7}"/>
    <cellStyle name="Normal 9 4 7 3 2" xfId="5011" xr:uid="{A9890D5A-C211-40CD-8482-0167AE54971D}"/>
    <cellStyle name="Normal 9 4 7 4" xfId="4119" xr:uid="{9F8C521A-B1DC-4721-AB47-A35D3594976C}"/>
    <cellStyle name="Normal 9 4 7 4 2" xfId="5012" xr:uid="{7F9DFDEE-CB7F-45FF-8B39-A49DEBCE99A7}"/>
    <cellStyle name="Normal 9 4 7 5" xfId="5009" xr:uid="{C909CC07-3DD5-4225-98EE-891B5752E9C2}"/>
    <cellStyle name="Normal 9 4 8" xfId="2446" xr:uid="{F75FBFBC-69BF-47FB-BB58-59EF48CFC293}"/>
    <cellStyle name="Normal 9 4 8 2" xfId="4120" xr:uid="{5D2F30F9-7FEC-45D7-9A7D-1ABDA43BC64C}"/>
    <cellStyle name="Normal 9 4 8 2 2" xfId="5014" xr:uid="{D94722A3-D97F-48A2-90BE-189FA6CC973C}"/>
    <cellStyle name="Normal 9 4 8 3" xfId="4121" xr:uid="{5A1B82CE-07E4-4F71-AFCA-752F8730734F}"/>
    <cellStyle name="Normal 9 4 8 3 2" xfId="5015" xr:uid="{02B1A13D-72EA-4E8D-9407-30749366144D}"/>
    <cellStyle name="Normal 9 4 8 4" xfId="4122" xr:uid="{4E80F2C8-ABBA-4206-9D9F-016D3252DF74}"/>
    <cellStyle name="Normal 9 4 8 4 2" xfId="5016" xr:uid="{4B5BB6EF-5725-42A2-A68E-8FCBC9A08370}"/>
    <cellStyle name="Normal 9 4 8 5" xfId="5013" xr:uid="{C4C114AD-7899-4851-8D96-0E037644DBFA}"/>
    <cellStyle name="Normal 9 4 9" xfId="4123" xr:uid="{967A789D-8ADD-4D61-A265-B876A08A327D}"/>
    <cellStyle name="Normal 9 4 9 2" xfId="5017" xr:uid="{CE010578-5880-4298-B93A-92149D71939D}"/>
    <cellStyle name="Normal 9 5" xfId="178" xr:uid="{613A3FCA-6225-4969-B0E3-48834609661C}"/>
    <cellStyle name="Normal 9 5 10" xfId="4124" xr:uid="{2F30905B-A94B-4D0E-8CFB-AD6C9A98BA54}"/>
    <cellStyle name="Normal 9 5 10 2" xfId="5019" xr:uid="{78FB800E-AF45-4C28-A456-31D20115EF2B}"/>
    <cellStyle name="Normal 9 5 11" xfId="4125" xr:uid="{421137EE-0DAA-44BA-B6C8-7DDBE7E38E91}"/>
    <cellStyle name="Normal 9 5 11 2" xfId="5020" xr:uid="{D2474A99-3B9F-4EEB-A428-2C801DA8D89D}"/>
    <cellStyle name="Normal 9 5 12" xfId="5018" xr:uid="{7C87117B-7CC3-47F6-815B-B94881DCF471}"/>
    <cellStyle name="Normal 9 5 2" xfId="179" xr:uid="{314041D8-F06D-4726-AA30-14821BF89420}"/>
    <cellStyle name="Normal 9 5 2 10" xfId="5021" xr:uid="{B3ED9818-F1F2-45BF-B488-A64999D9A42B}"/>
    <cellStyle name="Normal 9 5 2 2" xfId="419" xr:uid="{E77A10CB-2F0E-47C4-A382-96F23C538E40}"/>
    <cellStyle name="Normal 9 5 2 2 2" xfId="868" xr:uid="{5D767584-3752-4C4C-B1DE-4A46B641A24E}"/>
    <cellStyle name="Normal 9 5 2 2 2 2" xfId="869" xr:uid="{D7CBA79B-1510-4296-9F1B-A2B2EA5C48A6}"/>
    <cellStyle name="Normal 9 5 2 2 2 2 2" xfId="2447" xr:uid="{D3FE4E25-2BC4-441C-BA78-008C7FE9666E}"/>
    <cellStyle name="Normal 9 5 2 2 2 2 2 2" xfId="5025" xr:uid="{8ECF7F33-6E22-4ED9-AD8B-C6BD1B1DD25C}"/>
    <cellStyle name="Normal 9 5 2 2 2 2 3" xfId="4126" xr:uid="{79BDA575-7EA7-45F4-B5E4-E09D0DE855AF}"/>
    <cellStyle name="Normal 9 5 2 2 2 2 3 2" xfId="5026" xr:uid="{8C0F1838-F8DC-4698-A916-3B9CAFCE0926}"/>
    <cellStyle name="Normal 9 5 2 2 2 2 4" xfId="4127" xr:uid="{9DAFC347-E6E8-4590-ABC3-21C33B79AD2D}"/>
    <cellStyle name="Normal 9 5 2 2 2 2 4 2" xfId="5027" xr:uid="{24C807CE-2C41-4178-9C74-8325F8057422}"/>
    <cellStyle name="Normal 9 5 2 2 2 2 5" xfId="5024" xr:uid="{0F3CB487-FA03-4E41-89B2-B13E814FC799}"/>
    <cellStyle name="Normal 9 5 2 2 2 3" xfId="2448" xr:uid="{51EB650E-EEDD-4634-890C-E8612AB77A43}"/>
    <cellStyle name="Normal 9 5 2 2 2 3 2" xfId="4128" xr:uid="{20671930-B3D6-49A4-B19B-99952AEB8970}"/>
    <cellStyle name="Normal 9 5 2 2 2 3 2 2" xfId="5029" xr:uid="{F0FDB208-8520-49FF-ADEF-E45EF7262E86}"/>
    <cellStyle name="Normal 9 5 2 2 2 3 3" xfId="4129" xr:uid="{C9D21581-B4F7-4A85-9E31-3BE5ECAF3F1F}"/>
    <cellStyle name="Normal 9 5 2 2 2 3 3 2" xfId="5030" xr:uid="{4C088490-1421-4710-BCE9-2D65D7EAC24A}"/>
    <cellStyle name="Normal 9 5 2 2 2 3 4" xfId="4130" xr:uid="{1BAC0CBF-F68D-4BAB-9BA8-7EBDA2A96D60}"/>
    <cellStyle name="Normal 9 5 2 2 2 3 4 2" xfId="5031" xr:uid="{4F316268-BB2D-484C-A52C-C548FDED84E1}"/>
    <cellStyle name="Normal 9 5 2 2 2 3 5" xfId="5028" xr:uid="{0B620B75-7FB1-4138-8E98-9E5D0888F70F}"/>
    <cellStyle name="Normal 9 5 2 2 2 4" xfId="4131" xr:uid="{0405320E-1085-4287-9766-DB8963065E31}"/>
    <cellStyle name="Normal 9 5 2 2 2 4 2" xfId="5032" xr:uid="{574746C8-AC8F-4001-91E1-A487BE26B6F4}"/>
    <cellStyle name="Normal 9 5 2 2 2 5" xfId="4132" xr:uid="{6BE300F5-4336-40A6-BF9D-FDAB1C75B9CD}"/>
    <cellStyle name="Normal 9 5 2 2 2 5 2" xfId="5033" xr:uid="{ADB967E3-CA8B-433A-AA53-A8DE6DF856D4}"/>
    <cellStyle name="Normal 9 5 2 2 2 6" xfId="4133" xr:uid="{F3D75546-5B8B-49E2-ACF5-154A3FA9C543}"/>
    <cellStyle name="Normal 9 5 2 2 2 6 2" xfId="5034" xr:uid="{63214E13-8AB0-45C3-A0D2-71E9093E5DAE}"/>
    <cellStyle name="Normal 9 5 2 2 2 7" xfId="5023" xr:uid="{17309B41-A0C6-4252-ACA7-2055FD7571AB}"/>
    <cellStyle name="Normal 9 5 2 2 3" xfId="870" xr:uid="{9009C8F2-4F82-42C7-B045-4858D89766E2}"/>
    <cellStyle name="Normal 9 5 2 2 3 2" xfId="2449" xr:uid="{FCA5BFAC-7080-4FD3-ABC2-08F8971EC6D9}"/>
    <cellStyle name="Normal 9 5 2 2 3 2 2" xfId="4134" xr:uid="{A763A812-B7B8-416F-A485-314734C854A5}"/>
    <cellStyle name="Normal 9 5 2 2 3 2 2 2" xfId="5037" xr:uid="{993BA111-8B12-43BD-81C3-0E291AA02033}"/>
    <cellStyle name="Normal 9 5 2 2 3 2 3" xfId="4135" xr:uid="{A52D2E26-4B2D-4FD0-9633-C33D6CB9A944}"/>
    <cellStyle name="Normal 9 5 2 2 3 2 3 2" xfId="5038" xr:uid="{42637A74-2641-43C8-87C8-FC0E72B60CCE}"/>
    <cellStyle name="Normal 9 5 2 2 3 2 4" xfId="4136" xr:uid="{DA51D62F-44D2-4EBE-AE42-25D4420627BB}"/>
    <cellStyle name="Normal 9 5 2 2 3 2 4 2" xfId="5039" xr:uid="{BE54884F-A524-4B12-9F41-AE2ACDC52A3D}"/>
    <cellStyle name="Normal 9 5 2 2 3 2 5" xfId="5036" xr:uid="{40685758-DC6A-4F00-8122-633998706EF1}"/>
    <cellStyle name="Normal 9 5 2 2 3 3" xfId="4137" xr:uid="{45AADD42-C342-4A0F-B8DE-FA2478A109B3}"/>
    <cellStyle name="Normal 9 5 2 2 3 3 2" xfId="5040" xr:uid="{54B47CBB-DC5E-476B-96C8-99E2088C1E85}"/>
    <cellStyle name="Normal 9 5 2 2 3 4" xfId="4138" xr:uid="{F69DA5FD-7B0B-49FD-B28D-1D8879E7107C}"/>
    <cellStyle name="Normal 9 5 2 2 3 4 2" xfId="5041" xr:uid="{64196FC3-F542-4DFA-AF17-D9BE0839A559}"/>
    <cellStyle name="Normal 9 5 2 2 3 5" xfId="4139" xr:uid="{A7F76193-343B-46A1-9EFD-909E5CFA5891}"/>
    <cellStyle name="Normal 9 5 2 2 3 5 2" xfId="5042" xr:uid="{7565FFFC-28FA-48B7-AE50-F9E154736F96}"/>
    <cellStyle name="Normal 9 5 2 2 3 6" xfId="5035" xr:uid="{B3E5B461-7F7E-4AF6-9F16-1649B8C40C86}"/>
    <cellStyle name="Normal 9 5 2 2 4" xfId="2450" xr:uid="{A09D7DF3-5389-4DE1-A603-A9F09F8C08A2}"/>
    <cellStyle name="Normal 9 5 2 2 4 2" xfId="4140" xr:uid="{7A229BEF-3AE8-4FAF-876C-EE224AB85B50}"/>
    <cellStyle name="Normal 9 5 2 2 4 2 2" xfId="5044" xr:uid="{0AF09CEA-FADA-4EB6-9740-E530BDBAD101}"/>
    <cellStyle name="Normal 9 5 2 2 4 3" xfId="4141" xr:uid="{9A16506C-46B3-4CD7-83FA-A322161D05C6}"/>
    <cellStyle name="Normal 9 5 2 2 4 3 2" xfId="5045" xr:uid="{4FDD931B-BB57-4997-8D73-AFC9F94E9C2A}"/>
    <cellStyle name="Normal 9 5 2 2 4 4" xfId="4142" xr:uid="{19052AA4-A96F-4A92-BF1B-53023DE9AFA8}"/>
    <cellStyle name="Normal 9 5 2 2 4 4 2" xfId="5046" xr:uid="{0C3D63EC-49EA-449C-AE69-2EE90DB5B405}"/>
    <cellStyle name="Normal 9 5 2 2 4 5" xfId="5043" xr:uid="{6DB69DB4-D96E-4BD3-9EFE-420B798BE319}"/>
    <cellStyle name="Normal 9 5 2 2 5" xfId="4143" xr:uid="{46B7387C-FB7E-413A-BA5B-9D543BDCB9C0}"/>
    <cellStyle name="Normal 9 5 2 2 5 2" xfId="4144" xr:uid="{AE1C8883-1206-40D2-B1CE-04D29C50EBB6}"/>
    <cellStyle name="Normal 9 5 2 2 5 2 2" xfId="5048" xr:uid="{7AA54F5F-B1AC-40CA-B21A-FDADE0BDC12F}"/>
    <cellStyle name="Normal 9 5 2 2 5 3" xfId="4145" xr:uid="{7800E50C-C424-41C2-9A74-F31B1DD5F69D}"/>
    <cellStyle name="Normal 9 5 2 2 5 3 2" xfId="5049" xr:uid="{1E9EBDC8-F110-4B83-9996-7112A75D19A0}"/>
    <cellStyle name="Normal 9 5 2 2 5 4" xfId="4146" xr:uid="{A4A88CAD-5193-4B87-9E27-A2236E421920}"/>
    <cellStyle name="Normal 9 5 2 2 5 4 2" xfId="5050" xr:uid="{46BA298C-FC5B-434F-BD73-0B187E4E118E}"/>
    <cellStyle name="Normal 9 5 2 2 5 5" xfId="5047" xr:uid="{04DD0E68-A5EE-4BFC-A0CA-191475E06C42}"/>
    <cellStyle name="Normal 9 5 2 2 6" xfId="4147" xr:uid="{5B69B570-01C6-4AA4-B56A-F11B18B4FCA6}"/>
    <cellStyle name="Normal 9 5 2 2 6 2" xfId="5051" xr:uid="{D2BBBAF8-9EC3-4D7D-9264-CC48E76875A4}"/>
    <cellStyle name="Normal 9 5 2 2 7" xfId="4148" xr:uid="{0B85F845-1925-48DA-B33D-86013CEEBBE8}"/>
    <cellStyle name="Normal 9 5 2 2 7 2" xfId="5052" xr:uid="{A8A1501B-387C-4C84-8061-5343DB5C2883}"/>
    <cellStyle name="Normal 9 5 2 2 8" xfId="4149" xr:uid="{B372C80C-EB0F-4BF5-89E9-A74CE4576741}"/>
    <cellStyle name="Normal 9 5 2 2 8 2" xfId="5053" xr:uid="{1B6713D9-C34C-4548-B6D5-CBC4A063CC71}"/>
    <cellStyle name="Normal 9 5 2 2 9" xfId="5022" xr:uid="{FE95927C-C393-4A1C-8DA4-DE88E30F7EB4}"/>
    <cellStyle name="Normal 9 5 2 3" xfId="871" xr:uid="{42BCF014-55F2-499B-A653-D58F321720DB}"/>
    <cellStyle name="Normal 9 5 2 3 2" xfId="872" xr:uid="{AC7F0CAB-C7E6-4C01-90B7-01AC90595010}"/>
    <cellStyle name="Normal 9 5 2 3 2 2" xfId="873" xr:uid="{05924D8F-EF47-46C2-8AC1-82E76EDB8066}"/>
    <cellStyle name="Normal 9 5 2 3 2 2 2" xfId="5056" xr:uid="{7F4B51F5-A362-4648-9AE4-927696D1DC21}"/>
    <cellStyle name="Normal 9 5 2 3 2 3" xfId="4150" xr:uid="{8BC8519F-9B88-4D7A-BB93-0782FBD6E86C}"/>
    <cellStyle name="Normal 9 5 2 3 2 3 2" xfId="5057" xr:uid="{A72BC63D-A93F-46D3-8E8B-3F0FF5F13A7C}"/>
    <cellStyle name="Normal 9 5 2 3 2 4" xfId="4151" xr:uid="{7138F8BF-F6E3-41EC-8B26-237D65E125C2}"/>
    <cellStyle name="Normal 9 5 2 3 2 4 2" xfId="5058" xr:uid="{FA4FF72E-54D2-44C3-A3DD-592A0C0D0C8D}"/>
    <cellStyle name="Normal 9 5 2 3 2 5" xfId="5055" xr:uid="{6215AABC-9562-43B0-87A9-EB47DA5CFE5F}"/>
    <cellStyle name="Normal 9 5 2 3 3" xfId="874" xr:uid="{CBFD4F87-D3FD-4436-AA5C-2533EC819496}"/>
    <cellStyle name="Normal 9 5 2 3 3 2" xfId="4152" xr:uid="{C1E5E013-0210-4484-8EBD-2FAABB4B3DF2}"/>
    <cellStyle name="Normal 9 5 2 3 3 2 2" xfId="5060" xr:uid="{28C5AF1B-4FD8-4306-94F1-1B9A8C7B1A24}"/>
    <cellStyle name="Normal 9 5 2 3 3 3" xfId="4153" xr:uid="{20FF7025-FDC2-4A14-92FC-AF3E9967E7E4}"/>
    <cellStyle name="Normal 9 5 2 3 3 3 2" xfId="5061" xr:uid="{6E1EE775-5993-4B84-9436-3A5F6567F74F}"/>
    <cellStyle name="Normal 9 5 2 3 3 4" xfId="4154" xr:uid="{094FB0A3-6FEC-4847-A26A-03E88AE8D3F7}"/>
    <cellStyle name="Normal 9 5 2 3 3 4 2" xfId="5062" xr:uid="{2641CD2A-C234-4C22-A966-E1A6486FBD56}"/>
    <cellStyle name="Normal 9 5 2 3 3 5" xfId="5059" xr:uid="{FC3C2B3F-2134-4D68-B25F-5E6CE1148DD9}"/>
    <cellStyle name="Normal 9 5 2 3 4" xfId="4155" xr:uid="{06CA7FD6-27E7-452E-B9C1-D2BBD50D4F46}"/>
    <cellStyle name="Normal 9 5 2 3 4 2" xfId="5063" xr:uid="{92A78BBF-4BCC-483F-9664-5C9F6BF3C881}"/>
    <cellStyle name="Normal 9 5 2 3 5" xfId="4156" xr:uid="{AC16BEBD-924F-49D4-885D-ECAE466731FC}"/>
    <cellStyle name="Normal 9 5 2 3 5 2" xfId="5064" xr:uid="{96ED5D67-07F1-400B-9188-A2656AD6824F}"/>
    <cellStyle name="Normal 9 5 2 3 6" xfId="4157" xr:uid="{8C971F11-7E6E-4B72-87E1-D9BFCD5252AD}"/>
    <cellStyle name="Normal 9 5 2 3 6 2" xfId="5065" xr:uid="{29A56084-9520-432C-8521-6BBE0BFDD6E4}"/>
    <cellStyle name="Normal 9 5 2 3 7" xfId="5054" xr:uid="{CB7C31D7-A188-4CE0-A80B-38F9B8D3CCAD}"/>
    <cellStyle name="Normal 9 5 2 4" xfId="875" xr:uid="{7EF4C272-E853-44CC-BC6C-CDC67AF41FAE}"/>
    <cellStyle name="Normal 9 5 2 4 2" xfId="876" xr:uid="{8EBA2607-6A49-42BC-9A6E-43A79C7C87FB}"/>
    <cellStyle name="Normal 9 5 2 4 2 2" xfId="4158" xr:uid="{E130B0A9-7921-4717-A510-9A0736395C7C}"/>
    <cellStyle name="Normal 9 5 2 4 2 2 2" xfId="5068" xr:uid="{8F5626C8-80BC-4577-9C99-B06A0A8E4A82}"/>
    <cellStyle name="Normal 9 5 2 4 2 3" xfId="4159" xr:uid="{AD2CC689-A598-429D-8473-DAA62DB57AE1}"/>
    <cellStyle name="Normal 9 5 2 4 2 3 2" xfId="5069" xr:uid="{6E8E132D-277F-472D-BFFC-A7B9F19B0C80}"/>
    <cellStyle name="Normal 9 5 2 4 2 4" xfId="4160" xr:uid="{3C3DFD29-3FB0-46AD-B551-86F56017093C}"/>
    <cellStyle name="Normal 9 5 2 4 2 4 2" xfId="5070" xr:uid="{3C9EB4E3-7155-4541-AB1A-B0491E5DEDF7}"/>
    <cellStyle name="Normal 9 5 2 4 2 5" xfId="5067" xr:uid="{DBD82624-8F00-4A9E-90A6-ABDAA5B1A331}"/>
    <cellStyle name="Normal 9 5 2 4 3" xfId="4161" xr:uid="{2B91048A-54C0-4E95-B633-8907F215C7B4}"/>
    <cellStyle name="Normal 9 5 2 4 3 2" xfId="5071" xr:uid="{6C6DD796-55AB-464A-AF36-B7EABF677031}"/>
    <cellStyle name="Normal 9 5 2 4 4" xfId="4162" xr:uid="{E29F280B-C2DC-435F-9F0B-1A1971308CE0}"/>
    <cellStyle name="Normal 9 5 2 4 4 2" xfId="5072" xr:uid="{281465E3-EC6A-4853-88F3-D75C1520C846}"/>
    <cellStyle name="Normal 9 5 2 4 5" xfId="4163" xr:uid="{F363EBDC-F78F-46E6-B708-4ACAC2F85314}"/>
    <cellStyle name="Normal 9 5 2 4 5 2" xfId="5073" xr:uid="{CBD1EE8E-F3EB-4A32-A39A-6EB968A50131}"/>
    <cellStyle name="Normal 9 5 2 4 6" xfId="5066" xr:uid="{883D45B2-AD8A-4904-A31F-BDA7798B7985}"/>
    <cellStyle name="Normal 9 5 2 5" xfId="877" xr:uid="{D1C17801-E8E6-45DC-9396-B4E2EE7F8904}"/>
    <cellStyle name="Normal 9 5 2 5 2" xfId="4164" xr:uid="{4874B2AF-F66F-4A1F-AB99-A146A3773D37}"/>
    <cellStyle name="Normal 9 5 2 5 2 2" xfId="5075" xr:uid="{6F3D2CFC-D436-4832-9DD3-AC0DDA1E7343}"/>
    <cellStyle name="Normal 9 5 2 5 3" xfId="4165" xr:uid="{204F47F2-181A-418F-8DE7-9E8E926587ED}"/>
    <cellStyle name="Normal 9 5 2 5 3 2" xfId="5076" xr:uid="{0D004740-B73F-49C3-B06E-6A7EF7697FE6}"/>
    <cellStyle name="Normal 9 5 2 5 4" xfId="4166" xr:uid="{7B6F8453-34DD-45D7-89E4-13BAF166BB1E}"/>
    <cellStyle name="Normal 9 5 2 5 4 2" xfId="5077" xr:uid="{67FDFECA-5F10-4FAD-9175-10256BEC3B6B}"/>
    <cellStyle name="Normal 9 5 2 5 5" xfId="5074" xr:uid="{64F52702-8065-4DC6-AB30-01BA3AE549CB}"/>
    <cellStyle name="Normal 9 5 2 6" xfId="4167" xr:uid="{2BCB02AD-DDF1-49C7-9A33-007D11849A3A}"/>
    <cellStyle name="Normal 9 5 2 6 2" xfId="4168" xr:uid="{DE3ECBFA-370B-4C43-95DB-6836BC91E04F}"/>
    <cellStyle name="Normal 9 5 2 6 2 2" xfId="5079" xr:uid="{73CAB19F-BD5D-468D-94A7-F5A3E441B354}"/>
    <cellStyle name="Normal 9 5 2 6 3" xfId="4169" xr:uid="{C5DE6679-E59E-4B1B-8677-D322B01D1342}"/>
    <cellStyle name="Normal 9 5 2 6 3 2" xfId="5080" xr:uid="{F5D797DE-E0A5-4F7E-BD55-28F8D94D3793}"/>
    <cellStyle name="Normal 9 5 2 6 4" xfId="4170" xr:uid="{DA7D7242-7C30-475D-9FE7-93BE16691F02}"/>
    <cellStyle name="Normal 9 5 2 6 4 2" xfId="5081" xr:uid="{4BE693EF-5C32-49DF-A0D7-2AC2B1798B9E}"/>
    <cellStyle name="Normal 9 5 2 6 5" xfId="5078" xr:uid="{28CF0D14-5BF5-456F-B260-6082DE9C7C3A}"/>
    <cellStyle name="Normal 9 5 2 7" xfId="4171" xr:uid="{D7D2FD53-3AA4-43E8-8584-D7B20F65AB98}"/>
    <cellStyle name="Normal 9 5 2 7 2" xfId="5082" xr:uid="{253B1E36-1DB7-457A-989F-B221B9256FC5}"/>
    <cellStyle name="Normal 9 5 2 8" xfId="4172" xr:uid="{DE987CF3-2CB9-4C0C-90EE-48A52FE3ADE9}"/>
    <cellStyle name="Normal 9 5 2 8 2" xfId="5083" xr:uid="{C426CD51-071E-4D67-82BD-6B9D3860A396}"/>
    <cellStyle name="Normal 9 5 2 9" xfId="4173" xr:uid="{B976416B-5FAD-4723-9531-1DF3CAA02193}"/>
    <cellStyle name="Normal 9 5 2 9 2" xfId="5084" xr:uid="{8E2AE92E-82F3-4E41-9A73-BF4BDFD18689}"/>
    <cellStyle name="Normal 9 5 3" xfId="420" xr:uid="{822D969D-2C38-483F-A8E1-15E03339413A}"/>
    <cellStyle name="Normal 9 5 3 2" xfId="878" xr:uid="{C8ED060D-CA44-4FA8-B7BF-A2267976CB73}"/>
    <cellStyle name="Normal 9 5 3 2 2" xfId="879" xr:uid="{E47D7A13-6A50-45F1-9CFE-4E92F890CB70}"/>
    <cellStyle name="Normal 9 5 3 2 2 2" xfId="2451" xr:uid="{17518217-7510-411F-B820-618B17DF2697}"/>
    <cellStyle name="Normal 9 5 3 2 2 2 2" xfId="2452" xr:uid="{ADA14BF7-C5D6-4EF0-936D-9EC6594FC1A4}"/>
    <cellStyle name="Normal 9 5 3 2 2 2 2 2" xfId="5089" xr:uid="{30972BCF-03FD-469A-96B4-2EAB4CF65A6D}"/>
    <cellStyle name="Normal 9 5 3 2 2 2 3" xfId="5088" xr:uid="{694D483C-A3AE-49C1-85CD-EEE66A27B9BC}"/>
    <cellStyle name="Normal 9 5 3 2 2 3" xfId="2453" xr:uid="{2AA4CD34-0176-43F4-A0CA-44E602A4C367}"/>
    <cellStyle name="Normal 9 5 3 2 2 3 2" xfId="5090" xr:uid="{0B96567F-FC30-4F27-A11A-3844E65E6107}"/>
    <cellStyle name="Normal 9 5 3 2 2 4" xfId="4174" xr:uid="{8578EE88-69AA-48C6-B0ED-BA62E93C861B}"/>
    <cellStyle name="Normal 9 5 3 2 2 4 2" xfId="5091" xr:uid="{B8611906-0627-454B-A387-D208382E8FF4}"/>
    <cellStyle name="Normal 9 5 3 2 2 5" xfId="5087" xr:uid="{EBB6741D-A5DF-4C1D-9BF1-AF8B0250B7C6}"/>
    <cellStyle name="Normal 9 5 3 2 3" xfId="2454" xr:uid="{47CB71C2-F1F9-48ED-BD42-FDE468B7E894}"/>
    <cellStyle name="Normal 9 5 3 2 3 2" xfId="2455" xr:uid="{801B9BC2-8586-452D-9131-E3D5D9576AEC}"/>
    <cellStyle name="Normal 9 5 3 2 3 2 2" xfId="5093" xr:uid="{88A007B9-8369-4939-9B30-A39D61181BBC}"/>
    <cellStyle name="Normal 9 5 3 2 3 3" xfId="4175" xr:uid="{8E795275-6A23-4E88-8E19-53BE29D353FD}"/>
    <cellStyle name="Normal 9 5 3 2 3 3 2" xfId="5094" xr:uid="{5F047BD1-47D0-4B22-8EBF-E1A6E1CDB13D}"/>
    <cellStyle name="Normal 9 5 3 2 3 4" xfId="4176" xr:uid="{2429AB2B-60E5-4D06-AB64-BF061E7AF2D8}"/>
    <cellStyle name="Normal 9 5 3 2 3 4 2" xfId="5095" xr:uid="{38B4D0B4-8CEB-40C2-9DD5-860CF5405C9E}"/>
    <cellStyle name="Normal 9 5 3 2 3 5" xfId="5092" xr:uid="{61D965DB-572B-48C6-8527-CAC6457582D3}"/>
    <cellStyle name="Normal 9 5 3 2 4" xfId="2456" xr:uid="{BA477848-FD85-45DE-AB32-FDD024854905}"/>
    <cellStyle name="Normal 9 5 3 2 4 2" xfId="5096" xr:uid="{A5F7D3FC-0D1A-4072-93F1-EBFD87F732A2}"/>
    <cellStyle name="Normal 9 5 3 2 5" xfId="4177" xr:uid="{1920FA83-2805-4778-B98B-B7456DFB62AB}"/>
    <cellStyle name="Normal 9 5 3 2 5 2" xfId="5097" xr:uid="{48F3417E-2E9E-455C-B021-4F4BC6CA9332}"/>
    <cellStyle name="Normal 9 5 3 2 6" xfId="4178" xr:uid="{32FD5166-9A21-4FCA-B5FB-897611EB76F4}"/>
    <cellStyle name="Normal 9 5 3 2 6 2" xfId="5098" xr:uid="{3D22634F-4915-464B-85BD-1E130F6603B4}"/>
    <cellStyle name="Normal 9 5 3 2 7" xfId="5086" xr:uid="{4B55F43A-7D3E-43DD-B19E-423FC1423A5A}"/>
    <cellStyle name="Normal 9 5 3 3" xfId="880" xr:uid="{0D6A6B51-4E28-4CA9-A785-64A4D6A225BE}"/>
    <cellStyle name="Normal 9 5 3 3 2" xfId="2457" xr:uid="{070D22A7-6505-4B3A-94E7-35535792D728}"/>
    <cellStyle name="Normal 9 5 3 3 2 2" xfId="2458" xr:uid="{D202A50D-00A5-440A-8B90-4CE525C9D7F7}"/>
    <cellStyle name="Normal 9 5 3 3 2 2 2" xfId="5101" xr:uid="{7DBF70AD-C247-490B-8683-5825364CC4AA}"/>
    <cellStyle name="Normal 9 5 3 3 2 3" xfId="4179" xr:uid="{EE744959-C1FA-4376-96E6-D18357880851}"/>
    <cellStyle name="Normal 9 5 3 3 2 3 2" xfId="5102" xr:uid="{DEF41A8F-4C15-4DF0-A92A-EA413D0E0EE0}"/>
    <cellStyle name="Normal 9 5 3 3 2 4" xfId="4180" xr:uid="{982B927A-536D-4A29-BA40-2C71CA53A1C2}"/>
    <cellStyle name="Normal 9 5 3 3 2 4 2" xfId="5103" xr:uid="{A9792B26-1D72-497C-A12B-AD25DC645F6C}"/>
    <cellStyle name="Normal 9 5 3 3 2 5" xfId="5100" xr:uid="{EE8846D0-4532-4CB1-8859-302AAA5384B4}"/>
    <cellStyle name="Normal 9 5 3 3 3" xfId="2459" xr:uid="{C889A5BA-4C26-4070-9E2C-F41B782429CC}"/>
    <cellStyle name="Normal 9 5 3 3 3 2" xfId="5104" xr:uid="{DBD7E409-4DA9-462B-A6C3-B984AFC554B2}"/>
    <cellStyle name="Normal 9 5 3 3 4" xfId="4181" xr:uid="{DE5B4223-3561-48F4-A5C7-51919B64AA21}"/>
    <cellStyle name="Normal 9 5 3 3 4 2" xfId="5105" xr:uid="{A4D9FB1B-87F3-4A7A-AAB4-91EDB1852F83}"/>
    <cellStyle name="Normal 9 5 3 3 5" xfId="4182" xr:uid="{20AC7D23-4C12-461F-A805-F1843C6DC6CD}"/>
    <cellStyle name="Normal 9 5 3 3 5 2" xfId="5106" xr:uid="{6BAF3F10-67CC-4740-85F0-45C35D297D06}"/>
    <cellStyle name="Normal 9 5 3 3 6" xfId="5099" xr:uid="{13D63364-B28B-4DE7-A396-AAF2B1753464}"/>
    <cellStyle name="Normal 9 5 3 4" xfId="2460" xr:uid="{F9E89314-2D20-4970-B6ED-239E4B53E7C3}"/>
    <cellStyle name="Normal 9 5 3 4 2" xfId="2461" xr:uid="{8D4C5872-54B7-4C0D-BD51-302D36330CE2}"/>
    <cellStyle name="Normal 9 5 3 4 2 2" xfId="5108" xr:uid="{6FB9D485-DC1E-44BC-9007-FAE5FF6668DB}"/>
    <cellStyle name="Normal 9 5 3 4 3" xfId="4183" xr:uid="{DF22F452-AA5B-4142-BA08-B72D63DAC466}"/>
    <cellStyle name="Normal 9 5 3 4 3 2" xfId="5109" xr:uid="{C546CAED-90E3-4760-A34E-3EF0796CEF3E}"/>
    <cellStyle name="Normal 9 5 3 4 4" xfId="4184" xr:uid="{6279355B-E206-4446-8322-13341842062F}"/>
    <cellStyle name="Normal 9 5 3 4 4 2" xfId="5110" xr:uid="{3F7C56D8-F2E1-4FC7-B7F8-7F9900DEE70D}"/>
    <cellStyle name="Normal 9 5 3 4 5" xfId="5107" xr:uid="{871D1EB2-3501-498D-98F9-E4922B22C60D}"/>
    <cellStyle name="Normal 9 5 3 5" xfId="2462" xr:uid="{3F795FE5-B3EE-4C1B-B099-8757C2076FB8}"/>
    <cellStyle name="Normal 9 5 3 5 2" xfId="4185" xr:uid="{70CAA8E7-2502-48EA-BB4B-54B79867D74F}"/>
    <cellStyle name="Normal 9 5 3 5 2 2" xfId="5112" xr:uid="{091C9F57-8B1B-48AC-B2C4-6F34B1D52E7B}"/>
    <cellStyle name="Normal 9 5 3 5 3" xfId="4186" xr:uid="{D36E221E-8B3B-4683-A5C6-8ED907BA76B5}"/>
    <cellStyle name="Normal 9 5 3 5 3 2" xfId="5113" xr:uid="{3247575D-A884-48EC-937E-C9B6EC6FF802}"/>
    <cellStyle name="Normal 9 5 3 5 4" xfId="4187" xr:uid="{84A2E8EE-4179-4876-A211-0B53C293C771}"/>
    <cellStyle name="Normal 9 5 3 5 4 2" xfId="5114" xr:uid="{E3374A0C-5656-41CD-A842-41F5CCDED039}"/>
    <cellStyle name="Normal 9 5 3 5 5" xfId="5111" xr:uid="{91023885-AD76-4F01-B596-44A98D03DE20}"/>
    <cellStyle name="Normal 9 5 3 6" xfId="4188" xr:uid="{ACF83B9F-DBF8-4A52-A05A-87EA0B8C95C8}"/>
    <cellStyle name="Normal 9 5 3 6 2" xfId="5115" xr:uid="{2BEFDE7C-F063-4CB8-A17B-E7F3ABE7FB2D}"/>
    <cellStyle name="Normal 9 5 3 7" xfId="4189" xr:uid="{5425AC5A-5835-4AD3-A091-A9050E75818C}"/>
    <cellStyle name="Normal 9 5 3 7 2" xfId="5116" xr:uid="{1EE72D75-A58B-4AFD-A924-AEA3A34190F0}"/>
    <cellStyle name="Normal 9 5 3 8" xfId="4190" xr:uid="{65BBB0FE-8C11-47B2-B70C-4DCA718BFBB2}"/>
    <cellStyle name="Normal 9 5 3 8 2" xfId="5117" xr:uid="{206B57DD-540B-4A3C-9B17-E5C74005CB82}"/>
    <cellStyle name="Normal 9 5 3 9" xfId="5085" xr:uid="{938DB9EA-9379-47E3-9759-014259F4D29D}"/>
    <cellStyle name="Normal 9 5 4" xfId="421" xr:uid="{2685BB07-498A-4C36-823C-4C5B0A34FA35}"/>
    <cellStyle name="Normal 9 5 4 2" xfId="881" xr:uid="{7C0D1C8C-0FC4-4348-9702-6E67131737DE}"/>
    <cellStyle name="Normal 9 5 4 2 2" xfId="882" xr:uid="{C7D8DD52-CA33-4534-A70A-8533B63AF8A5}"/>
    <cellStyle name="Normal 9 5 4 2 2 2" xfId="2463" xr:uid="{143C06C6-D74B-4A47-A4AD-C2432A165228}"/>
    <cellStyle name="Normal 9 5 4 2 2 2 2" xfId="5121" xr:uid="{45116CF0-E8AD-453F-84CA-544C3AA33344}"/>
    <cellStyle name="Normal 9 5 4 2 2 3" xfId="4191" xr:uid="{4BD0A54C-8BFA-4AEF-A04C-567443E05F34}"/>
    <cellStyle name="Normal 9 5 4 2 2 3 2" xfId="5122" xr:uid="{3F650D64-8B73-43DC-93A5-CB3C7AFA2C0C}"/>
    <cellStyle name="Normal 9 5 4 2 2 4" xfId="4192" xr:uid="{BC5291DD-64AF-4972-8320-408AB4D8B38E}"/>
    <cellStyle name="Normal 9 5 4 2 2 4 2" xfId="5123" xr:uid="{37F336F4-8504-42E3-897E-1C5F15700DF8}"/>
    <cellStyle name="Normal 9 5 4 2 2 5" xfId="5120" xr:uid="{F10FB0D7-B1B3-45F1-B089-5CE1ACEF4637}"/>
    <cellStyle name="Normal 9 5 4 2 3" xfId="2464" xr:uid="{AA1F9B76-B215-4118-8DAF-37F209C58E90}"/>
    <cellStyle name="Normal 9 5 4 2 3 2" xfId="5124" xr:uid="{EA941474-5A61-4721-9327-6B5ED7F56338}"/>
    <cellStyle name="Normal 9 5 4 2 4" xfId="4193" xr:uid="{469EC717-A63D-4820-B14D-12DDD54BF349}"/>
    <cellStyle name="Normal 9 5 4 2 4 2" xfId="5125" xr:uid="{38CC6BD5-2FB4-4A71-A609-27FC1318096C}"/>
    <cellStyle name="Normal 9 5 4 2 5" xfId="4194" xr:uid="{E44F9C24-C2A8-44A0-801B-F92DA34A1C4F}"/>
    <cellStyle name="Normal 9 5 4 2 5 2" xfId="5126" xr:uid="{6D7840D5-1C63-4AD0-A217-B59698841586}"/>
    <cellStyle name="Normal 9 5 4 2 6" xfId="5119" xr:uid="{7E981C10-91DD-4495-A2EF-D430576D3B71}"/>
    <cellStyle name="Normal 9 5 4 3" xfId="883" xr:uid="{3FAFF2B0-DA4F-4AA9-8F89-8AA4C527BD5D}"/>
    <cellStyle name="Normal 9 5 4 3 2" xfId="2465" xr:uid="{FD651AA8-5C9C-43A5-9F5E-FCEE1DFF1B76}"/>
    <cellStyle name="Normal 9 5 4 3 2 2" xfId="5128" xr:uid="{64794901-167B-41AA-8812-127B3E6CEF8F}"/>
    <cellStyle name="Normal 9 5 4 3 3" xfId="4195" xr:uid="{0290A98E-D76F-4D3C-81D5-C791F6A825D3}"/>
    <cellStyle name="Normal 9 5 4 3 3 2" xfId="5129" xr:uid="{2058190A-7DF5-4058-89BA-892270295E8E}"/>
    <cellStyle name="Normal 9 5 4 3 4" xfId="4196" xr:uid="{5F1CF4EE-2883-453A-BEFB-50E6FB0014BD}"/>
    <cellStyle name="Normal 9 5 4 3 4 2" xfId="5130" xr:uid="{60076028-81FB-42E1-93A3-4E2A59C905FA}"/>
    <cellStyle name="Normal 9 5 4 3 5" xfId="5127" xr:uid="{A06AB623-C512-40B1-95C1-63A67896D55A}"/>
    <cellStyle name="Normal 9 5 4 4" xfId="2466" xr:uid="{8A3205CA-4103-4701-B22E-A1B5CF3F2AD8}"/>
    <cellStyle name="Normal 9 5 4 4 2" xfId="4197" xr:uid="{5FA40E35-941D-4572-8850-9A4FBC94F5C6}"/>
    <cellStyle name="Normal 9 5 4 4 2 2" xfId="5132" xr:uid="{B1DFA1D3-E329-4288-AA52-728DFA92BD73}"/>
    <cellStyle name="Normal 9 5 4 4 3" xfId="4198" xr:uid="{4D27A67B-039D-4AAF-9DBC-5F033A9C5D9E}"/>
    <cellStyle name="Normal 9 5 4 4 3 2" xfId="5133" xr:uid="{CFD5EA32-8B7D-44FC-A5AD-4093657CCD07}"/>
    <cellStyle name="Normal 9 5 4 4 4" xfId="4199" xr:uid="{0EE16EEC-9316-462F-8CF3-654F2559A3C5}"/>
    <cellStyle name="Normal 9 5 4 4 4 2" xfId="5134" xr:uid="{2C4D857B-4BCE-4B5A-8D6F-844D348B4ADA}"/>
    <cellStyle name="Normal 9 5 4 4 5" xfId="5131" xr:uid="{60B36406-5740-48AE-BEF3-F06948D08492}"/>
    <cellStyle name="Normal 9 5 4 5" xfId="4200" xr:uid="{339F002F-149C-4F16-9FC2-E8DF36D06D91}"/>
    <cellStyle name="Normal 9 5 4 5 2" xfId="5135" xr:uid="{91FEDA5A-EF30-4C4A-AA0A-E8B4DD2BA882}"/>
    <cellStyle name="Normal 9 5 4 6" xfId="4201" xr:uid="{89FDA575-B501-496D-AE31-1DA7BEA145B0}"/>
    <cellStyle name="Normal 9 5 4 6 2" xfId="5136" xr:uid="{A1EA06E1-7EC7-4C50-BAD6-70261A82F69E}"/>
    <cellStyle name="Normal 9 5 4 7" xfId="4202" xr:uid="{82DED660-6ACD-4A66-B73A-AE275E8FCF19}"/>
    <cellStyle name="Normal 9 5 4 7 2" xfId="5137" xr:uid="{0DED1217-8ECF-4A78-8201-724F6217DBB7}"/>
    <cellStyle name="Normal 9 5 4 8" xfId="5118" xr:uid="{5BA5729D-64BE-4685-A60B-CCA7E5F7294A}"/>
    <cellStyle name="Normal 9 5 5" xfId="422" xr:uid="{71E71C1F-5642-4AD3-A240-F4EB75D5D3A6}"/>
    <cellStyle name="Normal 9 5 5 2" xfId="884" xr:uid="{E4858203-BC51-4C00-8A5E-00D1A6B33832}"/>
    <cellStyle name="Normal 9 5 5 2 2" xfId="2467" xr:uid="{EDA6FCD0-4D11-4FD6-8E8D-6A9EB9CD6574}"/>
    <cellStyle name="Normal 9 5 5 2 2 2" xfId="5140" xr:uid="{6E8B72CF-D6D5-4D11-8358-730F4CF785D6}"/>
    <cellStyle name="Normal 9 5 5 2 3" xfId="4203" xr:uid="{610AC0FA-05B9-47EF-A2FD-AE9A69AF67B9}"/>
    <cellStyle name="Normal 9 5 5 2 3 2" xfId="5141" xr:uid="{EC3728D3-86F3-45F8-9BF6-E8C5BD651A9D}"/>
    <cellStyle name="Normal 9 5 5 2 4" xfId="4204" xr:uid="{3BE884F5-74F1-4D65-B61E-3D1472E132C2}"/>
    <cellStyle name="Normal 9 5 5 2 4 2" xfId="5142" xr:uid="{5FC45861-22A3-45E7-8CAF-0B4675B73013}"/>
    <cellStyle name="Normal 9 5 5 2 5" xfId="5139" xr:uid="{83F1A8C6-7F40-46A7-8FAE-38FF91AD3373}"/>
    <cellStyle name="Normal 9 5 5 3" xfId="2468" xr:uid="{CB51D4E5-F692-42EC-B78B-782DAEB6A4FF}"/>
    <cellStyle name="Normal 9 5 5 3 2" xfId="4205" xr:uid="{E7859EE0-07F4-4E28-B617-49B0C39A84EE}"/>
    <cellStyle name="Normal 9 5 5 3 2 2" xfId="5144" xr:uid="{E99B1C4F-9406-48C7-A926-80984BF16E23}"/>
    <cellStyle name="Normal 9 5 5 3 3" xfId="4206" xr:uid="{BE563B8B-F01B-4F8C-B046-081C129C6E7D}"/>
    <cellStyle name="Normal 9 5 5 3 3 2" xfId="5145" xr:uid="{EB785F56-96B3-457D-8C93-8323D8DBAE84}"/>
    <cellStyle name="Normal 9 5 5 3 4" xfId="4207" xr:uid="{3DCF8E47-4E72-4761-9ED9-098BA69454FC}"/>
    <cellStyle name="Normal 9 5 5 3 4 2" xfId="5146" xr:uid="{2124114F-D2EA-4EE5-B2DC-EF9AA782C211}"/>
    <cellStyle name="Normal 9 5 5 3 5" xfId="5143" xr:uid="{44ADA507-A1E9-4D70-944D-D5EE329B980F}"/>
    <cellStyle name="Normal 9 5 5 4" xfId="4208" xr:uid="{6A30DD09-155A-4A8F-9E55-53F456DF7C25}"/>
    <cellStyle name="Normal 9 5 5 4 2" xfId="5147" xr:uid="{596199E6-01A2-4474-91B0-7FFF7241FFDB}"/>
    <cellStyle name="Normal 9 5 5 5" xfId="4209" xr:uid="{EDCF25F4-DDB4-45FD-A955-EB5732AC0B0B}"/>
    <cellStyle name="Normal 9 5 5 5 2" xfId="5148" xr:uid="{5209F5DF-8DC0-4E80-9344-1484D3C3FE5D}"/>
    <cellStyle name="Normal 9 5 5 6" xfId="4210" xr:uid="{DA47E13E-26D6-43C5-8444-25E20C3E852F}"/>
    <cellStyle name="Normal 9 5 5 6 2" xfId="5149" xr:uid="{BE664F70-B289-42C4-A40E-33F6DBF1F4A5}"/>
    <cellStyle name="Normal 9 5 5 7" xfId="5138" xr:uid="{C4F6F164-43D4-442F-AA70-603F8DFBA51F}"/>
    <cellStyle name="Normal 9 5 6" xfId="885" xr:uid="{3D169B70-CDE3-4AAE-9966-36ACC824F036}"/>
    <cellStyle name="Normal 9 5 6 2" xfId="2469" xr:uid="{23A5F811-0CCF-4C20-8C76-07245B9E40FF}"/>
    <cellStyle name="Normal 9 5 6 2 2" xfId="4211" xr:uid="{FA3C354E-DEE8-48A3-BE0F-94D28A7EEEED}"/>
    <cellStyle name="Normal 9 5 6 2 2 2" xfId="5152" xr:uid="{0FA212AC-25C6-4868-876B-122D91E7D05E}"/>
    <cellStyle name="Normal 9 5 6 2 3" xfId="4212" xr:uid="{0B2790C7-5DB4-4713-A422-4BA7BBB9A734}"/>
    <cellStyle name="Normal 9 5 6 2 3 2" xfId="5153" xr:uid="{A1DF7727-5035-4172-8207-2A4837E3752A}"/>
    <cellStyle name="Normal 9 5 6 2 4" xfId="4213" xr:uid="{D9ABD9E1-2E39-4E48-AEE7-3E568FA77B48}"/>
    <cellStyle name="Normal 9 5 6 2 4 2" xfId="5154" xr:uid="{F86981A2-40A3-403E-B19C-9D4BBC435132}"/>
    <cellStyle name="Normal 9 5 6 2 5" xfId="5151" xr:uid="{81257EC2-DC2A-4757-98D8-D29F18D000EA}"/>
    <cellStyle name="Normal 9 5 6 3" xfId="4214" xr:uid="{DC91F860-A6F1-4DBD-82E1-E2075FC77611}"/>
    <cellStyle name="Normal 9 5 6 3 2" xfId="5155" xr:uid="{FBFC42F8-598E-4896-83FA-7EA9E1C3797B}"/>
    <cellStyle name="Normal 9 5 6 4" xfId="4215" xr:uid="{D5241EC3-4AFA-4675-A106-64AD1F34C4A1}"/>
    <cellStyle name="Normal 9 5 6 4 2" xfId="5156" xr:uid="{57E1DE6E-CC7E-49C8-BBA2-183E8BFD8485}"/>
    <cellStyle name="Normal 9 5 6 5" xfId="4216" xr:uid="{6E186FE2-52AD-4F84-BFBC-ADEBCE8D6541}"/>
    <cellStyle name="Normal 9 5 6 5 2" xfId="5157" xr:uid="{7D560D36-D9D4-4591-8298-02DEF1D35038}"/>
    <cellStyle name="Normal 9 5 6 6" xfId="5150" xr:uid="{289CA57E-B62F-4CFF-9987-4BACE94670CF}"/>
    <cellStyle name="Normal 9 5 7" xfId="2470" xr:uid="{F2D23666-F83C-4D95-8640-5E481ACFADA2}"/>
    <cellStyle name="Normal 9 5 7 2" xfId="4217" xr:uid="{4ECB9ED8-6317-4355-A705-AA2401654B80}"/>
    <cellStyle name="Normal 9 5 7 2 2" xfId="5159" xr:uid="{376393A7-57FC-4931-92E6-4DFE73C54D30}"/>
    <cellStyle name="Normal 9 5 7 3" xfId="4218" xr:uid="{1A77CAF5-0175-49DB-9BB5-C20C048A8E6C}"/>
    <cellStyle name="Normal 9 5 7 3 2" xfId="5160" xr:uid="{C46B7040-7DF9-4BBF-9EB7-2F004BD6F4E3}"/>
    <cellStyle name="Normal 9 5 7 4" xfId="4219" xr:uid="{914F3267-C05E-464C-B563-0E811A5326FC}"/>
    <cellStyle name="Normal 9 5 7 4 2" xfId="5161" xr:uid="{FF6FD1F6-7A2A-4AA1-B31F-DC53F6093C10}"/>
    <cellStyle name="Normal 9 5 7 5" xfId="5158" xr:uid="{F77472A8-BF12-4ACF-BB02-917E7596D18C}"/>
    <cellStyle name="Normal 9 5 8" xfId="4220" xr:uid="{1725E011-DA0E-4911-8559-B20DCA4EDD80}"/>
    <cellStyle name="Normal 9 5 8 2" xfId="4221" xr:uid="{F36580A0-D723-4BE3-B3F0-DBF49C24F3F9}"/>
    <cellStyle name="Normal 9 5 8 2 2" xfId="5163" xr:uid="{258C22EC-64FE-4F2F-B5DD-EC3A9491F0B6}"/>
    <cellStyle name="Normal 9 5 8 3" xfId="4222" xr:uid="{EE3E5C95-B3CB-4EC6-8A47-E6B9DADBA696}"/>
    <cellStyle name="Normal 9 5 8 3 2" xfId="5164" xr:uid="{3B4B0B88-0BBE-4424-8ACA-0DB550D77ADD}"/>
    <cellStyle name="Normal 9 5 8 4" xfId="4223" xr:uid="{659A6BF9-3F6F-4A35-BC8E-2EEE5485CB69}"/>
    <cellStyle name="Normal 9 5 8 4 2" xfId="5165" xr:uid="{0DCD156F-E416-4423-8F0D-03AED66CEE9C}"/>
    <cellStyle name="Normal 9 5 8 5" xfId="5162" xr:uid="{54C86CD4-AD15-4755-8F19-EC0CA253FF2B}"/>
    <cellStyle name="Normal 9 5 9" xfId="4224" xr:uid="{5E65DEE2-7B7B-4FC2-9090-55000C5CE36D}"/>
    <cellStyle name="Normal 9 5 9 2" xfId="5166" xr:uid="{764E5FAE-6F7E-4B09-8CA1-E86C2B46A919}"/>
    <cellStyle name="Normal 9 6" xfId="180" xr:uid="{617E9B3E-1F70-4A46-8C31-8C4968292A80}"/>
    <cellStyle name="Normal 9 6 10" xfId="5167" xr:uid="{98CBACFE-5D11-406D-A280-6B8077A330DE}"/>
    <cellStyle name="Normal 9 6 2" xfId="181" xr:uid="{E3C4051F-67B6-4E84-8068-44EE5702C6EF}"/>
    <cellStyle name="Normal 9 6 2 2" xfId="423" xr:uid="{6CA7CC5D-47B6-4231-AE6D-5D77A1C1C116}"/>
    <cellStyle name="Normal 9 6 2 2 2" xfId="886" xr:uid="{073FC304-A2E7-4D8B-AD5C-55E421710CE2}"/>
    <cellStyle name="Normal 9 6 2 2 2 2" xfId="2471" xr:uid="{0B882502-1E9A-45EB-BD85-030DCC927506}"/>
    <cellStyle name="Normal 9 6 2 2 2 2 2" xfId="5171" xr:uid="{E7CF120D-ABDC-4C26-A71B-52EF332DED97}"/>
    <cellStyle name="Normal 9 6 2 2 2 3" xfId="4225" xr:uid="{AF1BAA3B-4B84-4BA0-9789-81132237C14C}"/>
    <cellStyle name="Normal 9 6 2 2 2 3 2" xfId="5172" xr:uid="{4AE7E0F2-121C-446C-8303-3E1F4137B7D7}"/>
    <cellStyle name="Normal 9 6 2 2 2 4" xfId="4226" xr:uid="{7AF69D84-B172-4014-8562-75523B60C8DD}"/>
    <cellStyle name="Normal 9 6 2 2 2 4 2" xfId="5173" xr:uid="{A535184D-07F2-4FE2-8204-B1081AC1D5F2}"/>
    <cellStyle name="Normal 9 6 2 2 2 5" xfId="5170" xr:uid="{2A7BFF22-4503-4A89-9156-0738AEDD4B00}"/>
    <cellStyle name="Normal 9 6 2 2 3" xfId="2472" xr:uid="{EB4471DB-3257-4A35-A32E-C97E2B9A035D}"/>
    <cellStyle name="Normal 9 6 2 2 3 2" xfId="4227" xr:uid="{FD51519B-309E-4236-AAF2-A268555E3B6E}"/>
    <cellStyle name="Normal 9 6 2 2 3 2 2" xfId="5175" xr:uid="{CD1326D8-BE27-4C43-9F0C-ACFADC27C147}"/>
    <cellStyle name="Normal 9 6 2 2 3 3" xfId="4228" xr:uid="{CBF0FE05-7466-48A5-8B44-B74426BE1A13}"/>
    <cellStyle name="Normal 9 6 2 2 3 3 2" xfId="5176" xr:uid="{A85432A1-F990-446E-B66D-B1504ADEF67B}"/>
    <cellStyle name="Normal 9 6 2 2 3 4" xfId="4229" xr:uid="{61413507-37B2-491F-8588-43213A951353}"/>
    <cellStyle name="Normal 9 6 2 2 3 4 2" xfId="5177" xr:uid="{1C67099A-8710-45B0-9017-057CC51EBEB4}"/>
    <cellStyle name="Normal 9 6 2 2 3 5" xfId="5174" xr:uid="{AE4419FE-62A6-4ACA-B5F1-6192E079BC9A}"/>
    <cellStyle name="Normal 9 6 2 2 4" xfId="4230" xr:uid="{5CFD94E2-2F7D-4176-85FA-EAF8D3958EB6}"/>
    <cellStyle name="Normal 9 6 2 2 4 2" xfId="5178" xr:uid="{AD9D6F1A-7363-4CD4-A509-B7640320090F}"/>
    <cellStyle name="Normal 9 6 2 2 5" xfId="4231" xr:uid="{4620B899-1ED1-4DF6-A36C-C60C696B08AD}"/>
    <cellStyle name="Normal 9 6 2 2 5 2" xfId="5179" xr:uid="{99FB1D68-C575-43F6-AC0B-B33E7BEE31EE}"/>
    <cellStyle name="Normal 9 6 2 2 6" xfId="4232" xr:uid="{A93AC517-B7B8-4F08-B743-6E5B7EA78D3E}"/>
    <cellStyle name="Normal 9 6 2 2 6 2" xfId="5180" xr:uid="{230312E7-8E7E-420E-A41A-6FE0D0C03934}"/>
    <cellStyle name="Normal 9 6 2 2 7" xfId="5169" xr:uid="{3D61C957-8077-4EEA-BEE5-2442E8FADB50}"/>
    <cellStyle name="Normal 9 6 2 3" xfId="887" xr:uid="{8B6A136C-4793-4CA6-B5A9-9CD389C4B898}"/>
    <cellStyle name="Normal 9 6 2 3 2" xfId="2473" xr:uid="{595A17DA-9087-403F-98DA-5C7F9F0171C7}"/>
    <cellStyle name="Normal 9 6 2 3 2 2" xfId="4233" xr:uid="{48823653-137D-4853-AFB1-59619DE75005}"/>
    <cellStyle name="Normal 9 6 2 3 2 2 2" xfId="5183" xr:uid="{43A2BC1F-BF9A-4C8F-872F-B3B36F612677}"/>
    <cellStyle name="Normal 9 6 2 3 2 3" xfId="4234" xr:uid="{AD2929DC-0383-497F-B06D-90A1D03FBE29}"/>
    <cellStyle name="Normal 9 6 2 3 2 3 2" xfId="5184" xr:uid="{C73C68AE-3CD7-4435-990E-2B33C37AC8C5}"/>
    <cellStyle name="Normal 9 6 2 3 2 4" xfId="4235" xr:uid="{59D37541-B80E-4F5F-AF42-FD439DAC6185}"/>
    <cellStyle name="Normal 9 6 2 3 2 4 2" xfId="5185" xr:uid="{5F3BA6EA-DE7F-4E69-9D4C-9F9C81C1B9FE}"/>
    <cellStyle name="Normal 9 6 2 3 2 5" xfId="5182" xr:uid="{34020838-5B4D-46B7-904C-BAEDC17A8F7B}"/>
    <cellStyle name="Normal 9 6 2 3 3" xfId="4236" xr:uid="{A723566F-EEA8-4B84-AB06-3A2131CCB9C8}"/>
    <cellStyle name="Normal 9 6 2 3 3 2" xfId="5186" xr:uid="{7819FEB2-EBFA-41DF-8869-D8CE5EF08D05}"/>
    <cellStyle name="Normal 9 6 2 3 4" xfId="4237" xr:uid="{1AC73555-1589-492F-9C0B-326B03478548}"/>
    <cellStyle name="Normal 9 6 2 3 4 2" xfId="5187" xr:uid="{62D49868-3EF3-4BB1-BDDF-492E1AFBE083}"/>
    <cellStyle name="Normal 9 6 2 3 5" xfId="4238" xr:uid="{BBC4EB3F-A03A-4BF5-958E-E4D37E69589C}"/>
    <cellStyle name="Normal 9 6 2 3 5 2" xfId="5188" xr:uid="{806335CE-A127-471E-B808-7BEFD1693688}"/>
    <cellStyle name="Normal 9 6 2 3 6" xfId="5181" xr:uid="{C95E9CE6-F67B-4B02-BB30-0D4E465F20BB}"/>
    <cellStyle name="Normal 9 6 2 4" xfId="2474" xr:uid="{77E18EC7-DB7A-48AE-AE52-EBE73E6141E7}"/>
    <cellStyle name="Normal 9 6 2 4 2" xfId="4239" xr:uid="{EDE7DD2B-2892-45D1-ADB4-B88E4E068BAA}"/>
    <cellStyle name="Normal 9 6 2 4 2 2" xfId="5190" xr:uid="{6FF40A64-FC62-4215-B2E5-B631095239A7}"/>
    <cellStyle name="Normal 9 6 2 4 3" xfId="4240" xr:uid="{1F5C99C6-75BE-42BA-B1C5-49E1F38D357B}"/>
    <cellStyle name="Normal 9 6 2 4 3 2" xfId="5191" xr:uid="{6C5B62B7-9FE7-4A7F-B333-8557BBE0D566}"/>
    <cellStyle name="Normal 9 6 2 4 4" xfId="4241" xr:uid="{7B6C807E-D34E-4198-8201-ED9723654A99}"/>
    <cellStyle name="Normal 9 6 2 4 4 2" xfId="5192" xr:uid="{B664E501-4A11-48AD-A7F9-B832E82DF03C}"/>
    <cellStyle name="Normal 9 6 2 4 5" xfId="5189" xr:uid="{5B55AD77-6373-4DCE-ABEB-A52F2403B42E}"/>
    <cellStyle name="Normal 9 6 2 5" xfId="4242" xr:uid="{F392C833-13EC-4032-A855-F401447217E2}"/>
    <cellStyle name="Normal 9 6 2 5 2" xfId="4243" xr:uid="{39F67814-7284-49D3-B576-DA2EB71F8992}"/>
    <cellStyle name="Normal 9 6 2 5 2 2" xfId="5194" xr:uid="{D1773EC7-FBDF-441E-9E39-442933910DCB}"/>
    <cellStyle name="Normal 9 6 2 5 3" xfId="4244" xr:uid="{4CDD0DE3-0C1E-4F4B-9735-9C43EED82E00}"/>
    <cellStyle name="Normal 9 6 2 5 3 2" xfId="5195" xr:uid="{C83C69B1-0A97-4F97-B117-47251A19042E}"/>
    <cellStyle name="Normal 9 6 2 5 4" xfId="4245" xr:uid="{718A2411-818E-4A53-9688-D9F826216F4F}"/>
    <cellStyle name="Normal 9 6 2 5 4 2" xfId="5196" xr:uid="{49B83A1B-286D-4B7B-93FE-C620D55F675E}"/>
    <cellStyle name="Normal 9 6 2 5 5" xfId="5193" xr:uid="{23BA1BBF-28E1-46A8-91A7-3945D26194B3}"/>
    <cellStyle name="Normal 9 6 2 6" xfId="4246" xr:uid="{41B57B19-AC18-4FFC-B969-D323FF8275E3}"/>
    <cellStyle name="Normal 9 6 2 6 2" xfId="5197" xr:uid="{D58DFDD5-8A9C-4006-8DBB-D40756EA6EB8}"/>
    <cellStyle name="Normal 9 6 2 7" xfId="4247" xr:uid="{8F4A5CB5-5DA8-45EA-A829-B55FAB531018}"/>
    <cellStyle name="Normal 9 6 2 7 2" xfId="5198" xr:uid="{DF7A8232-23EE-48AD-9E0D-56349A2905C4}"/>
    <cellStyle name="Normal 9 6 2 8" xfId="4248" xr:uid="{1D07356D-E296-466F-9B2A-F5DB4981CABE}"/>
    <cellStyle name="Normal 9 6 2 8 2" xfId="5199" xr:uid="{C7949E58-0BFC-401E-8299-8B5376FED4AB}"/>
    <cellStyle name="Normal 9 6 2 9" xfId="5168" xr:uid="{7626B020-FBA8-40BE-8062-E13E26667AC1}"/>
    <cellStyle name="Normal 9 6 3" xfId="424" xr:uid="{6D6F875C-24D0-4655-A1E7-8B5FA4F53A16}"/>
    <cellStyle name="Normal 9 6 3 2" xfId="888" xr:uid="{B5ACB5DB-7350-4713-BE76-164BE2C926AD}"/>
    <cellStyle name="Normal 9 6 3 2 2" xfId="889" xr:uid="{C7DCD422-8323-4E63-9E6A-054FF6A61FB0}"/>
    <cellStyle name="Normal 9 6 3 2 2 2" xfId="5202" xr:uid="{AD7AC0AA-7CBC-4C97-BA64-0EF9FE35359B}"/>
    <cellStyle name="Normal 9 6 3 2 3" xfId="4249" xr:uid="{A2916081-7276-457A-8ACD-312D22AC286A}"/>
    <cellStyle name="Normal 9 6 3 2 3 2" xfId="5203" xr:uid="{934EAABC-C67D-4F0D-BFEF-38AFD3E7AA65}"/>
    <cellStyle name="Normal 9 6 3 2 4" xfId="4250" xr:uid="{BBF3ED47-2B2F-4E01-B6B1-EA6AB040DC23}"/>
    <cellStyle name="Normal 9 6 3 2 4 2" xfId="5204" xr:uid="{06C61BFB-92DD-46A9-867F-DB4C2A4087CA}"/>
    <cellStyle name="Normal 9 6 3 2 5" xfId="5201" xr:uid="{66C70CA8-0FBC-4385-8569-FCA224AC9E6B}"/>
    <cellStyle name="Normal 9 6 3 3" xfId="890" xr:uid="{826B28D8-8C11-470C-B240-6FB1A58D42A7}"/>
    <cellStyle name="Normal 9 6 3 3 2" xfId="4251" xr:uid="{E73CEC2A-E344-4D24-A31D-05918512AF15}"/>
    <cellStyle name="Normal 9 6 3 3 2 2" xfId="5206" xr:uid="{6BA6B84E-913D-42AC-B0C1-64B1817C70AC}"/>
    <cellStyle name="Normal 9 6 3 3 3" xfId="4252" xr:uid="{C3BD2290-D6C0-4EBD-B924-46EEDCAFE373}"/>
    <cellStyle name="Normal 9 6 3 3 3 2" xfId="5207" xr:uid="{245654B0-DCFA-4816-88D5-BA7EF7833427}"/>
    <cellStyle name="Normal 9 6 3 3 4" xfId="4253" xr:uid="{216C32A6-ECE4-4B48-8AC3-1F85B7F31584}"/>
    <cellStyle name="Normal 9 6 3 3 4 2" xfId="5208" xr:uid="{6B46C191-E3D1-4244-A17C-12F2B62F13C6}"/>
    <cellStyle name="Normal 9 6 3 3 5" xfId="5205" xr:uid="{B5621F15-54DB-4D75-BB79-2D08350BB492}"/>
    <cellStyle name="Normal 9 6 3 4" xfId="4254" xr:uid="{56F655EF-E35A-490A-BCCD-5AF5824FDD1B}"/>
    <cellStyle name="Normal 9 6 3 4 2" xfId="5209" xr:uid="{F3AC8BBD-97A1-48DD-BD14-421AB3FA31B4}"/>
    <cellStyle name="Normal 9 6 3 5" xfId="4255" xr:uid="{69A59EA1-93B5-4DB5-AC15-2AF32EC9EBE2}"/>
    <cellStyle name="Normal 9 6 3 5 2" xfId="5210" xr:uid="{538D7EAB-A35B-4523-809D-16F7E2C2F1B4}"/>
    <cellStyle name="Normal 9 6 3 6" xfId="4256" xr:uid="{8B783BD8-066D-4CF0-9315-A7A199BE8BE9}"/>
    <cellStyle name="Normal 9 6 3 6 2" xfId="5211" xr:uid="{37CCDA56-C3D2-4061-B78F-98058C461FC0}"/>
    <cellStyle name="Normal 9 6 3 7" xfId="5200" xr:uid="{C2C9F473-9872-4B74-BA7F-B9EAD19AEEA3}"/>
    <cellStyle name="Normal 9 6 4" xfId="425" xr:uid="{DB18FC99-1264-46A9-8C5E-955C7C7116E3}"/>
    <cellStyle name="Normal 9 6 4 2" xfId="891" xr:uid="{1A4BF5D6-9965-4A34-ADCC-1FEA4ABA6FA9}"/>
    <cellStyle name="Normal 9 6 4 2 2" xfId="4257" xr:uid="{DCB53F46-C64A-4115-954D-3A477321C9F6}"/>
    <cellStyle name="Normal 9 6 4 2 2 2" xfId="5214" xr:uid="{CB3B2960-FD6E-47F8-91DA-86829A6ED53A}"/>
    <cellStyle name="Normal 9 6 4 2 3" xfId="4258" xr:uid="{C9711C0D-05EF-4A03-AADD-2C33042F377B}"/>
    <cellStyle name="Normal 9 6 4 2 3 2" xfId="5215" xr:uid="{95DC1381-14B3-4DBB-86BC-93711F9153F7}"/>
    <cellStyle name="Normal 9 6 4 2 4" xfId="4259" xr:uid="{71108801-172C-4724-9C4B-2249E4ADD0BF}"/>
    <cellStyle name="Normal 9 6 4 2 4 2" xfId="5216" xr:uid="{8406CB97-2358-4909-8ECC-7A2D2BB5F195}"/>
    <cellStyle name="Normal 9 6 4 2 5" xfId="5213" xr:uid="{D4B620DA-4441-4B64-9F8C-B25710D6D369}"/>
    <cellStyle name="Normal 9 6 4 3" xfId="4260" xr:uid="{8B3AAD25-CD9B-402B-ADC3-CA61271AAFA2}"/>
    <cellStyle name="Normal 9 6 4 3 2" xfId="5217" xr:uid="{E3E7579C-8069-4F13-BD4B-43418691D67D}"/>
    <cellStyle name="Normal 9 6 4 4" xfId="4261" xr:uid="{A568B5F5-ED06-4A4E-8D67-BC5133E63E81}"/>
    <cellStyle name="Normal 9 6 4 4 2" xfId="5218" xr:uid="{C02D6BA3-67A3-4017-8CB0-9BED796EF77D}"/>
    <cellStyle name="Normal 9 6 4 5" xfId="4262" xr:uid="{5E91F25C-6322-4962-8721-A346FDF6A73D}"/>
    <cellStyle name="Normal 9 6 4 5 2" xfId="5219" xr:uid="{2BADC17C-1896-4293-97BF-5062FF5D30C4}"/>
    <cellStyle name="Normal 9 6 4 6" xfId="5212" xr:uid="{9AEFF76F-42D5-4287-8B07-5BA76EB2F73E}"/>
    <cellStyle name="Normal 9 6 5" xfId="892" xr:uid="{14C12F76-EF07-4DDB-9375-A3D22A6645EC}"/>
    <cellStyle name="Normal 9 6 5 2" xfId="4263" xr:uid="{17F0AC86-22CE-45E5-83A0-ECA6CFA053E2}"/>
    <cellStyle name="Normal 9 6 5 2 2" xfId="5221" xr:uid="{D8CB4437-A195-41A7-85FA-D3415830110C}"/>
    <cellStyle name="Normal 9 6 5 3" xfId="4264" xr:uid="{4A48EFC8-34FE-4823-AC14-1B26C16C2BE8}"/>
    <cellStyle name="Normal 9 6 5 3 2" xfId="5222" xr:uid="{59A41B98-0BC6-4DE3-914D-0EA8CF01EB6C}"/>
    <cellStyle name="Normal 9 6 5 4" xfId="4265" xr:uid="{4914ED14-95AE-43BA-A348-0AE3212089FF}"/>
    <cellStyle name="Normal 9 6 5 4 2" xfId="5223" xr:uid="{DEEF480D-4F24-4F5E-B1A4-672C3B7754F5}"/>
    <cellStyle name="Normal 9 6 5 5" xfId="5220" xr:uid="{67DF3C42-2907-4ACB-B0A0-7B7DB69855DA}"/>
    <cellStyle name="Normal 9 6 6" xfId="4266" xr:uid="{B73AC98E-3989-4052-97C6-15B034C51573}"/>
    <cellStyle name="Normal 9 6 6 2" xfId="4267" xr:uid="{22814121-2954-4CAD-B83B-C60DD6283F9A}"/>
    <cellStyle name="Normal 9 6 6 2 2" xfId="5225" xr:uid="{F77ACDDB-7533-4030-9ED4-12A857C2A982}"/>
    <cellStyle name="Normal 9 6 6 3" xfId="4268" xr:uid="{E8619D6F-99BB-4137-95EF-ADE13BDE9544}"/>
    <cellStyle name="Normal 9 6 6 3 2" xfId="5226" xr:uid="{1181C212-7449-40C5-B6B5-0D16A9642ED8}"/>
    <cellStyle name="Normal 9 6 6 4" xfId="4269" xr:uid="{CF27B245-6A21-432D-96AD-916D53AD0527}"/>
    <cellStyle name="Normal 9 6 6 4 2" xfId="5227" xr:uid="{10EA4FAF-59BF-4AA2-8347-EF4E8C04B8DD}"/>
    <cellStyle name="Normal 9 6 6 5" xfId="5224" xr:uid="{D39E0DEA-C35E-4F16-B397-10EEAC775F0D}"/>
    <cellStyle name="Normal 9 6 7" xfId="4270" xr:uid="{3EDBABF0-5A9F-48BF-8D16-764B6107DFFB}"/>
    <cellStyle name="Normal 9 6 7 2" xfId="5228" xr:uid="{1873B4F2-5C08-4315-A8C8-4F649E4333D5}"/>
    <cellStyle name="Normal 9 6 8" xfId="4271" xr:uid="{2E80412D-9BB7-402F-86D8-7F813AD88D65}"/>
    <cellStyle name="Normal 9 6 8 2" xfId="5229" xr:uid="{66C67B19-BCA9-4CEF-90AB-A560C20A00AA}"/>
    <cellStyle name="Normal 9 6 9" xfId="4272" xr:uid="{B1BBB66C-14DA-43EE-A22E-2CD54459A79B}"/>
    <cellStyle name="Normal 9 6 9 2" xfId="5230" xr:uid="{5686ECAB-F3E7-42F5-A154-B11157250726}"/>
    <cellStyle name="Normal 9 7" xfId="182" xr:uid="{E0C08DBB-E78D-47B1-8FF2-7B1F32590E4F}"/>
    <cellStyle name="Normal 9 7 2" xfId="426" xr:uid="{0F56C661-9273-4B5E-9D41-FF63B72E140B}"/>
    <cellStyle name="Normal 9 7 2 2" xfId="893" xr:uid="{C80E1330-E856-44A8-A931-848DF2FDAA8C}"/>
    <cellStyle name="Normal 9 7 2 2 2" xfId="2475" xr:uid="{81DAF373-7629-4AC9-909F-25DA34A8853D}"/>
    <cellStyle name="Normal 9 7 2 2 2 2" xfId="2476" xr:uid="{2BE89FB1-EBEC-49D7-8892-A73631F01518}"/>
    <cellStyle name="Normal 9 7 2 2 2 2 2" xfId="5235" xr:uid="{B2A8F533-CDDA-45C7-8F3B-E6F290F280E9}"/>
    <cellStyle name="Normal 9 7 2 2 2 3" xfId="5234" xr:uid="{20C52F76-310E-49BE-B7F4-F083B3CCD6DA}"/>
    <cellStyle name="Normal 9 7 2 2 3" xfId="2477" xr:uid="{F4DF5512-1613-4247-AC9F-89517A773E4D}"/>
    <cellStyle name="Normal 9 7 2 2 3 2" xfId="5236" xr:uid="{4B63B670-E642-4B65-BBDD-AB8EDCD473AD}"/>
    <cellStyle name="Normal 9 7 2 2 4" xfId="4273" xr:uid="{DFF24EAE-0649-40AE-B280-9AE048A0B728}"/>
    <cellStyle name="Normal 9 7 2 2 4 2" xfId="5237" xr:uid="{E050B4F2-73EB-49D0-AC9C-8E8BB276E036}"/>
    <cellStyle name="Normal 9 7 2 2 5" xfId="5233" xr:uid="{B66DE960-9BEC-4C14-9FA1-361D5AACB9F6}"/>
    <cellStyle name="Normal 9 7 2 3" xfId="2478" xr:uid="{E7584BC4-4CEB-4A33-80E4-BE2F42A24D7F}"/>
    <cellStyle name="Normal 9 7 2 3 2" xfId="2479" xr:uid="{3AF621E7-E1EE-4B04-843F-3312CA9B8F15}"/>
    <cellStyle name="Normal 9 7 2 3 2 2" xfId="5239" xr:uid="{DBE1E319-6B88-4208-A364-B436A84D94A1}"/>
    <cellStyle name="Normal 9 7 2 3 3" xfId="4274" xr:uid="{EA0F4E37-46F7-419D-B9BA-7D7CBE588DCF}"/>
    <cellStyle name="Normal 9 7 2 3 3 2" xfId="5240" xr:uid="{8A4E9E79-8C50-4018-A857-14C8265825A1}"/>
    <cellStyle name="Normal 9 7 2 3 4" xfId="4275" xr:uid="{A91DB023-A87C-4313-8A80-F619697FCC12}"/>
    <cellStyle name="Normal 9 7 2 3 4 2" xfId="5241" xr:uid="{0B4C67CB-D143-4895-AE3C-8D7A89017D83}"/>
    <cellStyle name="Normal 9 7 2 3 5" xfId="5238" xr:uid="{7E7697B7-CEFA-47EE-A456-42801804107B}"/>
    <cellStyle name="Normal 9 7 2 4" xfId="2480" xr:uid="{E8771AC3-DB61-4594-A7CB-B4BB6EDEA9DD}"/>
    <cellStyle name="Normal 9 7 2 4 2" xfId="5242" xr:uid="{CE4349FE-8978-44FF-A364-44E33C32795E}"/>
    <cellStyle name="Normal 9 7 2 5" xfId="4276" xr:uid="{39C3356D-8F47-4122-983A-989C3FD049F1}"/>
    <cellStyle name="Normal 9 7 2 5 2" xfId="5243" xr:uid="{FE9FDF79-E06F-4290-B5DD-640416E96C85}"/>
    <cellStyle name="Normal 9 7 2 6" xfId="4277" xr:uid="{D8D1BE1A-09A1-4296-97F9-B15AE769DCC1}"/>
    <cellStyle name="Normal 9 7 2 6 2" xfId="5244" xr:uid="{E29C499E-23BF-4C81-BBED-0CCDB762A4AE}"/>
    <cellStyle name="Normal 9 7 2 7" xfId="5232" xr:uid="{FB94D0A5-B1E4-426D-843D-F56BF70ED85D}"/>
    <cellStyle name="Normal 9 7 3" xfId="894" xr:uid="{54FD6F60-6EAF-4168-A200-B5969118B827}"/>
    <cellStyle name="Normal 9 7 3 2" xfId="2481" xr:uid="{4113904E-F3BD-4F65-810A-8E1069F7BB43}"/>
    <cellStyle name="Normal 9 7 3 2 2" xfId="2482" xr:uid="{E95225F6-17BF-44F6-A466-8ED2FD0096FF}"/>
    <cellStyle name="Normal 9 7 3 2 2 2" xfId="5247" xr:uid="{A5640BF3-D756-445C-92CE-ADB006019330}"/>
    <cellStyle name="Normal 9 7 3 2 3" xfId="4278" xr:uid="{AF496481-7081-4EF1-9FDF-D435ABF2F1B9}"/>
    <cellStyle name="Normal 9 7 3 2 3 2" xfId="5248" xr:uid="{F999AB15-AEA8-42B1-8D56-2187D2929961}"/>
    <cellStyle name="Normal 9 7 3 2 4" xfId="4279" xr:uid="{1FAAB9D1-AB0A-4A96-8990-5714AD353CBF}"/>
    <cellStyle name="Normal 9 7 3 2 4 2" xfId="5249" xr:uid="{8E38185E-779C-477B-ABC0-D1A653111FD4}"/>
    <cellStyle name="Normal 9 7 3 2 5" xfId="5246" xr:uid="{B8DF30B9-AE98-4D9E-A30A-561B94E3D7E0}"/>
    <cellStyle name="Normal 9 7 3 3" xfId="2483" xr:uid="{F41C7F90-6C18-48EE-ADF5-D8BBB4558861}"/>
    <cellStyle name="Normal 9 7 3 3 2" xfId="5250" xr:uid="{072A33EF-D70A-47AB-BD93-D3F649042BE8}"/>
    <cellStyle name="Normal 9 7 3 4" xfId="4280" xr:uid="{4BC151DB-BDBE-4740-8E50-FD904739AE08}"/>
    <cellStyle name="Normal 9 7 3 4 2" xfId="5251" xr:uid="{3E2A5F8C-2C80-4259-BFB7-0F0FF92934E7}"/>
    <cellStyle name="Normal 9 7 3 5" xfId="4281" xr:uid="{E613450D-A358-4BEE-BA8D-1275E9BE3694}"/>
    <cellStyle name="Normal 9 7 3 5 2" xfId="5252" xr:uid="{CE9A0AE1-16C4-4F91-BFBA-E12030FB3D4E}"/>
    <cellStyle name="Normal 9 7 3 6" xfId="5245" xr:uid="{4CF17B8F-9213-4D0B-98D8-E357827FBC8E}"/>
    <cellStyle name="Normal 9 7 4" xfId="2484" xr:uid="{16C699F0-078A-4F17-A1D7-7DD26BAC6980}"/>
    <cellStyle name="Normal 9 7 4 2" xfId="2485" xr:uid="{055B3771-DB0E-4F10-8DB5-FAAC015A484B}"/>
    <cellStyle name="Normal 9 7 4 2 2" xfId="5254" xr:uid="{33A99E02-7ED7-4489-93F3-42930EAC1920}"/>
    <cellStyle name="Normal 9 7 4 3" xfId="4282" xr:uid="{48D45017-39B4-4238-8242-9A081FD3EE84}"/>
    <cellStyle name="Normal 9 7 4 3 2" xfId="5255" xr:uid="{F6AC86A1-433B-48E7-8A58-B32D1B4D3E24}"/>
    <cellStyle name="Normal 9 7 4 4" xfId="4283" xr:uid="{15DBD263-1047-4B28-B0C7-DDD9FDA107A8}"/>
    <cellStyle name="Normal 9 7 4 4 2" xfId="5256" xr:uid="{72128E49-4C1B-43CD-80D1-C0D4C91E9FB6}"/>
    <cellStyle name="Normal 9 7 4 5" xfId="5253" xr:uid="{2D93BD2D-26C6-424E-93E1-A114E5242603}"/>
    <cellStyle name="Normal 9 7 5" xfId="2486" xr:uid="{1FF19CCB-1906-4AB8-9529-6B31C59BAB5B}"/>
    <cellStyle name="Normal 9 7 5 2" xfId="4284" xr:uid="{78A52051-650E-41CD-9CD6-85D39ECFB0D6}"/>
    <cellStyle name="Normal 9 7 5 2 2" xfId="5258" xr:uid="{AB681A52-ABC0-4E26-9B06-1136CE3136A6}"/>
    <cellStyle name="Normal 9 7 5 3" xfId="4285" xr:uid="{BEFC3B04-A374-490E-A502-B1A29C460DAB}"/>
    <cellStyle name="Normal 9 7 5 3 2" xfId="5259" xr:uid="{4507CF33-8825-422A-9CC3-974A106A86A6}"/>
    <cellStyle name="Normal 9 7 5 4" xfId="4286" xr:uid="{A65FAA18-DF6E-48E6-A838-793034A7099B}"/>
    <cellStyle name="Normal 9 7 5 4 2" xfId="5260" xr:uid="{F320E26E-E2A2-496E-B12C-06D409F4B75B}"/>
    <cellStyle name="Normal 9 7 5 5" xfId="5257" xr:uid="{47F20736-03CD-4422-892B-3202CF8CF794}"/>
    <cellStyle name="Normal 9 7 6" xfId="4287" xr:uid="{08C6CFD8-278B-4B0A-B65F-74934A99C511}"/>
    <cellStyle name="Normal 9 7 6 2" xfId="5261" xr:uid="{C44B8F42-5EDC-448C-A876-928B0062EE7A}"/>
    <cellStyle name="Normal 9 7 7" xfId="4288" xr:uid="{5263C6A4-891D-489E-B169-CC62D8969CFA}"/>
    <cellStyle name="Normal 9 7 7 2" xfId="5262" xr:uid="{C0497A6E-65B8-46E6-8E32-EBF4B15EA535}"/>
    <cellStyle name="Normal 9 7 8" xfId="4289" xr:uid="{B1F7DB9C-7455-45C5-899D-F0799218BD73}"/>
    <cellStyle name="Normal 9 7 8 2" xfId="5263" xr:uid="{D5B02E3A-91CB-40F3-BBCE-5CE7955E8012}"/>
    <cellStyle name="Normal 9 7 9" xfId="5231" xr:uid="{59367488-E12F-4DBC-90D6-0DF1A98BBA37}"/>
    <cellStyle name="Normal 9 8" xfId="427" xr:uid="{827E6225-2E13-46FB-943A-A8DCB7EDDF82}"/>
    <cellStyle name="Normal 9 8 2" xfId="895" xr:uid="{5016878A-3598-4D42-8E95-97479C463325}"/>
    <cellStyle name="Normal 9 8 2 2" xfId="896" xr:uid="{0C4A1CE5-987E-413A-94AF-2C48778AF40E}"/>
    <cellStyle name="Normal 9 8 2 2 2" xfId="2487" xr:uid="{3659E33F-DDA0-4B8B-9B52-7BF46C1BCF66}"/>
    <cellStyle name="Normal 9 8 2 2 2 2" xfId="5267" xr:uid="{60E934C9-1950-4E55-872B-BBB54AD9E92E}"/>
    <cellStyle name="Normal 9 8 2 2 3" xfId="4290" xr:uid="{BCF44C3D-CC55-434F-8905-44092C6E3DAF}"/>
    <cellStyle name="Normal 9 8 2 2 3 2" xfId="5268" xr:uid="{E9BFC527-66C6-455B-86C3-AB7BAFF685CA}"/>
    <cellStyle name="Normal 9 8 2 2 4" xfId="4291" xr:uid="{3EACEE16-C057-499B-B908-366D1C7C85D1}"/>
    <cellStyle name="Normal 9 8 2 2 4 2" xfId="5269" xr:uid="{D524EDD7-7A1E-4B96-925D-6B63438F10EF}"/>
    <cellStyle name="Normal 9 8 2 2 5" xfId="5266" xr:uid="{79B33545-AA1D-4E1A-9107-E81B55FEEE85}"/>
    <cellStyle name="Normal 9 8 2 3" xfId="2488" xr:uid="{A1F3052A-D041-4C66-B91E-DD4B63F1FC8A}"/>
    <cellStyle name="Normal 9 8 2 3 2" xfId="5270" xr:uid="{61E64DD8-D1AD-459B-BCD5-14C0FA5EAF31}"/>
    <cellStyle name="Normal 9 8 2 4" xfId="4292" xr:uid="{020C7F13-40BB-41BF-BBA3-BED971CCE953}"/>
    <cellStyle name="Normal 9 8 2 4 2" xfId="5271" xr:uid="{3240A5C1-0184-45AA-A03C-535E1D7F389C}"/>
    <cellStyle name="Normal 9 8 2 5" xfId="4293" xr:uid="{E8AB9DFF-11F2-49AB-992B-8C62575FECDB}"/>
    <cellStyle name="Normal 9 8 2 5 2" xfId="5272" xr:uid="{32C30A22-26F8-4B27-96CC-BAF5CD950D4A}"/>
    <cellStyle name="Normal 9 8 2 6" xfId="5265" xr:uid="{06969D4B-F43B-47A6-861F-C62453A6BF46}"/>
    <cellStyle name="Normal 9 8 3" xfId="897" xr:uid="{F246BF7A-8C28-4FF1-A4CC-3EA70E80D980}"/>
    <cellStyle name="Normal 9 8 3 2" xfId="2489" xr:uid="{77418D37-939A-4FCE-9D55-1B0FB67A7B7E}"/>
    <cellStyle name="Normal 9 8 3 2 2" xfId="5274" xr:uid="{1624495A-B812-46B2-B9C7-A5F594F2FCE6}"/>
    <cellStyle name="Normal 9 8 3 3" xfId="4294" xr:uid="{BFDC2178-EAB7-4D92-AB78-796C7FEE25B4}"/>
    <cellStyle name="Normal 9 8 3 3 2" xfId="5275" xr:uid="{3010E892-886B-47EE-B532-51B1D60A53DF}"/>
    <cellStyle name="Normal 9 8 3 4" xfId="4295" xr:uid="{2DAE6F49-E6EE-494A-BFB2-D762359355C3}"/>
    <cellStyle name="Normal 9 8 3 4 2" xfId="5276" xr:uid="{4CD66A47-54B8-49E6-AF04-37107E7D78DF}"/>
    <cellStyle name="Normal 9 8 3 5" xfId="5273" xr:uid="{3F8D4619-4E38-43F8-ACE0-5F0A2AA09910}"/>
    <cellStyle name="Normal 9 8 4" xfId="2490" xr:uid="{E99BCCE6-B24A-4F90-A56C-55F5BB8BDEA8}"/>
    <cellStyle name="Normal 9 8 4 2" xfId="4296" xr:uid="{F724AF39-CD93-432E-AC89-DC65CA634A3A}"/>
    <cellStyle name="Normal 9 8 4 2 2" xfId="5278" xr:uid="{B41CBA54-29F3-4248-B187-4DBBD9FE810C}"/>
    <cellStyle name="Normal 9 8 4 3" xfId="4297" xr:uid="{CA9FC899-57D1-4C56-953B-43C586CCF906}"/>
    <cellStyle name="Normal 9 8 4 3 2" xfId="5279" xr:uid="{8E3E36ED-2A34-4DF5-912F-7234E31F908B}"/>
    <cellStyle name="Normal 9 8 4 4" xfId="4298" xr:uid="{2219A651-F488-4873-9150-F00B1312CB44}"/>
    <cellStyle name="Normal 9 8 4 4 2" xfId="5280" xr:uid="{AFBA58D2-5C8F-4239-A515-17153DEE9096}"/>
    <cellStyle name="Normal 9 8 4 5" xfId="5277" xr:uid="{F9AF278F-9EF4-49AC-AF85-8ACF18A7F33D}"/>
    <cellStyle name="Normal 9 8 5" xfId="4299" xr:uid="{C13740C5-B74F-435D-BCE6-AEC3641D1E1A}"/>
    <cellStyle name="Normal 9 8 5 2" xfId="5281" xr:uid="{8C355B8C-F2C2-4454-8E5A-980B490EDC25}"/>
    <cellStyle name="Normal 9 8 6" xfId="4300" xr:uid="{8FF0051E-AC86-49EC-A973-216465919C93}"/>
    <cellStyle name="Normal 9 8 6 2" xfId="5282" xr:uid="{144BAF56-D11C-4B11-9F8C-16ADCE72E7E7}"/>
    <cellStyle name="Normal 9 8 7" xfId="4301" xr:uid="{8D2C8033-03FA-4583-AE36-1D40FC24DB3A}"/>
    <cellStyle name="Normal 9 8 7 2" xfId="5283" xr:uid="{78F35E98-EE74-4F79-932E-FF6FF7636C35}"/>
    <cellStyle name="Normal 9 8 8" xfId="5264" xr:uid="{FEBDE6BA-A9D1-4F33-ABD3-832D81DA915A}"/>
    <cellStyle name="Normal 9 9" xfId="428" xr:uid="{D0E47C92-7520-472C-8F7F-09A63883591D}"/>
    <cellStyle name="Normal 9 9 2" xfId="898" xr:uid="{2AC5A22B-51D9-43C3-ADFD-E86411E08FA5}"/>
    <cellStyle name="Normal 9 9 2 2" xfId="2491" xr:uid="{1339188C-6414-4080-B172-CC4537B30FB9}"/>
    <cellStyle name="Normal 9 9 2 2 2" xfId="5286" xr:uid="{3B25DF53-714F-42A5-8380-A154F48A9FEE}"/>
    <cellStyle name="Normal 9 9 2 3" xfId="4302" xr:uid="{47194052-44D6-4E10-ABDF-78E3A466190B}"/>
    <cellStyle name="Normal 9 9 2 3 2" xfId="5287" xr:uid="{7BF4147A-BE23-4CD6-8907-1B24C671C82B}"/>
    <cellStyle name="Normal 9 9 2 4" xfId="4303" xr:uid="{33FDE379-6972-4DF0-900B-A1C859F2E6B5}"/>
    <cellStyle name="Normal 9 9 2 4 2" xfId="5288" xr:uid="{D0AE6A12-F666-4F6C-8ED7-2C84D478ADE3}"/>
    <cellStyle name="Normal 9 9 2 5" xfId="5285" xr:uid="{D706A972-F3E8-463E-A322-4BA4AB1D8731}"/>
    <cellStyle name="Normal 9 9 3" xfId="2492" xr:uid="{807B99BD-BAA1-4DF2-8C1A-C8CF4410A22E}"/>
    <cellStyle name="Normal 9 9 3 2" xfId="4304" xr:uid="{68AAD387-76F3-425B-AB12-BA673661E441}"/>
    <cellStyle name="Normal 9 9 3 2 2" xfId="5290" xr:uid="{D167B63B-6264-40C4-AD66-F82C3CE6EE5A}"/>
    <cellStyle name="Normal 9 9 3 3" xfId="4305" xr:uid="{D7ED2035-16EE-4CA9-8A7F-F333823EEAF9}"/>
    <cellStyle name="Normal 9 9 3 3 2" xfId="5291" xr:uid="{234A2086-327B-4552-BA28-EA5984E15C8A}"/>
    <cellStyle name="Normal 9 9 3 4" xfId="4306" xr:uid="{887EE123-178D-4BB6-AF8F-B75C35DAFC4A}"/>
    <cellStyle name="Normal 9 9 3 4 2" xfId="5292" xr:uid="{27224D3D-3616-426C-A86F-70CD40F0E1EA}"/>
    <cellStyle name="Normal 9 9 3 5" xfId="5289" xr:uid="{A8CB4FD6-E703-4972-87FD-EC216B63B29C}"/>
    <cellStyle name="Normal 9 9 4" xfId="4307" xr:uid="{69DEA893-F75A-49D0-B397-AA7106DA4CCA}"/>
    <cellStyle name="Normal 9 9 4 2" xfId="5293" xr:uid="{18A89850-457D-4C57-9234-7D9EC7CD666C}"/>
    <cellStyle name="Normal 9 9 5" xfId="4308" xr:uid="{485169B2-44A0-4B80-A64E-F9A5438EB95C}"/>
    <cellStyle name="Normal 9 9 5 2" xfId="5294" xr:uid="{C176557E-1E2B-4B19-A9DC-98596CDD0045}"/>
    <cellStyle name="Normal 9 9 6" xfId="4309" xr:uid="{F565BD47-68C2-4585-A013-F5AEF6998919}"/>
    <cellStyle name="Normal 9 9 6 2" xfId="5295" xr:uid="{8145AAB7-1444-4326-ADA5-13907221D7B1}"/>
    <cellStyle name="Normal 9 9 7" xfId="5284" xr:uid="{B863F344-33DB-4500-BBC5-47ABB08233C0}"/>
    <cellStyle name="Percent 2" xfId="183" xr:uid="{FD20AC78-8BE9-4850-837F-96D0104FBE18}"/>
    <cellStyle name="Percent 2 2" xfId="5296" xr:uid="{E810A88D-84F1-41C5-AC45-D2E621442DC1}"/>
    <cellStyle name="Гиперссылка 2" xfId="4" xr:uid="{49BAA0F8-B3D3-41B5-87DD-435502328B29}"/>
    <cellStyle name="Гиперссылка 2 2" xfId="5297" xr:uid="{26B733FC-B036-4355-884E-6978E7BEF659}"/>
    <cellStyle name="Обычный 2" xfId="1" xr:uid="{A3CD5D5E-4502-4158-8112-08CDD679ACF5}"/>
    <cellStyle name="Обычный 2 2" xfId="5" xr:uid="{D19F253E-EE9B-4476-9D91-2EE3A6D7A3DC}"/>
    <cellStyle name="Обычный 2 2 2" xfId="5299" xr:uid="{4554F28F-6BFE-445C-BF56-9897C948EB45}"/>
    <cellStyle name="Обычный 2 3" xfId="5298" xr:uid="{99E6A389-FA32-41CD-9A39-5CCB378DDE27}"/>
    <cellStyle name="常规_Sheet1_1" xfId="4411" xr:uid="{59BE47FD-6F05-489C-94BE-4EE49EF80D7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1"/>
  <sheetViews>
    <sheetView tabSelected="1" topLeftCell="A29" zoomScale="90" zoomScaleNormal="90" workbookViewId="0">
      <selection activeCell="S50" sqref="S50"/>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720</v>
      </c>
      <c r="C10" s="132"/>
      <c r="D10" s="132"/>
      <c r="E10" s="132"/>
      <c r="F10" s="127"/>
      <c r="G10" s="128"/>
      <c r="H10" s="128" t="s">
        <v>720</v>
      </c>
      <c r="I10" s="132"/>
      <c r="J10" s="146">
        <v>51219</v>
      </c>
      <c r="K10" s="127"/>
    </row>
    <row r="11" spans="1:11">
      <c r="A11" s="126"/>
      <c r="B11" s="126" t="s">
        <v>721</v>
      </c>
      <c r="C11" s="132"/>
      <c r="D11" s="132"/>
      <c r="E11" s="132"/>
      <c r="F11" s="127"/>
      <c r="G11" s="128"/>
      <c r="H11" s="128" t="s">
        <v>721</v>
      </c>
      <c r="I11" s="132"/>
      <c r="J11" s="147"/>
      <c r="K11" s="127"/>
    </row>
    <row r="12" spans="1:11">
      <c r="A12" s="126"/>
      <c r="B12" s="126" t="s">
        <v>722</v>
      </c>
      <c r="C12" s="132"/>
      <c r="D12" s="132"/>
      <c r="E12" s="132"/>
      <c r="F12" s="127"/>
      <c r="G12" s="128"/>
      <c r="H12" s="128" t="s">
        <v>722</v>
      </c>
      <c r="I12" s="132"/>
      <c r="J12" s="132"/>
      <c r="K12" s="127"/>
    </row>
    <row r="13" spans="1:11">
      <c r="A13" s="126"/>
      <c r="B13" s="126" t="s">
        <v>723</v>
      </c>
      <c r="C13" s="132"/>
      <c r="D13" s="132"/>
      <c r="E13" s="132"/>
      <c r="F13" s="127"/>
      <c r="G13" s="128"/>
      <c r="H13" s="128" t="s">
        <v>723</v>
      </c>
      <c r="I13" s="132"/>
      <c r="J13" s="111" t="s">
        <v>16</v>
      </c>
      <c r="K13" s="127"/>
    </row>
    <row r="14" spans="1:11" ht="15" customHeight="1">
      <c r="A14" s="126"/>
      <c r="B14" s="126" t="s">
        <v>157</v>
      </c>
      <c r="C14" s="132"/>
      <c r="D14" s="132"/>
      <c r="E14" s="132"/>
      <c r="F14" s="127"/>
      <c r="G14" s="128"/>
      <c r="H14" s="128" t="s">
        <v>157</v>
      </c>
      <c r="I14" s="132"/>
      <c r="J14" s="148">
        <v>45167</v>
      </c>
      <c r="K14" s="127"/>
    </row>
    <row r="15" spans="1:11" ht="15" customHeight="1">
      <c r="A15" s="126"/>
      <c r="B15" s="6" t="s">
        <v>11</v>
      </c>
      <c r="C15" s="7"/>
      <c r="D15" s="7"/>
      <c r="E15" s="7"/>
      <c r="F15" s="8"/>
      <c r="G15" s="128"/>
      <c r="H15" s="9" t="s">
        <v>11</v>
      </c>
      <c r="I15" s="132"/>
      <c r="J15" s="149"/>
      <c r="K15" s="127"/>
    </row>
    <row r="16" spans="1:11" ht="15" customHeight="1">
      <c r="A16" s="126"/>
      <c r="B16" s="132"/>
      <c r="C16" s="132"/>
      <c r="D16" s="132"/>
      <c r="E16" s="132"/>
      <c r="F16" s="132"/>
      <c r="G16" s="132"/>
      <c r="H16" s="132"/>
      <c r="I16" s="136" t="s">
        <v>147</v>
      </c>
      <c r="J16" s="142">
        <v>39786</v>
      </c>
      <c r="K16" s="127"/>
    </row>
    <row r="17" spans="1:11">
      <c r="A17" s="126"/>
      <c r="B17" s="132" t="s">
        <v>724</v>
      </c>
      <c r="C17" s="132"/>
      <c r="D17" s="132"/>
      <c r="E17" s="132"/>
      <c r="F17" s="132"/>
      <c r="G17" s="132"/>
      <c r="H17" s="132"/>
      <c r="I17" s="136" t="s">
        <v>148</v>
      </c>
      <c r="J17" s="142" t="s">
        <v>876</v>
      </c>
      <c r="K17" s="127"/>
    </row>
    <row r="18" spans="1:11" ht="18">
      <c r="A18" s="126"/>
      <c r="B18" s="132" t="s">
        <v>725</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0" t="s">
        <v>207</v>
      </c>
      <c r="G20" s="151"/>
      <c r="H20" s="112" t="s">
        <v>174</v>
      </c>
      <c r="I20" s="112" t="s">
        <v>208</v>
      </c>
      <c r="J20" s="112" t="s">
        <v>26</v>
      </c>
      <c r="K20" s="127"/>
    </row>
    <row r="21" spans="1:11">
      <c r="A21" s="126"/>
      <c r="B21" s="117"/>
      <c r="C21" s="117"/>
      <c r="D21" s="118"/>
      <c r="E21" s="118"/>
      <c r="F21" s="152"/>
      <c r="G21" s="153"/>
      <c r="H21" s="117" t="s">
        <v>146</v>
      </c>
      <c r="I21" s="117"/>
      <c r="J21" s="117"/>
      <c r="K21" s="127"/>
    </row>
    <row r="22" spans="1:11" ht="24">
      <c r="A22" s="126"/>
      <c r="B22" s="119">
        <v>2</v>
      </c>
      <c r="C22" s="10" t="s">
        <v>726</v>
      </c>
      <c r="D22" s="130" t="s">
        <v>726</v>
      </c>
      <c r="E22" s="130" t="s">
        <v>589</v>
      </c>
      <c r="F22" s="144"/>
      <c r="G22" s="145"/>
      <c r="H22" s="11" t="s">
        <v>871</v>
      </c>
      <c r="I22" s="14">
        <v>5.97</v>
      </c>
      <c r="J22" s="121">
        <f t="shared" ref="J22:J53" si="0">I22*B22</f>
        <v>11.94</v>
      </c>
      <c r="K22" s="127"/>
    </row>
    <row r="23" spans="1:11" ht="24">
      <c r="A23" s="126"/>
      <c r="B23" s="119">
        <v>43</v>
      </c>
      <c r="C23" s="10" t="s">
        <v>586</v>
      </c>
      <c r="D23" s="130" t="s">
        <v>586</v>
      </c>
      <c r="E23" s="130"/>
      <c r="F23" s="144"/>
      <c r="G23" s="145"/>
      <c r="H23" s="11" t="s">
        <v>281</v>
      </c>
      <c r="I23" s="14">
        <v>11.93</v>
      </c>
      <c r="J23" s="121">
        <f t="shared" si="0"/>
        <v>512.99</v>
      </c>
      <c r="K23" s="127"/>
    </row>
    <row r="24" spans="1:11">
      <c r="A24" s="126"/>
      <c r="B24" s="119">
        <v>2</v>
      </c>
      <c r="C24" s="10" t="s">
        <v>727</v>
      </c>
      <c r="D24" s="130" t="s">
        <v>727</v>
      </c>
      <c r="E24" s="130" t="s">
        <v>28</v>
      </c>
      <c r="F24" s="144" t="s">
        <v>115</v>
      </c>
      <c r="G24" s="145"/>
      <c r="H24" s="11" t="s">
        <v>728</v>
      </c>
      <c r="I24" s="14">
        <v>4.91</v>
      </c>
      <c r="J24" s="121">
        <f t="shared" si="0"/>
        <v>9.82</v>
      </c>
      <c r="K24" s="127"/>
    </row>
    <row r="25" spans="1:11" ht="24">
      <c r="A25" s="126"/>
      <c r="B25" s="119">
        <v>5</v>
      </c>
      <c r="C25" s="10" t="s">
        <v>729</v>
      </c>
      <c r="D25" s="130" t="s">
        <v>729</v>
      </c>
      <c r="E25" s="130" t="s">
        <v>112</v>
      </c>
      <c r="F25" s="144"/>
      <c r="G25" s="145"/>
      <c r="H25" s="11" t="s">
        <v>730</v>
      </c>
      <c r="I25" s="14">
        <v>11.93</v>
      </c>
      <c r="J25" s="121">
        <f t="shared" si="0"/>
        <v>59.65</v>
      </c>
      <c r="K25" s="127"/>
    </row>
    <row r="26" spans="1:11" ht="24">
      <c r="A26" s="126"/>
      <c r="B26" s="119">
        <v>1</v>
      </c>
      <c r="C26" s="10" t="s">
        <v>729</v>
      </c>
      <c r="D26" s="130" t="s">
        <v>729</v>
      </c>
      <c r="E26" s="130" t="s">
        <v>220</v>
      </c>
      <c r="F26" s="144"/>
      <c r="G26" s="145"/>
      <c r="H26" s="11" t="s">
        <v>730</v>
      </c>
      <c r="I26" s="14">
        <v>11.93</v>
      </c>
      <c r="J26" s="121">
        <f t="shared" si="0"/>
        <v>11.93</v>
      </c>
      <c r="K26" s="127"/>
    </row>
    <row r="27" spans="1:11" ht="24">
      <c r="A27" s="126"/>
      <c r="B27" s="119">
        <v>1</v>
      </c>
      <c r="C27" s="10" t="s">
        <v>729</v>
      </c>
      <c r="D27" s="130" t="s">
        <v>729</v>
      </c>
      <c r="E27" s="130" t="s">
        <v>274</v>
      </c>
      <c r="F27" s="144"/>
      <c r="G27" s="145"/>
      <c r="H27" s="11" t="s">
        <v>730</v>
      </c>
      <c r="I27" s="14">
        <v>11.93</v>
      </c>
      <c r="J27" s="121">
        <f t="shared" si="0"/>
        <v>11.93</v>
      </c>
      <c r="K27" s="127"/>
    </row>
    <row r="28" spans="1:11" ht="24">
      <c r="A28" s="126"/>
      <c r="B28" s="119">
        <v>2</v>
      </c>
      <c r="C28" s="10" t="s">
        <v>729</v>
      </c>
      <c r="D28" s="130" t="s">
        <v>729</v>
      </c>
      <c r="E28" s="130" t="s">
        <v>275</v>
      </c>
      <c r="F28" s="144"/>
      <c r="G28" s="145"/>
      <c r="H28" s="11" t="s">
        <v>730</v>
      </c>
      <c r="I28" s="14">
        <v>11.93</v>
      </c>
      <c r="J28" s="121">
        <f t="shared" si="0"/>
        <v>23.86</v>
      </c>
      <c r="K28" s="127"/>
    </row>
    <row r="29" spans="1:11" ht="24">
      <c r="A29" s="126"/>
      <c r="B29" s="119">
        <v>2</v>
      </c>
      <c r="C29" s="10" t="s">
        <v>731</v>
      </c>
      <c r="D29" s="130" t="s">
        <v>731</v>
      </c>
      <c r="E29" s="130" t="s">
        <v>40</v>
      </c>
      <c r="F29" s="144"/>
      <c r="G29" s="145"/>
      <c r="H29" s="11" t="s">
        <v>732</v>
      </c>
      <c r="I29" s="14">
        <v>25.97</v>
      </c>
      <c r="J29" s="121">
        <f t="shared" si="0"/>
        <v>51.94</v>
      </c>
      <c r="K29" s="127"/>
    </row>
    <row r="30" spans="1:11" ht="24">
      <c r="A30" s="126"/>
      <c r="B30" s="119">
        <v>4</v>
      </c>
      <c r="C30" s="10" t="s">
        <v>733</v>
      </c>
      <c r="D30" s="130" t="s">
        <v>733</v>
      </c>
      <c r="E30" s="130" t="s">
        <v>28</v>
      </c>
      <c r="F30" s="144" t="s">
        <v>278</v>
      </c>
      <c r="G30" s="145"/>
      <c r="H30" s="11" t="s">
        <v>734</v>
      </c>
      <c r="I30" s="14">
        <v>20.7</v>
      </c>
      <c r="J30" s="121">
        <f t="shared" si="0"/>
        <v>82.8</v>
      </c>
      <c r="K30" s="127"/>
    </row>
    <row r="31" spans="1:11" ht="24">
      <c r="A31" s="126"/>
      <c r="B31" s="119">
        <v>4</v>
      </c>
      <c r="C31" s="10" t="s">
        <v>733</v>
      </c>
      <c r="D31" s="130" t="s">
        <v>733</v>
      </c>
      <c r="E31" s="130" t="s">
        <v>30</v>
      </c>
      <c r="F31" s="144" t="s">
        <v>278</v>
      </c>
      <c r="G31" s="145"/>
      <c r="H31" s="11" t="s">
        <v>734</v>
      </c>
      <c r="I31" s="14">
        <v>20.7</v>
      </c>
      <c r="J31" s="121">
        <f t="shared" si="0"/>
        <v>82.8</v>
      </c>
      <c r="K31" s="127"/>
    </row>
    <row r="32" spans="1:11" ht="24">
      <c r="A32" s="126"/>
      <c r="B32" s="119">
        <v>4</v>
      </c>
      <c r="C32" s="10" t="s">
        <v>733</v>
      </c>
      <c r="D32" s="130" t="s">
        <v>733</v>
      </c>
      <c r="E32" s="130" t="s">
        <v>31</v>
      </c>
      <c r="F32" s="144" t="s">
        <v>279</v>
      </c>
      <c r="G32" s="145"/>
      <c r="H32" s="11" t="s">
        <v>734</v>
      </c>
      <c r="I32" s="14">
        <v>20.7</v>
      </c>
      <c r="J32" s="121">
        <f t="shared" si="0"/>
        <v>82.8</v>
      </c>
      <c r="K32" s="127"/>
    </row>
    <row r="33" spans="1:11" ht="24">
      <c r="A33" s="126"/>
      <c r="B33" s="119">
        <v>4</v>
      </c>
      <c r="C33" s="10" t="s">
        <v>733</v>
      </c>
      <c r="D33" s="130" t="s">
        <v>733</v>
      </c>
      <c r="E33" s="130" t="s">
        <v>31</v>
      </c>
      <c r="F33" s="144" t="s">
        <v>278</v>
      </c>
      <c r="G33" s="145"/>
      <c r="H33" s="11" t="s">
        <v>734</v>
      </c>
      <c r="I33" s="14">
        <v>20.7</v>
      </c>
      <c r="J33" s="121">
        <f t="shared" si="0"/>
        <v>82.8</v>
      </c>
      <c r="K33" s="127"/>
    </row>
    <row r="34" spans="1:11" ht="36">
      <c r="A34" s="126"/>
      <c r="B34" s="119">
        <v>2</v>
      </c>
      <c r="C34" s="10" t="s">
        <v>735</v>
      </c>
      <c r="D34" s="130" t="s">
        <v>735</v>
      </c>
      <c r="E34" s="130" t="s">
        <v>112</v>
      </c>
      <c r="F34" s="144"/>
      <c r="G34" s="145"/>
      <c r="H34" s="11" t="s">
        <v>872</v>
      </c>
      <c r="I34" s="14">
        <v>31.23</v>
      </c>
      <c r="J34" s="121">
        <f t="shared" si="0"/>
        <v>62.46</v>
      </c>
      <c r="K34" s="127"/>
    </row>
    <row r="35" spans="1:11" ht="24">
      <c r="A35" s="126"/>
      <c r="B35" s="119">
        <v>1</v>
      </c>
      <c r="C35" s="10" t="s">
        <v>736</v>
      </c>
      <c r="D35" s="130" t="s">
        <v>863</v>
      </c>
      <c r="E35" s="130" t="s">
        <v>42</v>
      </c>
      <c r="F35" s="144"/>
      <c r="G35" s="145"/>
      <c r="H35" s="11" t="s">
        <v>737</v>
      </c>
      <c r="I35" s="14">
        <v>8.77</v>
      </c>
      <c r="J35" s="121">
        <f t="shared" si="0"/>
        <v>8.77</v>
      </c>
      <c r="K35" s="127"/>
    </row>
    <row r="36" spans="1:11" ht="24">
      <c r="A36" s="126"/>
      <c r="B36" s="119">
        <v>3</v>
      </c>
      <c r="C36" s="10" t="s">
        <v>738</v>
      </c>
      <c r="D36" s="130" t="s">
        <v>738</v>
      </c>
      <c r="E36" s="130" t="s">
        <v>42</v>
      </c>
      <c r="F36" s="144" t="s">
        <v>279</v>
      </c>
      <c r="G36" s="145"/>
      <c r="H36" s="11" t="s">
        <v>739</v>
      </c>
      <c r="I36" s="14">
        <v>25.97</v>
      </c>
      <c r="J36" s="121">
        <f t="shared" si="0"/>
        <v>77.91</v>
      </c>
      <c r="K36" s="127"/>
    </row>
    <row r="37" spans="1:11" ht="24">
      <c r="A37" s="126"/>
      <c r="B37" s="119">
        <v>2</v>
      </c>
      <c r="C37" s="10" t="s">
        <v>740</v>
      </c>
      <c r="D37" s="130" t="s">
        <v>740</v>
      </c>
      <c r="E37" s="130" t="s">
        <v>42</v>
      </c>
      <c r="F37" s="144"/>
      <c r="G37" s="145"/>
      <c r="H37" s="11" t="s">
        <v>741</v>
      </c>
      <c r="I37" s="14">
        <v>25.97</v>
      </c>
      <c r="J37" s="121">
        <f t="shared" si="0"/>
        <v>51.94</v>
      </c>
      <c r="K37" s="127"/>
    </row>
    <row r="38" spans="1:11" ht="24">
      <c r="A38" s="126"/>
      <c r="B38" s="119">
        <v>6</v>
      </c>
      <c r="C38" s="10" t="s">
        <v>716</v>
      </c>
      <c r="D38" s="130" t="s">
        <v>716</v>
      </c>
      <c r="E38" s="130" t="s">
        <v>30</v>
      </c>
      <c r="F38" s="144"/>
      <c r="G38" s="145"/>
      <c r="H38" s="11" t="s">
        <v>717</v>
      </c>
      <c r="I38" s="14">
        <v>6.67</v>
      </c>
      <c r="J38" s="121">
        <f t="shared" si="0"/>
        <v>40.019999999999996</v>
      </c>
      <c r="K38" s="127"/>
    </row>
    <row r="39" spans="1:11" ht="24">
      <c r="A39" s="126"/>
      <c r="B39" s="119">
        <v>8</v>
      </c>
      <c r="C39" s="10" t="s">
        <v>718</v>
      </c>
      <c r="D39" s="130" t="s">
        <v>718</v>
      </c>
      <c r="E39" s="130" t="s">
        <v>32</v>
      </c>
      <c r="F39" s="144"/>
      <c r="G39" s="145"/>
      <c r="H39" s="11" t="s">
        <v>719</v>
      </c>
      <c r="I39" s="14">
        <v>4.91</v>
      </c>
      <c r="J39" s="121">
        <f t="shared" si="0"/>
        <v>39.28</v>
      </c>
      <c r="K39" s="127"/>
    </row>
    <row r="40" spans="1:11" ht="24">
      <c r="A40" s="126"/>
      <c r="B40" s="119">
        <v>2</v>
      </c>
      <c r="C40" s="10" t="s">
        <v>742</v>
      </c>
      <c r="D40" s="130" t="s">
        <v>742</v>
      </c>
      <c r="E40" s="130" t="s">
        <v>31</v>
      </c>
      <c r="F40" s="144"/>
      <c r="G40" s="145"/>
      <c r="H40" s="11" t="s">
        <v>743</v>
      </c>
      <c r="I40" s="14">
        <v>6.67</v>
      </c>
      <c r="J40" s="121">
        <f t="shared" si="0"/>
        <v>13.34</v>
      </c>
      <c r="K40" s="127"/>
    </row>
    <row r="41" spans="1:11" ht="24">
      <c r="A41" s="126"/>
      <c r="B41" s="119">
        <v>2</v>
      </c>
      <c r="C41" s="10" t="s">
        <v>744</v>
      </c>
      <c r="D41" s="130" t="s">
        <v>744</v>
      </c>
      <c r="E41" s="130" t="s">
        <v>31</v>
      </c>
      <c r="F41" s="144" t="s">
        <v>278</v>
      </c>
      <c r="G41" s="145"/>
      <c r="H41" s="11" t="s">
        <v>745</v>
      </c>
      <c r="I41" s="14">
        <v>22.46</v>
      </c>
      <c r="J41" s="121">
        <f t="shared" si="0"/>
        <v>44.92</v>
      </c>
      <c r="K41" s="127"/>
    </row>
    <row r="42" spans="1:11">
      <c r="A42" s="126"/>
      <c r="B42" s="119">
        <v>8</v>
      </c>
      <c r="C42" s="10" t="s">
        <v>746</v>
      </c>
      <c r="D42" s="130" t="s">
        <v>746</v>
      </c>
      <c r="E42" s="130" t="s">
        <v>31</v>
      </c>
      <c r="F42" s="144" t="s">
        <v>279</v>
      </c>
      <c r="G42" s="145"/>
      <c r="H42" s="11" t="s">
        <v>747</v>
      </c>
      <c r="I42" s="14">
        <v>22.46</v>
      </c>
      <c r="J42" s="121">
        <f t="shared" si="0"/>
        <v>179.68</v>
      </c>
      <c r="K42" s="127"/>
    </row>
    <row r="43" spans="1:11">
      <c r="A43" s="126"/>
      <c r="B43" s="119">
        <v>2</v>
      </c>
      <c r="C43" s="10" t="s">
        <v>746</v>
      </c>
      <c r="D43" s="130" t="s">
        <v>746</v>
      </c>
      <c r="E43" s="130" t="s">
        <v>32</v>
      </c>
      <c r="F43" s="144" t="s">
        <v>279</v>
      </c>
      <c r="G43" s="145"/>
      <c r="H43" s="11" t="s">
        <v>747</v>
      </c>
      <c r="I43" s="14">
        <v>22.46</v>
      </c>
      <c r="J43" s="121">
        <f t="shared" si="0"/>
        <v>44.92</v>
      </c>
      <c r="K43" s="127"/>
    </row>
    <row r="44" spans="1:11" ht="24">
      <c r="A44" s="126"/>
      <c r="B44" s="119">
        <v>2</v>
      </c>
      <c r="C44" s="10" t="s">
        <v>668</v>
      </c>
      <c r="D44" s="130" t="s">
        <v>668</v>
      </c>
      <c r="E44" s="130" t="s">
        <v>28</v>
      </c>
      <c r="F44" s="144" t="s">
        <v>317</v>
      </c>
      <c r="G44" s="145"/>
      <c r="H44" s="11" t="s">
        <v>748</v>
      </c>
      <c r="I44" s="14">
        <v>27.72</v>
      </c>
      <c r="J44" s="121">
        <f t="shared" si="0"/>
        <v>55.44</v>
      </c>
      <c r="K44" s="127"/>
    </row>
    <row r="45" spans="1:11" ht="24">
      <c r="A45" s="126"/>
      <c r="B45" s="119">
        <v>2</v>
      </c>
      <c r="C45" s="10" t="s">
        <v>668</v>
      </c>
      <c r="D45" s="130" t="s">
        <v>668</v>
      </c>
      <c r="E45" s="130" t="s">
        <v>30</v>
      </c>
      <c r="F45" s="144" t="s">
        <v>317</v>
      </c>
      <c r="G45" s="145"/>
      <c r="H45" s="11" t="s">
        <v>748</v>
      </c>
      <c r="I45" s="14">
        <v>27.72</v>
      </c>
      <c r="J45" s="121">
        <f t="shared" si="0"/>
        <v>55.44</v>
      </c>
      <c r="K45" s="127"/>
    </row>
    <row r="46" spans="1:11" ht="24">
      <c r="A46" s="126"/>
      <c r="B46" s="119">
        <v>3</v>
      </c>
      <c r="C46" s="10" t="s">
        <v>749</v>
      </c>
      <c r="D46" s="130" t="s">
        <v>749</v>
      </c>
      <c r="E46" s="130" t="s">
        <v>30</v>
      </c>
      <c r="F46" s="144"/>
      <c r="G46" s="145"/>
      <c r="H46" s="11" t="s">
        <v>750</v>
      </c>
      <c r="I46" s="14">
        <v>27.72</v>
      </c>
      <c r="J46" s="121">
        <f t="shared" si="0"/>
        <v>83.16</v>
      </c>
      <c r="K46" s="127"/>
    </row>
    <row r="47" spans="1:11" ht="24">
      <c r="A47" s="126"/>
      <c r="B47" s="119">
        <v>4</v>
      </c>
      <c r="C47" s="10" t="s">
        <v>751</v>
      </c>
      <c r="D47" s="130" t="s">
        <v>751</v>
      </c>
      <c r="E47" s="130" t="s">
        <v>30</v>
      </c>
      <c r="F47" s="144"/>
      <c r="G47" s="145"/>
      <c r="H47" s="11" t="s">
        <v>752</v>
      </c>
      <c r="I47" s="14">
        <v>20.7</v>
      </c>
      <c r="J47" s="121">
        <f t="shared" si="0"/>
        <v>82.8</v>
      </c>
      <c r="K47" s="127"/>
    </row>
    <row r="48" spans="1:11" ht="24">
      <c r="A48" s="126"/>
      <c r="B48" s="119">
        <v>2</v>
      </c>
      <c r="C48" s="10" t="s">
        <v>751</v>
      </c>
      <c r="D48" s="130" t="s">
        <v>751</v>
      </c>
      <c r="E48" s="130" t="s">
        <v>31</v>
      </c>
      <c r="F48" s="144"/>
      <c r="G48" s="145"/>
      <c r="H48" s="11" t="s">
        <v>752</v>
      </c>
      <c r="I48" s="14">
        <v>20.7</v>
      </c>
      <c r="J48" s="121">
        <f t="shared" si="0"/>
        <v>41.4</v>
      </c>
      <c r="K48" s="127"/>
    </row>
    <row r="49" spans="1:11" ht="24">
      <c r="A49" s="126"/>
      <c r="B49" s="119">
        <v>2</v>
      </c>
      <c r="C49" s="10" t="s">
        <v>753</v>
      </c>
      <c r="D49" s="130" t="s">
        <v>753</v>
      </c>
      <c r="E49" s="130" t="s">
        <v>32</v>
      </c>
      <c r="F49" s="144"/>
      <c r="G49" s="145"/>
      <c r="H49" s="11" t="s">
        <v>754</v>
      </c>
      <c r="I49" s="14">
        <v>20.7</v>
      </c>
      <c r="J49" s="121">
        <f t="shared" si="0"/>
        <v>41.4</v>
      </c>
      <c r="K49" s="127"/>
    </row>
    <row r="50" spans="1:11" ht="24">
      <c r="A50" s="126"/>
      <c r="B50" s="119">
        <v>1</v>
      </c>
      <c r="C50" s="10" t="s">
        <v>755</v>
      </c>
      <c r="D50" s="130" t="s">
        <v>755</v>
      </c>
      <c r="E50" s="130" t="s">
        <v>216</v>
      </c>
      <c r="F50" s="144" t="s">
        <v>115</v>
      </c>
      <c r="G50" s="145"/>
      <c r="H50" s="11" t="s">
        <v>873</v>
      </c>
      <c r="I50" s="14">
        <v>52.29</v>
      </c>
      <c r="J50" s="121">
        <f t="shared" si="0"/>
        <v>52.29</v>
      </c>
      <c r="K50" s="127"/>
    </row>
    <row r="51" spans="1:11" ht="24">
      <c r="A51" s="126"/>
      <c r="B51" s="119">
        <v>1</v>
      </c>
      <c r="C51" s="10" t="s">
        <v>755</v>
      </c>
      <c r="D51" s="130" t="s">
        <v>755</v>
      </c>
      <c r="E51" s="130" t="s">
        <v>220</v>
      </c>
      <c r="F51" s="144" t="s">
        <v>115</v>
      </c>
      <c r="G51" s="145"/>
      <c r="H51" s="11" t="s">
        <v>873</v>
      </c>
      <c r="I51" s="14">
        <v>52.29</v>
      </c>
      <c r="J51" s="121">
        <f t="shared" si="0"/>
        <v>52.29</v>
      </c>
      <c r="K51" s="127"/>
    </row>
    <row r="52" spans="1:11" ht="24">
      <c r="A52" s="126"/>
      <c r="B52" s="119">
        <v>5</v>
      </c>
      <c r="C52" s="10" t="s">
        <v>618</v>
      </c>
      <c r="D52" s="130" t="s">
        <v>618</v>
      </c>
      <c r="E52" s="130" t="s">
        <v>31</v>
      </c>
      <c r="F52" s="144" t="s">
        <v>756</v>
      </c>
      <c r="G52" s="145"/>
      <c r="H52" s="11" t="s">
        <v>621</v>
      </c>
      <c r="I52" s="14">
        <v>4.91</v>
      </c>
      <c r="J52" s="121">
        <f t="shared" si="0"/>
        <v>24.55</v>
      </c>
      <c r="K52" s="127"/>
    </row>
    <row r="53" spans="1:11" ht="24">
      <c r="A53" s="126"/>
      <c r="B53" s="119">
        <v>4</v>
      </c>
      <c r="C53" s="10" t="s">
        <v>757</v>
      </c>
      <c r="D53" s="130" t="s">
        <v>757</v>
      </c>
      <c r="E53" s="130" t="s">
        <v>30</v>
      </c>
      <c r="F53" s="144" t="s">
        <v>277</v>
      </c>
      <c r="G53" s="145"/>
      <c r="H53" s="11" t="s">
        <v>758</v>
      </c>
      <c r="I53" s="14">
        <v>41.06</v>
      </c>
      <c r="J53" s="121">
        <f t="shared" si="0"/>
        <v>164.24</v>
      </c>
      <c r="K53" s="127"/>
    </row>
    <row r="54" spans="1:11" ht="24">
      <c r="A54" s="126"/>
      <c r="B54" s="119">
        <v>2</v>
      </c>
      <c r="C54" s="10" t="s">
        <v>759</v>
      </c>
      <c r="D54" s="130" t="s">
        <v>759</v>
      </c>
      <c r="E54" s="130" t="s">
        <v>30</v>
      </c>
      <c r="F54" s="144" t="s">
        <v>277</v>
      </c>
      <c r="G54" s="145"/>
      <c r="H54" s="11" t="s">
        <v>760</v>
      </c>
      <c r="I54" s="14">
        <v>20.7</v>
      </c>
      <c r="J54" s="121">
        <f t="shared" ref="J54:J85" si="1">I54*B54</f>
        <v>41.4</v>
      </c>
      <c r="K54" s="127"/>
    </row>
    <row r="55" spans="1:11" ht="24">
      <c r="A55" s="126"/>
      <c r="B55" s="119">
        <v>2</v>
      </c>
      <c r="C55" s="10" t="s">
        <v>761</v>
      </c>
      <c r="D55" s="130" t="s">
        <v>761</v>
      </c>
      <c r="E55" s="130" t="s">
        <v>30</v>
      </c>
      <c r="F55" s="144" t="s">
        <v>278</v>
      </c>
      <c r="G55" s="145"/>
      <c r="H55" s="11" t="s">
        <v>762</v>
      </c>
      <c r="I55" s="14">
        <v>26.67</v>
      </c>
      <c r="J55" s="121">
        <f t="shared" si="1"/>
        <v>53.34</v>
      </c>
      <c r="K55" s="127"/>
    </row>
    <row r="56" spans="1:11">
      <c r="A56" s="126"/>
      <c r="B56" s="119">
        <v>2</v>
      </c>
      <c r="C56" s="10" t="s">
        <v>763</v>
      </c>
      <c r="D56" s="130" t="s">
        <v>763</v>
      </c>
      <c r="E56" s="130" t="s">
        <v>28</v>
      </c>
      <c r="F56" s="144"/>
      <c r="G56" s="145"/>
      <c r="H56" s="11" t="s">
        <v>764</v>
      </c>
      <c r="I56" s="14">
        <v>10.18</v>
      </c>
      <c r="J56" s="121">
        <f t="shared" si="1"/>
        <v>20.36</v>
      </c>
      <c r="K56" s="127"/>
    </row>
    <row r="57" spans="1:11">
      <c r="A57" s="126"/>
      <c r="B57" s="119">
        <v>6</v>
      </c>
      <c r="C57" s="10" t="s">
        <v>763</v>
      </c>
      <c r="D57" s="130" t="s">
        <v>763</v>
      </c>
      <c r="E57" s="130" t="s">
        <v>30</v>
      </c>
      <c r="F57" s="144"/>
      <c r="G57" s="145"/>
      <c r="H57" s="11" t="s">
        <v>764</v>
      </c>
      <c r="I57" s="14">
        <v>10.18</v>
      </c>
      <c r="J57" s="121">
        <f t="shared" si="1"/>
        <v>61.08</v>
      </c>
      <c r="K57" s="127"/>
    </row>
    <row r="58" spans="1:11" ht="24">
      <c r="A58" s="126"/>
      <c r="B58" s="119">
        <v>2</v>
      </c>
      <c r="C58" s="10" t="s">
        <v>765</v>
      </c>
      <c r="D58" s="130" t="s">
        <v>765</v>
      </c>
      <c r="E58" s="130" t="s">
        <v>28</v>
      </c>
      <c r="F58" s="144"/>
      <c r="G58" s="145"/>
      <c r="H58" s="11" t="s">
        <v>766</v>
      </c>
      <c r="I58" s="14">
        <v>13.69</v>
      </c>
      <c r="J58" s="121">
        <f t="shared" si="1"/>
        <v>27.38</v>
      </c>
      <c r="K58" s="127"/>
    </row>
    <row r="59" spans="1:11" ht="24">
      <c r="A59" s="126"/>
      <c r="B59" s="119">
        <v>3</v>
      </c>
      <c r="C59" s="10" t="s">
        <v>767</v>
      </c>
      <c r="D59" s="130" t="s">
        <v>767</v>
      </c>
      <c r="E59" s="130" t="s">
        <v>30</v>
      </c>
      <c r="F59" s="144" t="s">
        <v>279</v>
      </c>
      <c r="G59" s="145"/>
      <c r="H59" s="11" t="s">
        <v>768</v>
      </c>
      <c r="I59" s="14">
        <v>20.7</v>
      </c>
      <c r="J59" s="121">
        <f t="shared" si="1"/>
        <v>62.099999999999994</v>
      </c>
      <c r="K59" s="127"/>
    </row>
    <row r="60" spans="1:11" ht="24">
      <c r="A60" s="126"/>
      <c r="B60" s="119">
        <v>2</v>
      </c>
      <c r="C60" s="10" t="s">
        <v>769</v>
      </c>
      <c r="D60" s="130" t="s">
        <v>769</v>
      </c>
      <c r="E60" s="130" t="s">
        <v>31</v>
      </c>
      <c r="F60" s="144"/>
      <c r="G60" s="145"/>
      <c r="H60" s="11" t="s">
        <v>770</v>
      </c>
      <c r="I60" s="14">
        <v>20.7</v>
      </c>
      <c r="J60" s="121">
        <f t="shared" si="1"/>
        <v>41.4</v>
      </c>
      <c r="K60" s="127"/>
    </row>
    <row r="61" spans="1:11" ht="24">
      <c r="A61" s="126"/>
      <c r="B61" s="119">
        <v>2</v>
      </c>
      <c r="C61" s="10" t="s">
        <v>771</v>
      </c>
      <c r="D61" s="130" t="s">
        <v>771</v>
      </c>
      <c r="E61" s="130" t="s">
        <v>32</v>
      </c>
      <c r="F61" s="144" t="s">
        <v>279</v>
      </c>
      <c r="G61" s="145"/>
      <c r="H61" s="11" t="s">
        <v>772</v>
      </c>
      <c r="I61" s="14">
        <v>22.46</v>
      </c>
      <c r="J61" s="121">
        <f t="shared" si="1"/>
        <v>44.92</v>
      </c>
      <c r="K61" s="127"/>
    </row>
    <row r="62" spans="1:11" ht="24">
      <c r="A62" s="126"/>
      <c r="B62" s="119">
        <v>2</v>
      </c>
      <c r="C62" s="10" t="s">
        <v>773</v>
      </c>
      <c r="D62" s="130" t="s">
        <v>773</v>
      </c>
      <c r="E62" s="130" t="s">
        <v>30</v>
      </c>
      <c r="F62" s="144" t="s">
        <v>279</v>
      </c>
      <c r="G62" s="145"/>
      <c r="H62" s="11" t="s">
        <v>774</v>
      </c>
      <c r="I62" s="14">
        <v>22.46</v>
      </c>
      <c r="J62" s="121">
        <f t="shared" si="1"/>
        <v>44.92</v>
      </c>
      <c r="K62" s="127"/>
    </row>
    <row r="63" spans="1:11" ht="24">
      <c r="A63" s="126"/>
      <c r="B63" s="119">
        <v>2</v>
      </c>
      <c r="C63" s="10" t="s">
        <v>775</v>
      </c>
      <c r="D63" s="130" t="s">
        <v>775</v>
      </c>
      <c r="E63" s="130" t="s">
        <v>30</v>
      </c>
      <c r="F63" s="144" t="s">
        <v>279</v>
      </c>
      <c r="G63" s="145"/>
      <c r="H63" s="11" t="s">
        <v>776</v>
      </c>
      <c r="I63" s="14">
        <v>22.46</v>
      </c>
      <c r="J63" s="121">
        <f t="shared" si="1"/>
        <v>44.92</v>
      </c>
      <c r="K63" s="127"/>
    </row>
    <row r="64" spans="1:11">
      <c r="A64" s="126"/>
      <c r="B64" s="119">
        <v>2</v>
      </c>
      <c r="C64" s="10" t="s">
        <v>777</v>
      </c>
      <c r="D64" s="130" t="s">
        <v>864</v>
      </c>
      <c r="E64" s="130" t="s">
        <v>778</v>
      </c>
      <c r="F64" s="144"/>
      <c r="G64" s="145"/>
      <c r="H64" s="11" t="s">
        <v>779</v>
      </c>
      <c r="I64" s="14">
        <v>57.55</v>
      </c>
      <c r="J64" s="121">
        <f t="shared" si="1"/>
        <v>115.1</v>
      </c>
      <c r="K64" s="127"/>
    </row>
    <row r="65" spans="1:11" ht="24">
      <c r="A65" s="126"/>
      <c r="B65" s="119">
        <v>2</v>
      </c>
      <c r="C65" s="10" t="s">
        <v>780</v>
      </c>
      <c r="D65" s="130" t="s">
        <v>780</v>
      </c>
      <c r="E65" s="130" t="s">
        <v>28</v>
      </c>
      <c r="F65" s="144"/>
      <c r="G65" s="145"/>
      <c r="H65" s="11" t="s">
        <v>874</v>
      </c>
      <c r="I65" s="14">
        <v>4.91</v>
      </c>
      <c r="J65" s="121">
        <f t="shared" si="1"/>
        <v>9.82</v>
      </c>
      <c r="K65" s="127"/>
    </row>
    <row r="66" spans="1:11" ht="24">
      <c r="A66" s="126"/>
      <c r="B66" s="119">
        <v>2</v>
      </c>
      <c r="C66" s="10" t="s">
        <v>780</v>
      </c>
      <c r="D66" s="130" t="s">
        <v>780</v>
      </c>
      <c r="E66" s="130" t="s">
        <v>30</v>
      </c>
      <c r="F66" s="144"/>
      <c r="G66" s="145"/>
      <c r="H66" s="11" t="s">
        <v>874</v>
      </c>
      <c r="I66" s="14">
        <v>4.91</v>
      </c>
      <c r="J66" s="121">
        <f t="shared" si="1"/>
        <v>9.82</v>
      </c>
      <c r="K66" s="127"/>
    </row>
    <row r="67" spans="1:11" ht="24">
      <c r="A67" s="126"/>
      <c r="B67" s="119">
        <v>2</v>
      </c>
      <c r="C67" s="10" t="s">
        <v>780</v>
      </c>
      <c r="D67" s="130" t="s">
        <v>780</v>
      </c>
      <c r="E67" s="130" t="s">
        <v>31</v>
      </c>
      <c r="F67" s="144"/>
      <c r="G67" s="145"/>
      <c r="H67" s="11" t="s">
        <v>874</v>
      </c>
      <c r="I67" s="14">
        <v>4.91</v>
      </c>
      <c r="J67" s="121">
        <f t="shared" si="1"/>
        <v>9.82</v>
      </c>
      <c r="K67" s="127"/>
    </row>
    <row r="68" spans="1:11" ht="24">
      <c r="A68" s="126"/>
      <c r="B68" s="119">
        <v>3</v>
      </c>
      <c r="C68" s="10" t="s">
        <v>780</v>
      </c>
      <c r="D68" s="130" t="s">
        <v>780</v>
      </c>
      <c r="E68" s="130" t="s">
        <v>32</v>
      </c>
      <c r="F68" s="144"/>
      <c r="G68" s="145"/>
      <c r="H68" s="11" t="s">
        <v>874</v>
      </c>
      <c r="I68" s="14">
        <v>4.91</v>
      </c>
      <c r="J68" s="121">
        <f t="shared" si="1"/>
        <v>14.73</v>
      </c>
      <c r="K68" s="127"/>
    </row>
    <row r="69" spans="1:11">
      <c r="A69" s="126"/>
      <c r="B69" s="119">
        <v>12</v>
      </c>
      <c r="C69" s="10" t="s">
        <v>781</v>
      </c>
      <c r="D69" s="130" t="s">
        <v>781</v>
      </c>
      <c r="E69" s="130" t="s">
        <v>30</v>
      </c>
      <c r="F69" s="144" t="s">
        <v>279</v>
      </c>
      <c r="G69" s="145"/>
      <c r="H69" s="11" t="s">
        <v>782</v>
      </c>
      <c r="I69" s="14">
        <v>8.42</v>
      </c>
      <c r="J69" s="121">
        <f t="shared" si="1"/>
        <v>101.03999999999999</v>
      </c>
      <c r="K69" s="127"/>
    </row>
    <row r="70" spans="1:11">
      <c r="A70" s="126"/>
      <c r="B70" s="119">
        <v>8</v>
      </c>
      <c r="C70" s="10" t="s">
        <v>781</v>
      </c>
      <c r="D70" s="130" t="s">
        <v>781</v>
      </c>
      <c r="E70" s="130" t="s">
        <v>30</v>
      </c>
      <c r="F70" s="144" t="s">
        <v>115</v>
      </c>
      <c r="G70" s="145"/>
      <c r="H70" s="11" t="s">
        <v>782</v>
      </c>
      <c r="I70" s="14">
        <v>8.42</v>
      </c>
      <c r="J70" s="121">
        <f t="shared" si="1"/>
        <v>67.36</v>
      </c>
      <c r="K70" s="127"/>
    </row>
    <row r="71" spans="1:11">
      <c r="A71" s="126"/>
      <c r="B71" s="119">
        <v>14</v>
      </c>
      <c r="C71" s="10" t="s">
        <v>783</v>
      </c>
      <c r="D71" s="130" t="s">
        <v>783</v>
      </c>
      <c r="E71" s="130" t="s">
        <v>30</v>
      </c>
      <c r="F71" s="144" t="s">
        <v>279</v>
      </c>
      <c r="G71" s="145"/>
      <c r="H71" s="11" t="s">
        <v>784</v>
      </c>
      <c r="I71" s="14">
        <v>9.1199999999999992</v>
      </c>
      <c r="J71" s="121">
        <f t="shared" si="1"/>
        <v>127.67999999999999</v>
      </c>
      <c r="K71" s="127"/>
    </row>
    <row r="72" spans="1:11" ht="24">
      <c r="A72" s="126"/>
      <c r="B72" s="119">
        <v>2</v>
      </c>
      <c r="C72" s="10" t="s">
        <v>785</v>
      </c>
      <c r="D72" s="130" t="s">
        <v>865</v>
      </c>
      <c r="E72" s="130" t="s">
        <v>304</v>
      </c>
      <c r="F72" s="144" t="s">
        <v>279</v>
      </c>
      <c r="G72" s="145"/>
      <c r="H72" s="11" t="s">
        <v>786</v>
      </c>
      <c r="I72" s="14">
        <v>22.46</v>
      </c>
      <c r="J72" s="121">
        <f t="shared" si="1"/>
        <v>44.92</v>
      </c>
      <c r="K72" s="127"/>
    </row>
    <row r="73" spans="1:11" ht="24">
      <c r="A73" s="126"/>
      <c r="B73" s="119">
        <v>2</v>
      </c>
      <c r="C73" s="10" t="s">
        <v>785</v>
      </c>
      <c r="D73" s="130" t="s">
        <v>866</v>
      </c>
      <c r="E73" s="130" t="s">
        <v>320</v>
      </c>
      <c r="F73" s="144" t="s">
        <v>279</v>
      </c>
      <c r="G73" s="145"/>
      <c r="H73" s="11" t="s">
        <v>786</v>
      </c>
      <c r="I73" s="14">
        <v>25.97</v>
      </c>
      <c r="J73" s="121">
        <f t="shared" si="1"/>
        <v>51.94</v>
      </c>
      <c r="K73" s="127"/>
    </row>
    <row r="74" spans="1:11">
      <c r="A74" s="126"/>
      <c r="B74" s="119">
        <v>2</v>
      </c>
      <c r="C74" s="10" t="s">
        <v>787</v>
      </c>
      <c r="D74" s="130" t="s">
        <v>787</v>
      </c>
      <c r="E74" s="130" t="s">
        <v>300</v>
      </c>
      <c r="F74" s="144" t="s">
        <v>279</v>
      </c>
      <c r="G74" s="145"/>
      <c r="H74" s="11" t="s">
        <v>788</v>
      </c>
      <c r="I74" s="14">
        <v>11.93</v>
      </c>
      <c r="J74" s="121">
        <f t="shared" si="1"/>
        <v>23.86</v>
      </c>
      <c r="K74" s="127"/>
    </row>
    <row r="75" spans="1:11">
      <c r="A75" s="126"/>
      <c r="B75" s="119">
        <v>2</v>
      </c>
      <c r="C75" s="10" t="s">
        <v>789</v>
      </c>
      <c r="D75" s="130" t="s">
        <v>789</v>
      </c>
      <c r="E75" s="130" t="s">
        <v>30</v>
      </c>
      <c r="F75" s="144"/>
      <c r="G75" s="145"/>
      <c r="H75" s="11" t="s">
        <v>790</v>
      </c>
      <c r="I75" s="14">
        <v>8.42</v>
      </c>
      <c r="J75" s="121">
        <f t="shared" si="1"/>
        <v>16.84</v>
      </c>
      <c r="K75" s="127"/>
    </row>
    <row r="76" spans="1:11" ht="36">
      <c r="A76" s="126"/>
      <c r="B76" s="119">
        <v>9</v>
      </c>
      <c r="C76" s="10" t="s">
        <v>791</v>
      </c>
      <c r="D76" s="130" t="s">
        <v>867</v>
      </c>
      <c r="E76" s="130" t="s">
        <v>792</v>
      </c>
      <c r="F76" s="144" t="s">
        <v>245</v>
      </c>
      <c r="G76" s="145"/>
      <c r="H76" s="11" t="s">
        <v>793</v>
      </c>
      <c r="I76" s="14">
        <v>57.9</v>
      </c>
      <c r="J76" s="121">
        <f t="shared" si="1"/>
        <v>521.1</v>
      </c>
      <c r="K76" s="127"/>
    </row>
    <row r="77" spans="1:11">
      <c r="A77" s="126"/>
      <c r="B77" s="119">
        <v>6</v>
      </c>
      <c r="C77" s="10" t="s">
        <v>794</v>
      </c>
      <c r="D77" s="130" t="s">
        <v>794</v>
      </c>
      <c r="E77" s="130" t="s">
        <v>31</v>
      </c>
      <c r="F77" s="144"/>
      <c r="G77" s="145"/>
      <c r="H77" s="11" t="s">
        <v>795</v>
      </c>
      <c r="I77" s="14">
        <v>10.18</v>
      </c>
      <c r="J77" s="121">
        <f t="shared" si="1"/>
        <v>61.08</v>
      </c>
      <c r="K77" s="127"/>
    </row>
    <row r="78" spans="1:11" ht="24">
      <c r="A78" s="126"/>
      <c r="B78" s="119">
        <v>2</v>
      </c>
      <c r="C78" s="10" t="s">
        <v>796</v>
      </c>
      <c r="D78" s="130" t="s">
        <v>796</v>
      </c>
      <c r="E78" s="130" t="s">
        <v>28</v>
      </c>
      <c r="F78" s="144" t="s">
        <v>271</v>
      </c>
      <c r="G78" s="145"/>
      <c r="H78" s="11" t="s">
        <v>797</v>
      </c>
      <c r="I78" s="14">
        <v>11.93</v>
      </c>
      <c r="J78" s="121">
        <f t="shared" si="1"/>
        <v>23.86</v>
      </c>
      <c r="K78" s="127"/>
    </row>
    <row r="79" spans="1:11" ht="36">
      <c r="A79" s="126"/>
      <c r="B79" s="119">
        <v>12</v>
      </c>
      <c r="C79" s="10" t="s">
        <v>798</v>
      </c>
      <c r="D79" s="130" t="s">
        <v>868</v>
      </c>
      <c r="E79" s="130" t="s">
        <v>236</v>
      </c>
      <c r="F79" s="144" t="s">
        <v>112</v>
      </c>
      <c r="G79" s="145"/>
      <c r="H79" s="11" t="s">
        <v>799</v>
      </c>
      <c r="I79" s="14">
        <v>29.48</v>
      </c>
      <c r="J79" s="121">
        <f t="shared" si="1"/>
        <v>353.76</v>
      </c>
      <c r="K79" s="127"/>
    </row>
    <row r="80" spans="1:11">
      <c r="A80" s="126"/>
      <c r="B80" s="119">
        <v>42</v>
      </c>
      <c r="C80" s="10" t="s">
        <v>800</v>
      </c>
      <c r="D80" s="130" t="s">
        <v>800</v>
      </c>
      <c r="E80" s="130" t="s">
        <v>28</v>
      </c>
      <c r="F80" s="144" t="s">
        <v>115</v>
      </c>
      <c r="G80" s="145"/>
      <c r="H80" s="11" t="s">
        <v>801</v>
      </c>
      <c r="I80" s="14">
        <v>4.91</v>
      </c>
      <c r="J80" s="121">
        <f t="shared" si="1"/>
        <v>206.22</v>
      </c>
      <c r="K80" s="127"/>
    </row>
    <row r="81" spans="1:11">
      <c r="A81" s="126"/>
      <c r="B81" s="119">
        <v>24</v>
      </c>
      <c r="C81" s="10" t="s">
        <v>800</v>
      </c>
      <c r="D81" s="130" t="s">
        <v>800</v>
      </c>
      <c r="E81" s="130" t="s">
        <v>30</v>
      </c>
      <c r="F81" s="144" t="s">
        <v>115</v>
      </c>
      <c r="G81" s="145"/>
      <c r="H81" s="11" t="s">
        <v>801</v>
      </c>
      <c r="I81" s="14">
        <v>4.91</v>
      </c>
      <c r="J81" s="121">
        <f t="shared" si="1"/>
        <v>117.84</v>
      </c>
      <c r="K81" s="127"/>
    </row>
    <row r="82" spans="1:11">
      <c r="A82" s="126"/>
      <c r="B82" s="119">
        <v>24</v>
      </c>
      <c r="C82" s="10" t="s">
        <v>800</v>
      </c>
      <c r="D82" s="130" t="s">
        <v>800</v>
      </c>
      <c r="E82" s="130" t="s">
        <v>31</v>
      </c>
      <c r="F82" s="144" t="s">
        <v>115</v>
      </c>
      <c r="G82" s="145"/>
      <c r="H82" s="11" t="s">
        <v>801</v>
      </c>
      <c r="I82" s="14">
        <v>4.91</v>
      </c>
      <c r="J82" s="121">
        <f t="shared" si="1"/>
        <v>117.84</v>
      </c>
      <c r="K82" s="127"/>
    </row>
    <row r="83" spans="1:11" ht="24">
      <c r="A83" s="126"/>
      <c r="B83" s="119">
        <v>1</v>
      </c>
      <c r="C83" s="10" t="s">
        <v>802</v>
      </c>
      <c r="D83" s="130" t="s">
        <v>802</v>
      </c>
      <c r="E83" s="130" t="s">
        <v>30</v>
      </c>
      <c r="F83" s="144" t="s">
        <v>279</v>
      </c>
      <c r="G83" s="145"/>
      <c r="H83" s="11" t="s">
        <v>803</v>
      </c>
      <c r="I83" s="14">
        <v>20.7</v>
      </c>
      <c r="J83" s="121">
        <f t="shared" si="1"/>
        <v>20.7</v>
      </c>
      <c r="K83" s="127"/>
    </row>
    <row r="84" spans="1:11" ht="24">
      <c r="A84" s="126"/>
      <c r="B84" s="119">
        <v>3</v>
      </c>
      <c r="C84" s="10" t="s">
        <v>802</v>
      </c>
      <c r="D84" s="130" t="s">
        <v>802</v>
      </c>
      <c r="E84" s="130" t="s">
        <v>32</v>
      </c>
      <c r="F84" s="144" t="s">
        <v>277</v>
      </c>
      <c r="G84" s="145"/>
      <c r="H84" s="11" t="s">
        <v>803</v>
      </c>
      <c r="I84" s="14">
        <v>20.7</v>
      </c>
      <c r="J84" s="121">
        <f t="shared" si="1"/>
        <v>62.099999999999994</v>
      </c>
      <c r="K84" s="127"/>
    </row>
    <row r="85" spans="1:11">
      <c r="A85" s="126"/>
      <c r="B85" s="119">
        <v>2</v>
      </c>
      <c r="C85" s="10" t="s">
        <v>804</v>
      </c>
      <c r="D85" s="130" t="s">
        <v>804</v>
      </c>
      <c r="E85" s="130" t="s">
        <v>28</v>
      </c>
      <c r="F85" s="144" t="s">
        <v>279</v>
      </c>
      <c r="G85" s="145"/>
      <c r="H85" s="11" t="s">
        <v>805</v>
      </c>
      <c r="I85" s="14">
        <v>20.7</v>
      </c>
      <c r="J85" s="121">
        <f t="shared" si="1"/>
        <v>41.4</v>
      </c>
      <c r="K85" s="127"/>
    </row>
    <row r="86" spans="1:11" ht="24">
      <c r="A86" s="126"/>
      <c r="B86" s="119">
        <v>3</v>
      </c>
      <c r="C86" s="10" t="s">
        <v>806</v>
      </c>
      <c r="D86" s="130" t="s">
        <v>806</v>
      </c>
      <c r="E86" s="130" t="s">
        <v>28</v>
      </c>
      <c r="F86" s="144"/>
      <c r="G86" s="145"/>
      <c r="H86" s="11" t="s">
        <v>807</v>
      </c>
      <c r="I86" s="14">
        <v>20.7</v>
      </c>
      <c r="J86" s="121">
        <f t="shared" ref="J86:J117" si="2">I86*B86</f>
        <v>62.099999999999994</v>
      </c>
      <c r="K86" s="127"/>
    </row>
    <row r="87" spans="1:11" ht="24">
      <c r="A87" s="126"/>
      <c r="B87" s="119">
        <v>91</v>
      </c>
      <c r="C87" s="10" t="s">
        <v>808</v>
      </c>
      <c r="D87" s="130" t="s">
        <v>808</v>
      </c>
      <c r="E87" s="130" t="s">
        <v>809</v>
      </c>
      <c r="F87" s="144"/>
      <c r="G87" s="145"/>
      <c r="H87" s="11" t="s">
        <v>810</v>
      </c>
      <c r="I87" s="14">
        <v>4.91</v>
      </c>
      <c r="J87" s="121">
        <f t="shared" si="2"/>
        <v>446.81</v>
      </c>
      <c r="K87" s="127"/>
    </row>
    <row r="88" spans="1:11" ht="24">
      <c r="A88" s="126"/>
      <c r="B88" s="119">
        <v>6</v>
      </c>
      <c r="C88" s="10" t="s">
        <v>121</v>
      </c>
      <c r="D88" s="130" t="s">
        <v>121</v>
      </c>
      <c r="E88" s="130"/>
      <c r="F88" s="144"/>
      <c r="G88" s="145"/>
      <c r="H88" s="11" t="s">
        <v>811</v>
      </c>
      <c r="I88" s="14">
        <v>6.67</v>
      </c>
      <c r="J88" s="121">
        <f t="shared" si="2"/>
        <v>40.019999999999996</v>
      </c>
      <c r="K88" s="127"/>
    </row>
    <row r="89" spans="1:11" ht="24">
      <c r="A89" s="126"/>
      <c r="B89" s="119">
        <v>9</v>
      </c>
      <c r="C89" s="10" t="s">
        <v>812</v>
      </c>
      <c r="D89" s="130" t="s">
        <v>812</v>
      </c>
      <c r="E89" s="130"/>
      <c r="F89" s="144"/>
      <c r="G89" s="145"/>
      <c r="H89" s="11" t="s">
        <v>813</v>
      </c>
      <c r="I89" s="14">
        <v>4.91</v>
      </c>
      <c r="J89" s="121">
        <f t="shared" si="2"/>
        <v>44.19</v>
      </c>
      <c r="K89" s="127"/>
    </row>
    <row r="90" spans="1:11" ht="24">
      <c r="A90" s="126"/>
      <c r="B90" s="119">
        <v>288</v>
      </c>
      <c r="C90" s="10" t="s">
        <v>814</v>
      </c>
      <c r="D90" s="130" t="s">
        <v>814</v>
      </c>
      <c r="E90" s="130"/>
      <c r="F90" s="144"/>
      <c r="G90" s="145"/>
      <c r="H90" s="11" t="s">
        <v>815</v>
      </c>
      <c r="I90" s="14">
        <v>4.91</v>
      </c>
      <c r="J90" s="121">
        <f t="shared" si="2"/>
        <v>1414.08</v>
      </c>
      <c r="K90" s="133"/>
    </row>
    <row r="91" spans="1:11" ht="24">
      <c r="A91" s="126"/>
      <c r="B91" s="119">
        <v>4</v>
      </c>
      <c r="C91" s="10" t="s">
        <v>70</v>
      </c>
      <c r="D91" s="130" t="s">
        <v>70</v>
      </c>
      <c r="E91" s="130" t="s">
        <v>32</v>
      </c>
      <c r="F91" s="144"/>
      <c r="G91" s="145"/>
      <c r="H91" s="11" t="s">
        <v>816</v>
      </c>
      <c r="I91" s="14">
        <v>55.8</v>
      </c>
      <c r="J91" s="121">
        <f t="shared" si="2"/>
        <v>223.2</v>
      </c>
      <c r="K91" s="127"/>
    </row>
    <row r="92" spans="1:11" ht="24">
      <c r="A92" s="126"/>
      <c r="B92" s="119">
        <v>8</v>
      </c>
      <c r="C92" s="10" t="s">
        <v>817</v>
      </c>
      <c r="D92" s="130" t="s">
        <v>817</v>
      </c>
      <c r="E92" s="130" t="s">
        <v>31</v>
      </c>
      <c r="F92" s="144"/>
      <c r="G92" s="145"/>
      <c r="H92" s="11" t="s">
        <v>818</v>
      </c>
      <c r="I92" s="14">
        <v>59.3</v>
      </c>
      <c r="J92" s="121">
        <f t="shared" si="2"/>
        <v>474.4</v>
      </c>
      <c r="K92" s="127"/>
    </row>
    <row r="93" spans="1:11">
      <c r="A93" s="126"/>
      <c r="B93" s="119">
        <v>14</v>
      </c>
      <c r="C93" s="10" t="s">
        <v>73</v>
      </c>
      <c r="D93" s="130" t="s">
        <v>73</v>
      </c>
      <c r="E93" s="130" t="s">
        <v>31</v>
      </c>
      <c r="F93" s="144" t="s">
        <v>279</v>
      </c>
      <c r="G93" s="145"/>
      <c r="H93" s="11" t="s">
        <v>819</v>
      </c>
      <c r="I93" s="14">
        <v>68.08</v>
      </c>
      <c r="J93" s="121">
        <f t="shared" si="2"/>
        <v>953.12</v>
      </c>
      <c r="K93" s="127"/>
    </row>
    <row r="94" spans="1:11">
      <c r="A94" s="126"/>
      <c r="B94" s="119">
        <v>2</v>
      </c>
      <c r="C94" s="10" t="s">
        <v>820</v>
      </c>
      <c r="D94" s="130" t="s">
        <v>820</v>
      </c>
      <c r="E94" s="130" t="s">
        <v>28</v>
      </c>
      <c r="F94" s="144" t="s">
        <v>278</v>
      </c>
      <c r="G94" s="145"/>
      <c r="H94" s="11" t="s">
        <v>821</v>
      </c>
      <c r="I94" s="14">
        <v>73.34</v>
      </c>
      <c r="J94" s="121">
        <f t="shared" si="2"/>
        <v>146.68</v>
      </c>
      <c r="K94" s="127"/>
    </row>
    <row r="95" spans="1:11">
      <c r="A95" s="126"/>
      <c r="B95" s="119">
        <v>32</v>
      </c>
      <c r="C95" s="10" t="s">
        <v>820</v>
      </c>
      <c r="D95" s="130" t="s">
        <v>820</v>
      </c>
      <c r="E95" s="130" t="s">
        <v>30</v>
      </c>
      <c r="F95" s="144" t="s">
        <v>278</v>
      </c>
      <c r="G95" s="145"/>
      <c r="H95" s="11" t="s">
        <v>821</v>
      </c>
      <c r="I95" s="14">
        <v>73.34</v>
      </c>
      <c r="J95" s="121">
        <f t="shared" si="2"/>
        <v>2346.88</v>
      </c>
      <c r="K95" s="133"/>
    </row>
    <row r="96" spans="1:11" ht="24">
      <c r="A96" s="126"/>
      <c r="B96" s="119">
        <v>2</v>
      </c>
      <c r="C96" s="10" t="s">
        <v>822</v>
      </c>
      <c r="D96" s="130" t="s">
        <v>822</v>
      </c>
      <c r="E96" s="130" t="s">
        <v>32</v>
      </c>
      <c r="F96" s="144"/>
      <c r="G96" s="145"/>
      <c r="H96" s="11" t="s">
        <v>823</v>
      </c>
      <c r="I96" s="14">
        <v>68.08</v>
      </c>
      <c r="J96" s="121">
        <f t="shared" si="2"/>
        <v>136.16</v>
      </c>
      <c r="K96" s="127"/>
    </row>
    <row r="97" spans="1:11" ht="24">
      <c r="A97" s="126"/>
      <c r="B97" s="119">
        <v>6</v>
      </c>
      <c r="C97" s="10" t="s">
        <v>824</v>
      </c>
      <c r="D97" s="130" t="s">
        <v>824</v>
      </c>
      <c r="E97" s="130" t="s">
        <v>31</v>
      </c>
      <c r="F97" s="144"/>
      <c r="G97" s="145"/>
      <c r="H97" s="11" t="s">
        <v>825</v>
      </c>
      <c r="I97" s="14">
        <v>73.34</v>
      </c>
      <c r="J97" s="121">
        <f t="shared" si="2"/>
        <v>440.04</v>
      </c>
      <c r="K97" s="127"/>
    </row>
    <row r="98" spans="1:11" ht="24">
      <c r="A98" s="126"/>
      <c r="B98" s="119">
        <v>2</v>
      </c>
      <c r="C98" s="10" t="s">
        <v>826</v>
      </c>
      <c r="D98" s="130" t="s">
        <v>826</v>
      </c>
      <c r="E98" s="130" t="s">
        <v>279</v>
      </c>
      <c r="F98" s="144"/>
      <c r="G98" s="145"/>
      <c r="H98" s="11" t="s">
        <v>827</v>
      </c>
      <c r="I98" s="14">
        <v>13.69</v>
      </c>
      <c r="J98" s="121">
        <f t="shared" si="2"/>
        <v>27.38</v>
      </c>
      <c r="K98" s="127"/>
    </row>
    <row r="99" spans="1:11" ht="24">
      <c r="A99" s="126"/>
      <c r="B99" s="119">
        <v>2</v>
      </c>
      <c r="C99" s="10" t="s">
        <v>606</v>
      </c>
      <c r="D99" s="130" t="s">
        <v>606</v>
      </c>
      <c r="E99" s="130" t="s">
        <v>30</v>
      </c>
      <c r="F99" s="144" t="s">
        <v>279</v>
      </c>
      <c r="G99" s="145"/>
      <c r="H99" s="11" t="s">
        <v>608</v>
      </c>
      <c r="I99" s="14">
        <v>24.21</v>
      </c>
      <c r="J99" s="121">
        <f t="shared" si="2"/>
        <v>48.42</v>
      </c>
      <c r="K99" s="127"/>
    </row>
    <row r="100" spans="1:11" ht="24">
      <c r="A100" s="126"/>
      <c r="B100" s="119">
        <v>2</v>
      </c>
      <c r="C100" s="10" t="s">
        <v>828</v>
      </c>
      <c r="D100" s="130" t="s">
        <v>828</v>
      </c>
      <c r="E100" s="130" t="s">
        <v>31</v>
      </c>
      <c r="F100" s="144" t="s">
        <v>279</v>
      </c>
      <c r="G100" s="145"/>
      <c r="H100" s="11" t="s">
        <v>829</v>
      </c>
      <c r="I100" s="14">
        <v>20.7</v>
      </c>
      <c r="J100" s="121">
        <f t="shared" si="2"/>
        <v>41.4</v>
      </c>
      <c r="K100" s="127"/>
    </row>
    <row r="101" spans="1:11" ht="24">
      <c r="A101" s="126"/>
      <c r="B101" s="119">
        <v>2</v>
      </c>
      <c r="C101" s="10" t="s">
        <v>830</v>
      </c>
      <c r="D101" s="130" t="s">
        <v>869</v>
      </c>
      <c r="E101" s="130" t="s">
        <v>28</v>
      </c>
      <c r="F101" s="144"/>
      <c r="G101" s="145"/>
      <c r="H101" s="11" t="s">
        <v>831</v>
      </c>
      <c r="I101" s="14">
        <v>34.74</v>
      </c>
      <c r="J101" s="121">
        <f t="shared" si="2"/>
        <v>69.48</v>
      </c>
      <c r="K101" s="127"/>
    </row>
    <row r="102" spans="1:11" ht="24">
      <c r="A102" s="126"/>
      <c r="B102" s="119">
        <v>4</v>
      </c>
      <c r="C102" s="10" t="s">
        <v>832</v>
      </c>
      <c r="D102" s="130" t="s">
        <v>832</v>
      </c>
      <c r="E102" s="130" t="s">
        <v>30</v>
      </c>
      <c r="F102" s="144"/>
      <c r="G102" s="145"/>
      <c r="H102" s="11" t="s">
        <v>833</v>
      </c>
      <c r="I102" s="14">
        <v>34.74</v>
      </c>
      <c r="J102" s="121">
        <f t="shared" si="2"/>
        <v>138.96</v>
      </c>
      <c r="K102" s="127"/>
    </row>
    <row r="103" spans="1:11" ht="24">
      <c r="A103" s="126"/>
      <c r="B103" s="119">
        <v>2</v>
      </c>
      <c r="C103" s="10" t="s">
        <v>832</v>
      </c>
      <c r="D103" s="130" t="s">
        <v>832</v>
      </c>
      <c r="E103" s="130" t="s">
        <v>34</v>
      </c>
      <c r="F103" s="144"/>
      <c r="G103" s="145"/>
      <c r="H103" s="11" t="s">
        <v>833</v>
      </c>
      <c r="I103" s="14">
        <v>34.74</v>
      </c>
      <c r="J103" s="121">
        <f t="shared" si="2"/>
        <v>69.48</v>
      </c>
      <c r="K103" s="127"/>
    </row>
    <row r="104" spans="1:11" ht="24">
      <c r="A104" s="126"/>
      <c r="B104" s="119">
        <v>2</v>
      </c>
      <c r="C104" s="10" t="s">
        <v>834</v>
      </c>
      <c r="D104" s="130" t="s">
        <v>834</v>
      </c>
      <c r="E104" s="130" t="s">
        <v>34</v>
      </c>
      <c r="F104" s="144"/>
      <c r="G104" s="145"/>
      <c r="H104" s="11" t="s">
        <v>835</v>
      </c>
      <c r="I104" s="14">
        <v>68.430000000000007</v>
      </c>
      <c r="J104" s="121">
        <f t="shared" si="2"/>
        <v>136.86000000000001</v>
      </c>
      <c r="K104" s="127"/>
    </row>
    <row r="105" spans="1:11" ht="24">
      <c r="A105" s="126"/>
      <c r="B105" s="119">
        <v>2</v>
      </c>
      <c r="C105" s="10" t="s">
        <v>836</v>
      </c>
      <c r="D105" s="130" t="s">
        <v>836</v>
      </c>
      <c r="E105" s="130" t="s">
        <v>95</v>
      </c>
      <c r="F105" s="144"/>
      <c r="G105" s="145"/>
      <c r="H105" s="11" t="s">
        <v>837</v>
      </c>
      <c r="I105" s="14">
        <v>41.06</v>
      </c>
      <c r="J105" s="121">
        <f t="shared" si="2"/>
        <v>82.12</v>
      </c>
      <c r="K105" s="127"/>
    </row>
    <row r="106" spans="1:11">
      <c r="A106" s="126"/>
      <c r="B106" s="119">
        <v>4</v>
      </c>
      <c r="C106" s="10" t="s">
        <v>838</v>
      </c>
      <c r="D106" s="130" t="s">
        <v>838</v>
      </c>
      <c r="E106" s="130" t="s">
        <v>657</v>
      </c>
      <c r="F106" s="144"/>
      <c r="G106" s="145"/>
      <c r="H106" s="11" t="s">
        <v>839</v>
      </c>
      <c r="I106" s="14">
        <v>34.74</v>
      </c>
      <c r="J106" s="121">
        <f t="shared" si="2"/>
        <v>138.96</v>
      </c>
      <c r="K106" s="127"/>
    </row>
    <row r="107" spans="1:11">
      <c r="A107" s="126"/>
      <c r="B107" s="119">
        <v>2</v>
      </c>
      <c r="C107" s="10" t="s">
        <v>838</v>
      </c>
      <c r="D107" s="130" t="s">
        <v>838</v>
      </c>
      <c r="E107" s="130" t="s">
        <v>30</v>
      </c>
      <c r="F107" s="144"/>
      <c r="G107" s="145"/>
      <c r="H107" s="11" t="s">
        <v>839</v>
      </c>
      <c r="I107" s="14">
        <v>34.74</v>
      </c>
      <c r="J107" s="121">
        <f t="shared" si="2"/>
        <v>69.48</v>
      </c>
      <c r="K107" s="127"/>
    </row>
    <row r="108" spans="1:11" ht="24">
      <c r="A108" s="126"/>
      <c r="B108" s="119">
        <v>2</v>
      </c>
      <c r="C108" s="10" t="s">
        <v>840</v>
      </c>
      <c r="D108" s="130" t="s">
        <v>840</v>
      </c>
      <c r="E108" s="130" t="s">
        <v>32</v>
      </c>
      <c r="F108" s="144"/>
      <c r="G108" s="145"/>
      <c r="H108" s="11" t="s">
        <v>841</v>
      </c>
      <c r="I108" s="14">
        <v>47.02</v>
      </c>
      <c r="J108" s="121">
        <f t="shared" si="2"/>
        <v>94.04</v>
      </c>
      <c r="K108" s="127"/>
    </row>
    <row r="109" spans="1:11" ht="24">
      <c r="A109" s="126"/>
      <c r="B109" s="119">
        <v>2</v>
      </c>
      <c r="C109" s="10" t="s">
        <v>840</v>
      </c>
      <c r="D109" s="130" t="s">
        <v>840</v>
      </c>
      <c r="E109" s="130" t="s">
        <v>33</v>
      </c>
      <c r="F109" s="144"/>
      <c r="G109" s="145"/>
      <c r="H109" s="11" t="s">
        <v>841</v>
      </c>
      <c r="I109" s="14">
        <v>47.02</v>
      </c>
      <c r="J109" s="121">
        <f t="shared" si="2"/>
        <v>94.04</v>
      </c>
      <c r="K109" s="127"/>
    </row>
    <row r="110" spans="1:11">
      <c r="A110" s="126"/>
      <c r="B110" s="119">
        <v>1</v>
      </c>
      <c r="C110" s="10" t="s">
        <v>842</v>
      </c>
      <c r="D110" s="130" t="s">
        <v>842</v>
      </c>
      <c r="E110" s="130" t="s">
        <v>28</v>
      </c>
      <c r="F110" s="144"/>
      <c r="G110" s="145"/>
      <c r="H110" s="11" t="s">
        <v>843</v>
      </c>
      <c r="I110" s="14">
        <v>34.74</v>
      </c>
      <c r="J110" s="121">
        <f t="shared" si="2"/>
        <v>34.74</v>
      </c>
      <c r="K110" s="127"/>
    </row>
    <row r="111" spans="1:11" ht="24">
      <c r="A111" s="126"/>
      <c r="B111" s="119">
        <v>1</v>
      </c>
      <c r="C111" s="10" t="s">
        <v>844</v>
      </c>
      <c r="D111" s="130" t="s">
        <v>844</v>
      </c>
      <c r="E111" s="130" t="s">
        <v>30</v>
      </c>
      <c r="F111" s="144" t="s">
        <v>845</v>
      </c>
      <c r="G111" s="145"/>
      <c r="H111" s="11" t="s">
        <v>846</v>
      </c>
      <c r="I111" s="14">
        <v>51.58</v>
      </c>
      <c r="J111" s="121">
        <f t="shared" si="2"/>
        <v>51.58</v>
      </c>
      <c r="K111" s="127"/>
    </row>
    <row r="112" spans="1:11" ht="24">
      <c r="A112" s="126"/>
      <c r="B112" s="119">
        <v>1</v>
      </c>
      <c r="C112" s="10" t="s">
        <v>847</v>
      </c>
      <c r="D112" s="130" t="s">
        <v>847</v>
      </c>
      <c r="E112" s="130" t="s">
        <v>30</v>
      </c>
      <c r="F112" s="144" t="s">
        <v>845</v>
      </c>
      <c r="G112" s="145"/>
      <c r="H112" s="11" t="s">
        <v>848</v>
      </c>
      <c r="I112" s="14">
        <v>54.74</v>
      </c>
      <c r="J112" s="121">
        <f t="shared" si="2"/>
        <v>54.74</v>
      </c>
      <c r="K112" s="127"/>
    </row>
    <row r="113" spans="1:11" ht="24">
      <c r="A113" s="126"/>
      <c r="B113" s="119">
        <v>1</v>
      </c>
      <c r="C113" s="10" t="s">
        <v>849</v>
      </c>
      <c r="D113" s="130" t="s">
        <v>849</v>
      </c>
      <c r="E113" s="130" t="s">
        <v>112</v>
      </c>
      <c r="F113" s="144"/>
      <c r="G113" s="145"/>
      <c r="H113" s="11" t="s">
        <v>850</v>
      </c>
      <c r="I113" s="14">
        <v>85.97</v>
      </c>
      <c r="J113" s="121">
        <f t="shared" si="2"/>
        <v>85.97</v>
      </c>
      <c r="K113" s="127"/>
    </row>
    <row r="114" spans="1:11" ht="24">
      <c r="A114" s="126"/>
      <c r="B114" s="119">
        <v>2</v>
      </c>
      <c r="C114" s="10" t="s">
        <v>851</v>
      </c>
      <c r="D114" s="130" t="s">
        <v>851</v>
      </c>
      <c r="E114" s="130" t="s">
        <v>112</v>
      </c>
      <c r="F114" s="144"/>
      <c r="G114" s="145"/>
      <c r="H114" s="11" t="s">
        <v>852</v>
      </c>
      <c r="I114" s="14">
        <v>84.22</v>
      </c>
      <c r="J114" s="121">
        <f t="shared" si="2"/>
        <v>168.44</v>
      </c>
      <c r="K114" s="127"/>
    </row>
    <row r="115" spans="1:11" ht="24">
      <c r="A115" s="126"/>
      <c r="B115" s="119">
        <v>1</v>
      </c>
      <c r="C115" s="10" t="s">
        <v>853</v>
      </c>
      <c r="D115" s="130" t="s">
        <v>853</v>
      </c>
      <c r="E115" s="130" t="s">
        <v>845</v>
      </c>
      <c r="F115" s="144"/>
      <c r="G115" s="145"/>
      <c r="H115" s="11" t="s">
        <v>854</v>
      </c>
      <c r="I115" s="14">
        <v>22.46</v>
      </c>
      <c r="J115" s="121">
        <f t="shared" si="2"/>
        <v>22.46</v>
      </c>
      <c r="K115" s="127"/>
    </row>
    <row r="116" spans="1:11" ht="24">
      <c r="A116" s="126"/>
      <c r="B116" s="119">
        <v>1</v>
      </c>
      <c r="C116" s="10" t="s">
        <v>853</v>
      </c>
      <c r="D116" s="130" t="s">
        <v>853</v>
      </c>
      <c r="E116" s="130" t="s">
        <v>855</v>
      </c>
      <c r="F116" s="144"/>
      <c r="G116" s="145"/>
      <c r="H116" s="11" t="s">
        <v>854</v>
      </c>
      <c r="I116" s="14">
        <v>22.46</v>
      </c>
      <c r="J116" s="121">
        <f t="shared" si="2"/>
        <v>22.46</v>
      </c>
      <c r="K116" s="127"/>
    </row>
    <row r="117" spans="1:11" ht="24">
      <c r="A117" s="126"/>
      <c r="B117" s="119">
        <v>1</v>
      </c>
      <c r="C117" s="10" t="s">
        <v>856</v>
      </c>
      <c r="D117" s="130" t="s">
        <v>856</v>
      </c>
      <c r="E117" s="130" t="s">
        <v>279</v>
      </c>
      <c r="F117" s="144"/>
      <c r="G117" s="145"/>
      <c r="H117" s="11" t="s">
        <v>857</v>
      </c>
      <c r="I117" s="14">
        <v>25.97</v>
      </c>
      <c r="J117" s="121">
        <f t="shared" si="2"/>
        <v>25.97</v>
      </c>
      <c r="K117" s="127"/>
    </row>
    <row r="118" spans="1:11" ht="24">
      <c r="A118" s="126"/>
      <c r="B118" s="119">
        <v>1</v>
      </c>
      <c r="C118" s="10" t="s">
        <v>858</v>
      </c>
      <c r="D118" s="130" t="s">
        <v>858</v>
      </c>
      <c r="E118" s="130" t="s">
        <v>859</v>
      </c>
      <c r="F118" s="144"/>
      <c r="G118" s="145"/>
      <c r="H118" s="11" t="s">
        <v>860</v>
      </c>
      <c r="I118" s="14">
        <v>22.46</v>
      </c>
      <c r="J118" s="121">
        <f t="shared" ref="J118:J119" si="3">I118*B118</f>
        <v>22.46</v>
      </c>
      <c r="K118" s="127"/>
    </row>
    <row r="119" spans="1:11" ht="24">
      <c r="A119" s="126"/>
      <c r="B119" s="120">
        <v>1</v>
      </c>
      <c r="C119" s="12" t="s">
        <v>861</v>
      </c>
      <c r="D119" s="131" t="s">
        <v>861</v>
      </c>
      <c r="E119" s="131" t="s">
        <v>279</v>
      </c>
      <c r="F119" s="154"/>
      <c r="G119" s="155"/>
      <c r="H119" s="13" t="s">
        <v>862</v>
      </c>
      <c r="I119" s="15">
        <v>22.46</v>
      </c>
      <c r="J119" s="122">
        <f t="shared" si="3"/>
        <v>22.46</v>
      </c>
      <c r="K119" s="127"/>
    </row>
    <row r="120" spans="1:11">
      <c r="A120" s="126"/>
      <c r="B120" s="139"/>
      <c r="C120" s="139"/>
      <c r="D120" s="139"/>
      <c r="E120" s="139"/>
      <c r="F120" s="139"/>
      <c r="G120" s="139"/>
      <c r="H120" s="139"/>
      <c r="I120" s="140" t="s">
        <v>261</v>
      </c>
      <c r="J120" s="141">
        <f>SUM(J22:J119)</f>
        <v>13051.739999999998</v>
      </c>
      <c r="K120" s="127"/>
    </row>
    <row r="121" spans="1:11">
      <c r="A121" s="126"/>
      <c r="B121" s="139"/>
      <c r="C121" s="139"/>
      <c r="D121" s="139"/>
      <c r="E121" s="139"/>
      <c r="F121" s="139"/>
      <c r="G121" s="139"/>
      <c r="H121" s="139"/>
      <c r="I121" s="140" t="s">
        <v>877</v>
      </c>
      <c r="J121" s="141">
        <f>J120*-0.4</f>
        <v>-5220.6959999999999</v>
      </c>
      <c r="K121" s="127"/>
    </row>
    <row r="122" spans="1:11" outlineLevel="1">
      <c r="A122" s="126"/>
      <c r="B122" s="139"/>
      <c r="C122" s="139"/>
      <c r="D122" s="139"/>
      <c r="E122" s="139"/>
      <c r="F122" s="139"/>
      <c r="G122" s="139"/>
      <c r="H122" s="139"/>
      <c r="I122" s="140" t="s">
        <v>878</v>
      </c>
      <c r="J122" s="141">
        <v>0</v>
      </c>
      <c r="K122" s="127"/>
    </row>
    <row r="123" spans="1:11">
      <c r="A123" s="126"/>
      <c r="B123" s="139"/>
      <c r="C123" s="139"/>
      <c r="D123" s="139"/>
      <c r="E123" s="139"/>
      <c r="F123" s="139"/>
      <c r="G123" s="139"/>
      <c r="H123" s="139"/>
      <c r="I123" s="140" t="s">
        <v>263</v>
      </c>
      <c r="J123" s="141">
        <f>SUM(J120:J122)</f>
        <v>7831.0439999999981</v>
      </c>
      <c r="K123" s="127"/>
    </row>
    <row r="124" spans="1:11" ht="15" customHeight="1">
      <c r="A124" s="6"/>
      <c r="B124" s="7"/>
      <c r="C124" s="7"/>
      <c r="D124" s="7"/>
      <c r="E124" s="7"/>
      <c r="F124" s="156" t="s">
        <v>879</v>
      </c>
      <c r="G124" s="156"/>
      <c r="H124" s="156"/>
      <c r="I124" s="156"/>
      <c r="J124" s="7"/>
      <c r="K124" s="8"/>
    </row>
    <row r="126" spans="1:11">
      <c r="H126" s="1" t="s">
        <v>875</v>
      </c>
      <c r="I126" s="103">
        <f>'Tax Invoice'!E14</f>
        <v>1</v>
      </c>
    </row>
    <row r="127" spans="1:11">
      <c r="H127" s="1" t="s">
        <v>711</v>
      </c>
      <c r="I127" s="103">
        <v>35.21</v>
      </c>
    </row>
    <row r="128" spans="1:11">
      <c r="H128" s="1" t="s">
        <v>714</v>
      </c>
      <c r="I128" s="103">
        <f>I130/I127</f>
        <v>370.68276057938078</v>
      </c>
    </row>
    <row r="129" spans="8:9">
      <c r="H129" s="1" t="s">
        <v>715</v>
      </c>
      <c r="I129" s="103">
        <f>I131/I127</f>
        <v>222.40965634762844</v>
      </c>
    </row>
    <row r="130" spans="8:9">
      <c r="H130" s="1" t="s">
        <v>712</v>
      </c>
      <c r="I130" s="103">
        <f>J120*I126</f>
        <v>13051.739999999998</v>
      </c>
    </row>
    <row r="131" spans="8:9">
      <c r="H131" s="1" t="s">
        <v>713</v>
      </c>
      <c r="I131" s="103">
        <f>J123*I126</f>
        <v>7831.0439999999981</v>
      </c>
    </row>
  </sheetData>
  <mergeCells count="103">
    <mergeCell ref="F115:G115"/>
    <mergeCell ref="F116:G116"/>
    <mergeCell ref="F117:G117"/>
    <mergeCell ref="F118:G118"/>
    <mergeCell ref="F119:G119"/>
    <mergeCell ref="F124:I124"/>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843</v>
      </c>
      <c r="O1" t="s">
        <v>149</v>
      </c>
      <c r="T1" t="s">
        <v>261</v>
      </c>
      <c r="U1">
        <v>13051.739999999998</v>
      </c>
    </row>
    <row r="2" spans="1:21" ht="15.75">
      <c r="A2" s="126"/>
      <c r="B2" s="137" t="s">
        <v>139</v>
      </c>
      <c r="C2" s="132"/>
      <c r="D2" s="132"/>
      <c r="E2" s="132"/>
      <c r="F2" s="132"/>
      <c r="G2" s="132"/>
      <c r="H2" s="132"/>
      <c r="I2" s="138" t="s">
        <v>145</v>
      </c>
      <c r="J2" s="127"/>
      <c r="T2" t="s">
        <v>190</v>
      </c>
      <c r="U2">
        <v>0</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13051.739999999998</v>
      </c>
    </row>
    <row r="5" spans="1:21">
      <c r="A5" s="126"/>
      <c r="B5" s="134" t="s">
        <v>142</v>
      </c>
      <c r="C5" s="132"/>
      <c r="D5" s="132"/>
      <c r="E5" s="132"/>
      <c r="F5" s="132"/>
      <c r="G5" s="132"/>
      <c r="H5" s="132"/>
      <c r="I5" s="132"/>
      <c r="J5" s="127"/>
      <c r="S5" t="s">
        <v>870</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720</v>
      </c>
      <c r="C10" s="132"/>
      <c r="D10" s="132"/>
      <c r="E10" s="127"/>
      <c r="F10" s="128"/>
      <c r="G10" s="128" t="s">
        <v>720</v>
      </c>
      <c r="H10" s="132"/>
      <c r="I10" s="146"/>
      <c r="J10" s="127"/>
    </row>
    <row r="11" spans="1:21">
      <c r="A11" s="126"/>
      <c r="B11" s="126" t="s">
        <v>721</v>
      </c>
      <c r="C11" s="132"/>
      <c r="D11" s="132"/>
      <c r="E11" s="127"/>
      <c r="F11" s="128"/>
      <c r="G11" s="128" t="s">
        <v>721</v>
      </c>
      <c r="H11" s="132"/>
      <c r="I11" s="147"/>
      <c r="J11" s="127"/>
    </row>
    <row r="12" spans="1:21">
      <c r="A12" s="126"/>
      <c r="B12" s="126" t="s">
        <v>722</v>
      </c>
      <c r="C12" s="132"/>
      <c r="D12" s="132"/>
      <c r="E12" s="127"/>
      <c r="F12" s="128"/>
      <c r="G12" s="128" t="s">
        <v>722</v>
      </c>
      <c r="H12" s="132"/>
      <c r="I12" s="132"/>
      <c r="J12" s="127"/>
    </row>
    <row r="13" spans="1:21">
      <c r="A13" s="126"/>
      <c r="B13" s="126" t="s">
        <v>723</v>
      </c>
      <c r="C13" s="132"/>
      <c r="D13" s="132"/>
      <c r="E13" s="127"/>
      <c r="F13" s="128"/>
      <c r="G13" s="128" t="s">
        <v>723</v>
      </c>
      <c r="H13" s="132"/>
      <c r="I13" s="111" t="s">
        <v>16</v>
      </c>
      <c r="J13" s="127"/>
    </row>
    <row r="14" spans="1:21">
      <c r="A14" s="126"/>
      <c r="B14" s="126" t="s">
        <v>157</v>
      </c>
      <c r="C14" s="132"/>
      <c r="D14" s="132"/>
      <c r="E14" s="127"/>
      <c r="F14" s="128"/>
      <c r="G14" s="128" t="s">
        <v>157</v>
      </c>
      <c r="H14" s="132"/>
      <c r="I14" s="148">
        <v>45166</v>
      </c>
      <c r="J14" s="127"/>
    </row>
    <row r="15" spans="1:21">
      <c r="A15" s="126"/>
      <c r="B15" s="6" t="s">
        <v>11</v>
      </c>
      <c r="C15" s="7"/>
      <c r="D15" s="7"/>
      <c r="E15" s="8"/>
      <c r="F15" s="128"/>
      <c r="G15" s="9" t="s">
        <v>11</v>
      </c>
      <c r="H15" s="132"/>
      <c r="I15" s="149"/>
      <c r="J15" s="127"/>
    </row>
    <row r="16" spans="1:21">
      <c r="A16" s="126"/>
      <c r="B16" s="132"/>
      <c r="C16" s="132"/>
      <c r="D16" s="132"/>
      <c r="E16" s="132"/>
      <c r="F16" s="132"/>
      <c r="G16" s="132"/>
      <c r="H16" s="136" t="s">
        <v>147</v>
      </c>
      <c r="I16" s="142">
        <v>39786</v>
      </c>
      <c r="J16" s="127"/>
    </row>
    <row r="17" spans="1:16">
      <c r="A17" s="126"/>
      <c r="B17" s="132" t="s">
        <v>724</v>
      </c>
      <c r="C17" s="132"/>
      <c r="D17" s="132"/>
      <c r="E17" s="132"/>
      <c r="F17" s="132"/>
      <c r="G17" s="132"/>
      <c r="H17" s="136" t="s">
        <v>148</v>
      </c>
      <c r="I17" s="142"/>
      <c r="J17" s="127"/>
    </row>
    <row r="18" spans="1:16" ht="18">
      <c r="A18" s="126"/>
      <c r="B18" s="132" t="s">
        <v>725</v>
      </c>
      <c r="C18" s="132"/>
      <c r="D18" s="132"/>
      <c r="E18" s="132"/>
      <c r="F18" s="132"/>
      <c r="G18" s="132"/>
      <c r="H18" s="135" t="s">
        <v>264</v>
      </c>
      <c r="I18" s="116" t="s">
        <v>282</v>
      </c>
      <c r="J18" s="127"/>
    </row>
    <row r="19" spans="1:16">
      <c r="A19" s="126"/>
      <c r="B19" s="132"/>
      <c r="C19" s="132"/>
      <c r="D19" s="132"/>
      <c r="E19" s="132"/>
      <c r="F19" s="132"/>
      <c r="G19" s="132"/>
      <c r="H19" s="132"/>
      <c r="I19" s="132"/>
      <c r="J19" s="127"/>
      <c r="P19">
        <v>45166</v>
      </c>
    </row>
    <row r="20" spans="1:16">
      <c r="A20" s="126"/>
      <c r="B20" s="112" t="s">
        <v>204</v>
      </c>
      <c r="C20" s="112" t="s">
        <v>205</v>
      </c>
      <c r="D20" s="129" t="s">
        <v>206</v>
      </c>
      <c r="E20" s="150" t="s">
        <v>207</v>
      </c>
      <c r="F20" s="151"/>
      <c r="G20" s="112" t="s">
        <v>174</v>
      </c>
      <c r="H20" s="112" t="s">
        <v>208</v>
      </c>
      <c r="I20" s="112" t="s">
        <v>26</v>
      </c>
      <c r="J20" s="127"/>
    </row>
    <row r="21" spans="1:16">
      <c r="A21" s="126"/>
      <c r="B21" s="117"/>
      <c r="C21" s="117"/>
      <c r="D21" s="118"/>
      <c r="E21" s="152"/>
      <c r="F21" s="153"/>
      <c r="G21" s="117" t="s">
        <v>146</v>
      </c>
      <c r="H21" s="117"/>
      <c r="I21" s="117"/>
      <c r="J21" s="127"/>
    </row>
    <row r="22" spans="1:16" ht="180">
      <c r="A22" s="126"/>
      <c r="B22" s="119">
        <v>2</v>
      </c>
      <c r="C22" s="10" t="s">
        <v>726</v>
      </c>
      <c r="D22" s="130" t="s">
        <v>589</v>
      </c>
      <c r="E22" s="144"/>
      <c r="F22" s="145"/>
      <c r="G22" s="11" t="s">
        <v>871</v>
      </c>
      <c r="H22" s="14">
        <v>5.97</v>
      </c>
      <c r="I22" s="121">
        <f t="shared" ref="I22:I53" si="0">H22*B22</f>
        <v>11.94</v>
      </c>
      <c r="J22" s="127"/>
    </row>
    <row r="23" spans="1:16" ht="180">
      <c r="A23" s="126"/>
      <c r="B23" s="119">
        <v>43</v>
      </c>
      <c r="C23" s="10" t="s">
        <v>586</v>
      </c>
      <c r="D23" s="130"/>
      <c r="E23" s="144"/>
      <c r="F23" s="145"/>
      <c r="G23" s="11" t="s">
        <v>281</v>
      </c>
      <c r="H23" s="14">
        <v>11.93</v>
      </c>
      <c r="I23" s="121">
        <f t="shared" si="0"/>
        <v>512.99</v>
      </c>
      <c r="J23" s="127"/>
    </row>
    <row r="24" spans="1:16" ht="84">
      <c r="A24" s="126"/>
      <c r="B24" s="119">
        <v>2</v>
      </c>
      <c r="C24" s="10" t="s">
        <v>727</v>
      </c>
      <c r="D24" s="130" t="s">
        <v>28</v>
      </c>
      <c r="E24" s="144" t="s">
        <v>115</v>
      </c>
      <c r="F24" s="145"/>
      <c r="G24" s="11" t="s">
        <v>728</v>
      </c>
      <c r="H24" s="14">
        <v>4.91</v>
      </c>
      <c r="I24" s="121">
        <f t="shared" si="0"/>
        <v>9.82</v>
      </c>
      <c r="J24" s="127"/>
    </row>
    <row r="25" spans="1:16" ht="132">
      <c r="A25" s="126"/>
      <c r="B25" s="119">
        <v>5</v>
      </c>
      <c r="C25" s="10" t="s">
        <v>729</v>
      </c>
      <c r="D25" s="130" t="s">
        <v>112</v>
      </c>
      <c r="E25" s="144"/>
      <c r="F25" s="145"/>
      <c r="G25" s="11" t="s">
        <v>730</v>
      </c>
      <c r="H25" s="14">
        <v>11.93</v>
      </c>
      <c r="I25" s="121">
        <f t="shared" si="0"/>
        <v>59.65</v>
      </c>
      <c r="J25" s="127"/>
    </row>
    <row r="26" spans="1:16" ht="132">
      <c r="A26" s="126"/>
      <c r="B26" s="119">
        <v>1</v>
      </c>
      <c r="C26" s="10" t="s">
        <v>729</v>
      </c>
      <c r="D26" s="130" t="s">
        <v>220</v>
      </c>
      <c r="E26" s="144"/>
      <c r="F26" s="145"/>
      <c r="G26" s="11" t="s">
        <v>730</v>
      </c>
      <c r="H26" s="14">
        <v>11.93</v>
      </c>
      <c r="I26" s="121">
        <f t="shared" si="0"/>
        <v>11.93</v>
      </c>
      <c r="J26" s="127"/>
    </row>
    <row r="27" spans="1:16" ht="132">
      <c r="A27" s="126"/>
      <c r="B27" s="119">
        <v>1</v>
      </c>
      <c r="C27" s="10" t="s">
        <v>729</v>
      </c>
      <c r="D27" s="130" t="s">
        <v>274</v>
      </c>
      <c r="E27" s="144"/>
      <c r="F27" s="145"/>
      <c r="G27" s="11" t="s">
        <v>730</v>
      </c>
      <c r="H27" s="14">
        <v>11.93</v>
      </c>
      <c r="I27" s="121">
        <f t="shared" si="0"/>
        <v>11.93</v>
      </c>
      <c r="J27" s="127"/>
    </row>
    <row r="28" spans="1:16" ht="132">
      <c r="A28" s="126"/>
      <c r="B28" s="119">
        <v>2</v>
      </c>
      <c r="C28" s="10" t="s">
        <v>729</v>
      </c>
      <c r="D28" s="130" t="s">
        <v>275</v>
      </c>
      <c r="E28" s="144"/>
      <c r="F28" s="145"/>
      <c r="G28" s="11" t="s">
        <v>730</v>
      </c>
      <c r="H28" s="14">
        <v>11.93</v>
      </c>
      <c r="I28" s="121">
        <f t="shared" si="0"/>
        <v>23.86</v>
      </c>
      <c r="J28" s="127"/>
    </row>
    <row r="29" spans="1:16" ht="144">
      <c r="A29" s="126"/>
      <c r="B29" s="119">
        <v>2</v>
      </c>
      <c r="C29" s="10" t="s">
        <v>731</v>
      </c>
      <c r="D29" s="130" t="s">
        <v>40</v>
      </c>
      <c r="E29" s="144"/>
      <c r="F29" s="145"/>
      <c r="G29" s="11" t="s">
        <v>732</v>
      </c>
      <c r="H29" s="14">
        <v>25.97</v>
      </c>
      <c r="I29" s="121">
        <f t="shared" si="0"/>
        <v>51.94</v>
      </c>
      <c r="J29" s="127"/>
    </row>
    <row r="30" spans="1:16" ht="132">
      <c r="A30" s="126"/>
      <c r="B30" s="119">
        <v>4</v>
      </c>
      <c r="C30" s="10" t="s">
        <v>733</v>
      </c>
      <c r="D30" s="130" t="s">
        <v>28</v>
      </c>
      <c r="E30" s="144" t="s">
        <v>278</v>
      </c>
      <c r="F30" s="145"/>
      <c r="G30" s="11" t="s">
        <v>734</v>
      </c>
      <c r="H30" s="14">
        <v>20.7</v>
      </c>
      <c r="I30" s="121">
        <f t="shared" si="0"/>
        <v>82.8</v>
      </c>
      <c r="J30" s="127"/>
    </row>
    <row r="31" spans="1:16" ht="132">
      <c r="A31" s="126"/>
      <c r="B31" s="119">
        <v>4</v>
      </c>
      <c r="C31" s="10" t="s">
        <v>733</v>
      </c>
      <c r="D31" s="130" t="s">
        <v>30</v>
      </c>
      <c r="E31" s="144" t="s">
        <v>278</v>
      </c>
      <c r="F31" s="145"/>
      <c r="G31" s="11" t="s">
        <v>734</v>
      </c>
      <c r="H31" s="14">
        <v>20.7</v>
      </c>
      <c r="I31" s="121">
        <f t="shared" si="0"/>
        <v>82.8</v>
      </c>
      <c r="J31" s="127"/>
    </row>
    <row r="32" spans="1:16" ht="132">
      <c r="A32" s="126"/>
      <c r="B32" s="119">
        <v>4</v>
      </c>
      <c r="C32" s="10" t="s">
        <v>733</v>
      </c>
      <c r="D32" s="130" t="s">
        <v>31</v>
      </c>
      <c r="E32" s="144" t="s">
        <v>279</v>
      </c>
      <c r="F32" s="145"/>
      <c r="G32" s="11" t="s">
        <v>734</v>
      </c>
      <c r="H32" s="14">
        <v>20.7</v>
      </c>
      <c r="I32" s="121">
        <f t="shared" si="0"/>
        <v>82.8</v>
      </c>
      <c r="J32" s="127"/>
    </row>
    <row r="33" spans="1:10" ht="132">
      <c r="A33" s="126"/>
      <c r="B33" s="119">
        <v>4</v>
      </c>
      <c r="C33" s="10" t="s">
        <v>733</v>
      </c>
      <c r="D33" s="130" t="s">
        <v>31</v>
      </c>
      <c r="E33" s="144" t="s">
        <v>278</v>
      </c>
      <c r="F33" s="145"/>
      <c r="G33" s="11" t="s">
        <v>734</v>
      </c>
      <c r="H33" s="14">
        <v>20.7</v>
      </c>
      <c r="I33" s="121">
        <f t="shared" si="0"/>
        <v>82.8</v>
      </c>
      <c r="J33" s="127"/>
    </row>
    <row r="34" spans="1:10" ht="276">
      <c r="A34" s="126"/>
      <c r="B34" s="119">
        <v>2</v>
      </c>
      <c r="C34" s="10" t="s">
        <v>735</v>
      </c>
      <c r="D34" s="130" t="s">
        <v>112</v>
      </c>
      <c r="E34" s="144"/>
      <c r="F34" s="145"/>
      <c r="G34" s="11" t="s">
        <v>872</v>
      </c>
      <c r="H34" s="14">
        <v>31.23</v>
      </c>
      <c r="I34" s="121">
        <f t="shared" si="0"/>
        <v>62.46</v>
      </c>
      <c r="J34" s="127"/>
    </row>
    <row r="35" spans="1:10" ht="108">
      <c r="A35" s="126"/>
      <c r="B35" s="119">
        <v>1</v>
      </c>
      <c r="C35" s="10" t="s">
        <v>736</v>
      </c>
      <c r="D35" s="130" t="s">
        <v>42</v>
      </c>
      <c r="E35" s="144"/>
      <c r="F35" s="145"/>
      <c r="G35" s="11" t="s">
        <v>737</v>
      </c>
      <c r="H35" s="14">
        <v>8.77</v>
      </c>
      <c r="I35" s="121">
        <f t="shared" si="0"/>
        <v>8.77</v>
      </c>
      <c r="J35" s="127"/>
    </row>
    <row r="36" spans="1:10" ht="144">
      <c r="A36" s="126"/>
      <c r="B36" s="119">
        <v>3</v>
      </c>
      <c r="C36" s="10" t="s">
        <v>738</v>
      </c>
      <c r="D36" s="130" t="s">
        <v>42</v>
      </c>
      <c r="E36" s="144" t="s">
        <v>279</v>
      </c>
      <c r="F36" s="145"/>
      <c r="G36" s="11" t="s">
        <v>739</v>
      </c>
      <c r="H36" s="14">
        <v>25.97</v>
      </c>
      <c r="I36" s="121">
        <f t="shared" si="0"/>
        <v>77.91</v>
      </c>
      <c r="J36" s="127"/>
    </row>
    <row r="37" spans="1:10" ht="144">
      <c r="A37" s="126"/>
      <c r="B37" s="119">
        <v>2</v>
      </c>
      <c r="C37" s="10" t="s">
        <v>740</v>
      </c>
      <c r="D37" s="130" t="s">
        <v>42</v>
      </c>
      <c r="E37" s="144"/>
      <c r="F37" s="145"/>
      <c r="G37" s="11" t="s">
        <v>741</v>
      </c>
      <c r="H37" s="14">
        <v>25.97</v>
      </c>
      <c r="I37" s="121">
        <f t="shared" si="0"/>
        <v>51.94</v>
      </c>
      <c r="J37" s="127"/>
    </row>
    <row r="38" spans="1:10" ht="96">
      <c r="A38" s="126"/>
      <c r="B38" s="119">
        <v>6</v>
      </c>
      <c r="C38" s="10" t="s">
        <v>716</v>
      </c>
      <c r="D38" s="130" t="s">
        <v>30</v>
      </c>
      <c r="E38" s="144"/>
      <c r="F38" s="145"/>
      <c r="G38" s="11" t="s">
        <v>717</v>
      </c>
      <c r="H38" s="14">
        <v>6.67</v>
      </c>
      <c r="I38" s="121">
        <f t="shared" si="0"/>
        <v>40.019999999999996</v>
      </c>
      <c r="J38" s="127"/>
    </row>
    <row r="39" spans="1:10" ht="96">
      <c r="A39" s="126"/>
      <c r="B39" s="119">
        <v>8</v>
      </c>
      <c r="C39" s="10" t="s">
        <v>718</v>
      </c>
      <c r="D39" s="130" t="s">
        <v>32</v>
      </c>
      <c r="E39" s="144"/>
      <c r="F39" s="145"/>
      <c r="G39" s="11" t="s">
        <v>719</v>
      </c>
      <c r="H39" s="14">
        <v>4.91</v>
      </c>
      <c r="I39" s="121">
        <f t="shared" si="0"/>
        <v>39.28</v>
      </c>
      <c r="J39" s="127"/>
    </row>
    <row r="40" spans="1:10" ht="96">
      <c r="A40" s="126"/>
      <c r="B40" s="119">
        <v>2</v>
      </c>
      <c r="C40" s="10" t="s">
        <v>742</v>
      </c>
      <c r="D40" s="130" t="s">
        <v>31</v>
      </c>
      <c r="E40" s="144"/>
      <c r="F40" s="145"/>
      <c r="G40" s="11" t="s">
        <v>743</v>
      </c>
      <c r="H40" s="14">
        <v>6.67</v>
      </c>
      <c r="I40" s="121">
        <f t="shared" si="0"/>
        <v>13.34</v>
      </c>
      <c r="J40" s="127"/>
    </row>
    <row r="41" spans="1:10" ht="120">
      <c r="A41" s="126"/>
      <c r="B41" s="119">
        <v>2</v>
      </c>
      <c r="C41" s="10" t="s">
        <v>744</v>
      </c>
      <c r="D41" s="130" t="s">
        <v>31</v>
      </c>
      <c r="E41" s="144" t="s">
        <v>278</v>
      </c>
      <c r="F41" s="145"/>
      <c r="G41" s="11" t="s">
        <v>745</v>
      </c>
      <c r="H41" s="14">
        <v>22.46</v>
      </c>
      <c r="I41" s="121">
        <f t="shared" si="0"/>
        <v>44.92</v>
      </c>
      <c r="J41" s="127"/>
    </row>
    <row r="42" spans="1:10" ht="84">
      <c r="A42" s="126"/>
      <c r="B42" s="119">
        <v>8</v>
      </c>
      <c r="C42" s="10" t="s">
        <v>746</v>
      </c>
      <c r="D42" s="130" t="s">
        <v>31</v>
      </c>
      <c r="E42" s="144" t="s">
        <v>279</v>
      </c>
      <c r="F42" s="145"/>
      <c r="G42" s="11" t="s">
        <v>747</v>
      </c>
      <c r="H42" s="14">
        <v>22.46</v>
      </c>
      <c r="I42" s="121">
        <f t="shared" si="0"/>
        <v>179.68</v>
      </c>
      <c r="J42" s="127"/>
    </row>
    <row r="43" spans="1:10" ht="84">
      <c r="A43" s="126"/>
      <c r="B43" s="119">
        <v>2</v>
      </c>
      <c r="C43" s="10" t="s">
        <v>746</v>
      </c>
      <c r="D43" s="130" t="s">
        <v>32</v>
      </c>
      <c r="E43" s="144" t="s">
        <v>279</v>
      </c>
      <c r="F43" s="145"/>
      <c r="G43" s="11" t="s">
        <v>747</v>
      </c>
      <c r="H43" s="14">
        <v>22.46</v>
      </c>
      <c r="I43" s="121">
        <f t="shared" si="0"/>
        <v>44.92</v>
      </c>
      <c r="J43" s="127"/>
    </row>
    <row r="44" spans="1:10" ht="192">
      <c r="A44" s="126"/>
      <c r="B44" s="119">
        <v>2</v>
      </c>
      <c r="C44" s="10" t="s">
        <v>668</v>
      </c>
      <c r="D44" s="130" t="s">
        <v>28</v>
      </c>
      <c r="E44" s="144" t="s">
        <v>317</v>
      </c>
      <c r="F44" s="145"/>
      <c r="G44" s="11" t="s">
        <v>748</v>
      </c>
      <c r="H44" s="14">
        <v>27.72</v>
      </c>
      <c r="I44" s="121">
        <f t="shared" si="0"/>
        <v>55.44</v>
      </c>
      <c r="J44" s="127"/>
    </row>
    <row r="45" spans="1:10" ht="192">
      <c r="A45" s="126"/>
      <c r="B45" s="119">
        <v>2</v>
      </c>
      <c r="C45" s="10" t="s">
        <v>668</v>
      </c>
      <c r="D45" s="130" t="s">
        <v>30</v>
      </c>
      <c r="E45" s="144" t="s">
        <v>317</v>
      </c>
      <c r="F45" s="145"/>
      <c r="G45" s="11" t="s">
        <v>748</v>
      </c>
      <c r="H45" s="14">
        <v>27.72</v>
      </c>
      <c r="I45" s="121">
        <f t="shared" si="0"/>
        <v>55.44</v>
      </c>
      <c r="J45" s="127"/>
    </row>
    <row r="46" spans="1:10" ht="132">
      <c r="A46" s="126"/>
      <c r="B46" s="119">
        <v>3</v>
      </c>
      <c r="C46" s="10" t="s">
        <v>749</v>
      </c>
      <c r="D46" s="130" t="s">
        <v>30</v>
      </c>
      <c r="E46" s="144"/>
      <c r="F46" s="145"/>
      <c r="G46" s="11" t="s">
        <v>750</v>
      </c>
      <c r="H46" s="14">
        <v>27.72</v>
      </c>
      <c r="I46" s="121">
        <f t="shared" si="0"/>
        <v>83.16</v>
      </c>
      <c r="J46" s="127"/>
    </row>
    <row r="47" spans="1:10" ht="144">
      <c r="A47" s="126"/>
      <c r="B47" s="119">
        <v>4</v>
      </c>
      <c r="C47" s="10" t="s">
        <v>751</v>
      </c>
      <c r="D47" s="130" t="s">
        <v>30</v>
      </c>
      <c r="E47" s="144"/>
      <c r="F47" s="145"/>
      <c r="G47" s="11" t="s">
        <v>752</v>
      </c>
      <c r="H47" s="14">
        <v>20.7</v>
      </c>
      <c r="I47" s="121">
        <f t="shared" si="0"/>
        <v>82.8</v>
      </c>
      <c r="J47" s="127"/>
    </row>
    <row r="48" spans="1:10" ht="144">
      <c r="A48" s="126"/>
      <c r="B48" s="119">
        <v>2</v>
      </c>
      <c r="C48" s="10" t="s">
        <v>751</v>
      </c>
      <c r="D48" s="130" t="s">
        <v>31</v>
      </c>
      <c r="E48" s="144"/>
      <c r="F48" s="145"/>
      <c r="G48" s="11" t="s">
        <v>752</v>
      </c>
      <c r="H48" s="14">
        <v>20.7</v>
      </c>
      <c r="I48" s="121">
        <f t="shared" si="0"/>
        <v>41.4</v>
      </c>
      <c r="J48" s="127"/>
    </row>
    <row r="49" spans="1:10" ht="144">
      <c r="A49" s="126"/>
      <c r="B49" s="119">
        <v>2</v>
      </c>
      <c r="C49" s="10" t="s">
        <v>753</v>
      </c>
      <c r="D49" s="130" t="s">
        <v>32</v>
      </c>
      <c r="E49" s="144"/>
      <c r="F49" s="145"/>
      <c r="G49" s="11" t="s">
        <v>754</v>
      </c>
      <c r="H49" s="14">
        <v>20.7</v>
      </c>
      <c r="I49" s="121">
        <f t="shared" si="0"/>
        <v>41.4</v>
      </c>
      <c r="J49" s="127"/>
    </row>
    <row r="50" spans="1:10" ht="192">
      <c r="A50" s="126"/>
      <c r="B50" s="119">
        <v>1</v>
      </c>
      <c r="C50" s="10" t="s">
        <v>755</v>
      </c>
      <c r="D50" s="130" t="s">
        <v>216</v>
      </c>
      <c r="E50" s="144" t="s">
        <v>115</v>
      </c>
      <c r="F50" s="145"/>
      <c r="G50" s="11" t="s">
        <v>873</v>
      </c>
      <c r="H50" s="14">
        <v>52.29</v>
      </c>
      <c r="I50" s="121">
        <f t="shared" si="0"/>
        <v>52.29</v>
      </c>
      <c r="J50" s="127"/>
    </row>
    <row r="51" spans="1:10" ht="192">
      <c r="A51" s="126"/>
      <c r="B51" s="119">
        <v>1</v>
      </c>
      <c r="C51" s="10" t="s">
        <v>755</v>
      </c>
      <c r="D51" s="130" t="s">
        <v>220</v>
      </c>
      <c r="E51" s="144" t="s">
        <v>115</v>
      </c>
      <c r="F51" s="145"/>
      <c r="G51" s="11" t="s">
        <v>873</v>
      </c>
      <c r="H51" s="14">
        <v>52.29</v>
      </c>
      <c r="I51" s="121">
        <f t="shared" si="0"/>
        <v>52.29</v>
      </c>
      <c r="J51" s="127"/>
    </row>
    <row r="52" spans="1:10" ht="144">
      <c r="A52" s="126"/>
      <c r="B52" s="119">
        <v>5</v>
      </c>
      <c r="C52" s="10" t="s">
        <v>618</v>
      </c>
      <c r="D52" s="130" t="s">
        <v>31</v>
      </c>
      <c r="E52" s="144" t="s">
        <v>756</v>
      </c>
      <c r="F52" s="145"/>
      <c r="G52" s="11" t="s">
        <v>621</v>
      </c>
      <c r="H52" s="14">
        <v>4.91</v>
      </c>
      <c r="I52" s="121">
        <f t="shared" si="0"/>
        <v>24.55</v>
      </c>
      <c r="J52" s="127"/>
    </row>
    <row r="53" spans="1:10" ht="120">
      <c r="A53" s="126"/>
      <c r="B53" s="119">
        <v>4</v>
      </c>
      <c r="C53" s="10" t="s">
        <v>757</v>
      </c>
      <c r="D53" s="130" t="s">
        <v>30</v>
      </c>
      <c r="E53" s="144" t="s">
        <v>277</v>
      </c>
      <c r="F53" s="145"/>
      <c r="G53" s="11" t="s">
        <v>758</v>
      </c>
      <c r="H53" s="14">
        <v>41.06</v>
      </c>
      <c r="I53" s="121">
        <f t="shared" si="0"/>
        <v>164.24</v>
      </c>
      <c r="J53" s="127"/>
    </row>
    <row r="54" spans="1:10" ht="120">
      <c r="A54" s="126"/>
      <c r="B54" s="119">
        <v>2</v>
      </c>
      <c r="C54" s="10" t="s">
        <v>759</v>
      </c>
      <c r="D54" s="130" t="s">
        <v>30</v>
      </c>
      <c r="E54" s="144" t="s">
        <v>277</v>
      </c>
      <c r="F54" s="145"/>
      <c r="G54" s="11" t="s">
        <v>760</v>
      </c>
      <c r="H54" s="14">
        <v>20.7</v>
      </c>
      <c r="I54" s="121">
        <f t="shared" ref="I54:I85" si="1">H54*B54</f>
        <v>41.4</v>
      </c>
      <c r="J54" s="127"/>
    </row>
    <row r="55" spans="1:10" ht="120">
      <c r="A55" s="126"/>
      <c r="B55" s="119">
        <v>2</v>
      </c>
      <c r="C55" s="10" t="s">
        <v>761</v>
      </c>
      <c r="D55" s="130" t="s">
        <v>30</v>
      </c>
      <c r="E55" s="144" t="s">
        <v>278</v>
      </c>
      <c r="F55" s="145"/>
      <c r="G55" s="11" t="s">
        <v>762</v>
      </c>
      <c r="H55" s="14">
        <v>26.67</v>
      </c>
      <c r="I55" s="121">
        <f t="shared" si="1"/>
        <v>53.34</v>
      </c>
      <c r="J55" s="127"/>
    </row>
    <row r="56" spans="1:10" ht="108">
      <c r="A56" s="126"/>
      <c r="B56" s="119">
        <v>2</v>
      </c>
      <c r="C56" s="10" t="s">
        <v>763</v>
      </c>
      <c r="D56" s="130" t="s">
        <v>28</v>
      </c>
      <c r="E56" s="144"/>
      <c r="F56" s="145"/>
      <c r="G56" s="11" t="s">
        <v>764</v>
      </c>
      <c r="H56" s="14">
        <v>10.18</v>
      </c>
      <c r="I56" s="121">
        <f t="shared" si="1"/>
        <v>20.36</v>
      </c>
      <c r="J56" s="127"/>
    </row>
    <row r="57" spans="1:10" ht="108">
      <c r="A57" s="126"/>
      <c r="B57" s="119">
        <v>6</v>
      </c>
      <c r="C57" s="10" t="s">
        <v>763</v>
      </c>
      <c r="D57" s="130" t="s">
        <v>30</v>
      </c>
      <c r="E57" s="144"/>
      <c r="F57" s="145"/>
      <c r="G57" s="11" t="s">
        <v>764</v>
      </c>
      <c r="H57" s="14">
        <v>10.18</v>
      </c>
      <c r="I57" s="121">
        <f t="shared" si="1"/>
        <v>61.08</v>
      </c>
      <c r="J57" s="127"/>
    </row>
    <row r="58" spans="1:10" ht="108">
      <c r="A58" s="126"/>
      <c r="B58" s="119">
        <v>2</v>
      </c>
      <c r="C58" s="10" t="s">
        <v>765</v>
      </c>
      <c r="D58" s="130" t="s">
        <v>28</v>
      </c>
      <c r="E58" s="144"/>
      <c r="F58" s="145"/>
      <c r="G58" s="11" t="s">
        <v>766</v>
      </c>
      <c r="H58" s="14">
        <v>13.69</v>
      </c>
      <c r="I58" s="121">
        <f t="shared" si="1"/>
        <v>27.38</v>
      </c>
      <c r="J58" s="127"/>
    </row>
    <row r="59" spans="1:10" ht="144">
      <c r="A59" s="126"/>
      <c r="B59" s="119">
        <v>3</v>
      </c>
      <c r="C59" s="10" t="s">
        <v>767</v>
      </c>
      <c r="D59" s="130" t="s">
        <v>30</v>
      </c>
      <c r="E59" s="144" t="s">
        <v>279</v>
      </c>
      <c r="F59" s="145"/>
      <c r="G59" s="11" t="s">
        <v>768</v>
      </c>
      <c r="H59" s="14">
        <v>20.7</v>
      </c>
      <c r="I59" s="121">
        <f t="shared" si="1"/>
        <v>62.099999999999994</v>
      </c>
      <c r="J59" s="127"/>
    </row>
    <row r="60" spans="1:10" ht="144">
      <c r="A60" s="126"/>
      <c r="B60" s="119">
        <v>2</v>
      </c>
      <c r="C60" s="10" t="s">
        <v>769</v>
      </c>
      <c r="D60" s="130" t="s">
        <v>31</v>
      </c>
      <c r="E60" s="144"/>
      <c r="F60" s="145"/>
      <c r="G60" s="11" t="s">
        <v>770</v>
      </c>
      <c r="H60" s="14">
        <v>20.7</v>
      </c>
      <c r="I60" s="121">
        <f t="shared" si="1"/>
        <v>41.4</v>
      </c>
      <c r="J60" s="127"/>
    </row>
    <row r="61" spans="1:10" ht="120">
      <c r="A61" s="126"/>
      <c r="B61" s="119">
        <v>2</v>
      </c>
      <c r="C61" s="10" t="s">
        <v>771</v>
      </c>
      <c r="D61" s="130" t="s">
        <v>32</v>
      </c>
      <c r="E61" s="144" t="s">
        <v>279</v>
      </c>
      <c r="F61" s="145"/>
      <c r="G61" s="11" t="s">
        <v>772</v>
      </c>
      <c r="H61" s="14">
        <v>22.46</v>
      </c>
      <c r="I61" s="121">
        <f t="shared" si="1"/>
        <v>44.92</v>
      </c>
      <c r="J61" s="127"/>
    </row>
    <row r="62" spans="1:10" ht="120">
      <c r="A62" s="126"/>
      <c r="B62" s="119">
        <v>2</v>
      </c>
      <c r="C62" s="10" t="s">
        <v>773</v>
      </c>
      <c r="D62" s="130" t="s">
        <v>30</v>
      </c>
      <c r="E62" s="144" t="s">
        <v>279</v>
      </c>
      <c r="F62" s="145"/>
      <c r="G62" s="11" t="s">
        <v>774</v>
      </c>
      <c r="H62" s="14">
        <v>22.46</v>
      </c>
      <c r="I62" s="121">
        <f t="shared" si="1"/>
        <v>44.92</v>
      </c>
      <c r="J62" s="127"/>
    </row>
    <row r="63" spans="1:10" ht="120">
      <c r="A63" s="126"/>
      <c r="B63" s="119">
        <v>2</v>
      </c>
      <c r="C63" s="10" t="s">
        <v>775</v>
      </c>
      <c r="D63" s="130" t="s">
        <v>30</v>
      </c>
      <c r="E63" s="144" t="s">
        <v>279</v>
      </c>
      <c r="F63" s="145"/>
      <c r="G63" s="11" t="s">
        <v>776</v>
      </c>
      <c r="H63" s="14">
        <v>22.46</v>
      </c>
      <c r="I63" s="121">
        <f t="shared" si="1"/>
        <v>44.92</v>
      </c>
      <c r="J63" s="127"/>
    </row>
    <row r="64" spans="1:10" ht="108">
      <c r="A64" s="126"/>
      <c r="B64" s="119">
        <v>2</v>
      </c>
      <c r="C64" s="10" t="s">
        <v>777</v>
      </c>
      <c r="D64" s="130" t="s">
        <v>778</v>
      </c>
      <c r="E64" s="144"/>
      <c r="F64" s="145"/>
      <c r="G64" s="11" t="s">
        <v>779</v>
      </c>
      <c r="H64" s="14">
        <v>57.55</v>
      </c>
      <c r="I64" s="121">
        <f t="shared" si="1"/>
        <v>115.1</v>
      </c>
      <c r="J64" s="127"/>
    </row>
    <row r="65" spans="1:10" ht="132">
      <c r="A65" s="126"/>
      <c r="B65" s="119">
        <v>2</v>
      </c>
      <c r="C65" s="10" t="s">
        <v>780</v>
      </c>
      <c r="D65" s="130" t="s">
        <v>28</v>
      </c>
      <c r="E65" s="144"/>
      <c r="F65" s="145"/>
      <c r="G65" s="11" t="s">
        <v>874</v>
      </c>
      <c r="H65" s="14">
        <v>4.91</v>
      </c>
      <c r="I65" s="121">
        <f t="shared" si="1"/>
        <v>9.82</v>
      </c>
      <c r="J65" s="127"/>
    </row>
    <row r="66" spans="1:10" ht="132">
      <c r="A66" s="126"/>
      <c r="B66" s="119">
        <v>2</v>
      </c>
      <c r="C66" s="10" t="s">
        <v>780</v>
      </c>
      <c r="D66" s="130" t="s">
        <v>30</v>
      </c>
      <c r="E66" s="144"/>
      <c r="F66" s="145"/>
      <c r="G66" s="11" t="s">
        <v>874</v>
      </c>
      <c r="H66" s="14">
        <v>4.91</v>
      </c>
      <c r="I66" s="121">
        <f t="shared" si="1"/>
        <v>9.82</v>
      </c>
      <c r="J66" s="127"/>
    </row>
    <row r="67" spans="1:10" ht="132">
      <c r="A67" s="126"/>
      <c r="B67" s="119">
        <v>2</v>
      </c>
      <c r="C67" s="10" t="s">
        <v>780</v>
      </c>
      <c r="D67" s="130" t="s">
        <v>31</v>
      </c>
      <c r="E67" s="144"/>
      <c r="F67" s="145"/>
      <c r="G67" s="11" t="s">
        <v>874</v>
      </c>
      <c r="H67" s="14">
        <v>4.91</v>
      </c>
      <c r="I67" s="121">
        <f t="shared" si="1"/>
        <v>9.82</v>
      </c>
      <c r="J67" s="127"/>
    </row>
    <row r="68" spans="1:10" ht="132">
      <c r="A68" s="126"/>
      <c r="B68" s="119">
        <v>3</v>
      </c>
      <c r="C68" s="10" t="s">
        <v>780</v>
      </c>
      <c r="D68" s="130" t="s">
        <v>32</v>
      </c>
      <c r="E68" s="144"/>
      <c r="F68" s="145"/>
      <c r="G68" s="11" t="s">
        <v>874</v>
      </c>
      <c r="H68" s="14">
        <v>4.91</v>
      </c>
      <c r="I68" s="121">
        <f t="shared" si="1"/>
        <v>14.73</v>
      </c>
      <c r="J68" s="127"/>
    </row>
    <row r="69" spans="1:10" ht="96">
      <c r="A69" s="126"/>
      <c r="B69" s="119">
        <v>12</v>
      </c>
      <c r="C69" s="10" t="s">
        <v>781</v>
      </c>
      <c r="D69" s="130" t="s">
        <v>30</v>
      </c>
      <c r="E69" s="144" t="s">
        <v>279</v>
      </c>
      <c r="F69" s="145"/>
      <c r="G69" s="11" t="s">
        <v>782</v>
      </c>
      <c r="H69" s="14">
        <v>8.42</v>
      </c>
      <c r="I69" s="121">
        <f t="shared" si="1"/>
        <v>101.03999999999999</v>
      </c>
      <c r="J69" s="127"/>
    </row>
    <row r="70" spans="1:10" ht="96">
      <c r="A70" s="126"/>
      <c r="B70" s="119">
        <v>8</v>
      </c>
      <c r="C70" s="10" t="s">
        <v>781</v>
      </c>
      <c r="D70" s="130" t="s">
        <v>30</v>
      </c>
      <c r="E70" s="144" t="s">
        <v>115</v>
      </c>
      <c r="F70" s="145"/>
      <c r="G70" s="11" t="s">
        <v>782</v>
      </c>
      <c r="H70" s="14">
        <v>8.42</v>
      </c>
      <c r="I70" s="121">
        <f t="shared" si="1"/>
        <v>67.36</v>
      </c>
      <c r="J70" s="127"/>
    </row>
    <row r="71" spans="1:10" ht="96">
      <c r="A71" s="126"/>
      <c r="B71" s="119">
        <v>14</v>
      </c>
      <c r="C71" s="10" t="s">
        <v>783</v>
      </c>
      <c r="D71" s="130" t="s">
        <v>30</v>
      </c>
      <c r="E71" s="144" t="s">
        <v>279</v>
      </c>
      <c r="F71" s="145"/>
      <c r="G71" s="11" t="s">
        <v>784</v>
      </c>
      <c r="H71" s="14">
        <v>9.1199999999999992</v>
      </c>
      <c r="I71" s="121">
        <f t="shared" si="1"/>
        <v>127.67999999999999</v>
      </c>
      <c r="J71" s="127"/>
    </row>
    <row r="72" spans="1:10" ht="96">
      <c r="A72" s="126"/>
      <c r="B72" s="119">
        <v>2</v>
      </c>
      <c r="C72" s="10" t="s">
        <v>785</v>
      </c>
      <c r="D72" s="130" t="s">
        <v>304</v>
      </c>
      <c r="E72" s="144" t="s">
        <v>279</v>
      </c>
      <c r="F72" s="145"/>
      <c r="G72" s="11" t="s">
        <v>786</v>
      </c>
      <c r="H72" s="14">
        <v>22.46</v>
      </c>
      <c r="I72" s="121">
        <f t="shared" si="1"/>
        <v>44.92</v>
      </c>
      <c r="J72" s="127"/>
    </row>
    <row r="73" spans="1:10" ht="96">
      <c r="A73" s="126"/>
      <c r="B73" s="119">
        <v>2</v>
      </c>
      <c r="C73" s="10" t="s">
        <v>785</v>
      </c>
      <c r="D73" s="130" t="s">
        <v>320</v>
      </c>
      <c r="E73" s="144" t="s">
        <v>279</v>
      </c>
      <c r="F73" s="145"/>
      <c r="G73" s="11" t="s">
        <v>786</v>
      </c>
      <c r="H73" s="14">
        <v>25.97</v>
      </c>
      <c r="I73" s="121">
        <f t="shared" si="1"/>
        <v>51.94</v>
      </c>
      <c r="J73" s="127"/>
    </row>
    <row r="74" spans="1:10" ht="60">
      <c r="A74" s="126"/>
      <c r="B74" s="119">
        <v>2</v>
      </c>
      <c r="C74" s="10" t="s">
        <v>787</v>
      </c>
      <c r="D74" s="130" t="s">
        <v>300</v>
      </c>
      <c r="E74" s="144" t="s">
        <v>279</v>
      </c>
      <c r="F74" s="145"/>
      <c r="G74" s="11" t="s">
        <v>788</v>
      </c>
      <c r="H74" s="14">
        <v>11.93</v>
      </c>
      <c r="I74" s="121">
        <f t="shared" si="1"/>
        <v>23.86</v>
      </c>
      <c r="J74" s="127"/>
    </row>
    <row r="75" spans="1:10" ht="84">
      <c r="A75" s="126"/>
      <c r="B75" s="119">
        <v>2</v>
      </c>
      <c r="C75" s="10" t="s">
        <v>789</v>
      </c>
      <c r="D75" s="130" t="s">
        <v>30</v>
      </c>
      <c r="E75" s="144"/>
      <c r="F75" s="145"/>
      <c r="G75" s="11" t="s">
        <v>790</v>
      </c>
      <c r="H75" s="14">
        <v>8.42</v>
      </c>
      <c r="I75" s="121">
        <f t="shared" si="1"/>
        <v>16.84</v>
      </c>
      <c r="J75" s="127"/>
    </row>
    <row r="76" spans="1:10" ht="228">
      <c r="A76" s="126"/>
      <c r="B76" s="119">
        <v>9</v>
      </c>
      <c r="C76" s="10" t="s">
        <v>791</v>
      </c>
      <c r="D76" s="130" t="s">
        <v>792</v>
      </c>
      <c r="E76" s="144" t="s">
        <v>245</v>
      </c>
      <c r="F76" s="145"/>
      <c r="G76" s="11" t="s">
        <v>793</v>
      </c>
      <c r="H76" s="14">
        <v>57.9</v>
      </c>
      <c r="I76" s="121">
        <f t="shared" si="1"/>
        <v>521.1</v>
      </c>
      <c r="J76" s="127"/>
    </row>
    <row r="77" spans="1:10" ht="108">
      <c r="A77" s="126"/>
      <c r="B77" s="119">
        <v>6</v>
      </c>
      <c r="C77" s="10" t="s">
        <v>794</v>
      </c>
      <c r="D77" s="130" t="s">
        <v>31</v>
      </c>
      <c r="E77" s="144"/>
      <c r="F77" s="145"/>
      <c r="G77" s="11" t="s">
        <v>795</v>
      </c>
      <c r="H77" s="14">
        <v>10.18</v>
      </c>
      <c r="I77" s="121">
        <f t="shared" si="1"/>
        <v>61.08</v>
      </c>
      <c r="J77" s="127"/>
    </row>
    <row r="78" spans="1:10" ht="144">
      <c r="A78" s="126"/>
      <c r="B78" s="119">
        <v>2</v>
      </c>
      <c r="C78" s="10" t="s">
        <v>796</v>
      </c>
      <c r="D78" s="130" t="s">
        <v>28</v>
      </c>
      <c r="E78" s="144" t="s">
        <v>271</v>
      </c>
      <c r="F78" s="145"/>
      <c r="G78" s="11" t="s">
        <v>797</v>
      </c>
      <c r="H78" s="14">
        <v>11.93</v>
      </c>
      <c r="I78" s="121">
        <f t="shared" si="1"/>
        <v>23.86</v>
      </c>
      <c r="J78" s="127"/>
    </row>
    <row r="79" spans="1:10" ht="192">
      <c r="A79" s="126"/>
      <c r="B79" s="119">
        <v>12</v>
      </c>
      <c r="C79" s="10" t="s">
        <v>798</v>
      </c>
      <c r="D79" s="130" t="s">
        <v>236</v>
      </c>
      <c r="E79" s="144" t="s">
        <v>112</v>
      </c>
      <c r="F79" s="145"/>
      <c r="G79" s="11" t="s">
        <v>799</v>
      </c>
      <c r="H79" s="14">
        <v>29.48</v>
      </c>
      <c r="I79" s="121">
        <f t="shared" si="1"/>
        <v>353.76</v>
      </c>
      <c r="J79" s="127"/>
    </row>
    <row r="80" spans="1:10" ht="84">
      <c r="A80" s="126"/>
      <c r="B80" s="119">
        <v>42</v>
      </c>
      <c r="C80" s="10" t="s">
        <v>800</v>
      </c>
      <c r="D80" s="130" t="s">
        <v>28</v>
      </c>
      <c r="E80" s="144" t="s">
        <v>115</v>
      </c>
      <c r="F80" s="145"/>
      <c r="G80" s="11" t="s">
        <v>801</v>
      </c>
      <c r="H80" s="14">
        <v>4.91</v>
      </c>
      <c r="I80" s="121">
        <f t="shared" si="1"/>
        <v>206.22</v>
      </c>
      <c r="J80" s="127"/>
    </row>
    <row r="81" spans="1:10" ht="84">
      <c r="A81" s="126"/>
      <c r="B81" s="119">
        <v>24</v>
      </c>
      <c r="C81" s="10" t="s">
        <v>800</v>
      </c>
      <c r="D81" s="130" t="s">
        <v>30</v>
      </c>
      <c r="E81" s="144" t="s">
        <v>115</v>
      </c>
      <c r="F81" s="145"/>
      <c r="G81" s="11" t="s">
        <v>801</v>
      </c>
      <c r="H81" s="14">
        <v>4.91</v>
      </c>
      <c r="I81" s="121">
        <f t="shared" si="1"/>
        <v>117.84</v>
      </c>
      <c r="J81" s="127"/>
    </row>
    <row r="82" spans="1:10" ht="84">
      <c r="A82" s="126"/>
      <c r="B82" s="119">
        <v>24</v>
      </c>
      <c r="C82" s="10" t="s">
        <v>800</v>
      </c>
      <c r="D82" s="130" t="s">
        <v>31</v>
      </c>
      <c r="E82" s="144" t="s">
        <v>115</v>
      </c>
      <c r="F82" s="145"/>
      <c r="G82" s="11" t="s">
        <v>801</v>
      </c>
      <c r="H82" s="14">
        <v>4.91</v>
      </c>
      <c r="I82" s="121">
        <f t="shared" si="1"/>
        <v>117.84</v>
      </c>
      <c r="J82" s="127"/>
    </row>
    <row r="83" spans="1:10" ht="120">
      <c r="A83" s="126"/>
      <c r="B83" s="119">
        <v>1</v>
      </c>
      <c r="C83" s="10" t="s">
        <v>802</v>
      </c>
      <c r="D83" s="130" t="s">
        <v>30</v>
      </c>
      <c r="E83" s="144" t="s">
        <v>279</v>
      </c>
      <c r="F83" s="145"/>
      <c r="G83" s="11" t="s">
        <v>803</v>
      </c>
      <c r="H83" s="14">
        <v>20.7</v>
      </c>
      <c r="I83" s="121">
        <f t="shared" si="1"/>
        <v>20.7</v>
      </c>
      <c r="J83" s="127"/>
    </row>
    <row r="84" spans="1:10" ht="120">
      <c r="A84" s="126"/>
      <c r="B84" s="119">
        <v>3</v>
      </c>
      <c r="C84" s="10" t="s">
        <v>802</v>
      </c>
      <c r="D84" s="130" t="s">
        <v>32</v>
      </c>
      <c r="E84" s="144" t="s">
        <v>277</v>
      </c>
      <c r="F84" s="145"/>
      <c r="G84" s="11" t="s">
        <v>803</v>
      </c>
      <c r="H84" s="14">
        <v>20.7</v>
      </c>
      <c r="I84" s="121">
        <f t="shared" si="1"/>
        <v>62.099999999999994</v>
      </c>
      <c r="J84" s="127"/>
    </row>
    <row r="85" spans="1:10" ht="96">
      <c r="A85" s="126"/>
      <c r="B85" s="119">
        <v>2</v>
      </c>
      <c r="C85" s="10" t="s">
        <v>804</v>
      </c>
      <c r="D85" s="130" t="s">
        <v>28</v>
      </c>
      <c r="E85" s="144" t="s">
        <v>279</v>
      </c>
      <c r="F85" s="145"/>
      <c r="G85" s="11" t="s">
        <v>805</v>
      </c>
      <c r="H85" s="14">
        <v>20.7</v>
      </c>
      <c r="I85" s="121">
        <f t="shared" si="1"/>
        <v>41.4</v>
      </c>
      <c r="J85" s="127"/>
    </row>
    <row r="86" spans="1:10" ht="120">
      <c r="A86" s="126"/>
      <c r="B86" s="119">
        <v>3</v>
      </c>
      <c r="C86" s="10" t="s">
        <v>806</v>
      </c>
      <c r="D86" s="130" t="s">
        <v>28</v>
      </c>
      <c r="E86" s="144"/>
      <c r="F86" s="145"/>
      <c r="G86" s="11" t="s">
        <v>807</v>
      </c>
      <c r="H86" s="14">
        <v>20.7</v>
      </c>
      <c r="I86" s="121">
        <f t="shared" ref="I86:I117" si="2">H86*B86</f>
        <v>62.099999999999994</v>
      </c>
      <c r="J86" s="127"/>
    </row>
    <row r="87" spans="1:10" ht="168">
      <c r="A87" s="126"/>
      <c r="B87" s="119">
        <v>91</v>
      </c>
      <c r="C87" s="10" t="s">
        <v>808</v>
      </c>
      <c r="D87" s="130" t="s">
        <v>809</v>
      </c>
      <c r="E87" s="144"/>
      <c r="F87" s="145"/>
      <c r="G87" s="11" t="s">
        <v>810</v>
      </c>
      <c r="H87" s="14">
        <v>4.91</v>
      </c>
      <c r="I87" s="121">
        <f t="shared" si="2"/>
        <v>446.81</v>
      </c>
      <c r="J87" s="127"/>
    </row>
    <row r="88" spans="1:10" ht="132">
      <c r="A88" s="126"/>
      <c r="B88" s="119">
        <v>6</v>
      </c>
      <c r="C88" s="10" t="s">
        <v>121</v>
      </c>
      <c r="D88" s="130"/>
      <c r="E88" s="144"/>
      <c r="F88" s="145"/>
      <c r="G88" s="11" t="s">
        <v>811</v>
      </c>
      <c r="H88" s="14">
        <v>6.67</v>
      </c>
      <c r="I88" s="121">
        <f t="shared" si="2"/>
        <v>40.019999999999996</v>
      </c>
      <c r="J88" s="127"/>
    </row>
    <row r="89" spans="1:10" ht="132">
      <c r="A89" s="126"/>
      <c r="B89" s="119">
        <v>9</v>
      </c>
      <c r="C89" s="10" t="s">
        <v>812</v>
      </c>
      <c r="D89" s="130"/>
      <c r="E89" s="144"/>
      <c r="F89" s="145"/>
      <c r="G89" s="11" t="s">
        <v>813</v>
      </c>
      <c r="H89" s="14">
        <v>4.91</v>
      </c>
      <c r="I89" s="121">
        <f t="shared" si="2"/>
        <v>44.19</v>
      </c>
      <c r="J89" s="127"/>
    </row>
    <row r="90" spans="1:10" ht="144">
      <c r="A90" s="126"/>
      <c r="B90" s="119">
        <v>288</v>
      </c>
      <c r="C90" s="10" t="s">
        <v>814</v>
      </c>
      <c r="D90" s="130"/>
      <c r="E90" s="144"/>
      <c r="F90" s="145"/>
      <c r="G90" s="11" t="s">
        <v>815</v>
      </c>
      <c r="H90" s="14">
        <v>4.91</v>
      </c>
      <c r="I90" s="121">
        <f t="shared" si="2"/>
        <v>1414.08</v>
      </c>
      <c r="J90" s="133"/>
    </row>
    <row r="91" spans="1:10" ht="96">
      <c r="A91" s="126"/>
      <c r="B91" s="119">
        <v>4</v>
      </c>
      <c r="C91" s="10" t="s">
        <v>70</v>
      </c>
      <c r="D91" s="130" t="s">
        <v>32</v>
      </c>
      <c r="E91" s="144"/>
      <c r="F91" s="145"/>
      <c r="G91" s="11" t="s">
        <v>816</v>
      </c>
      <c r="H91" s="14">
        <v>55.8</v>
      </c>
      <c r="I91" s="121">
        <f t="shared" si="2"/>
        <v>223.2</v>
      </c>
      <c r="J91" s="127"/>
    </row>
    <row r="92" spans="1:10" ht="96">
      <c r="A92" s="126"/>
      <c r="B92" s="119">
        <v>8</v>
      </c>
      <c r="C92" s="10" t="s">
        <v>817</v>
      </c>
      <c r="D92" s="130" t="s">
        <v>31</v>
      </c>
      <c r="E92" s="144"/>
      <c r="F92" s="145"/>
      <c r="G92" s="11" t="s">
        <v>818</v>
      </c>
      <c r="H92" s="14">
        <v>59.3</v>
      </c>
      <c r="I92" s="121">
        <f t="shared" si="2"/>
        <v>474.4</v>
      </c>
      <c r="J92" s="127"/>
    </row>
    <row r="93" spans="1:10" ht="96">
      <c r="A93" s="126"/>
      <c r="B93" s="119">
        <v>14</v>
      </c>
      <c r="C93" s="10" t="s">
        <v>73</v>
      </c>
      <c r="D93" s="130" t="s">
        <v>31</v>
      </c>
      <c r="E93" s="144" t="s">
        <v>279</v>
      </c>
      <c r="F93" s="145"/>
      <c r="G93" s="11" t="s">
        <v>819</v>
      </c>
      <c r="H93" s="14">
        <v>68.08</v>
      </c>
      <c r="I93" s="121">
        <f t="shared" si="2"/>
        <v>953.12</v>
      </c>
      <c r="J93" s="127"/>
    </row>
    <row r="94" spans="1:10" ht="96">
      <c r="A94" s="126"/>
      <c r="B94" s="119">
        <v>2</v>
      </c>
      <c r="C94" s="10" t="s">
        <v>820</v>
      </c>
      <c r="D94" s="130" t="s">
        <v>28</v>
      </c>
      <c r="E94" s="144" t="s">
        <v>278</v>
      </c>
      <c r="F94" s="145"/>
      <c r="G94" s="11" t="s">
        <v>821</v>
      </c>
      <c r="H94" s="14">
        <v>73.34</v>
      </c>
      <c r="I94" s="121">
        <f t="shared" si="2"/>
        <v>146.68</v>
      </c>
      <c r="J94" s="127"/>
    </row>
    <row r="95" spans="1:10" ht="96">
      <c r="A95" s="126"/>
      <c r="B95" s="119">
        <v>32</v>
      </c>
      <c r="C95" s="10" t="s">
        <v>820</v>
      </c>
      <c r="D95" s="130" t="s">
        <v>30</v>
      </c>
      <c r="E95" s="144" t="s">
        <v>278</v>
      </c>
      <c r="F95" s="145"/>
      <c r="G95" s="11" t="s">
        <v>821</v>
      </c>
      <c r="H95" s="14">
        <v>73.34</v>
      </c>
      <c r="I95" s="121">
        <f t="shared" si="2"/>
        <v>2346.88</v>
      </c>
      <c r="J95" s="133"/>
    </row>
    <row r="96" spans="1:10" ht="108">
      <c r="A96" s="126"/>
      <c r="B96" s="119">
        <v>2</v>
      </c>
      <c r="C96" s="10" t="s">
        <v>822</v>
      </c>
      <c r="D96" s="130" t="s">
        <v>32</v>
      </c>
      <c r="E96" s="144"/>
      <c r="F96" s="145"/>
      <c r="G96" s="11" t="s">
        <v>823</v>
      </c>
      <c r="H96" s="14">
        <v>68.08</v>
      </c>
      <c r="I96" s="121">
        <f t="shared" si="2"/>
        <v>136.16</v>
      </c>
      <c r="J96" s="127"/>
    </row>
    <row r="97" spans="1:10" ht="108">
      <c r="A97" s="126"/>
      <c r="B97" s="119">
        <v>6</v>
      </c>
      <c r="C97" s="10" t="s">
        <v>824</v>
      </c>
      <c r="D97" s="130" t="s">
        <v>31</v>
      </c>
      <c r="E97" s="144"/>
      <c r="F97" s="145"/>
      <c r="G97" s="11" t="s">
        <v>825</v>
      </c>
      <c r="H97" s="14">
        <v>73.34</v>
      </c>
      <c r="I97" s="121">
        <f t="shared" si="2"/>
        <v>440.04</v>
      </c>
      <c r="J97" s="127"/>
    </row>
    <row r="98" spans="1:10" ht="132">
      <c r="A98" s="126"/>
      <c r="B98" s="119">
        <v>2</v>
      </c>
      <c r="C98" s="10" t="s">
        <v>826</v>
      </c>
      <c r="D98" s="130" t="s">
        <v>279</v>
      </c>
      <c r="E98" s="144"/>
      <c r="F98" s="145"/>
      <c r="G98" s="11" t="s">
        <v>827</v>
      </c>
      <c r="H98" s="14">
        <v>13.69</v>
      </c>
      <c r="I98" s="121">
        <f t="shared" si="2"/>
        <v>27.38</v>
      </c>
      <c r="J98" s="127"/>
    </row>
    <row r="99" spans="1:10" ht="144">
      <c r="A99" s="126"/>
      <c r="B99" s="119">
        <v>2</v>
      </c>
      <c r="C99" s="10" t="s">
        <v>606</v>
      </c>
      <c r="D99" s="130" t="s">
        <v>30</v>
      </c>
      <c r="E99" s="144" t="s">
        <v>279</v>
      </c>
      <c r="F99" s="145"/>
      <c r="G99" s="11" t="s">
        <v>608</v>
      </c>
      <c r="H99" s="14">
        <v>24.21</v>
      </c>
      <c r="I99" s="121">
        <f t="shared" si="2"/>
        <v>48.42</v>
      </c>
      <c r="J99" s="127"/>
    </row>
    <row r="100" spans="1:10" ht="120">
      <c r="A100" s="126"/>
      <c r="B100" s="119">
        <v>2</v>
      </c>
      <c r="C100" s="10" t="s">
        <v>828</v>
      </c>
      <c r="D100" s="130" t="s">
        <v>31</v>
      </c>
      <c r="E100" s="144" t="s">
        <v>279</v>
      </c>
      <c r="F100" s="145"/>
      <c r="G100" s="11" t="s">
        <v>829</v>
      </c>
      <c r="H100" s="14">
        <v>20.7</v>
      </c>
      <c r="I100" s="121">
        <f t="shared" si="2"/>
        <v>41.4</v>
      </c>
      <c r="J100" s="127"/>
    </row>
    <row r="101" spans="1:10" ht="108">
      <c r="A101" s="126"/>
      <c r="B101" s="119">
        <v>2</v>
      </c>
      <c r="C101" s="10" t="s">
        <v>830</v>
      </c>
      <c r="D101" s="130" t="s">
        <v>28</v>
      </c>
      <c r="E101" s="144"/>
      <c r="F101" s="145"/>
      <c r="G101" s="11" t="s">
        <v>831</v>
      </c>
      <c r="H101" s="14">
        <v>34.74</v>
      </c>
      <c r="I101" s="121">
        <f t="shared" si="2"/>
        <v>69.48</v>
      </c>
      <c r="J101" s="127"/>
    </row>
    <row r="102" spans="1:10" ht="108">
      <c r="A102" s="126"/>
      <c r="B102" s="119">
        <v>4</v>
      </c>
      <c r="C102" s="10" t="s">
        <v>832</v>
      </c>
      <c r="D102" s="130" t="s">
        <v>30</v>
      </c>
      <c r="E102" s="144"/>
      <c r="F102" s="145"/>
      <c r="G102" s="11" t="s">
        <v>833</v>
      </c>
      <c r="H102" s="14">
        <v>34.74</v>
      </c>
      <c r="I102" s="121">
        <f t="shared" si="2"/>
        <v>138.96</v>
      </c>
      <c r="J102" s="127"/>
    </row>
    <row r="103" spans="1:10" ht="108">
      <c r="A103" s="126"/>
      <c r="B103" s="119">
        <v>2</v>
      </c>
      <c r="C103" s="10" t="s">
        <v>832</v>
      </c>
      <c r="D103" s="130" t="s">
        <v>34</v>
      </c>
      <c r="E103" s="144"/>
      <c r="F103" s="145"/>
      <c r="G103" s="11" t="s">
        <v>833</v>
      </c>
      <c r="H103" s="14">
        <v>34.74</v>
      </c>
      <c r="I103" s="121">
        <f t="shared" si="2"/>
        <v>69.48</v>
      </c>
      <c r="J103" s="127"/>
    </row>
    <row r="104" spans="1:10" ht="156">
      <c r="A104" s="126"/>
      <c r="B104" s="119">
        <v>2</v>
      </c>
      <c r="C104" s="10" t="s">
        <v>834</v>
      </c>
      <c r="D104" s="130" t="s">
        <v>34</v>
      </c>
      <c r="E104" s="144"/>
      <c r="F104" s="145"/>
      <c r="G104" s="11" t="s">
        <v>835</v>
      </c>
      <c r="H104" s="14">
        <v>68.430000000000007</v>
      </c>
      <c r="I104" s="121">
        <f t="shared" si="2"/>
        <v>136.86000000000001</v>
      </c>
      <c r="J104" s="127"/>
    </row>
    <row r="105" spans="1:10" ht="108">
      <c r="A105" s="126"/>
      <c r="B105" s="119">
        <v>2</v>
      </c>
      <c r="C105" s="10" t="s">
        <v>836</v>
      </c>
      <c r="D105" s="130" t="s">
        <v>95</v>
      </c>
      <c r="E105" s="144"/>
      <c r="F105" s="145"/>
      <c r="G105" s="11" t="s">
        <v>837</v>
      </c>
      <c r="H105" s="14">
        <v>41.06</v>
      </c>
      <c r="I105" s="121">
        <f t="shared" si="2"/>
        <v>82.12</v>
      </c>
      <c r="J105" s="127"/>
    </row>
    <row r="106" spans="1:10" ht="84">
      <c r="A106" s="126"/>
      <c r="B106" s="119">
        <v>4</v>
      </c>
      <c r="C106" s="10" t="s">
        <v>838</v>
      </c>
      <c r="D106" s="130" t="s">
        <v>657</v>
      </c>
      <c r="E106" s="144"/>
      <c r="F106" s="145"/>
      <c r="G106" s="11" t="s">
        <v>839</v>
      </c>
      <c r="H106" s="14">
        <v>34.74</v>
      </c>
      <c r="I106" s="121">
        <f t="shared" si="2"/>
        <v>138.96</v>
      </c>
      <c r="J106" s="127"/>
    </row>
    <row r="107" spans="1:10" ht="84">
      <c r="A107" s="126"/>
      <c r="B107" s="119">
        <v>2</v>
      </c>
      <c r="C107" s="10" t="s">
        <v>838</v>
      </c>
      <c r="D107" s="130" t="s">
        <v>30</v>
      </c>
      <c r="E107" s="144"/>
      <c r="F107" s="145"/>
      <c r="G107" s="11" t="s">
        <v>839</v>
      </c>
      <c r="H107" s="14">
        <v>34.74</v>
      </c>
      <c r="I107" s="121">
        <f t="shared" si="2"/>
        <v>69.48</v>
      </c>
      <c r="J107" s="127"/>
    </row>
    <row r="108" spans="1:10" ht="108">
      <c r="A108" s="126"/>
      <c r="B108" s="119">
        <v>2</v>
      </c>
      <c r="C108" s="10" t="s">
        <v>840</v>
      </c>
      <c r="D108" s="130" t="s">
        <v>32</v>
      </c>
      <c r="E108" s="144"/>
      <c r="F108" s="145"/>
      <c r="G108" s="11" t="s">
        <v>841</v>
      </c>
      <c r="H108" s="14">
        <v>47.02</v>
      </c>
      <c r="I108" s="121">
        <f t="shared" si="2"/>
        <v>94.04</v>
      </c>
      <c r="J108" s="127"/>
    </row>
    <row r="109" spans="1:10" ht="108">
      <c r="A109" s="126"/>
      <c r="B109" s="119">
        <v>2</v>
      </c>
      <c r="C109" s="10" t="s">
        <v>840</v>
      </c>
      <c r="D109" s="130" t="s">
        <v>33</v>
      </c>
      <c r="E109" s="144"/>
      <c r="F109" s="145"/>
      <c r="G109" s="11" t="s">
        <v>841</v>
      </c>
      <c r="H109" s="14">
        <v>47.02</v>
      </c>
      <c r="I109" s="121">
        <f t="shared" si="2"/>
        <v>94.04</v>
      </c>
      <c r="J109" s="127"/>
    </row>
    <row r="110" spans="1:10" ht="96">
      <c r="A110" s="126"/>
      <c r="B110" s="119">
        <v>1</v>
      </c>
      <c r="C110" s="10" t="s">
        <v>842</v>
      </c>
      <c r="D110" s="130" t="s">
        <v>28</v>
      </c>
      <c r="E110" s="144"/>
      <c r="F110" s="145"/>
      <c r="G110" s="11" t="s">
        <v>843</v>
      </c>
      <c r="H110" s="14">
        <v>34.74</v>
      </c>
      <c r="I110" s="121">
        <f t="shared" si="2"/>
        <v>34.74</v>
      </c>
      <c r="J110" s="127"/>
    </row>
    <row r="111" spans="1:10" ht="120">
      <c r="A111" s="126"/>
      <c r="B111" s="119">
        <v>1</v>
      </c>
      <c r="C111" s="10" t="s">
        <v>844</v>
      </c>
      <c r="D111" s="130" t="s">
        <v>30</v>
      </c>
      <c r="E111" s="144" t="s">
        <v>845</v>
      </c>
      <c r="F111" s="145"/>
      <c r="G111" s="11" t="s">
        <v>846</v>
      </c>
      <c r="H111" s="14">
        <v>51.58</v>
      </c>
      <c r="I111" s="121">
        <f t="shared" si="2"/>
        <v>51.58</v>
      </c>
      <c r="J111" s="127"/>
    </row>
    <row r="112" spans="1:10" ht="120">
      <c r="A112" s="126"/>
      <c r="B112" s="119">
        <v>1</v>
      </c>
      <c r="C112" s="10" t="s">
        <v>847</v>
      </c>
      <c r="D112" s="130" t="s">
        <v>30</v>
      </c>
      <c r="E112" s="144" t="s">
        <v>845</v>
      </c>
      <c r="F112" s="145"/>
      <c r="G112" s="11" t="s">
        <v>848</v>
      </c>
      <c r="H112" s="14">
        <v>54.74</v>
      </c>
      <c r="I112" s="121">
        <f t="shared" si="2"/>
        <v>54.74</v>
      </c>
      <c r="J112" s="127"/>
    </row>
    <row r="113" spans="1:10" ht="132">
      <c r="A113" s="126"/>
      <c r="B113" s="119">
        <v>1</v>
      </c>
      <c r="C113" s="10" t="s">
        <v>849</v>
      </c>
      <c r="D113" s="130" t="s">
        <v>112</v>
      </c>
      <c r="E113" s="144"/>
      <c r="F113" s="145"/>
      <c r="G113" s="11" t="s">
        <v>850</v>
      </c>
      <c r="H113" s="14">
        <v>85.97</v>
      </c>
      <c r="I113" s="121">
        <f t="shared" si="2"/>
        <v>85.97</v>
      </c>
      <c r="J113" s="127"/>
    </row>
    <row r="114" spans="1:10" ht="168">
      <c r="A114" s="126"/>
      <c r="B114" s="119">
        <v>2</v>
      </c>
      <c r="C114" s="10" t="s">
        <v>851</v>
      </c>
      <c r="D114" s="130" t="s">
        <v>112</v>
      </c>
      <c r="E114" s="144"/>
      <c r="F114" s="145"/>
      <c r="G114" s="11" t="s">
        <v>852</v>
      </c>
      <c r="H114" s="14">
        <v>84.22</v>
      </c>
      <c r="I114" s="121">
        <f t="shared" si="2"/>
        <v>168.44</v>
      </c>
      <c r="J114" s="127"/>
    </row>
    <row r="115" spans="1:10" ht="120">
      <c r="A115" s="126"/>
      <c r="B115" s="119">
        <v>1</v>
      </c>
      <c r="C115" s="10" t="s">
        <v>853</v>
      </c>
      <c r="D115" s="130" t="s">
        <v>845</v>
      </c>
      <c r="E115" s="144"/>
      <c r="F115" s="145"/>
      <c r="G115" s="11" t="s">
        <v>854</v>
      </c>
      <c r="H115" s="14">
        <v>22.46</v>
      </c>
      <c r="I115" s="121">
        <f t="shared" si="2"/>
        <v>22.46</v>
      </c>
      <c r="J115" s="127"/>
    </row>
    <row r="116" spans="1:10" ht="120">
      <c r="A116" s="126"/>
      <c r="B116" s="119">
        <v>1</v>
      </c>
      <c r="C116" s="10" t="s">
        <v>853</v>
      </c>
      <c r="D116" s="130" t="s">
        <v>855</v>
      </c>
      <c r="E116" s="144"/>
      <c r="F116" s="145"/>
      <c r="G116" s="11" t="s">
        <v>854</v>
      </c>
      <c r="H116" s="14">
        <v>22.46</v>
      </c>
      <c r="I116" s="121">
        <f t="shared" si="2"/>
        <v>22.46</v>
      </c>
      <c r="J116" s="127"/>
    </row>
    <row r="117" spans="1:10" ht="120">
      <c r="A117" s="126"/>
      <c r="B117" s="119">
        <v>1</v>
      </c>
      <c r="C117" s="10" t="s">
        <v>856</v>
      </c>
      <c r="D117" s="130" t="s">
        <v>279</v>
      </c>
      <c r="E117" s="144"/>
      <c r="F117" s="145"/>
      <c r="G117" s="11" t="s">
        <v>857</v>
      </c>
      <c r="H117" s="14">
        <v>25.97</v>
      </c>
      <c r="I117" s="121">
        <f t="shared" si="2"/>
        <v>25.97</v>
      </c>
      <c r="J117" s="127"/>
    </row>
    <row r="118" spans="1:10" ht="96">
      <c r="A118" s="126"/>
      <c r="B118" s="119">
        <v>1</v>
      </c>
      <c r="C118" s="10" t="s">
        <v>858</v>
      </c>
      <c r="D118" s="130" t="s">
        <v>859</v>
      </c>
      <c r="E118" s="144"/>
      <c r="F118" s="145"/>
      <c r="G118" s="11" t="s">
        <v>860</v>
      </c>
      <c r="H118" s="14">
        <v>22.46</v>
      </c>
      <c r="I118" s="121">
        <f t="shared" ref="I118:I119" si="3">H118*B118</f>
        <v>22.46</v>
      </c>
      <c r="J118" s="127"/>
    </row>
    <row r="119" spans="1:10" ht="96">
      <c r="A119" s="126"/>
      <c r="B119" s="120">
        <v>1</v>
      </c>
      <c r="C119" s="12" t="s">
        <v>861</v>
      </c>
      <c r="D119" s="131" t="s">
        <v>279</v>
      </c>
      <c r="E119" s="154"/>
      <c r="F119" s="155"/>
      <c r="G119" s="13" t="s">
        <v>862</v>
      </c>
      <c r="H119" s="15">
        <v>22.46</v>
      </c>
      <c r="I119" s="122">
        <f t="shared" si="3"/>
        <v>22.46</v>
      </c>
      <c r="J119" s="127"/>
    </row>
  </sheetData>
  <mergeCells count="102">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1"/>
  <sheetViews>
    <sheetView zoomScale="90" zoomScaleNormal="90" workbookViewId="0">
      <selection activeCell="D22" sqref="D22:D11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13051.739999999998</v>
      </c>
      <c r="O2" t="s">
        <v>188</v>
      </c>
    </row>
    <row r="3" spans="1:15" ht="12.75" customHeight="1">
      <c r="A3" s="126"/>
      <c r="B3" s="134" t="s">
        <v>140</v>
      </c>
      <c r="C3" s="132"/>
      <c r="D3" s="132"/>
      <c r="E3" s="132"/>
      <c r="F3" s="132"/>
      <c r="G3" s="132"/>
      <c r="H3" s="132"/>
      <c r="I3" s="132"/>
      <c r="J3" s="132"/>
      <c r="K3" s="132"/>
      <c r="L3" s="127"/>
      <c r="N3">
        <v>13051.739999999998</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720</v>
      </c>
      <c r="C10" s="132"/>
      <c r="D10" s="132"/>
      <c r="E10" s="132"/>
      <c r="F10" s="127"/>
      <c r="G10" s="128"/>
      <c r="H10" s="128" t="s">
        <v>720</v>
      </c>
      <c r="I10" s="132"/>
      <c r="J10" s="132"/>
      <c r="K10" s="146">
        <f>IF(Invoice!J10&lt;&gt;"",Invoice!J10,"")</f>
        <v>51219</v>
      </c>
      <c r="L10" s="127"/>
    </row>
    <row r="11" spans="1:15" ht="12.75" customHeight="1">
      <c r="A11" s="126"/>
      <c r="B11" s="126" t="s">
        <v>721</v>
      </c>
      <c r="C11" s="132"/>
      <c r="D11" s="132"/>
      <c r="E11" s="132"/>
      <c r="F11" s="127"/>
      <c r="G11" s="128"/>
      <c r="H11" s="128" t="s">
        <v>721</v>
      </c>
      <c r="I11" s="132"/>
      <c r="J11" s="132"/>
      <c r="K11" s="147"/>
      <c r="L11" s="127"/>
    </row>
    <row r="12" spans="1:15" ht="12.75" customHeight="1">
      <c r="A12" s="126"/>
      <c r="B12" s="126" t="s">
        <v>722</v>
      </c>
      <c r="C12" s="132"/>
      <c r="D12" s="132"/>
      <c r="E12" s="132"/>
      <c r="F12" s="127"/>
      <c r="G12" s="128"/>
      <c r="H12" s="128" t="s">
        <v>722</v>
      </c>
      <c r="I12" s="132"/>
      <c r="J12" s="132"/>
      <c r="K12" s="132"/>
      <c r="L12" s="127"/>
    </row>
    <row r="13" spans="1:15" ht="12.75" customHeight="1">
      <c r="A13" s="126"/>
      <c r="B13" s="126" t="s">
        <v>723</v>
      </c>
      <c r="C13" s="132"/>
      <c r="D13" s="132"/>
      <c r="E13" s="132"/>
      <c r="F13" s="127"/>
      <c r="G13" s="128"/>
      <c r="H13" s="128" t="s">
        <v>723</v>
      </c>
      <c r="I13" s="132"/>
      <c r="J13" s="132"/>
      <c r="K13" s="111" t="s">
        <v>16</v>
      </c>
      <c r="L13" s="127"/>
    </row>
    <row r="14" spans="1:15" ht="15" customHeight="1">
      <c r="A14" s="126"/>
      <c r="B14" s="126" t="s">
        <v>157</v>
      </c>
      <c r="C14" s="132"/>
      <c r="D14" s="132"/>
      <c r="E14" s="132"/>
      <c r="F14" s="127"/>
      <c r="G14" s="128"/>
      <c r="H14" s="128" t="s">
        <v>157</v>
      </c>
      <c r="I14" s="132"/>
      <c r="J14" s="132"/>
      <c r="K14" s="148">
        <f>Invoice!J14</f>
        <v>45167</v>
      </c>
      <c r="L14" s="127"/>
    </row>
    <row r="15" spans="1:15" ht="15" customHeight="1">
      <c r="A15" s="126"/>
      <c r="B15" s="6" t="s">
        <v>11</v>
      </c>
      <c r="C15" s="7"/>
      <c r="D15" s="7"/>
      <c r="E15" s="7"/>
      <c r="F15" s="8"/>
      <c r="G15" s="128"/>
      <c r="H15" s="9" t="s">
        <v>11</v>
      </c>
      <c r="I15" s="132"/>
      <c r="J15" s="132"/>
      <c r="K15" s="149"/>
      <c r="L15" s="127"/>
    </row>
    <row r="16" spans="1:15" ht="15" customHeight="1">
      <c r="A16" s="126"/>
      <c r="B16" s="132"/>
      <c r="C16" s="132"/>
      <c r="D16" s="132"/>
      <c r="E16" s="132"/>
      <c r="F16" s="132"/>
      <c r="G16" s="132"/>
      <c r="H16" s="132"/>
      <c r="I16" s="136" t="s">
        <v>147</v>
      </c>
      <c r="J16" s="136" t="s">
        <v>147</v>
      </c>
      <c r="K16" s="142">
        <v>39786</v>
      </c>
      <c r="L16" s="127"/>
    </row>
    <row r="17" spans="1:12" ht="12.75" customHeight="1">
      <c r="A17" s="126"/>
      <c r="B17" s="132" t="s">
        <v>724</v>
      </c>
      <c r="C17" s="132"/>
      <c r="D17" s="132"/>
      <c r="E17" s="132"/>
      <c r="F17" s="132"/>
      <c r="G17" s="132"/>
      <c r="H17" s="132"/>
      <c r="I17" s="136" t="s">
        <v>148</v>
      </c>
      <c r="J17" s="136" t="s">
        <v>148</v>
      </c>
      <c r="K17" s="142" t="str">
        <f>IF(Invoice!J17&lt;&gt;"",Invoice!J17,"")</f>
        <v>Sunny</v>
      </c>
      <c r="L17" s="127"/>
    </row>
    <row r="18" spans="1:12" ht="18" customHeight="1">
      <c r="A18" s="126"/>
      <c r="B18" s="132" t="s">
        <v>725</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0" t="s">
        <v>207</v>
      </c>
      <c r="G20" s="151"/>
      <c r="H20" s="112" t="s">
        <v>174</v>
      </c>
      <c r="I20" s="112" t="s">
        <v>208</v>
      </c>
      <c r="J20" s="112" t="s">
        <v>208</v>
      </c>
      <c r="K20" s="112" t="s">
        <v>26</v>
      </c>
      <c r="L20" s="127"/>
    </row>
    <row r="21" spans="1:12" ht="12.75" customHeight="1">
      <c r="A21" s="126"/>
      <c r="B21" s="117"/>
      <c r="C21" s="117"/>
      <c r="D21" s="117"/>
      <c r="E21" s="118"/>
      <c r="F21" s="152"/>
      <c r="G21" s="153"/>
      <c r="H21" s="117" t="s">
        <v>146</v>
      </c>
      <c r="I21" s="117"/>
      <c r="J21" s="117"/>
      <c r="K21" s="117"/>
      <c r="L21" s="127"/>
    </row>
    <row r="22" spans="1:12" ht="24" customHeight="1">
      <c r="A22" s="126"/>
      <c r="B22" s="119">
        <f>'Tax Invoice'!D18</f>
        <v>2</v>
      </c>
      <c r="C22" s="10" t="s">
        <v>726</v>
      </c>
      <c r="D22" s="10" t="s">
        <v>726</v>
      </c>
      <c r="E22" s="130" t="s">
        <v>589</v>
      </c>
      <c r="F22" s="144"/>
      <c r="G22" s="145"/>
      <c r="H22" s="11" t="s">
        <v>871</v>
      </c>
      <c r="I22" s="14">
        <f t="shared" ref="I22:I53" si="0">ROUNDUP(J22*$N$1,2)</f>
        <v>5.97</v>
      </c>
      <c r="J22" s="14">
        <v>5.97</v>
      </c>
      <c r="K22" s="121">
        <f t="shared" ref="K22:K53" si="1">I22*B22</f>
        <v>11.94</v>
      </c>
      <c r="L22" s="127"/>
    </row>
    <row r="23" spans="1:12" ht="24" customHeight="1">
      <c r="A23" s="126"/>
      <c r="B23" s="119">
        <f>'Tax Invoice'!D19</f>
        <v>43</v>
      </c>
      <c r="C23" s="10" t="s">
        <v>586</v>
      </c>
      <c r="D23" s="10" t="s">
        <v>586</v>
      </c>
      <c r="E23" s="130"/>
      <c r="F23" s="144"/>
      <c r="G23" s="145"/>
      <c r="H23" s="11" t="s">
        <v>281</v>
      </c>
      <c r="I23" s="14">
        <f t="shared" si="0"/>
        <v>11.93</v>
      </c>
      <c r="J23" s="14">
        <v>11.93</v>
      </c>
      <c r="K23" s="121">
        <f t="shared" si="1"/>
        <v>512.99</v>
      </c>
      <c r="L23" s="127"/>
    </row>
    <row r="24" spans="1:12" ht="12.75" customHeight="1">
      <c r="A24" s="126"/>
      <c r="B24" s="119">
        <f>'Tax Invoice'!D20</f>
        <v>2</v>
      </c>
      <c r="C24" s="10" t="s">
        <v>727</v>
      </c>
      <c r="D24" s="10" t="s">
        <v>727</v>
      </c>
      <c r="E24" s="130" t="s">
        <v>28</v>
      </c>
      <c r="F24" s="144" t="s">
        <v>115</v>
      </c>
      <c r="G24" s="145"/>
      <c r="H24" s="11" t="s">
        <v>728</v>
      </c>
      <c r="I24" s="14">
        <f t="shared" si="0"/>
        <v>4.91</v>
      </c>
      <c r="J24" s="14">
        <v>4.91</v>
      </c>
      <c r="K24" s="121">
        <f t="shared" si="1"/>
        <v>9.82</v>
      </c>
      <c r="L24" s="127"/>
    </row>
    <row r="25" spans="1:12" ht="24" customHeight="1">
      <c r="A25" s="126"/>
      <c r="B25" s="119">
        <f>'Tax Invoice'!D21</f>
        <v>5</v>
      </c>
      <c r="C25" s="10" t="s">
        <v>729</v>
      </c>
      <c r="D25" s="10" t="s">
        <v>729</v>
      </c>
      <c r="E25" s="130" t="s">
        <v>112</v>
      </c>
      <c r="F25" s="144"/>
      <c r="G25" s="145"/>
      <c r="H25" s="11" t="s">
        <v>730</v>
      </c>
      <c r="I25" s="14">
        <f t="shared" si="0"/>
        <v>11.93</v>
      </c>
      <c r="J25" s="14">
        <v>11.93</v>
      </c>
      <c r="K25" s="121">
        <f t="shared" si="1"/>
        <v>59.65</v>
      </c>
      <c r="L25" s="127"/>
    </row>
    <row r="26" spans="1:12" ht="24" customHeight="1">
      <c r="A26" s="126"/>
      <c r="B26" s="119">
        <f>'Tax Invoice'!D22</f>
        <v>1</v>
      </c>
      <c r="C26" s="10" t="s">
        <v>729</v>
      </c>
      <c r="D26" s="10" t="s">
        <v>729</v>
      </c>
      <c r="E26" s="130" t="s">
        <v>220</v>
      </c>
      <c r="F26" s="144"/>
      <c r="G26" s="145"/>
      <c r="H26" s="11" t="s">
        <v>730</v>
      </c>
      <c r="I26" s="14">
        <f t="shared" si="0"/>
        <v>11.93</v>
      </c>
      <c r="J26" s="14">
        <v>11.93</v>
      </c>
      <c r="K26" s="121">
        <f t="shared" si="1"/>
        <v>11.93</v>
      </c>
      <c r="L26" s="127"/>
    </row>
    <row r="27" spans="1:12" ht="24" customHeight="1">
      <c r="A27" s="126"/>
      <c r="B27" s="119">
        <f>'Tax Invoice'!D23</f>
        <v>1</v>
      </c>
      <c r="C27" s="10" t="s">
        <v>729</v>
      </c>
      <c r="D27" s="10" t="s">
        <v>729</v>
      </c>
      <c r="E27" s="130" t="s">
        <v>274</v>
      </c>
      <c r="F27" s="144"/>
      <c r="G27" s="145"/>
      <c r="H27" s="11" t="s">
        <v>730</v>
      </c>
      <c r="I27" s="14">
        <f t="shared" si="0"/>
        <v>11.93</v>
      </c>
      <c r="J27" s="14">
        <v>11.93</v>
      </c>
      <c r="K27" s="121">
        <f t="shared" si="1"/>
        <v>11.93</v>
      </c>
      <c r="L27" s="127"/>
    </row>
    <row r="28" spans="1:12" ht="24" customHeight="1">
      <c r="A28" s="126"/>
      <c r="B28" s="119">
        <f>'Tax Invoice'!D24</f>
        <v>2</v>
      </c>
      <c r="C28" s="10" t="s">
        <v>729</v>
      </c>
      <c r="D28" s="10" t="s">
        <v>729</v>
      </c>
      <c r="E28" s="130" t="s">
        <v>275</v>
      </c>
      <c r="F28" s="144"/>
      <c r="G28" s="145"/>
      <c r="H28" s="11" t="s">
        <v>730</v>
      </c>
      <c r="I28" s="14">
        <f t="shared" si="0"/>
        <v>11.93</v>
      </c>
      <c r="J28" s="14">
        <v>11.93</v>
      </c>
      <c r="K28" s="121">
        <f t="shared" si="1"/>
        <v>23.86</v>
      </c>
      <c r="L28" s="127"/>
    </row>
    <row r="29" spans="1:12" ht="24" customHeight="1">
      <c r="A29" s="126"/>
      <c r="B29" s="119">
        <f>'Tax Invoice'!D25</f>
        <v>2</v>
      </c>
      <c r="C29" s="10" t="s">
        <v>731</v>
      </c>
      <c r="D29" s="10" t="s">
        <v>731</v>
      </c>
      <c r="E29" s="130" t="s">
        <v>40</v>
      </c>
      <c r="F29" s="144"/>
      <c r="G29" s="145"/>
      <c r="H29" s="11" t="s">
        <v>732</v>
      </c>
      <c r="I29" s="14">
        <f t="shared" si="0"/>
        <v>25.97</v>
      </c>
      <c r="J29" s="14">
        <v>25.97</v>
      </c>
      <c r="K29" s="121">
        <f t="shared" si="1"/>
        <v>51.94</v>
      </c>
      <c r="L29" s="127"/>
    </row>
    <row r="30" spans="1:12" ht="24" customHeight="1">
      <c r="A30" s="126"/>
      <c r="B30" s="119">
        <f>'Tax Invoice'!D26</f>
        <v>4</v>
      </c>
      <c r="C30" s="10" t="s">
        <v>733</v>
      </c>
      <c r="D30" s="10" t="s">
        <v>733</v>
      </c>
      <c r="E30" s="130" t="s">
        <v>28</v>
      </c>
      <c r="F30" s="144" t="s">
        <v>278</v>
      </c>
      <c r="G30" s="145"/>
      <c r="H30" s="11" t="s">
        <v>734</v>
      </c>
      <c r="I30" s="14">
        <f t="shared" si="0"/>
        <v>20.7</v>
      </c>
      <c r="J30" s="14">
        <v>20.7</v>
      </c>
      <c r="K30" s="121">
        <f t="shared" si="1"/>
        <v>82.8</v>
      </c>
      <c r="L30" s="127"/>
    </row>
    <row r="31" spans="1:12" ht="24" customHeight="1">
      <c r="A31" s="126"/>
      <c r="B31" s="119">
        <f>'Tax Invoice'!D27</f>
        <v>4</v>
      </c>
      <c r="C31" s="10" t="s">
        <v>733</v>
      </c>
      <c r="D31" s="10" t="s">
        <v>733</v>
      </c>
      <c r="E31" s="130" t="s">
        <v>30</v>
      </c>
      <c r="F31" s="144" t="s">
        <v>278</v>
      </c>
      <c r="G31" s="145"/>
      <c r="H31" s="11" t="s">
        <v>734</v>
      </c>
      <c r="I31" s="14">
        <f t="shared" si="0"/>
        <v>20.7</v>
      </c>
      <c r="J31" s="14">
        <v>20.7</v>
      </c>
      <c r="K31" s="121">
        <f t="shared" si="1"/>
        <v>82.8</v>
      </c>
      <c r="L31" s="127"/>
    </row>
    <row r="32" spans="1:12" ht="24" customHeight="1">
      <c r="A32" s="126"/>
      <c r="B32" s="119">
        <f>'Tax Invoice'!D28</f>
        <v>4</v>
      </c>
      <c r="C32" s="10" t="s">
        <v>733</v>
      </c>
      <c r="D32" s="10" t="s">
        <v>733</v>
      </c>
      <c r="E32" s="130" t="s">
        <v>31</v>
      </c>
      <c r="F32" s="144" t="s">
        <v>279</v>
      </c>
      <c r="G32" s="145"/>
      <c r="H32" s="11" t="s">
        <v>734</v>
      </c>
      <c r="I32" s="14">
        <f t="shared" si="0"/>
        <v>20.7</v>
      </c>
      <c r="J32" s="14">
        <v>20.7</v>
      </c>
      <c r="K32" s="121">
        <f t="shared" si="1"/>
        <v>82.8</v>
      </c>
      <c r="L32" s="127"/>
    </row>
    <row r="33" spans="1:12" ht="24" customHeight="1">
      <c r="A33" s="126"/>
      <c r="B33" s="119">
        <f>'Tax Invoice'!D29</f>
        <v>4</v>
      </c>
      <c r="C33" s="10" t="s">
        <v>733</v>
      </c>
      <c r="D33" s="10" t="s">
        <v>733</v>
      </c>
      <c r="E33" s="130" t="s">
        <v>31</v>
      </c>
      <c r="F33" s="144" t="s">
        <v>278</v>
      </c>
      <c r="G33" s="145"/>
      <c r="H33" s="11" t="s">
        <v>734</v>
      </c>
      <c r="I33" s="14">
        <f t="shared" si="0"/>
        <v>20.7</v>
      </c>
      <c r="J33" s="14">
        <v>20.7</v>
      </c>
      <c r="K33" s="121">
        <f t="shared" si="1"/>
        <v>82.8</v>
      </c>
      <c r="L33" s="127"/>
    </row>
    <row r="34" spans="1:12" ht="36" customHeight="1">
      <c r="A34" s="126"/>
      <c r="B34" s="119">
        <f>'Tax Invoice'!D30</f>
        <v>2</v>
      </c>
      <c r="C34" s="10" t="s">
        <v>735</v>
      </c>
      <c r="D34" s="10" t="s">
        <v>735</v>
      </c>
      <c r="E34" s="130" t="s">
        <v>112</v>
      </c>
      <c r="F34" s="144"/>
      <c r="G34" s="145"/>
      <c r="H34" s="11" t="s">
        <v>872</v>
      </c>
      <c r="I34" s="14">
        <f t="shared" si="0"/>
        <v>31.23</v>
      </c>
      <c r="J34" s="14">
        <v>31.23</v>
      </c>
      <c r="K34" s="121">
        <f t="shared" si="1"/>
        <v>62.46</v>
      </c>
      <c r="L34" s="127"/>
    </row>
    <row r="35" spans="1:12" ht="24" customHeight="1">
      <c r="A35" s="126"/>
      <c r="B35" s="119">
        <f>'Tax Invoice'!D31</f>
        <v>1</v>
      </c>
      <c r="C35" s="10" t="s">
        <v>736</v>
      </c>
      <c r="D35" s="10" t="s">
        <v>863</v>
      </c>
      <c r="E35" s="130" t="s">
        <v>42</v>
      </c>
      <c r="F35" s="144"/>
      <c r="G35" s="145"/>
      <c r="H35" s="11" t="s">
        <v>737</v>
      </c>
      <c r="I35" s="14">
        <f t="shared" si="0"/>
        <v>8.77</v>
      </c>
      <c r="J35" s="14">
        <v>8.77</v>
      </c>
      <c r="K35" s="121">
        <f t="shared" si="1"/>
        <v>8.77</v>
      </c>
      <c r="L35" s="127"/>
    </row>
    <row r="36" spans="1:12" ht="24" customHeight="1">
      <c r="A36" s="126"/>
      <c r="B36" s="119">
        <f>'Tax Invoice'!D32</f>
        <v>3</v>
      </c>
      <c r="C36" s="10" t="s">
        <v>738</v>
      </c>
      <c r="D36" s="10" t="s">
        <v>738</v>
      </c>
      <c r="E36" s="130" t="s">
        <v>42</v>
      </c>
      <c r="F36" s="144" t="s">
        <v>279</v>
      </c>
      <c r="G36" s="145"/>
      <c r="H36" s="11" t="s">
        <v>739</v>
      </c>
      <c r="I36" s="14">
        <f t="shared" si="0"/>
        <v>25.97</v>
      </c>
      <c r="J36" s="14">
        <v>25.97</v>
      </c>
      <c r="K36" s="121">
        <f t="shared" si="1"/>
        <v>77.91</v>
      </c>
      <c r="L36" s="127"/>
    </row>
    <row r="37" spans="1:12" ht="24" customHeight="1">
      <c r="A37" s="126"/>
      <c r="B37" s="119">
        <f>'Tax Invoice'!D33</f>
        <v>2</v>
      </c>
      <c r="C37" s="10" t="s">
        <v>740</v>
      </c>
      <c r="D37" s="10" t="s">
        <v>740</v>
      </c>
      <c r="E37" s="130" t="s">
        <v>42</v>
      </c>
      <c r="F37" s="144"/>
      <c r="G37" s="145"/>
      <c r="H37" s="11" t="s">
        <v>741</v>
      </c>
      <c r="I37" s="14">
        <f t="shared" si="0"/>
        <v>25.97</v>
      </c>
      <c r="J37" s="14">
        <v>25.97</v>
      </c>
      <c r="K37" s="121">
        <f t="shared" si="1"/>
        <v>51.94</v>
      </c>
      <c r="L37" s="127"/>
    </row>
    <row r="38" spans="1:12" ht="24" customHeight="1">
      <c r="A38" s="126"/>
      <c r="B38" s="119">
        <f>'Tax Invoice'!D34</f>
        <v>6</v>
      </c>
      <c r="C38" s="10" t="s">
        <v>716</v>
      </c>
      <c r="D38" s="10" t="s">
        <v>716</v>
      </c>
      <c r="E38" s="130" t="s">
        <v>30</v>
      </c>
      <c r="F38" s="144"/>
      <c r="G38" s="145"/>
      <c r="H38" s="11" t="s">
        <v>717</v>
      </c>
      <c r="I38" s="14">
        <f t="shared" si="0"/>
        <v>6.67</v>
      </c>
      <c r="J38" s="14">
        <v>6.67</v>
      </c>
      <c r="K38" s="121">
        <f t="shared" si="1"/>
        <v>40.019999999999996</v>
      </c>
      <c r="L38" s="127"/>
    </row>
    <row r="39" spans="1:12" ht="24" customHeight="1">
      <c r="A39" s="126"/>
      <c r="B39" s="119">
        <f>'Tax Invoice'!D35</f>
        <v>8</v>
      </c>
      <c r="C39" s="10" t="s">
        <v>718</v>
      </c>
      <c r="D39" s="10" t="s">
        <v>718</v>
      </c>
      <c r="E39" s="130" t="s">
        <v>32</v>
      </c>
      <c r="F39" s="144"/>
      <c r="G39" s="145"/>
      <c r="H39" s="11" t="s">
        <v>719</v>
      </c>
      <c r="I39" s="14">
        <f t="shared" si="0"/>
        <v>4.91</v>
      </c>
      <c r="J39" s="14">
        <v>4.91</v>
      </c>
      <c r="K39" s="121">
        <f t="shared" si="1"/>
        <v>39.28</v>
      </c>
      <c r="L39" s="127"/>
    </row>
    <row r="40" spans="1:12" ht="24" customHeight="1">
      <c r="A40" s="126"/>
      <c r="B40" s="119">
        <f>'Tax Invoice'!D36</f>
        <v>2</v>
      </c>
      <c r="C40" s="10" t="s">
        <v>742</v>
      </c>
      <c r="D40" s="10" t="s">
        <v>742</v>
      </c>
      <c r="E40" s="130" t="s">
        <v>31</v>
      </c>
      <c r="F40" s="144"/>
      <c r="G40" s="145"/>
      <c r="H40" s="11" t="s">
        <v>743</v>
      </c>
      <c r="I40" s="14">
        <f t="shared" si="0"/>
        <v>6.67</v>
      </c>
      <c r="J40" s="14">
        <v>6.67</v>
      </c>
      <c r="K40" s="121">
        <f t="shared" si="1"/>
        <v>13.34</v>
      </c>
      <c r="L40" s="127"/>
    </row>
    <row r="41" spans="1:12" ht="24" customHeight="1">
      <c r="A41" s="126"/>
      <c r="B41" s="119">
        <f>'Tax Invoice'!D37</f>
        <v>2</v>
      </c>
      <c r="C41" s="10" t="s">
        <v>744</v>
      </c>
      <c r="D41" s="10" t="s">
        <v>744</v>
      </c>
      <c r="E41" s="130" t="s">
        <v>31</v>
      </c>
      <c r="F41" s="144" t="s">
        <v>278</v>
      </c>
      <c r="G41" s="145"/>
      <c r="H41" s="11" t="s">
        <v>745</v>
      </c>
      <c r="I41" s="14">
        <f t="shared" si="0"/>
        <v>22.46</v>
      </c>
      <c r="J41" s="14">
        <v>22.46</v>
      </c>
      <c r="K41" s="121">
        <f t="shared" si="1"/>
        <v>44.92</v>
      </c>
      <c r="L41" s="127"/>
    </row>
    <row r="42" spans="1:12" ht="12.75" customHeight="1">
      <c r="A42" s="126"/>
      <c r="B42" s="119">
        <f>'Tax Invoice'!D38</f>
        <v>8</v>
      </c>
      <c r="C42" s="10" t="s">
        <v>746</v>
      </c>
      <c r="D42" s="10" t="s">
        <v>746</v>
      </c>
      <c r="E42" s="130" t="s">
        <v>31</v>
      </c>
      <c r="F42" s="144" t="s">
        <v>279</v>
      </c>
      <c r="G42" s="145"/>
      <c r="H42" s="11" t="s">
        <v>747</v>
      </c>
      <c r="I42" s="14">
        <f t="shared" si="0"/>
        <v>22.46</v>
      </c>
      <c r="J42" s="14">
        <v>22.46</v>
      </c>
      <c r="K42" s="121">
        <f t="shared" si="1"/>
        <v>179.68</v>
      </c>
      <c r="L42" s="127"/>
    </row>
    <row r="43" spans="1:12" ht="12.75" customHeight="1">
      <c r="A43" s="126"/>
      <c r="B43" s="119">
        <f>'Tax Invoice'!D39</f>
        <v>2</v>
      </c>
      <c r="C43" s="10" t="s">
        <v>746</v>
      </c>
      <c r="D43" s="10" t="s">
        <v>746</v>
      </c>
      <c r="E43" s="130" t="s">
        <v>32</v>
      </c>
      <c r="F43" s="144" t="s">
        <v>279</v>
      </c>
      <c r="G43" s="145"/>
      <c r="H43" s="11" t="s">
        <v>747</v>
      </c>
      <c r="I43" s="14">
        <f t="shared" si="0"/>
        <v>22.46</v>
      </c>
      <c r="J43" s="14">
        <v>22.46</v>
      </c>
      <c r="K43" s="121">
        <f t="shared" si="1"/>
        <v>44.92</v>
      </c>
      <c r="L43" s="127"/>
    </row>
    <row r="44" spans="1:12" ht="24" customHeight="1">
      <c r="A44" s="126"/>
      <c r="B44" s="119">
        <f>'Tax Invoice'!D40</f>
        <v>2</v>
      </c>
      <c r="C44" s="10" t="s">
        <v>668</v>
      </c>
      <c r="D44" s="10" t="s">
        <v>668</v>
      </c>
      <c r="E44" s="130" t="s">
        <v>28</v>
      </c>
      <c r="F44" s="144" t="s">
        <v>317</v>
      </c>
      <c r="G44" s="145"/>
      <c r="H44" s="11" t="s">
        <v>748</v>
      </c>
      <c r="I44" s="14">
        <f t="shared" si="0"/>
        <v>27.72</v>
      </c>
      <c r="J44" s="14">
        <v>27.72</v>
      </c>
      <c r="K44" s="121">
        <f t="shared" si="1"/>
        <v>55.44</v>
      </c>
      <c r="L44" s="127"/>
    </row>
    <row r="45" spans="1:12" ht="24" customHeight="1">
      <c r="A45" s="126"/>
      <c r="B45" s="119">
        <f>'Tax Invoice'!D41</f>
        <v>2</v>
      </c>
      <c r="C45" s="10" t="s">
        <v>668</v>
      </c>
      <c r="D45" s="10" t="s">
        <v>668</v>
      </c>
      <c r="E45" s="130" t="s">
        <v>30</v>
      </c>
      <c r="F45" s="144" t="s">
        <v>317</v>
      </c>
      <c r="G45" s="145"/>
      <c r="H45" s="11" t="s">
        <v>748</v>
      </c>
      <c r="I45" s="14">
        <f t="shared" si="0"/>
        <v>27.72</v>
      </c>
      <c r="J45" s="14">
        <v>27.72</v>
      </c>
      <c r="K45" s="121">
        <f t="shared" si="1"/>
        <v>55.44</v>
      </c>
      <c r="L45" s="127"/>
    </row>
    <row r="46" spans="1:12" ht="24" customHeight="1">
      <c r="A46" s="126"/>
      <c r="B46" s="119">
        <f>'Tax Invoice'!D42</f>
        <v>3</v>
      </c>
      <c r="C46" s="10" t="s">
        <v>749</v>
      </c>
      <c r="D46" s="10" t="s">
        <v>749</v>
      </c>
      <c r="E46" s="130" t="s">
        <v>30</v>
      </c>
      <c r="F46" s="144"/>
      <c r="G46" s="145"/>
      <c r="H46" s="11" t="s">
        <v>750</v>
      </c>
      <c r="I46" s="14">
        <f t="shared" si="0"/>
        <v>27.72</v>
      </c>
      <c r="J46" s="14">
        <v>27.72</v>
      </c>
      <c r="K46" s="121">
        <f t="shared" si="1"/>
        <v>83.16</v>
      </c>
      <c r="L46" s="127"/>
    </row>
    <row r="47" spans="1:12" ht="24" customHeight="1">
      <c r="A47" s="126"/>
      <c r="B47" s="119">
        <f>'Tax Invoice'!D43</f>
        <v>4</v>
      </c>
      <c r="C47" s="10" t="s">
        <v>751</v>
      </c>
      <c r="D47" s="10" t="s">
        <v>751</v>
      </c>
      <c r="E47" s="130" t="s">
        <v>30</v>
      </c>
      <c r="F47" s="144"/>
      <c r="G47" s="145"/>
      <c r="H47" s="11" t="s">
        <v>752</v>
      </c>
      <c r="I47" s="14">
        <f t="shared" si="0"/>
        <v>20.7</v>
      </c>
      <c r="J47" s="14">
        <v>20.7</v>
      </c>
      <c r="K47" s="121">
        <f t="shared" si="1"/>
        <v>82.8</v>
      </c>
      <c r="L47" s="127"/>
    </row>
    <row r="48" spans="1:12" ht="24" customHeight="1">
      <c r="A48" s="126"/>
      <c r="B48" s="119">
        <f>'Tax Invoice'!D44</f>
        <v>2</v>
      </c>
      <c r="C48" s="10" t="s">
        <v>751</v>
      </c>
      <c r="D48" s="10" t="s">
        <v>751</v>
      </c>
      <c r="E48" s="130" t="s">
        <v>31</v>
      </c>
      <c r="F48" s="144"/>
      <c r="G48" s="145"/>
      <c r="H48" s="11" t="s">
        <v>752</v>
      </c>
      <c r="I48" s="14">
        <f t="shared" si="0"/>
        <v>20.7</v>
      </c>
      <c r="J48" s="14">
        <v>20.7</v>
      </c>
      <c r="K48" s="121">
        <f t="shared" si="1"/>
        <v>41.4</v>
      </c>
      <c r="L48" s="127"/>
    </row>
    <row r="49" spans="1:12" ht="24" customHeight="1">
      <c r="A49" s="126"/>
      <c r="B49" s="119">
        <f>'Tax Invoice'!D45</f>
        <v>2</v>
      </c>
      <c r="C49" s="10" t="s">
        <v>753</v>
      </c>
      <c r="D49" s="10" t="s">
        <v>753</v>
      </c>
      <c r="E49" s="130" t="s">
        <v>32</v>
      </c>
      <c r="F49" s="144"/>
      <c r="G49" s="145"/>
      <c r="H49" s="11" t="s">
        <v>754</v>
      </c>
      <c r="I49" s="14">
        <f t="shared" si="0"/>
        <v>20.7</v>
      </c>
      <c r="J49" s="14">
        <v>20.7</v>
      </c>
      <c r="K49" s="121">
        <f t="shared" si="1"/>
        <v>41.4</v>
      </c>
      <c r="L49" s="127"/>
    </row>
    <row r="50" spans="1:12" ht="24" customHeight="1">
      <c r="A50" s="126"/>
      <c r="B50" s="119">
        <f>'Tax Invoice'!D46</f>
        <v>1</v>
      </c>
      <c r="C50" s="10" t="s">
        <v>755</v>
      </c>
      <c r="D50" s="10" t="s">
        <v>755</v>
      </c>
      <c r="E50" s="130" t="s">
        <v>216</v>
      </c>
      <c r="F50" s="144" t="s">
        <v>115</v>
      </c>
      <c r="G50" s="145"/>
      <c r="H50" s="11" t="s">
        <v>873</v>
      </c>
      <c r="I50" s="14">
        <f t="shared" si="0"/>
        <v>52.29</v>
      </c>
      <c r="J50" s="14">
        <v>52.29</v>
      </c>
      <c r="K50" s="121">
        <f t="shared" si="1"/>
        <v>52.29</v>
      </c>
      <c r="L50" s="127"/>
    </row>
    <row r="51" spans="1:12" ht="24" customHeight="1">
      <c r="A51" s="126"/>
      <c r="B51" s="119">
        <f>'Tax Invoice'!D47</f>
        <v>1</v>
      </c>
      <c r="C51" s="10" t="s">
        <v>755</v>
      </c>
      <c r="D51" s="10" t="s">
        <v>755</v>
      </c>
      <c r="E51" s="130" t="s">
        <v>220</v>
      </c>
      <c r="F51" s="144" t="s">
        <v>115</v>
      </c>
      <c r="G51" s="145"/>
      <c r="H51" s="11" t="s">
        <v>873</v>
      </c>
      <c r="I51" s="14">
        <f t="shared" si="0"/>
        <v>52.29</v>
      </c>
      <c r="J51" s="14">
        <v>52.29</v>
      </c>
      <c r="K51" s="121">
        <f t="shared" si="1"/>
        <v>52.29</v>
      </c>
      <c r="L51" s="127"/>
    </row>
    <row r="52" spans="1:12" ht="24" customHeight="1">
      <c r="A52" s="126"/>
      <c r="B52" s="119">
        <f>'Tax Invoice'!D48</f>
        <v>5</v>
      </c>
      <c r="C52" s="10" t="s">
        <v>618</v>
      </c>
      <c r="D52" s="10" t="s">
        <v>618</v>
      </c>
      <c r="E52" s="130" t="s">
        <v>31</v>
      </c>
      <c r="F52" s="144" t="s">
        <v>756</v>
      </c>
      <c r="G52" s="145"/>
      <c r="H52" s="11" t="s">
        <v>621</v>
      </c>
      <c r="I52" s="14">
        <f t="shared" si="0"/>
        <v>4.91</v>
      </c>
      <c r="J52" s="14">
        <v>4.91</v>
      </c>
      <c r="K52" s="121">
        <f t="shared" si="1"/>
        <v>24.55</v>
      </c>
      <c r="L52" s="127"/>
    </row>
    <row r="53" spans="1:12" ht="24" customHeight="1">
      <c r="A53" s="126"/>
      <c r="B53" s="119">
        <f>'Tax Invoice'!D49</f>
        <v>4</v>
      </c>
      <c r="C53" s="10" t="s">
        <v>757</v>
      </c>
      <c r="D53" s="10" t="s">
        <v>757</v>
      </c>
      <c r="E53" s="130" t="s">
        <v>30</v>
      </c>
      <c r="F53" s="144" t="s">
        <v>277</v>
      </c>
      <c r="G53" s="145"/>
      <c r="H53" s="11" t="s">
        <v>758</v>
      </c>
      <c r="I53" s="14">
        <f t="shared" si="0"/>
        <v>41.06</v>
      </c>
      <c r="J53" s="14">
        <v>41.06</v>
      </c>
      <c r="K53" s="121">
        <f t="shared" si="1"/>
        <v>164.24</v>
      </c>
      <c r="L53" s="127"/>
    </row>
    <row r="54" spans="1:12" ht="24" customHeight="1">
      <c r="A54" s="126"/>
      <c r="B54" s="119">
        <f>'Tax Invoice'!D50</f>
        <v>2</v>
      </c>
      <c r="C54" s="10" t="s">
        <v>759</v>
      </c>
      <c r="D54" s="10" t="s">
        <v>759</v>
      </c>
      <c r="E54" s="130" t="s">
        <v>30</v>
      </c>
      <c r="F54" s="144" t="s">
        <v>277</v>
      </c>
      <c r="G54" s="145"/>
      <c r="H54" s="11" t="s">
        <v>760</v>
      </c>
      <c r="I54" s="14">
        <f t="shared" ref="I54:I85" si="2">ROUNDUP(J54*$N$1,2)</f>
        <v>20.7</v>
      </c>
      <c r="J54" s="14">
        <v>20.7</v>
      </c>
      <c r="K54" s="121">
        <f t="shared" ref="K54:K85" si="3">I54*B54</f>
        <v>41.4</v>
      </c>
      <c r="L54" s="127"/>
    </row>
    <row r="55" spans="1:12" ht="24" customHeight="1">
      <c r="A55" s="126"/>
      <c r="B55" s="119">
        <f>'Tax Invoice'!D51</f>
        <v>2</v>
      </c>
      <c r="C55" s="10" t="s">
        <v>761</v>
      </c>
      <c r="D55" s="10" t="s">
        <v>761</v>
      </c>
      <c r="E55" s="130" t="s">
        <v>30</v>
      </c>
      <c r="F55" s="144" t="s">
        <v>278</v>
      </c>
      <c r="G55" s="145"/>
      <c r="H55" s="11" t="s">
        <v>762</v>
      </c>
      <c r="I55" s="14">
        <f t="shared" si="2"/>
        <v>26.67</v>
      </c>
      <c r="J55" s="14">
        <v>26.67</v>
      </c>
      <c r="K55" s="121">
        <f t="shared" si="3"/>
        <v>53.34</v>
      </c>
      <c r="L55" s="127"/>
    </row>
    <row r="56" spans="1:12" ht="12.75" customHeight="1">
      <c r="A56" s="126"/>
      <c r="B56" s="119">
        <f>'Tax Invoice'!D52</f>
        <v>2</v>
      </c>
      <c r="C56" s="10" t="s">
        <v>763</v>
      </c>
      <c r="D56" s="10" t="s">
        <v>763</v>
      </c>
      <c r="E56" s="130" t="s">
        <v>28</v>
      </c>
      <c r="F56" s="144"/>
      <c r="G56" s="145"/>
      <c r="H56" s="11" t="s">
        <v>764</v>
      </c>
      <c r="I56" s="14">
        <f t="shared" si="2"/>
        <v>10.18</v>
      </c>
      <c r="J56" s="14">
        <v>10.18</v>
      </c>
      <c r="K56" s="121">
        <f t="shared" si="3"/>
        <v>20.36</v>
      </c>
      <c r="L56" s="127"/>
    </row>
    <row r="57" spans="1:12" ht="12.75" customHeight="1">
      <c r="A57" s="126"/>
      <c r="B57" s="119">
        <f>'Tax Invoice'!D53</f>
        <v>6</v>
      </c>
      <c r="C57" s="10" t="s">
        <v>763</v>
      </c>
      <c r="D57" s="10" t="s">
        <v>763</v>
      </c>
      <c r="E57" s="130" t="s">
        <v>30</v>
      </c>
      <c r="F57" s="144"/>
      <c r="G57" s="145"/>
      <c r="H57" s="11" t="s">
        <v>764</v>
      </c>
      <c r="I57" s="14">
        <f t="shared" si="2"/>
        <v>10.18</v>
      </c>
      <c r="J57" s="14">
        <v>10.18</v>
      </c>
      <c r="K57" s="121">
        <f t="shared" si="3"/>
        <v>61.08</v>
      </c>
      <c r="L57" s="127"/>
    </row>
    <row r="58" spans="1:12" ht="24" customHeight="1">
      <c r="A58" s="126"/>
      <c r="B58" s="119">
        <f>'Tax Invoice'!D54</f>
        <v>2</v>
      </c>
      <c r="C58" s="10" t="s">
        <v>765</v>
      </c>
      <c r="D58" s="10" t="s">
        <v>765</v>
      </c>
      <c r="E58" s="130" t="s">
        <v>28</v>
      </c>
      <c r="F58" s="144"/>
      <c r="G58" s="145"/>
      <c r="H58" s="11" t="s">
        <v>766</v>
      </c>
      <c r="I58" s="14">
        <f t="shared" si="2"/>
        <v>13.69</v>
      </c>
      <c r="J58" s="14">
        <v>13.69</v>
      </c>
      <c r="K58" s="121">
        <f t="shared" si="3"/>
        <v>27.38</v>
      </c>
      <c r="L58" s="127"/>
    </row>
    <row r="59" spans="1:12" ht="24" customHeight="1">
      <c r="A59" s="126"/>
      <c r="B59" s="119">
        <f>'Tax Invoice'!D55</f>
        <v>3</v>
      </c>
      <c r="C59" s="10" t="s">
        <v>767</v>
      </c>
      <c r="D59" s="10" t="s">
        <v>767</v>
      </c>
      <c r="E59" s="130" t="s">
        <v>30</v>
      </c>
      <c r="F59" s="144" t="s">
        <v>279</v>
      </c>
      <c r="G59" s="145"/>
      <c r="H59" s="11" t="s">
        <v>768</v>
      </c>
      <c r="I59" s="14">
        <f t="shared" si="2"/>
        <v>20.7</v>
      </c>
      <c r="J59" s="14">
        <v>20.7</v>
      </c>
      <c r="K59" s="121">
        <f t="shared" si="3"/>
        <v>62.099999999999994</v>
      </c>
      <c r="L59" s="127"/>
    </row>
    <row r="60" spans="1:12" ht="24" customHeight="1">
      <c r="A60" s="126"/>
      <c r="B60" s="119">
        <f>'Tax Invoice'!D56</f>
        <v>2</v>
      </c>
      <c r="C60" s="10" t="s">
        <v>769</v>
      </c>
      <c r="D60" s="10" t="s">
        <v>769</v>
      </c>
      <c r="E60" s="130" t="s">
        <v>31</v>
      </c>
      <c r="F60" s="144"/>
      <c r="G60" s="145"/>
      <c r="H60" s="11" t="s">
        <v>770</v>
      </c>
      <c r="I60" s="14">
        <f t="shared" si="2"/>
        <v>20.7</v>
      </c>
      <c r="J60" s="14">
        <v>20.7</v>
      </c>
      <c r="K60" s="121">
        <f t="shared" si="3"/>
        <v>41.4</v>
      </c>
      <c r="L60" s="127"/>
    </row>
    <row r="61" spans="1:12" ht="24" customHeight="1">
      <c r="A61" s="126"/>
      <c r="B61" s="119">
        <f>'Tax Invoice'!D57</f>
        <v>2</v>
      </c>
      <c r="C61" s="10" t="s">
        <v>771</v>
      </c>
      <c r="D61" s="10" t="s">
        <v>771</v>
      </c>
      <c r="E61" s="130" t="s">
        <v>32</v>
      </c>
      <c r="F61" s="144" t="s">
        <v>279</v>
      </c>
      <c r="G61" s="145"/>
      <c r="H61" s="11" t="s">
        <v>772</v>
      </c>
      <c r="I61" s="14">
        <f t="shared" si="2"/>
        <v>22.46</v>
      </c>
      <c r="J61" s="14">
        <v>22.46</v>
      </c>
      <c r="K61" s="121">
        <f t="shared" si="3"/>
        <v>44.92</v>
      </c>
      <c r="L61" s="127"/>
    </row>
    <row r="62" spans="1:12" ht="24" customHeight="1">
      <c r="A62" s="126"/>
      <c r="B62" s="119">
        <f>'Tax Invoice'!D58</f>
        <v>2</v>
      </c>
      <c r="C62" s="10" t="s">
        <v>773</v>
      </c>
      <c r="D62" s="10" t="s">
        <v>773</v>
      </c>
      <c r="E62" s="130" t="s">
        <v>30</v>
      </c>
      <c r="F62" s="144" t="s">
        <v>279</v>
      </c>
      <c r="G62" s="145"/>
      <c r="H62" s="11" t="s">
        <v>774</v>
      </c>
      <c r="I62" s="14">
        <f t="shared" si="2"/>
        <v>22.46</v>
      </c>
      <c r="J62" s="14">
        <v>22.46</v>
      </c>
      <c r="K62" s="121">
        <f t="shared" si="3"/>
        <v>44.92</v>
      </c>
      <c r="L62" s="127"/>
    </row>
    <row r="63" spans="1:12" ht="24" customHeight="1">
      <c r="A63" s="126"/>
      <c r="B63" s="119">
        <f>'Tax Invoice'!D59</f>
        <v>2</v>
      </c>
      <c r="C63" s="10" t="s">
        <v>775</v>
      </c>
      <c r="D63" s="10" t="s">
        <v>775</v>
      </c>
      <c r="E63" s="130" t="s">
        <v>30</v>
      </c>
      <c r="F63" s="144" t="s">
        <v>279</v>
      </c>
      <c r="G63" s="145"/>
      <c r="H63" s="11" t="s">
        <v>776</v>
      </c>
      <c r="I63" s="14">
        <f t="shared" si="2"/>
        <v>22.46</v>
      </c>
      <c r="J63" s="14">
        <v>22.46</v>
      </c>
      <c r="K63" s="121">
        <f t="shared" si="3"/>
        <v>44.92</v>
      </c>
      <c r="L63" s="127"/>
    </row>
    <row r="64" spans="1:12" ht="12.75" customHeight="1">
      <c r="A64" s="126"/>
      <c r="B64" s="119">
        <f>'Tax Invoice'!D60</f>
        <v>2</v>
      </c>
      <c r="C64" s="10" t="s">
        <v>777</v>
      </c>
      <c r="D64" s="10" t="s">
        <v>864</v>
      </c>
      <c r="E64" s="130" t="s">
        <v>778</v>
      </c>
      <c r="F64" s="144"/>
      <c r="G64" s="145"/>
      <c r="H64" s="11" t="s">
        <v>779</v>
      </c>
      <c r="I64" s="14">
        <f t="shared" si="2"/>
        <v>57.55</v>
      </c>
      <c r="J64" s="14">
        <v>57.55</v>
      </c>
      <c r="K64" s="121">
        <f t="shared" si="3"/>
        <v>115.1</v>
      </c>
      <c r="L64" s="127"/>
    </row>
    <row r="65" spans="1:12" ht="24" customHeight="1">
      <c r="A65" s="126"/>
      <c r="B65" s="119">
        <f>'Tax Invoice'!D61</f>
        <v>2</v>
      </c>
      <c r="C65" s="10" t="s">
        <v>780</v>
      </c>
      <c r="D65" s="10" t="s">
        <v>780</v>
      </c>
      <c r="E65" s="130" t="s">
        <v>28</v>
      </c>
      <c r="F65" s="144"/>
      <c r="G65" s="145"/>
      <c r="H65" s="11" t="s">
        <v>874</v>
      </c>
      <c r="I65" s="14">
        <f t="shared" si="2"/>
        <v>4.91</v>
      </c>
      <c r="J65" s="14">
        <v>4.91</v>
      </c>
      <c r="K65" s="121">
        <f t="shared" si="3"/>
        <v>9.82</v>
      </c>
      <c r="L65" s="127"/>
    </row>
    <row r="66" spans="1:12" ht="24" customHeight="1">
      <c r="A66" s="126"/>
      <c r="B66" s="119">
        <f>'Tax Invoice'!D62</f>
        <v>2</v>
      </c>
      <c r="C66" s="10" t="s">
        <v>780</v>
      </c>
      <c r="D66" s="10" t="s">
        <v>780</v>
      </c>
      <c r="E66" s="130" t="s">
        <v>30</v>
      </c>
      <c r="F66" s="144"/>
      <c r="G66" s="145"/>
      <c r="H66" s="11" t="s">
        <v>874</v>
      </c>
      <c r="I66" s="14">
        <f t="shared" si="2"/>
        <v>4.91</v>
      </c>
      <c r="J66" s="14">
        <v>4.91</v>
      </c>
      <c r="K66" s="121">
        <f t="shared" si="3"/>
        <v>9.82</v>
      </c>
      <c r="L66" s="127"/>
    </row>
    <row r="67" spans="1:12" ht="24" customHeight="1">
      <c r="A67" s="126"/>
      <c r="B67" s="119">
        <f>'Tax Invoice'!D63</f>
        <v>2</v>
      </c>
      <c r="C67" s="10" t="s">
        <v>780</v>
      </c>
      <c r="D67" s="10" t="s">
        <v>780</v>
      </c>
      <c r="E67" s="130" t="s">
        <v>31</v>
      </c>
      <c r="F67" s="144"/>
      <c r="G67" s="145"/>
      <c r="H67" s="11" t="s">
        <v>874</v>
      </c>
      <c r="I67" s="14">
        <f t="shared" si="2"/>
        <v>4.91</v>
      </c>
      <c r="J67" s="14">
        <v>4.91</v>
      </c>
      <c r="K67" s="121">
        <f t="shared" si="3"/>
        <v>9.82</v>
      </c>
      <c r="L67" s="127"/>
    </row>
    <row r="68" spans="1:12" ht="24" customHeight="1">
      <c r="A68" s="126"/>
      <c r="B68" s="119">
        <f>'Tax Invoice'!D64</f>
        <v>3</v>
      </c>
      <c r="C68" s="10" t="s">
        <v>780</v>
      </c>
      <c r="D68" s="10" t="s">
        <v>780</v>
      </c>
      <c r="E68" s="130" t="s">
        <v>32</v>
      </c>
      <c r="F68" s="144"/>
      <c r="G68" s="145"/>
      <c r="H68" s="11" t="s">
        <v>874</v>
      </c>
      <c r="I68" s="14">
        <f t="shared" si="2"/>
        <v>4.91</v>
      </c>
      <c r="J68" s="14">
        <v>4.91</v>
      </c>
      <c r="K68" s="121">
        <f t="shared" si="3"/>
        <v>14.73</v>
      </c>
      <c r="L68" s="127"/>
    </row>
    <row r="69" spans="1:12" ht="12.75" customHeight="1">
      <c r="A69" s="126"/>
      <c r="B69" s="119">
        <f>'Tax Invoice'!D65</f>
        <v>12</v>
      </c>
      <c r="C69" s="10" t="s">
        <v>781</v>
      </c>
      <c r="D69" s="10" t="s">
        <v>781</v>
      </c>
      <c r="E69" s="130" t="s">
        <v>30</v>
      </c>
      <c r="F69" s="144" t="s">
        <v>279</v>
      </c>
      <c r="G69" s="145"/>
      <c r="H69" s="11" t="s">
        <v>782</v>
      </c>
      <c r="I69" s="14">
        <f t="shared" si="2"/>
        <v>8.42</v>
      </c>
      <c r="J69" s="14">
        <v>8.42</v>
      </c>
      <c r="K69" s="121">
        <f t="shared" si="3"/>
        <v>101.03999999999999</v>
      </c>
      <c r="L69" s="127"/>
    </row>
    <row r="70" spans="1:12" ht="12.75" customHeight="1">
      <c r="A70" s="126"/>
      <c r="B70" s="119">
        <f>'Tax Invoice'!D66</f>
        <v>8</v>
      </c>
      <c r="C70" s="10" t="s">
        <v>781</v>
      </c>
      <c r="D70" s="10" t="s">
        <v>781</v>
      </c>
      <c r="E70" s="130" t="s">
        <v>30</v>
      </c>
      <c r="F70" s="144" t="s">
        <v>115</v>
      </c>
      <c r="G70" s="145"/>
      <c r="H70" s="11" t="s">
        <v>782</v>
      </c>
      <c r="I70" s="14">
        <f t="shared" si="2"/>
        <v>8.42</v>
      </c>
      <c r="J70" s="14">
        <v>8.42</v>
      </c>
      <c r="K70" s="121">
        <f t="shared" si="3"/>
        <v>67.36</v>
      </c>
      <c r="L70" s="127"/>
    </row>
    <row r="71" spans="1:12" ht="12.75" customHeight="1">
      <c r="A71" s="126"/>
      <c r="B71" s="119">
        <f>'Tax Invoice'!D67</f>
        <v>14</v>
      </c>
      <c r="C71" s="10" t="s">
        <v>783</v>
      </c>
      <c r="D71" s="10" t="s">
        <v>783</v>
      </c>
      <c r="E71" s="130" t="s">
        <v>30</v>
      </c>
      <c r="F71" s="144" t="s">
        <v>279</v>
      </c>
      <c r="G71" s="145"/>
      <c r="H71" s="11" t="s">
        <v>784</v>
      </c>
      <c r="I71" s="14">
        <f t="shared" si="2"/>
        <v>9.1199999999999992</v>
      </c>
      <c r="J71" s="14">
        <v>9.1199999999999992</v>
      </c>
      <c r="K71" s="121">
        <f t="shared" si="3"/>
        <v>127.67999999999999</v>
      </c>
      <c r="L71" s="127"/>
    </row>
    <row r="72" spans="1:12" ht="24" customHeight="1">
      <c r="A72" s="126"/>
      <c r="B72" s="119">
        <f>'Tax Invoice'!D68</f>
        <v>2</v>
      </c>
      <c r="C72" s="10" t="s">
        <v>785</v>
      </c>
      <c r="D72" s="10" t="s">
        <v>865</v>
      </c>
      <c r="E72" s="130" t="s">
        <v>304</v>
      </c>
      <c r="F72" s="144" t="s">
        <v>279</v>
      </c>
      <c r="G72" s="145"/>
      <c r="H72" s="11" t="s">
        <v>786</v>
      </c>
      <c r="I72" s="14">
        <f t="shared" si="2"/>
        <v>22.46</v>
      </c>
      <c r="J72" s="14">
        <v>22.46</v>
      </c>
      <c r="K72" s="121">
        <f t="shared" si="3"/>
        <v>44.92</v>
      </c>
      <c r="L72" s="127"/>
    </row>
    <row r="73" spans="1:12" ht="24" customHeight="1">
      <c r="A73" s="126"/>
      <c r="B73" s="119">
        <f>'Tax Invoice'!D69</f>
        <v>2</v>
      </c>
      <c r="C73" s="10" t="s">
        <v>785</v>
      </c>
      <c r="D73" s="10" t="s">
        <v>866</v>
      </c>
      <c r="E73" s="130" t="s">
        <v>320</v>
      </c>
      <c r="F73" s="144" t="s">
        <v>279</v>
      </c>
      <c r="G73" s="145"/>
      <c r="H73" s="11" t="s">
        <v>786</v>
      </c>
      <c r="I73" s="14">
        <f t="shared" si="2"/>
        <v>25.97</v>
      </c>
      <c r="J73" s="14">
        <v>25.97</v>
      </c>
      <c r="K73" s="121">
        <f t="shared" si="3"/>
        <v>51.94</v>
      </c>
      <c r="L73" s="127"/>
    </row>
    <row r="74" spans="1:12" ht="12.75" customHeight="1">
      <c r="A74" s="126"/>
      <c r="B74" s="119">
        <f>'Tax Invoice'!D70</f>
        <v>2</v>
      </c>
      <c r="C74" s="10" t="s">
        <v>787</v>
      </c>
      <c r="D74" s="10" t="s">
        <v>787</v>
      </c>
      <c r="E74" s="130" t="s">
        <v>300</v>
      </c>
      <c r="F74" s="144" t="s">
        <v>279</v>
      </c>
      <c r="G74" s="145"/>
      <c r="H74" s="11" t="s">
        <v>788</v>
      </c>
      <c r="I74" s="14">
        <f t="shared" si="2"/>
        <v>11.93</v>
      </c>
      <c r="J74" s="14">
        <v>11.93</v>
      </c>
      <c r="K74" s="121">
        <f t="shared" si="3"/>
        <v>23.86</v>
      </c>
      <c r="L74" s="127"/>
    </row>
    <row r="75" spans="1:12" ht="12.75" customHeight="1">
      <c r="A75" s="126"/>
      <c r="B75" s="119">
        <f>'Tax Invoice'!D71</f>
        <v>2</v>
      </c>
      <c r="C75" s="10" t="s">
        <v>789</v>
      </c>
      <c r="D75" s="10" t="s">
        <v>789</v>
      </c>
      <c r="E75" s="130" t="s">
        <v>30</v>
      </c>
      <c r="F75" s="144"/>
      <c r="G75" s="145"/>
      <c r="H75" s="11" t="s">
        <v>790</v>
      </c>
      <c r="I75" s="14">
        <f t="shared" si="2"/>
        <v>8.42</v>
      </c>
      <c r="J75" s="14">
        <v>8.42</v>
      </c>
      <c r="K75" s="121">
        <f t="shared" si="3"/>
        <v>16.84</v>
      </c>
      <c r="L75" s="127"/>
    </row>
    <row r="76" spans="1:12" ht="36" customHeight="1">
      <c r="A76" s="126"/>
      <c r="B76" s="119">
        <f>'Tax Invoice'!D72</f>
        <v>9</v>
      </c>
      <c r="C76" s="10" t="s">
        <v>791</v>
      </c>
      <c r="D76" s="10" t="s">
        <v>867</v>
      </c>
      <c r="E76" s="130" t="s">
        <v>792</v>
      </c>
      <c r="F76" s="144" t="s">
        <v>245</v>
      </c>
      <c r="G76" s="145"/>
      <c r="H76" s="11" t="s">
        <v>793</v>
      </c>
      <c r="I76" s="14">
        <f t="shared" si="2"/>
        <v>57.9</v>
      </c>
      <c r="J76" s="14">
        <v>57.9</v>
      </c>
      <c r="K76" s="121">
        <f t="shared" si="3"/>
        <v>521.1</v>
      </c>
      <c r="L76" s="127"/>
    </row>
    <row r="77" spans="1:12" ht="12.75" customHeight="1">
      <c r="A77" s="126"/>
      <c r="B77" s="119">
        <f>'Tax Invoice'!D73</f>
        <v>6</v>
      </c>
      <c r="C77" s="10" t="s">
        <v>794</v>
      </c>
      <c r="D77" s="10" t="s">
        <v>794</v>
      </c>
      <c r="E77" s="130" t="s">
        <v>31</v>
      </c>
      <c r="F77" s="144"/>
      <c r="G77" s="145"/>
      <c r="H77" s="11" t="s">
        <v>795</v>
      </c>
      <c r="I77" s="14">
        <f t="shared" si="2"/>
        <v>10.18</v>
      </c>
      <c r="J77" s="14">
        <v>10.18</v>
      </c>
      <c r="K77" s="121">
        <f t="shared" si="3"/>
        <v>61.08</v>
      </c>
      <c r="L77" s="127"/>
    </row>
    <row r="78" spans="1:12" ht="24" customHeight="1">
      <c r="A78" s="126"/>
      <c r="B78" s="119">
        <f>'Tax Invoice'!D74</f>
        <v>2</v>
      </c>
      <c r="C78" s="10" t="s">
        <v>796</v>
      </c>
      <c r="D78" s="10" t="s">
        <v>796</v>
      </c>
      <c r="E78" s="130" t="s">
        <v>28</v>
      </c>
      <c r="F78" s="144" t="s">
        <v>271</v>
      </c>
      <c r="G78" s="145"/>
      <c r="H78" s="11" t="s">
        <v>797</v>
      </c>
      <c r="I78" s="14">
        <f t="shared" si="2"/>
        <v>11.93</v>
      </c>
      <c r="J78" s="14">
        <v>11.93</v>
      </c>
      <c r="K78" s="121">
        <f t="shared" si="3"/>
        <v>23.86</v>
      </c>
      <c r="L78" s="127"/>
    </row>
    <row r="79" spans="1:12" ht="36" customHeight="1">
      <c r="A79" s="126"/>
      <c r="B79" s="119">
        <f>'Tax Invoice'!D75</f>
        <v>12</v>
      </c>
      <c r="C79" s="10" t="s">
        <v>798</v>
      </c>
      <c r="D79" s="10" t="s">
        <v>868</v>
      </c>
      <c r="E79" s="130" t="s">
        <v>236</v>
      </c>
      <c r="F79" s="144" t="s">
        <v>112</v>
      </c>
      <c r="G79" s="145"/>
      <c r="H79" s="11" t="s">
        <v>799</v>
      </c>
      <c r="I79" s="14">
        <f t="shared" si="2"/>
        <v>29.48</v>
      </c>
      <c r="J79" s="14">
        <v>29.48</v>
      </c>
      <c r="K79" s="121">
        <f t="shared" si="3"/>
        <v>353.76</v>
      </c>
      <c r="L79" s="127"/>
    </row>
    <row r="80" spans="1:12" ht="12.75" customHeight="1">
      <c r="A80" s="126"/>
      <c r="B80" s="119">
        <f>'Tax Invoice'!D76</f>
        <v>42</v>
      </c>
      <c r="C80" s="10" t="s">
        <v>800</v>
      </c>
      <c r="D80" s="10" t="s">
        <v>800</v>
      </c>
      <c r="E80" s="130" t="s">
        <v>28</v>
      </c>
      <c r="F80" s="144" t="s">
        <v>115</v>
      </c>
      <c r="G80" s="145"/>
      <c r="H80" s="11" t="s">
        <v>801</v>
      </c>
      <c r="I80" s="14">
        <f t="shared" si="2"/>
        <v>4.91</v>
      </c>
      <c r="J80" s="14">
        <v>4.91</v>
      </c>
      <c r="K80" s="121">
        <f t="shared" si="3"/>
        <v>206.22</v>
      </c>
      <c r="L80" s="127"/>
    </row>
    <row r="81" spans="1:12" ht="12.75" customHeight="1">
      <c r="A81" s="126"/>
      <c r="B81" s="119">
        <f>'Tax Invoice'!D77</f>
        <v>24</v>
      </c>
      <c r="C81" s="10" t="s">
        <v>800</v>
      </c>
      <c r="D81" s="10" t="s">
        <v>800</v>
      </c>
      <c r="E81" s="130" t="s">
        <v>30</v>
      </c>
      <c r="F81" s="144" t="s">
        <v>115</v>
      </c>
      <c r="G81" s="145"/>
      <c r="H81" s="11" t="s">
        <v>801</v>
      </c>
      <c r="I81" s="14">
        <f t="shared" si="2"/>
        <v>4.91</v>
      </c>
      <c r="J81" s="14">
        <v>4.91</v>
      </c>
      <c r="K81" s="121">
        <f t="shared" si="3"/>
        <v>117.84</v>
      </c>
      <c r="L81" s="127"/>
    </row>
    <row r="82" spans="1:12" ht="12.75" customHeight="1">
      <c r="A82" s="126"/>
      <c r="B82" s="119">
        <f>'Tax Invoice'!D78</f>
        <v>24</v>
      </c>
      <c r="C82" s="10" t="s">
        <v>800</v>
      </c>
      <c r="D82" s="10" t="s">
        <v>800</v>
      </c>
      <c r="E82" s="130" t="s">
        <v>31</v>
      </c>
      <c r="F82" s="144" t="s">
        <v>115</v>
      </c>
      <c r="G82" s="145"/>
      <c r="H82" s="11" t="s">
        <v>801</v>
      </c>
      <c r="I82" s="14">
        <f t="shared" si="2"/>
        <v>4.91</v>
      </c>
      <c r="J82" s="14">
        <v>4.91</v>
      </c>
      <c r="K82" s="121">
        <f t="shared" si="3"/>
        <v>117.84</v>
      </c>
      <c r="L82" s="127"/>
    </row>
    <row r="83" spans="1:12" ht="24" customHeight="1">
      <c r="A83" s="126"/>
      <c r="B83" s="119">
        <f>'Tax Invoice'!D79</f>
        <v>1</v>
      </c>
      <c r="C83" s="10" t="s">
        <v>802</v>
      </c>
      <c r="D83" s="10" t="s">
        <v>802</v>
      </c>
      <c r="E83" s="130" t="s">
        <v>30</v>
      </c>
      <c r="F83" s="144" t="s">
        <v>279</v>
      </c>
      <c r="G83" s="145"/>
      <c r="H83" s="11" t="s">
        <v>803</v>
      </c>
      <c r="I83" s="14">
        <f t="shared" si="2"/>
        <v>20.7</v>
      </c>
      <c r="J83" s="14">
        <v>20.7</v>
      </c>
      <c r="K83" s="121">
        <f t="shared" si="3"/>
        <v>20.7</v>
      </c>
      <c r="L83" s="127"/>
    </row>
    <row r="84" spans="1:12" ht="24" customHeight="1">
      <c r="A84" s="126"/>
      <c r="B84" s="119">
        <f>'Tax Invoice'!D80</f>
        <v>3</v>
      </c>
      <c r="C84" s="10" t="s">
        <v>802</v>
      </c>
      <c r="D84" s="10" t="s">
        <v>802</v>
      </c>
      <c r="E84" s="130" t="s">
        <v>32</v>
      </c>
      <c r="F84" s="144" t="s">
        <v>277</v>
      </c>
      <c r="G84" s="145"/>
      <c r="H84" s="11" t="s">
        <v>803</v>
      </c>
      <c r="I84" s="14">
        <f t="shared" si="2"/>
        <v>20.7</v>
      </c>
      <c r="J84" s="14">
        <v>20.7</v>
      </c>
      <c r="K84" s="121">
        <f t="shared" si="3"/>
        <v>62.099999999999994</v>
      </c>
      <c r="L84" s="127"/>
    </row>
    <row r="85" spans="1:12" ht="12.75" customHeight="1">
      <c r="A85" s="126"/>
      <c r="B85" s="119">
        <f>'Tax Invoice'!D81</f>
        <v>2</v>
      </c>
      <c r="C85" s="10" t="s">
        <v>804</v>
      </c>
      <c r="D85" s="10" t="s">
        <v>804</v>
      </c>
      <c r="E85" s="130" t="s">
        <v>28</v>
      </c>
      <c r="F85" s="144" t="s">
        <v>279</v>
      </c>
      <c r="G85" s="145"/>
      <c r="H85" s="11" t="s">
        <v>805</v>
      </c>
      <c r="I85" s="14">
        <f t="shared" si="2"/>
        <v>20.7</v>
      </c>
      <c r="J85" s="14">
        <v>20.7</v>
      </c>
      <c r="K85" s="121">
        <f t="shared" si="3"/>
        <v>41.4</v>
      </c>
      <c r="L85" s="127"/>
    </row>
    <row r="86" spans="1:12" ht="24" customHeight="1">
      <c r="A86" s="126"/>
      <c r="B86" s="119">
        <f>'Tax Invoice'!D82</f>
        <v>3</v>
      </c>
      <c r="C86" s="10" t="s">
        <v>806</v>
      </c>
      <c r="D86" s="10" t="s">
        <v>806</v>
      </c>
      <c r="E86" s="130" t="s">
        <v>28</v>
      </c>
      <c r="F86" s="144"/>
      <c r="G86" s="145"/>
      <c r="H86" s="11" t="s">
        <v>807</v>
      </c>
      <c r="I86" s="14">
        <f t="shared" ref="I86:I117" si="4">ROUNDUP(J86*$N$1,2)</f>
        <v>20.7</v>
      </c>
      <c r="J86" s="14">
        <v>20.7</v>
      </c>
      <c r="K86" s="121">
        <f t="shared" ref="K86:K119" si="5">I86*B86</f>
        <v>62.099999999999994</v>
      </c>
      <c r="L86" s="127"/>
    </row>
    <row r="87" spans="1:12" ht="24" customHeight="1">
      <c r="A87" s="126"/>
      <c r="B87" s="119">
        <f>'Tax Invoice'!D83</f>
        <v>91</v>
      </c>
      <c r="C87" s="10" t="s">
        <v>808</v>
      </c>
      <c r="D87" s="10" t="s">
        <v>808</v>
      </c>
      <c r="E87" s="130" t="s">
        <v>809</v>
      </c>
      <c r="F87" s="144"/>
      <c r="G87" s="145"/>
      <c r="H87" s="11" t="s">
        <v>810</v>
      </c>
      <c r="I87" s="14">
        <f t="shared" si="4"/>
        <v>4.91</v>
      </c>
      <c r="J87" s="14">
        <v>4.91</v>
      </c>
      <c r="K87" s="121">
        <f t="shared" si="5"/>
        <v>446.81</v>
      </c>
      <c r="L87" s="127"/>
    </row>
    <row r="88" spans="1:12" ht="24" customHeight="1">
      <c r="A88" s="126"/>
      <c r="B88" s="119">
        <f>'Tax Invoice'!D84</f>
        <v>6</v>
      </c>
      <c r="C88" s="10" t="s">
        <v>121</v>
      </c>
      <c r="D88" s="10" t="s">
        <v>121</v>
      </c>
      <c r="E88" s="130"/>
      <c r="F88" s="144"/>
      <c r="G88" s="145"/>
      <c r="H88" s="11" t="s">
        <v>811</v>
      </c>
      <c r="I88" s="14">
        <f t="shared" si="4"/>
        <v>6.67</v>
      </c>
      <c r="J88" s="14">
        <v>6.67</v>
      </c>
      <c r="K88" s="121">
        <f t="shared" si="5"/>
        <v>40.019999999999996</v>
      </c>
      <c r="L88" s="127"/>
    </row>
    <row r="89" spans="1:12" ht="24" customHeight="1">
      <c r="A89" s="126"/>
      <c r="B89" s="119">
        <f>'Tax Invoice'!D85</f>
        <v>9</v>
      </c>
      <c r="C89" s="10" t="s">
        <v>812</v>
      </c>
      <c r="D89" s="10" t="s">
        <v>812</v>
      </c>
      <c r="E89" s="130"/>
      <c r="F89" s="144"/>
      <c r="G89" s="145"/>
      <c r="H89" s="11" t="s">
        <v>813</v>
      </c>
      <c r="I89" s="14">
        <f t="shared" si="4"/>
        <v>4.91</v>
      </c>
      <c r="J89" s="14">
        <v>4.91</v>
      </c>
      <c r="K89" s="121">
        <f t="shared" si="5"/>
        <v>44.19</v>
      </c>
      <c r="L89" s="127"/>
    </row>
    <row r="90" spans="1:12" ht="24" customHeight="1">
      <c r="A90" s="126"/>
      <c r="B90" s="119">
        <f>'Tax Invoice'!D86</f>
        <v>288</v>
      </c>
      <c r="C90" s="10" t="s">
        <v>814</v>
      </c>
      <c r="D90" s="10" t="s">
        <v>814</v>
      </c>
      <c r="E90" s="130"/>
      <c r="F90" s="144"/>
      <c r="G90" s="145"/>
      <c r="H90" s="11" t="s">
        <v>815</v>
      </c>
      <c r="I90" s="14">
        <f t="shared" si="4"/>
        <v>4.91</v>
      </c>
      <c r="J90" s="14">
        <v>4.91</v>
      </c>
      <c r="K90" s="121">
        <f t="shared" si="5"/>
        <v>1414.08</v>
      </c>
      <c r="L90" s="133"/>
    </row>
    <row r="91" spans="1:12" ht="24" customHeight="1">
      <c r="A91" s="126"/>
      <c r="B91" s="119">
        <f>'Tax Invoice'!D87</f>
        <v>4</v>
      </c>
      <c r="C91" s="10" t="s">
        <v>70</v>
      </c>
      <c r="D91" s="10" t="s">
        <v>70</v>
      </c>
      <c r="E91" s="130" t="s">
        <v>32</v>
      </c>
      <c r="F91" s="144"/>
      <c r="G91" s="145"/>
      <c r="H91" s="11" t="s">
        <v>816</v>
      </c>
      <c r="I91" s="14">
        <f t="shared" si="4"/>
        <v>55.8</v>
      </c>
      <c r="J91" s="14">
        <v>55.8</v>
      </c>
      <c r="K91" s="121">
        <f t="shared" si="5"/>
        <v>223.2</v>
      </c>
      <c r="L91" s="127"/>
    </row>
    <row r="92" spans="1:12" ht="24" customHeight="1">
      <c r="A92" s="126"/>
      <c r="B92" s="119">
        <f>'Tax Invoice'!D88</f>
        <v>8</v>
      </c>
      <c r="C92" s="10" t="s">
        <v>817</v>
      </c>
      <c r="D92" s="10" t="s">
        <v>817</v>
      </c>
      <c r="E92" s="130" t="s">
        <v>31</v>
      </c>
      <c r="F92" s="144"/>
      <c r="G92" s="145"/>
      <c r="H92" s="11" t="s">
        <v>818</v>
      </c>
      <c r="I92" s="14">
        <f t="shared" si="4"/>
        <v>59.3</v>
      </c>
      <c r="J92" s="14">
        <v>59.3</v>
      </c>
      <c r="K92" s="121">
        <f t="shared" si="5"/>
        <v>474.4</v>
      </c>
      <c r="L92" s="127"/>
    </row>
    <row r="93" spans="1:12" ht="12.75" customHeight="1">
      <c r="A93" s="126"/>
      <c r="B93" s="119">
        <f>'Tax Invoice'!D89</f>
        <v>14</v>
      </c>
      <c r="C93" s="10" t="s">
        <v>73</v>
      </c>
      <c r="D93" s="10" t="s">
        <v>73</v>
      </c>
      <c r="E93" s="130" t="s">
        <v>31</v>
      </c>
      <c r="F93" s="144" t="s">
        <v>279</v>
      </c>
      <c r="G93" s="145"/>
      <c r="H93" s="11" t="s">
        <v>819</v>
      </c>
      <c r="I93" s="14">
        <f t="shared" si="4"/>
        <v>68.08</v>
      </c>
      <c r="J93" s="14">
        <v>68.08</v>
      </c>
      <c r="K93" s="121">
        <f t="shared" si="5"/>
        <v>953.12</v>
      </c>
      <c r="L93" s="127"/>
    </row>
    <row r="94" spans="1:12" ht="12.75" customHeight="1">
      <c r="A94" s="126"/>
      <c r="B94" s="119">
        <f>'Tax Invoice'!D90</f>
        <v>2</v>
      </c>
      <c r="C94" s="10" t="s">
        <v>820</v>
      </c>
      <c r="D94" s="10" t="s">
        <v>820</v>
      </c>
      <c r="E94" s="130" t="s">
        <v>28</v>
      </c>
      <c r="F94" s="144" t="s">
        <v>278</v>
      </c>
      <c r="G94" s="145"/>
      <c r="H94" s="11" t="s">
        <v>821</v>
      </c>
      <c r="I94" s="14">
        <f t="shared" si="4"/>
        <v>73.34</v>
      </c>
      <c r="J94" s="14">
        <v>73.34</v>
      </c>
      <c r="K94" s="121">
        <f t="shared" si="5"/>
        <v>146.68</v>
      </c>
      <c r="L94" s="127"/>
    </row>
    <row r="95" spans="1:12" ht="12.75" customHeight="1">
      <c r="A95" s="126"/>
      <c r="B95" s="119">
        <f>'Tax Invoice'!D91</f>
        <v>32</v>
      </c>
      <c r="C95" s="10" t="s">
        <v>820</v>
      </c>
      <c r="D95" s="10" t="s">
        <v>820</v>
      </c>
      <c r="E95" s="130" t="s">
        <v>30</v>
      </c>
      <c r="F95" s="144" t="s">
        <v>278</v>
      </c>
      <c r="G95" s="145"/>
      <c r="H95" s="11" t="s">
        <v>821</v>
      </c>
      <c r="I95" s="14">
        <f t="shared" si="4"/>
        <v>73.34</v>
      </c>
      <c r="J95" s="14">
        <v>73.34</v>
      </c>
      <c r="K95" s="121">
        <f t="shared" si="5"/>
        <v>2346.88</v>
      </c>
      <c r="L95" s="133"/>
    </row>
    <row r="96" spans="1:12" ht="24" customHeight="1">
      <c r="A96" s="126"/>
      <c r="B96" s="119">
        <f>'Tax Invoice'!D92</f>
        <v>2</v>
      </c>
      <c r="C96" s="10" t="s">
        <v>822</v>
      </c>
      <c r="D96" s="10" t="s">
        <v>822</v>
      </c>
      <c r="E96" s="130" t="s">
        <v>32</v>
      </c>
      <c r="F96" s="144"/>
      <c r="G96" s="145"/>
      <c r="H96" s="11" t="s">
        <v>823</v>
      </c>
      <c r="I96" s="14">
        <f t="shared" si="4"/>
        <v>68.08</v>
      </c>
      <c r="J96" s="14">
        <v>68.08</v>
      </c>
      <c r="K96" s="121">
        <f t="shared" si="5"/>
        <v>136.16</v>
      </c>
      <c r="L96" s="127"/>
    </row>
    <row r="97" spans="1:12" ht="24" customHeight="1">
      <c r="A97" s="126"/>
      <c r="B97" s="119">
        <f>'Tax Invoice'!D93</f>
        <v>6</v>
      </c>
      <c r="C97" s="10" t="s">
        <v>824</v>
      </c>
      <c r="D97" s="10" t="s">
        <v>824</v>
      </c>
      <c r="E97" s="130" t="s">
        <v>31</v>
      </c>
      <c r="F97" s="144"/>
      <c r="G97" s="145"/>
      <c r="H97" s="11" t="s">
        <v>825</v>
      </c>
      <c r="I97" s="14">
        <f t="shared" si="4"/>
        <v>73.34</v>
      </c>
      <c r="J97" s="14">
        <v>73.34</v>
      </c>
      <c r="K97" s="121">
        <f t="shared" si="5"/>
        <v>440.04</v>
      </c>
      <c r="L97" s="127"/>
    </row>
    <row r="98" spans="1:12" ht="24" customHeight="1">
      <c r="A98" s="126"/>
      <c r="B98" s="119">
        <f>'Tax Invoice'!D94</f>
        <v>2</v>
      </c>
      <c r="C98" s="10" t="s">
        <v>826</v>
      </c>
      <c r="D98" s="10" t="s">
        <v>826</v>
      </c>
      <c r="E98" s="130" t="s">
        <v>279</v>
      </c>
      <c r="F98" s="144"/>
      <c r="G98" s="145"/>
      <c r="H98" s="11" t="s">
        <v>827</v>
      </c>
      <c r="I98" s="14">
        <f t="shared" si="4"/>
        <v>13.69</v>
      </c>
      <c r="J98" s="14">
        <v>13.69</v>
      </c>
      <c r="K98" s="121">
        <f t="shared" si="5"/>
        <v>27.38</v>
      </c>
      <c r="L98" s="127"/>
    </row>
    <row r="99" spans="1:12" ht="24" customHeight="1">
      <c r="A99" s="126"/>
      <c r="B99" s="119">
        <f>'Tax Invoice'!D95</f>
        <v>2</v>
      </c>
      <c r="C99" s="10" t="s">
        <v>606</v>
      </c>
      <c r="D99" s="10" t="s">
        <v>606</v>
      </c>
      <c r="E99" s="130" t="s">
        <v>30</v>
      </c>
      <c r="F99" s="144" t="s">
        <v>279</v>
      </c>
      <c r="G99" s="145"/>
      <c r="H99" s="11" t="s">
        <v>608</v>
      </c>
      <c r="I99" s="14">
        <f t="shared" si="4"/>
        <v>24.21</v>
      </c>
      <c r="J99" s="14">
        <v>24.21</v>
      </c>
      <c r="K99" s="121">
        <f t="shared" si="5"/>
        <v>48.42</v>
      </c>
      <c r="L99" s="127"/>
    </row>
    <row r="100" spans="1:12" ht="24" customHeight="1">
      <c r="A100" s="126"/>
      <c r="B100" s="119">
        <f>'Tax Invoice'!D96</f>
        <v>2</v>
      </c>
      <c r="C100" s="10" t="s">
        <v>828</v>
      </c>
      <c r="D100" s="10" t="s">
        <v>828</v>
      </c>
      <c r="E100" s="130" t="s">
        <v>31</v>
      </c>
      <c r="F100" s="144" t="s">
        <v>279</v>
      </c>
      <c r="G100" s="145"/>
      <c r="H100" s="11" t="s">
        <v>829</v>
      </c>
      <c r="I100" s="14">
        <f t="shared" si="4"/>
        <v>20.7</v>
      </c>
      <c r="J100" s="14">
        <v>20.7</v>
      </c>
      <c r="K100" s="121">
        <f t="shared" si="5"/>
        <v>41.4</v>
      </c>
      <c r="L100" s="127"/>
    </row>
    <row r="101" spans="1:12" ht="24" customHeight="1">
      <c r="A101" s="126"/>
      <c r="B101" s="119">
        <f>'Tax Invoice'!D97</f>
        <v>2</v>
      </c>
      <c r="C101" s="10" t="s">
        <v>830</v>
      </c>
      <c r="D101" s="10" t="s">
        <v>869</v>
      </c>
      <c r="E101" s="130" t="s">
        <v>28</v>
      </c>
      <c r="F101" s="144"/>
      <c r="G101" s="145"/>
      <c r="H101" s="11" t="s">
        <v>831</v>
      </c>
      <c r="I101" s="14">
        <f t="shared" si="4"/>
        <v>34.74</v>
      </c>
      <c r="J101" s="14">
        <v>34.74</v>
      </c>
      <c r="K101" s="121">
        <f t="shared" si="5"/>
        <v>69.48</v>
      </c>
      <c r="L101" s="127"/>
    </row>
    <row r="102" spans="1:12" ht="24" customHeight="1">
      <c r="A102" s="126"/>
      <c r="B102" s="119">
        <f>'Tax Invoice'!D98</f>
        <v>4</v>
      </c>
      <c r="C102" s="10" t="s">
        <v>832</v>
      </c>
      <c r="D102" s="10" t="s">
        <v>832</v>
      </c>
      <c r="E102" s="130" t="s">
        <v>30</v>
      </c>
      <c r="F102" s="144"/>
      <c r="G102" s="145"/>
      <c r="H102" s="11" t="s">
        <v>833</v>
      </c>
      <c r="I102" s="14">
        <f t="shared" si="4"/>
        <v>34.74</v>
      </c>
      <c r="J102" s="14">
        <v>34.74</v>
      </c>
      <c r="K102" s="121">
        <f t="shared" si="5"/>
        <v>138.96</v>
      </c>
      <c r="L102" s="127"/>
    </row>
    <row r="103" spans="1:12" ht="24" customHeight="1">
      <c r="A103" s="126"/>
      <c r="B103" s="119">
        <f>'Tax Invoice'!D99</f>
        <v>2</v>
      </c>
      <c r="C103" s="10" t="s">
        <v>832</v>
      </c>
      <c r="D103" s="10" t="s">
        <v>832</v>
      </c>
      <c r="E103" s="130" t="s">
        <v>34</v>
      </c>
      <c r="F103" s="144"/>
      <c r="G103" s="145"/>
      <c r="H103" s="11" t="s">
        <v>833</v>
      </c>
      <c r="I103" s="14">
        <f t="shared" si="4"/>
        <v>34.74</v>
      </c>
      <c r="J103" s="14">
        <v>34.74</v>
      </c>
      <c r="K103" s="121">
        <f t="shared" si="5"/>
        <v>69.48</v>
      </c>
      <c r="L103" s="127"/>
    </row>
    <row r="104" spans="1:12" ht="24" customHeight="1">
      <c r="A104" s="126"/>
      <c r="B104" s="119">
        <f>'Tax Invoice'!D100</f>
        <v>2</v>
      </c>
      <c r="C104" s="10" t="s">
        <v>834</v>
      </c>
      <c r="D104" s="10" t="s">
        <v>834</v>
      </c>
      <c r="E104" s="130" t="s">
        <v>34</v>
      </c>
      <c r="F104" s="144"/>
      <c r="G104" s="145"/>
      <c r="H104" s="11" t="s">
        <v>835</v>
      </c>
      <c r="I104" s="14">
        <f t="shared" si="4"/>
        <v>68.430000000000007</v>
      </c>
      <c r="J104" s="14">
        <v>68.430000000000007</v>
      </c>
      <c r="K104" s="121">
        <f t="shared" si="5"/>
        <v>136.86000000000001</v>
      </c>
      <c r="L104" s="127"/>
    </row>
    <row r="105" spans="1:12" ht="24" customHeight="1">
      <c r="A105" s="126"/>
      <c r="B105" s="119">
        <f>'Tax Invoice'!D101</f>
        <v>2</v>
      </c>
      <c r="C105" s="10" t="s">
        <v>836</v>
      </c>
      <c r="D105" s="10" t="s">
        <v>836</v>
      </c>
      <c r="E105" s="130" t="s">
        <v>95</v>
      </c>
      <c r="F105" s="144"/>
      <c r="G105" s="145"/>
      <c r="H105" s="11" t="s">
        <v>837</v>
      </c>
      <c r="I105" s="14">
        <f t="shared" si="4"/>
        <v>41.06</v>
      </c>
      <c r="J105" s="14">
        <v>41.06</v>
      </c>
      <c r="K105" s="121">
        <f t="shared" si="5"/>
        <v>82.12</v>
      </c>
      <c r="L105" s="127"/>
    </row>
    <row r="106" spans="1:12" ht="12.75" customHeight="1">
      <c r="A106" s="126"/>
      <c r="B106" s="119">
        <f>'Tax Invoice'!D102</f>
        <v>4</v>
      </c>
      <c r="C106" s="10" t="s">
        <v>838</v>
      </c>
      <c r="D106" s="10" t="s">
        <v>838</v>
      </c>
      <c r="E106" s="130" t="s">
        <v>657</v>
      </c>
      <c r="F106" s="144"/>
      <c r="G106" s="145"/>
      <c r="H106" s="11" t="s">
        <v>839</v>
      </c>
      <c r="I106" s="14">
        <f t="shared" si="4"/>
        <v>34.74</v>
      </c>
      <c r="J106" s="14">
        <v>34.74</v>
      </c>
      <c r="K106" s="121">
        <f t="shared" si="5"/>
        <v>138.96</v>
      </c>
      <c r="L106" s="127"/>
    </row>
    <row r="107" spans="1:12" ht="12.75" customHeight="1">
      <c r="A107" s="126"/>
      <c r="B107" s="119">
        <f>'Tax Invoice'!D103</f>
        <v>2</v>
      </c>
      <c r="C107" s="10" t="s">
        <v>838</v>
      </c>
      <c r="D107" s="10" t="s">
        <v>838</v>
      </c>
      <c r="E107" s="130" t="s">
        <v>30</v>
      </c>
      <c r="F107" s="144"/>
      <c r="G107" s="145"/>
      <c r="H107" s="11" t="s">
        <v>839</v>
      </c>
      <c r="I107" s="14">
        <f t="shared" si="4"/>
        <v>34.74</v>
      </c>
      <c r="J107" s="14">
        <v>34.74</v>
      </c>
      <c r="K107" s="121">
        <f t="shared" si="5"/>
        <v>69.48</v>
      </c>
      <c r="L107" s="127"/>
    </row>
    <row r="108" spans="1:12" ht="24" customHeight="1">
      <c r="A108" s="126"/>
      <c r="B108" s="119">
        <f>'Tax Invoice'!D104</f>
        <v>2</v>
      </c>
      <c r="C108" s="10" t="s">
        <v>840</v>
      </c>
      <c r="D108" s="10" t="s">
        <v>840</v>
      </c>
      <c r="E108" s="130" t="s">
        <v>32</v>
      </c>
      <c r="F108" s="144"/>
      <c r="G108" s="145"/>
      <c r="H108" s="11" t="s">
        <v>841</v>
      </c>
      <c r="I108" s="14">
        <f t="shared" si="4"/>
        <v>47.02</v>
      </c>
      <c r="J108" s="14">
        <v>47.02</v>
      </c>
      <c r="K108" s="121">
        <f t="shared" si="5"/>
        <v>94.04</v>
      </c>
      <c r="L108" s="127"/>
    </row>
    <row r="109" spans="1:12" ht="24" customHeight="1">
      <c r="A109" s="126"/>
      <c r="B109" s="119">
        <f>'Tax Invoice'!D105</f>
        <v>2</v>
      </c>
      <c r="C109" s="10" t="s">
        <v>840</v>
      </c>
      <c r="D109" s="10" t="s">
        <v>840</v>
      </c>
      <c r="E109" s="130" t="s">
        <v>33</v>
      </c>
      <c r="F109" s="144"/>
      <c r="G109" s="145"/>
      <c r="H109" s="11" t="s">
        <v>841</v>
      </c>
      <c r="I109" s="14">
        <f t="shared" si="4"/>
        <v>47.02</v>
      </c>
      <c r="J109" s="14">
        <v>47.02</v>
      </c>
      <c r="K109" s="121">
        <f t="shared" si="5"/>
        <v>94.04</v>
      </c>
      <c r="L109" s="127"/>
    </row>
    <row r="110" spans="1:12" ht="12.75" customHeight="1">
      <c r="A110" s="126"/>
      <c r="B110" s="119">
        <f>'Tax Invoice'!D106</f>
        <v>1</v>
      </c>
      <c r="C110" s="10" t="s">
        <v>842</v>
      </c>
      <c r="D110" s="10" t="s">
        <v>842</v>
      </c>
      <c r="E110" s="130" t="s">
        <v>28</v>
      </c>
      <c r="F110" s="144"/>
      <c r="G110" s="145"/>
      <c r="H110" s="11" t="s">
        <v>843</v>
      </c>
      <c r="I110" s="14">
        <f t="shared" si="4"/>
        <v>34.74</v>
      </c>
      <c r="J110" s="14">
        <v>34.74</v>
      </c>
      <c r="K110" s="121">
        <f t="shared" si="5"/>
        <v>34.74</v>
      </c>
      <c r="L110" s="127"/>
    </row>
    <row r="111" spans="1:12" ht="24" customHeight="1">
      <c r="A111" s="126"/>
      <c r="B111" s="119">
        <f>'Tax Invoice'!D107</f>
        <v>1</v>
      </c>
      <c r="C111" s="10" t="s">
        <v>844</v>
      </c>
      <c r="D111" s="10" t="s">
        <v>844</v>
      </c>
      <c r="E111" s="130" t="s">
        <v>30</v>
      </c>
      <c r="F111" s="144" t="s">
        <v>845</v>
      </c>
      <c r="G111" s="145"/>
      <c r="H111" s="11" t="s">
        <v>846</v>
      </c>
      <c r="I111" s="14">
        <f t="shared" si="4"/>
        <v>51.58</v>
      </c>
      <c r="J111" s="14">
        <v>51.58</v>
      </c>
      <c r="K111" s="121">
        <f t="shared" si="5"/>
        <v>51.58</v>
      </c>
      <c r="L111" s="127"/>
    </row>
    <row r="112" spans="1:12" ht="24" customHeight="1">
      <c r="A112" s="126"/>
      <c r="B112" s="119">
        <f>'Tax Invoice'!D108</f>
        <v>1</v>
      </c>
      <c r="C112" s="10" t="s">
        <v>847</v>
      </c>
      <c r="D112" s="10" t="s">
        <v>847</v>
      </c>
      <c r="E112" s="130" t="s">
        <v>30</v>
      </c>
      <c r="F112" s="144" t="s">
        <v>845</v>
      </c>
      <c r="G112" s="145"/>
      <c r="H112" s="11" t="s">
        <v>848</v>
      </c>
      <c r="I112" s="14">
        <f t="shared" si="4"/>
        <v>54.74</v>
      </c>
      <c r="J112" s="14">
        <v>54.74</v>
      </c>
      <c r="K112" s="121">
        <f t="shared" si="5"/>
        <v>54.74</v>
      </c>
      <c r="L112" s="127"/>
    </row>
    <row r="113" spans="1:12" ht="24" customHeight="1">
      <c r="A113" s="126"/>
      <c r="B113" s="119">
        <f>'Tax Invoice'!D109</f>
        <v>1</v>
      </c>
      <c r="C113" s="10" t="s">
        <v>849</v>
      </c>
      <c r="D113" s="10" t="s">
        <v>849</v>
      </c>
      <c r="E113" s="130" t="s">
        <v>112</v>
      </c>
      <c r="F113" s="144"/>
      <c r="G113" s="145"/>
      <c r="H113" s="11" t="s">
        <v>850</v>
      </c>
      <c r="I113" s="14">
        <f t="shared" si="4"/>
        <v>85.97</v>
      </c>
      <c r="J113" s="14">
        <v>85.97</v>
      </c>
      <c r="K113" s="121">
        <f t="shared" si="5"/>
        <v>85.97</v>
      </c>
      <c r="L113" s="127"/>
    </row>
    <row r="114" spans="1:12" ht="24" customHeight="1">
      <c r="A114" s="126"/>
      <c r="B114" s="119">
        <f>'Tax Invoice'!D110</f>
        <v>2</v>
      </c>
      <c r="C114" s="10" t="s">
        <v>851</v>
      </c>
      <c r="D114" s="10" t="s">
        <v>851</v>
      </c>
      <c r="E114" s="130" t="s">
        <v>112</v>
      </c>
      <c r="F114" s="144"/>
      <c r="G114" s="145"/>
      <c r="H114" s="11" t="s">
        <v>852</v>
      </c>
      <c r="I114" s="14">
        <f t="shared" si="4"/>
        <v>84.22</v>
      </c>
      <c r="J114" s="14">
        <v>84.22</v>
      </c>
      <c r="K114" s="121">
        <f t="shared" si="5"/>
        <v>168.44</v>
      </c>
      <c r="L114" s="127"/>
    </row>
    <row r="115" spans="1:12" ht="24" customHeight="1">
      <c r="A115" s="126"/>
      <c r="B115" s="119">
        <f>'Tax Invoice'!D111</f>
        <v>1</v>
      </c>
      <c r="C115" s="10" t="s">
        <v>853</v>
      </c>
      <c r="D115" s="10" t="s">
        <v>853</v>
      </c>
      <c r="E115" s="130" t="s">
        <v>845</v>
      </c>
      <c r="F115" s="144"/>
      <c r="G115" s="145"/>
      <c r="H115" s="11" t="s">
        <v>854</v>
      </c>
      <c r="I115" s="14">
        <f t="shared" si="4"/>
        <v>22.46</v>
      </c>
      <c r="J115" s="14">
        <v>22.46</v>
      </c>
      <c r="K115" s="121">
        <f t="shared" si="5"/>
        <v>22.46</v>
      </c>
      <c r="L115" s="127"/>
    </row>
    <row r="116" spans="1:12" ht="24" customHeight="1">
      <c r="A116" s="126"/>
      <c r="B116" s="119">
        <f>'Tax Invoice'!D112</f>
        <v>1</v>
      </c>
      <c r="C116" s="10" t="s">
        <v>853</v>
      </c>
      <c r="D116" s="10" t="s">
        <v>853</v>
      </c>
      <c r="E116" s="130" t="s">
        <v>855</v>
      </c>
      <c r="F116" s="144"/>
      <c r="G116" s="145"/>
      <c r="H116" s="11" t="s">
        <v>854</v>
      </c>
      <c r="I116" s="14">
        <f t="shared" si="4"/>
        <v>22.46</v>
      </c>
      <c r="J116" s="14">
        <v>22.46</v>
      </c>
      <c r="K116" s="121">
        <f t="shared" si="5"/>
        <v>22.46</v>
      </c>
      <c r="L116" s="127"/>
    </row>
    <row r="117" spans="1:12" ht="24" customHeight="1">
      <c r="A117" s="126"/>
      <c r="B117" s="119">
        <f>'Tax Invoice'!D113</f>
        <v>1</v>
      </c>
      <c r="C117" s="10" t="s">
        <v>856</v>
      </c>
      <c r="D117" s="10" t="s">
        <v>856</v>
      </c>
      <c r="E117" s="130" t="s">
        <v>279</v>
      </c>
      <c r="F117" s="144"/>
      <c r="G117" s="145"/>
      <c r="H117" s="11" t="s">
        <v>857</v>
      </c>
      <c r="I117" s="14">
        <f t="shared" si="4"/>
        <v>25.97</v>
      </c>
      <c r="J117" s="14">
        <v>25.97</v>
      </c>
      <c r="K117" s="121">
        <f t="shared" si="5"/>
        <v>25.97</v>
      </c>
      <c r="L117" s="127"/>
    </row>
    <row r="118" spans="1:12" ht="24" customHeight="1">
      <c r="A118" s="126"/>
      <c r="B118" s="119">
        <f>'Tax Invoice'!D114</f>
        <v>1</v>
      </c>
      <c r="C118" s="10" t="s">
        <v>858</v>
      </c>
      <c r="D118" s="10" t="s">
        <v>858</v>
      </c>
      <c r="E118" s="130" t="s">
        <v>859</v>
      </c>
      <c r="F118" s="144"/>
      <c r="G118" s="145"/>
      <c r="H118" s="11" t="s">
        <v>860</v>
      </c>
      <c r="I118" s="14">
        <f t="shared" ref="I118:I119" si="6">ROUNDUP(J118*$N$1,2)</f>
        <v>22.46</v>
      </c>
      <c r="J118" s="14">
        <v>22.46</v>
      </c>
      <c r="K118" s="121">
        <f t="shared" si="5"/>
        <v>22.46</v>
      </c>
      <c r="L118" s="127"/>
    </row>
    <row r="119" spans="1:12" ht="24" customHeight="1">
      <c r="A119" s="126"/>
      <c r="B119" s="120">
        <f>'Tax Invoice'!D115</f>
        <v>1</v>
      </c>
      <c r="C119" s="12" t="s">
        <v>861</v>
      </c>
      <c r="D119" s="12" t="s">
        <v>861</v>
      </c>
      <c r="E119" s="131" t="s">
        <v>279</v>
      </c>
      <c r="F119" s="154"/>
      <c r="G119" s="155"/>
      <c r="H119" s="13" t="s">
        <v>862</v>
      </c>
      <c r="I119" s="15">
        <f t="shared" si="6"/>
        <v>22.46</v>
      </c>
      <c r="J119" s="15">
        <v>22.46</v>
      </c>
      <c r="K119" s="122">
        <f t="shared" si="5"/>
        <v>22.46</v>
      </c>
      <c r="L119" s="127"/>
    </row>
    <row r="120" spans="1:12" ht="12.75" customHeight="1">
      <c r="A120" s="126"/>
      <c r="B120" s="139">
        <f>SUM(B22:B119)</f>
        <v>843</v>
      </c>
      <c r="C120" s="139" t="s">
        <v>149</v>
      </c>
      <c r="D120" s="139"/>
      <c r="E120" s="139"/>
      <c r="F120" s="139"/>
      <c r="G120" s="139"/>
      <c r="H120" s="139"/>
      <c r="I120" s="140" t="s">
        <v>261</v>
      </c>
      <c r="J120" s="140" t="s">
        <v>261</v>
      </c>
      <c r="K120" s="141">
        <f>SUM(K22:K119)</f>
        <v>13051.739999999998</v>
      </c>
      <c r="L120" s="127"/>
    </row>
    <row r="121" spans="1:12" ht="12.75" customHeight="1">
      <c r="A121" s="126"/>
      <c r="B121" s="139"/>
      <c r="C121" s="139"/>
      <c r="D121" s="139"/>
      <c r="E121" s="139"/>
      <c r="F121" s="139"/>
      <c r="G121" s="139"/>
      <c r="H121" s="139"/>
      <c r="I121" s="140" t="s">
        <v>190</v>
      </c>
      <c r="J121" s="140" t="s">
        <v>190</v>
      </c>
      <c r="K121" s="141">
        <f>Invoice!J121</f>
        <v>-5220.6959999999999</v>
      </c>
      <c r="L121" s="127"/>
    </row>
    <row r="122" spans="1:12" ht="12.75" customHeight="1" outlineLevel="1">
      <c r="A122" s="126"/>
      <c r="B122" s="139"/>
      <c r="C122" s="139"/>
      <c r="D122" s="139"/>
      <c r="E122" s="139"/>
      <c r="F122" s="139"/>
      <c r="G122" s="139"/>
      <c r="H122" s="139"/>
      <c r="I122" s="140" t="s">
        <v>191</v>
      </c>
      <c r="J122" s="140" t="s">
        <v>191</v>
      </c>
      <c r="K122" s="141">
        <f>Invoice!J122</f>
        <v>0</v>
      </c>
      <c r="L122" s="127"/>
    </row>
    <row r="123" spans="1:12" ht="12.75" customHeight="1">
      <c r="A123" s="126"/>
      <c r="B123" s="139"/>
      <c r="C123" s="139"/>
      <c r="D123" s="139"/>
      <c r="E123" s="139"/>
      <c r="F123" s="139"/>
      <c r="G123" s="139"/>
      <c r="H123" s="139"/>
      <c r="I123" s="140" t="s">
        <v>263</v>
      </c>
      <c r="J123" s="140" t="s">
        <v>263</v>
      </c>
      <c r="K123" s="141">
        <f>SUM(K120:K122)</f>
        <v>7831.0439999999981</v>
      </c>
      <c r="L123" s="127"/>
    </row>
    <row r="124" spans="1:12" ht="12.75" customHeight="1">
      <c r="A124" s="6"/>
      <c r="B124" s="7"/>
      <c r="C124" s="7"/>
      <c r="D124" s="7"/>
      <c r="E124" s="7"/>
      <c r="F124" s="7"/>
      <c r="G124" s="7"/>
      <c r="H124" s="7" t="s">
        <v>870</v>
      </c>
      <c r="I124" s="7"/>
      <c r="J124" s="7"/>
      <c r="K124" s="7"/>
      <c r="L124" s="8"/>
    </row>
    <row r="125" spans="1:12" ht="12.75" customHeight="1"/>
    <row r="126" spans="1:12" ht="12.75" customHeight="1"/>
    <row r="127" spans="1:12" ht="12.75" customHeight="1"/>
    <row r="128" spans="1:12" ht="12.75" customHeight="1"/>
    <row r="129" ht="12.75" customHeight="1"/>
    <row r="130" ht="12.75" customHeight="1"/>
    <row r="131" ht="12.75" customHeight="1"/>
  </sheetData>
  <mergeCells count="102">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15"/>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13051.739999999998</v>
      </c>
      <c r="O2" s="21" t="s">
        <v>265</v>
      </c>
    </row>
    <row r="3" spans="1:15" s="21" customFormat="1" ht="15" customHeight="1" thickBot="1">
      <c r="A3" s="22" t="s">
        <v>156</v>
      </c>
      <c r="G3" s="28">
        <f>Invoice!J14</f>
        <v>45167</v>
      </c>
      <c r="H3" s="29"/>
      <c r="N3" s="21">
        <v>13051.739999999998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35.090000000000003</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37.81</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44.05</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22.18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c r="A16" s="52"/>
      <c r="K16" s="106" t="s">
        <v>172</v>
      </c>
      <c r="L16" s="51" t="s">
        <v>173</v>
      </c>
      <c r="M16" s="21">
        <f>VLOOKUP(G3,[1]Sheet1!$A$9:$I$7290,7,FALSE)</f>
        <v>20.46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belly banana, 14g (1.6mm) with 5 &amp; 8mm solid colored acrylic balls - length 3/8'' (10mm) &amp; Color: White  &amp;  </v>
      </c>
      <c r="B18" s="57" t="str">
        <f>'Copy paste to Here'!C22</f>
        <v>ABNSA</v>
      </c>
      <c r="C18" s="57" t="s">
        <v>726</v>
      </c>
      <c r="D18" s="58">
        <f>Invoice!B22</f>
        <v>2</v>
      </c>
      <c r="E18" s="59">
        <f>'Shipping Invoice'!J22*$N$1</f>
        <v>5.97</v>
      </c>
      <c r="F18" s="59">
        <f>D18*E18</f>
        <v>11.94</v>
      </c>
      <c r="G18" s="60">
        <f>E18*$E$14</f>
        <v>5.97</v>
      </c>
      <c r="H18" s="61">
        <f>D18*G18</f>
        <v>11.94</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43</v>
      </c>
      <c r="E19" s="59">
        <f>'Shipping Invoice'!J23*$N$1</f>
        <v>11.93</v>
      </c>
      <c r="F19" s="59">
        <f t="shared" ref="F19:F82" si="0">D19*E19</f>
        <v>512.99</v>
      </c>
      <c r="G19" s="60">
        <f t="shared" ref="G19:G82" si="1">E19*$E$14</f>
        <v>11.93</v>
      </c>
      <c r="H19" s="63">
        <f t="shared" ref="H19:H82" si="2">D19*G19</f>
        <v>512.99</v>
      </c>
    </row>
    <row r="20" spans="1:13" s="62" customFormat="1" ht="24">
      <c r="A20" s="56" t="str">
        <f>IF((LEN('Copy paste to Here'!G24))&gt;5,((CONCATENATE('Copy paste to Here'!G24," &amp; ",'Copy paste to Here'!D24,"  &amp;  ",'Copy paste to Here'!E24))),"Empty Cell")</f>
        <v>Flexible acrylic labret, 16g (1.2mm) with 3mm UV ball &amp; Length: 6mm  &amp;  Color: Clear</v>
      </c>
      <c r="B20" s="57" t="str">
        <f>'Copy paste to Here'!C24</f>
        <v>ALBEVB</v>
      </c>
      <c r="C20" s="57" t="s">
        <v>727</v>
      </c>
      <c r="D20" s="58">
        <f>Invoice!B24</f>
        <v>2</v>
      </c>
      <c r="E20" s="59">
        <f>'Shipping Invoice'!J24*$N$1</f>
        <v>4.91</v>
      </c>
      <c r="F20" s="59">
        <f t="shared" si="0"/>
        <v>9.82</v>
      </c>
      <c r="G20" s="60">
        <f t="shared" si="1"/>
        <v>4.91</v>
      </c>
      <c r="H20" s="63">
        <f t="shared" si="2"/>
        <v>9.82</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729</v>
      </c>
      <c r="D21" s="58">
        <f>Invoice!B25</f>
        <v>5</v>
      </c>
      <c r="E21" s="59">
        <f>'Shipping Invoice'!J25*$N$1</f>
        <v>11.93</v>
      </c>
      <c r="F21" s="59">
        <f t="shared" si="0"/>
        <v>59.65</v>
      </c>
      <c r="G21" s="60">
        <f t="shared" si="1"/>
        <v>11.93</v>
      </c>
      <c r="H21" s="63">
        <f t="shared" si="2"/>
        <v>59.65</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Aquamarine  &amp;  </v>
      </c>
      <c r="B22" s="57" t="str">
        <f>'Copy paste to Here'!C26</f>
        <v>ANSBC25</v>
      </c>
      <c r="C22" s="57" t="s">
        <v>729</v>
      </c>
      <c r="D22" s="58">
        <f>Invoice!B26</f>
        <v>1</v>
      </c>
      <c r="E22" s="59">
        <f>'Shipping Invoice'!J26*$N$1</f>
        <v>11.93</v>
      </c>
      <c r="F22" s="59">
        <f t="shared" si="0"/>
        <v>11.93</v>
      </c>
      <c r="G22" s="60">
        <f t="shared" si="1"/>
        <v>11.93</v>
      </c>
      <c r="H22" s="63">
        <f t="shared" si="2"/>
        <v>11.93</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Jet  &amp;  </v>
      </c>
      <c r="B23" s="57" t="str">
        <f>'Copy paste to Here'!C27</f>
        <v>ANSBC25</v>
      </c>
      <c r="C23" s="57" t="s">
        <v>729</v>
      </c>
      <c r="D23" s="58">
        <f>Invoice!B27</f>
        <v>1</v>
      </c>
      <c r="E23" s="59">
        <f>'Shipping Invoice'!J27*$N$1</f>
        <v>11.93</v>
      </c>
      <c r="F23" s="59">
        <f t="shared" si="0"/>
        <v>11.93</v>
      </c>
      <c r="G23" s="60">
        <f t="shared" si="1"/>
        <v>11.93</v>
      </c>
      <c r="H23" s="63">
        <f t="shared" si="2"/>
        <v>11.93</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Light Siam  &amp;  </v>
      </c>
      <c r="B24" s="57" t="str">
        <f>'Copy paste to Here'!C28</f>
        <v>ANSBC25</v>
      </c>
      <c r="C24" s="57" t="s">
        <v>729</v>
      </c>
      <c r="D24" s="58">
        <f>Invoice!B28</f>
        <v>2</v>
      </c>
      <c r="E24" s="59">
        <f>'Shipping Invoice'!J28*$N$1</f>
        <v>11.93</v>
      </c>
      <c r="F24" s="59">
        <f t="shared" si="0"/>
        <v>23.86</v>
      </c>
      <c r="G24" s="60">
        <f t="shared" si="1"/>
        <v>11.93</v>
      </c>
      <c r="H24" s="63">
        <f t="shared" si="2"/>
        <v>23.86</v>
      </c>
    </row>
    <row r="25" spans="1:13" s="62" customFormat="1" ht="25.5">
      <c r="A25" s="56" t="str">
        <f>IF((LEN('Copy paste to Here'!G29))&gt;5,((CONCATENATE('Copy paste to Here'!G29," &amp; ",'Copy paste to Here'!D29,"  &amp;  ",'Copy paste to Here'!E29))),"Empty Cell")</f>
        <v xml:space="preserve">Rose gold pvd plated 316L steel industrial barbell, 16g (1.2mm) with two 4mm cones &amp; Length: 35mm  &amp;  </v>
      </c>
      <c r="B25" s="57" t="str">
        <f>'Copy paste to Here'!C29</f>
        <v>BBEITTCN</v>
      </c>
      <c r="C25" s="57" t="s">
        <v>731</v>
      </c>
      <c r="D25" s="58">
        <f>Invoice!B29</f>
        <v>2</v>
      </c>
      <c r="E25" s="59">
        <f>'Shipping Invoice'!J29*$N$1</f>
        <v>25.97</v>
      </c>
      <c r="F25" s="59">
        <f t="shared" si="0"/>
        <v>51.94</v>
      </c>
      <c r="G25" s="60">
        <f t="shared" si="1"/>
        <v>25.97</v>
      </c>
      <c r="H25" s="63">
        <f t="shared" si="2"/>
        <v>51.94</v>
      </c>
    </row>
    <row r="26" spans="1:13" s="62" customFormat="1" ht="24">
      <c r="A26" s="56" t="str">
        <f>IF((LEN('Copy paste to Here'!G30))&gt;5,((CONCATENATE('Copy paste to Here'!G30," &amp; ",'Copy paste to Here'!D30,"  &amp;  ",'Copy paste to Here'!E30))),"Empty Cell")</f>
        <v>Anodized surgical steel eyebrow or helix barbell, 16g (1.2mm) with two 3mm balls &amp; Length: 6mm  &amp;  Color: Gold</v>
      </c>
      <c r="B26" s="57" t="str">
        <f>'Copy paste to Here'!C30</f>
        <v>BBETB</v>
      </c>
      <c r="C26" s="57" t="s">
        <v>733</v>
      </c>
      <c r="D26" s="58">
        <f>Invoice!B30</f>
        <v>4</v>
      </c>
      <c r="E26" s="59">
        <f>'Shipping Invoice'!J30*$N$1</f>
        <v>20.7</v>
      </c>
      <c r="F26" s="59">
        <f t="shared" si="0"/>
        <v>82.8</v>
      </c>
      <c r="G26" s="60">
        <f t="shared" si="1"/>
        <v>20.7</v>
      </c>
      <c r="H26" s="63">
        <f t="shared" si="2"/>
        <v>82.8</v>
      </c>
    </row>
    <row r="27" spans="1:13" s="62" customFormat="1" ht="24">
      <c r="A27" s="56" t="str">
        <f>IF((LEN('Copy paste to Here'!G31))&gt;5,((CONCATENATE('Copy paste to Here'!G31," &amp; ",'Copy paste to Here'!D31,"  &amp;  ",'Copy paste to Here'!E31))),"Empty Cell")</f>
        <v>Anodized surgical steel eyebrow or helix barbell, 16g (1.2mm) with two 3mm balls &amp; Length: 8mm  &amp;  Color: Gold</v>
      </c>
      <c r="B27" s="57" t="str">
        <f>'Copy paste to Here'!C31</f>
        <v>BBETB</v>
      </c>
      <c r="C27" s="57" t="s">
        <v>733</v>
      </c>
      <c r="D27" s="58">
        <f>Invoice!B31</f>
        <v>4</v>
      </c>
      <c r="E27" s="59">
        <f>'Shipping Invoice'!J31*$N$1</f>
        <v>20.7</v>
      </c>
      <c r="F27" s="59">
        <f t="shared" si="0"/>
        <v>82.8</v>
      </c>
      <c r="G27" s="60">
        <f t="shared" si="1"/>
        <v>20.7</v>
      </c>
      <c r="H27" s="63">
        <f t="shared" si="2"/>
        <v>82.8</v>
      </c>
    </row>
    <row r="28" spans="1:13" s="62" customFormat="1" ht="24">
      <c r="A28" s="56" t="str">
        <f>IF((LEN('Copy paste to Here'!G32))&gt;5,((CONCATENATE('Copy paste to Here'!G32," &amp; ",'Copy paste to Here'!D32,"  &amp;  ",'Copy paste to Here'!E32))),"Empty Cell")</f>
        <v>Anodized surgical steel eyebrow or helix barbell, 16g (1.2mm) with two 3mm balls &amp; Length: 10mm  &amp;  Color: Black</v>
      </c>
      <c r="B28" s="57" t="str">
        <f>'Copy paste to Here'!C32</f>
        <v>BBETB</v>
      </c>
      <c r="C28" s="57" t="s">
        <v>733</v>
      </c>
      <c r="D28" s="58">
        <f>Invoice!B32</f>
        <v>4</v>
      </c>
      <c r="E28" s="59">
        <f>'Shipping Invoice'!J32*$N$1</f>
        <v>20.7</v>
      </c>
      <c r="F28" s="59">
        <f t="shared" si="0"/>
        <v>82.8</v>
      </c>
      <c r="G28" s="60">
        <f t="shared" si="1"/>
        <v>20.7</v>
      </c>
      <c r="H28" s="63">
        <f t="shared" si="2"/>
        <v>82.8</v>
      </c>
    </row>
    <row r="29" spans="1:13" s="62" customFormat="1" ht="24">
      <c r="A29" s="56" t="str">
        <f>IF((LEN('Copy paste to Here'!G33))&gt;5,((CONCATENATE('Copy paste to Here'!G33," &amp; ",'Copy paste to Here'!D33,"  &amp;  ",'Copy paste to Here'!E33))),"Empty Cell")</f>
        <v>Anodized surgical steel eyebrow or helix barbell, 16g (1.2mm) with two 3mm balls &amp; Length: 10mm  &amp;  Color: Gold</v>
      </c>
      <c r="B29" s="57" t="str">
        <f>'Copy paste to Here'!C33</f>
        <v>BBETB</v>
      </c>
      <c r="C29" s="57" t="s">
        <v>733</v>
      </c>
      <c r="D29" s="58">
        <f>Invoice!B33</f>
        <v>4</v>
      </c>
      <c r="E29" s="59">
        <f>'Shipping Invoice'!J33*$N$1</f>
        <v>20.7</v>
      </c>
      <c r="F29" s="59">
        <f t="shared" si="0"/>
        <v>82.8</v>
      </c>
      <c r="G29" s="60">
        <f t="shared" si="1"/>
        <v>20.7</v>
      </c>
      <c r="H29" s="63">
        <f t="shared" si="2"/>
        <v>82.8</v>
      </c>
    </row>
    <row r="30" spans="1:13" s="62" customFormat="1" ht="36">
      <c r="A30" s="56" t="str">
        <f>IF((LEN('Copy paste to Here'!G34))&gt;5,((CONCATENATE('Copy paste to Here'!G34," &amp; ",'Copy paste to Here'!D34,"  &amp;  ",'Copy paste to Here'!E34))),"Empty Cell")</f>
        <v xml:space="preserve">Surgical steel tongue barbell, 14g (1.6mm) with a lower 5mm steel ball and with 6.2mm flat top with ferido glued crystal without resin cover - length 5/8'' (16mm) &amp; Crystal Color: Clear  &amp;  </v>
      </c>
      <c r="B30" s="57" t="str">
        <f>'Copy paste to Here'!C34</f>
        <v>BBFCS2</v>
      </c>
      <c r="C30" s="57" t="s">
        <v>735</v>
      </c>
      <c r="D30" s="58">
        <f>Invoice!B34</f>
        <v>2</v>
      </c>
      <c r="E30" s="59">
        <f>'Shipping Invoice'!J34*$N$1</f>
        <v>31.23</v>
      </c>
      <c r="F30" s="59">
        <f t="shared" si="0"/>
        <v>62.46</v>
      </c>
      <c r="G30" s="60">
        <f t="shared" si="1"/>
        <v>31.23</v>
      </c>
      <c r="H30" s="63">
        <f t="shared" si="2"/>
        <v>62.46</v>
      </c>
    </row>
    <row r="31" spans="1:13" s="62" customFormat="1" ht="25.5">
      <c r="A31" s="56" t="str">
        <f>IF((LEN('Copy paste to Here'!G35))&gt;5,((CONCATENATE('Copy paste to Here'!G35," &amp; ",'Copy paste to Here'!D35,"  &amp;  ",'Copy paste to Here'!E35))),"Empty Cell")</f>
        <v xml:space="preserve">316L steel Industrial barbell, 14g (1.6mm) with two 5mm cones &amp; Length: 38mm  &amp;  </v>
      </c>
      <c r="B31" s="57" t="str">
        <f>'Copy paste to Here'!C35</f>
        <v>BBINDCN</v>
      </c>
      <c r="C31" s="57" t="s">
        <v>863</v>
      </c>
      <c r="D31" s="58">
        <f>Invoice!B35</f>
        <v>1</v>
      </c>
      <c r="E31" s="59">
        <f>'Shipping Invoice'!J35*$N$1</f>
        <v>8.77</v>
      </c>
      <c r="F31" s="59">
        <f t="shared" si="0"/>
        <v>8.77</v>
      </c>
      <c r="G31" s="60">
        <f t="shared" si="1"/>
        <v>8.77</v>
      </c>
      <c r="H31" s="63">
        <f t="shared" si="2"/>
        <v>8.77</v>
      </c>
    </row>
    <row r="32" spans="1:13" s="62" customFormat="1" ht="24">
      <c r="A32" s="56" t="str">
        <f>IF((LEN('Copy paste to Here'!G36))&gt;5,((CONCATENATE('Copy paste to Here'!G36," &amp; ",'Copy paste to Here'!D36,"  &amp;  ",'Copy paste to Here'!E36))),"Empty Cell")</f>
        <v>Premium PVD plated surgical steel industrial Barbell, 14g (1.6mm) with two 5mm cones &amp; Length: 38mm  &amp;  Color: Black</v>
      </c>
      <c r="B32" s="57" t="str">
        <f>'Copy paste to Here'!C36</f>
        <v>BBITCN</v>
      </c>
      <c r="C32" s="57" t="s">
        <v>738</v>
      </c>
      <c r="D32" s="58">
        <f>Invoice!B36</f>
        <v>3</v>
      </c>
      <c r="E32" s="59">
        <f>'Shipping Invoice'!J36*$N$1</f>
        <v>25.97</v>
      </c>
      <c r="F32" s="59">
        <f t="shared" si="0"/>
        <v>77.91</v>
      </c>
      <c r="G32" s="60">
        <f t="shared" si="1"/>
        <v>25.97</v>
      </c>
      <c r="H32" s="63">
        <f t="shared" si="2"/>
        <v>77.91</v>
      </c>
    </row>
    <row r="33" spans="1:8" s="62" customFormat="1" ht="24">
      <c r="A33" s="56" t="str">
        <f>IF((LEN('Copy paste to Here'!G37))&gt;5,((CONCATENATE('Copy paste to Here'!G37," &amp; ",'Copy paste to Here'!D37,"  &amp;  ",'Copy paste to Here'!E37))),"Empty Cell")</f>
        <v xml:space="preserve">Rose gold PVD plated surgical steel industrial Barbell, 14g (1.6mm) with two 5mm balls &amp; Length: 38mm  &amp;  </v>
      </c>
      <c r="B33" s="57" t="str">
        <f>'Copy paste to Here'!C37</f>
        <v>BBITTB</v>
      </c>
      <c r="C33" s="57" t="s">
        <v>740</v>
      </c>
      <c r="D33" s="58">
        <f>Invoice!B37</f>
        <v>2</v>
      </c>
      <c r="E33" s="59">
        <f>'Shipping Invoice'!J37*$N$1</f>
        <v>25.97</v>
      </c>
      <c r="F33" s="59">
        <f t="shared" si="0"/>
        <v>51.94</v>
      </c>
      <c r="G33" s="60">
        <f t="shared" si="1"/>
        <v>25.97</v>
      </c>
      <c r="H33" s="63">
        <f t="shared" si="2"/>
        <v>51.94</v>
      </c>
    </row>
    <row r="34" spans="1:8" s="62" customFormat="1" ht="24">
      <c r="A34" s="56" t="str">
        <f>IF((LEN('Copy paste to Here'!G38))&gt;5,((CONCATENATE('Copy paste to Here'!G38," &amp; ",'Copy paste to Here'!D38,"  &amp;  ",'Copy paste to Here'!E38))),"Empty Cell")</f>
        <v xml:space="preserve">316L Surgical steel ball closure ring, 16g (1.2mm) with a 3mm ball &amp; Length: 8mm  &amp;  </v>
      </c>
      <c r="B34" s="57" t="str">
        <f>'Copy paste to Here'!C38</f>
        <v>BCR16</v>
      </c>
      <c r="C34" s="57" t="s">
        <v>716</v>
      </c>
      <c r="D34" s="58">
        <f>Invoice!B38</f>
        <v>6</v>
      </c>
      <c r="E34" s="59">
        <f>'Shipping Invoice'!J38*$N$1</f>
        <v>6.67</v>
      </c>
      <c r="F34" s="59">
        <f t="shared" si="0"/>
        <v>40.019999999999996</v>
      </c>
      <c r="G34" s="60">
        <f t="shared" si="1"/>
        <v>6.67</v>
      </c>
      <c r="H34" s="63">
        <f t="shared" si="2"/>
        <v>40.019999999999996</v>
      </c>
    </row>
    <row r="35" spans="1:8" s="62" customFormat="1" ht="24">
      <c r="A35" s="56" t="str">
        <f>IF((LEN('Copy paste to Here'!G39))&gt;5,((CONCATENATE('Copy paste to Here'!G39," &amp; ",'Copy paste to Here'!D39,"  &amp;  ",'Copy paste to Here'!E39))),"Empty Cell")</f>
        <v xml:space="preserve">316L Surgical steel ball closure ring, 16g (1.2mm) with a 4mm ball &amp; Length: 12mm  &amp;  </v>
      </c>
      <c r="B35" s="57" t="str">
        <f>'Copy paste to Here'!C39</f>
        <v>BCR16G</v>
      </c>
      <c r="C35" s="57" t="s">
        <v>718</v>
      </c>
      <c r="D35" s="58">
        <f>Invoice!B39</f>
        <v>8</v>
      </c>
      <c r="E35" s="59">
        <f>'Shipping Invoice'!J39*$N$1</f>
        <v>4.91</v>
      </c>
      <c r="F35" s="59">
        <f t="shared" si="0"/>
        <v>39.28</v>
      </c>
      <c r="G35" s="60">
        <f t="shared" si="1"/>
        <v>4.91</v>
      </c>
      <c r="H35" s="63">
        <f t="shared" si="2"/>
        <v>39.28</v>
      </c>
    </row>
    <row r="36" spans="1:8" s="62" customFormat="1" ht="24">
      <c r="A36" s="56" t="str">
        <f>IF((LEN('Copy paste to Here'!G40))&gt;5,((CONCATENATE('Copy paste to Here'!G40," &amp; ",'Copy paste to Here'!D40,"  &amp;  ",'Copy paste to Here'!E40))),"Empty Cell")</f>
        <v xml:space="preserve">316L Surgical steel ball closure ring, 18g (1mm) with a 3mm ball &amp; Length: 10mm  &amp;  </v>
      </c>
      <c r="B36" s="57" t="str">
        <f>'Copy paste to Here'!C40</f>
        <v>BCR18</v>
      </c>
      <c r="C36" s="57" t="s">
        <v>742</v>
      </c>
      <c r="D36" s="58">
        <f>Invoice!B40</f>
        <v>2</v>
      </c>
      <c r="E36" s="59">
        <f>'Shipping Invoice'!J40*$N$1</f>
        <v>6.67</v>
      </c>
      <c r="F36" s="59">
        <f t="shared" si="0"/>
        <v>13.34</v>
      </c>
      <c r="G36" s="60">
        <f t="shared" si="1"/>
        <v>6.67</v>
      </c>
      <c r="H36" s="63">
        <f t="shared" si="2"/>
        <v>13.34</v>
      </c>
    </row>
    <row r="37" spans="1:8" s="62" customFormat="1" ht="24">
      <c r="A37" s="56" t="str">
        <f>IF((LEN('Copy paste to Here'!G41))&gt;5,((CONCATENATE('Copy paste to Here'!G41," &amp; ",'Copy paste to Here'!D41,"  &amp;  ",'Copy paste to Here'!E41))),"Empty Cell")</f>
        <v>Black PVD plated surgical steel ball closure ring, 20g (0.8mm) with 3mm ball &amp; Length: 10mm  &amp;  Color: Gold</v>
      </c>
      <c r="B37" s="57" t="str">
        <f>'Copy paste to Here'!C41</f>
        <v>BCRT20</v>
      </c>
      <c r="C37" s="57" t="s">
        <v>744</v>
      </c>
      <c r="D37" s="58">
        <f>Invoice!B41</f>
        <v>2</v>
      </c>
      <c r="E37" s="59">
        <f>'Shipping Invoice'!J41*$N$1</f>
        <v>22.46</v>
      </c>
      <c r="F37" s="59">
        <f t="shared" si="0"/>
        <v>44.92</v>
      </c>
      <c r="G37" s="60">
        <f t="shared" si="1"/>
        <v>22.46</v>
      </c>
      <c r="H37" s="63">
        <f t="shared" si="2"/>
        <v>44.92</v>
      </c>
    </row>
    <row r="38" spans="1:8" s="62" customFormat="1" ht="24">
      <c r="A38" s="56" t="str">
        <f>IF((LEN('Copy paste to Here'!G42))&gt;5,((CONCATENATE('Copy paste to Here'!G42," &amp; ",'Copy paste to Here'!D42,"  &amp;  ",'Copy paste to Here'!E42))),"Empty Cell")</f>
        <v>Anodized ball closure ring, 14g (1.6mm) with a 6mm ball &amp; Length: 10mm  &amp;  Color: Black</v>
      </c>
      <c r="B38" s="57" t="str">
        <f>'Copy paste to Here'!C42</f>
        <v>BCRTG</v>
      </c>
      <c r="C38" s="57" t="s">
        <v>746</v>
      </c>
      <c r="D38" s="58">
        <f>Invoice!B42</f>
        <v>8</v>
      </c>
      <c r="E38" s="59">
        <f>'Shipping Invoice'!J42*$N$1</f>
        <v>22.46</v>
      </c>
      <c r="F38" s="59">
        <f t="shared" si="0"/>
        <v>179.68</v>
      </c>
      <c r="G38" s="60">
        <f t="shared" si="1"/>
        <v>22.46</v>
      </c>
      <c r="H38" s="63">
        <f t="shared" si="2"/>
        <v>179.68</v>
      </c>
    </row>
    <row r="39" spans="1:8" s="62" customFormat="1" ht="24">
      <c r="A39" s="56" t="str">
        <f>IF((LEN('Copy paste to Here'!G43))&gt;5,((CONCATENATE('Copy paste to Here'!G43," &amp; ",'Copy paste to Here'!D43,"  &amp;  ",'Copy paste to Here'!E43))),"Empty Cell")</f>
        <v>Anodized ball closure ring, 14g (1.6mm) with a 6mm ball &amp; Length: 12mm  &amp;  Color: Black</v>
      </c>
      <c r="B39" s="57" t="str">
        <f>'Copy paste to Here'!C43</f>
        <v>BCRTG</v>
      </c>
      <c r="C39" s="57" t="s">
        <v>746</v>
      </c>
      <c r="D39" s="58">
        <f>Invoice!B43</f>
        <v>2</v>
      </c>
      <c r="E39" s="59">
        <f>'Shipping Invoice'!J43*$N$1</f>
        <v>22.46</v>
      </c>
      <c r="F39" s="59">
        <f t="shared" si="0"/>
        <v>44.92</v>
      </c>
      <c r="G39" s="60">
        <f t="shared" si="1"/>
        <v>22.46</v>
      </c>
      <c r="H39" s="63">
        <f t="shared" si="2"/>
        <v>44.92</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6mm  &amp;  Crystal Color: Peridot</v>
      </c>
      <c r="B40" s="57" t="str">
        <f>'Copy paste to Here'!C44</f>
        <v>BN2CG</v>
      </c>
      <c r="C40" s="57" t="s">
        <v>668</v>
      </c>
      <c r="D40" s="58">
        <f>Invoice!B44</f>
        <v>2</v>
      </c>
      <c r="E40" s="59">
        <f>'Shipping Invoice'!J44*$N$1</f>
        <v>27.72</v>
      </c>
      <c r="F40" s="59">
        <f t="shared" si="0"/>
        <v>55.44</v>
      </c>
      <c r="G40" s="60">
        <f t="shared" si="1"/>
        <v>27.72</v>
      </c>
      <c r="H40" s="63">
        <f t="shared" si="2"/>
        <v>55.44</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8mm  &amp;  Crystal Color: Peridot</v>
      </c>
      <c r="B41" s="57" t="str">
        <f>'Copy paste to Here'!C45</f>
        <v>BN2CG</v>
      </c>
      <c r="C41" s="57" t="s">
        <v>668</v>
      </c>
      <c r="D41" s="58">
        <f>Invoice!B45</f>
        <v>2</v>
      </c>
      <c r="E41" s="59">
        <f>'Shipping Invoice'!J45*$N$1</f>
        <v>27.72</v>
      </c>
      <c r="F41" s="59">
        <f t="shared" si="0"/>
        <v>55.44</v>
      </c>
      <c r="G41" s="60">
        <f t="shared" si="1"/>
        <v>27.72</v>
      </c>
      <c r="H41" s="63">
        <f t="shared" si="2"/>
        <v>55.44</v>
      </c>
    </row>
    <row r="42" spans="1:8" s="62" customFormat="1" ht="24">
      <c r="A42" s="56" t="str">
        <f>IF((LEN('Copy paste to Here'!G46))&gt;5,((CONCATENATE('Copy paste to Here'!G46," &amp; ",'Copy paste to Here'!D46,"  &amp;  ",'Copy paste to Here'!E46))),"Empty Cell")</f>
        <v xml:space="preserve">Surgical steel eyebrow banana, 16g (1.2mm) with two internally threaded 3mm balls &amp; Length: 8mm  &amp;  </v>
      </c>
      <c r="B42" s="57" t="str">
        <f>'Copy paste to Here'!C46</f>
        <v>BNEBIN</v>
      </c>
      <c r="C42" s="57" t="s">
        <v>749</v>
      </c>
      <c r="D42" s="58">
        <f>Invoice!B46</f>
        <v>3</v>
      </c>
      <c r="E42" s="59">
        <f>'Shipping Invoice'!J46*$N$1</f>
        <v>27.72</v>
      </c>
      <c r="F42" s="59">
        <f t="shared" si="0"/>
        <v>83.16</v>
      </c>
      <c r="G42" s="60">
        <f t="shared" si="1"/>
        <v>27.72</v>
      </c>
      <c r="H42" s="63">
        <f t="shared" si="2"/>
        <v>83.16</v>
      </c>
    </row>
    <row r="43" spans="1:8" s="62" customFormat="1" ht="24">
      <c r="A43" s="56" t="str">
        <f>IF((LEN('Copy paste to Here'!G47))&gt;5,((CONCATENATE('Copy paste to Here'!G47," &amp; ",'Copy paste to Here'!D47,"  &amp;  ",'Copy paste to Here'!E47))),"Empty Cell")</f>
        <v xml:space="preserve">Rose gold PVD plated surgical steel eyebrow banana, 16g (1.2mm) with two 3mm balls &amp; Length: 8mm  &amp;  </v>
      </c>
      <c r="B43" s="57" t="str">
        <f>'Copy paste to Here'!C47</f>
        <v>BNETTB</v>
      </c>
      <c r="C43" s="57" t="s">
        <v>751</v>
      </c>
      <c r="D43" s="58">
        <f>Invoice!B47</f>
        <v>4</v>
      </c>
      <c r="E43" s="59">
        <f>'Shipping Invoice'!J47*$N$1</f>
        <v>20.7</v>
      </c>
      <c r="F43" s="59">
        <f t="shared" si="0"/>
        <v>82.8</v>
      </c>
      <c r="G43" s="60">
        <f t="shared" si="1"/>
        <v>20.7</v>
      </c>
      <c r="H43" s="63">
        <f t="shared" si="2"/>
        <v>82.8</v>
      </c>
    </row>
    <row r="44" spans="1:8" s="62" customFormat="1" ht="24">
      <c r="A44" s="56" t="str">
        <f>IF((LEN('Copy paste to Here'!G48))&gt;5,((CONCATENATE('Copy paste to Here'!G48," &amp; ",'Copy paste to Here'!D48,"  &amp;  ",'Copy paste to Here'!E48))),"Empty Cell")</f>
        <v xml:space="preserve">Rose gold PVD plated surgical steel eyebrow banana, 16g (1.2mm) with two 3mm balls &amp; Length: 10mm  &amp;  </v>
      </c>
      <c r="B44" s="57" t="str">
        <f>'Copy paste to Here'!C48</f>
        <v>BNETTB</v>
      </c>
      <c r="C44" s="57" t="s">
        <v>751</v>
      </c>
      <c r="D44" s="58">
        <f>Invoice!B48</f>
        <v>2</v>
      </c>
      <c r="E44" s="59">
        <f>'Shipping Invoice'!J48*$N$1</f>
        <v>20.7</v>
      </c>
      <c r="F44" s="59">
        <f t="shared" si="0"/>
        <v>41.4</v>
      </c>
      <c r="G44" s="60">
        <f t="shared" si="1"/>
        <v>20.7</v>
      </c>
      <c r="H44" s="63">
        <f t="shared" si="2"/>
        <v>41.4</v>
      </c>
    </row>
    <row r="45" spans="1:8" s="62" customFormat="1" ht="24">
      <c r="A45" s="56" t="str">
        <f>IF((LEN('Copy paste to Here'!G49))&gt;5,((CONCATENATE('Copy paste to Here'!G49," &amp; ",'Copy paste to Here'!D49,"  &amp;  ",'Copy paste to Here'!E49))),"Empty Cell")</f>
        <v xml:space="preserve">Rose gold PVD plated 316L steel eyebrow banana, 16g (1.2mm) with two 5mm balls &amp; Length: 12mm  &amp;  </v>
      </c>
      <c r="B45" s="57" t="str">
        <f>'Copy paste to Here'!C49</f>
        <v>BNETTB5</v>
      </c>
      <c r="C45" s="57" t="s">
        <v>753</v>
      </c>
      <c r="D45" s="58">
        <f>Invoice!B49</f>
        <v>2</v>
      </c>
      <c r="E45" s="59">
        <f>'Shipping Invoice'!J49*$N$1</f>
        <v>20.7</v>
      </c>
      <c r="F45" s="59">
        <f t="shared" si="0"/>
        <v>41.4</v>
      </c>
      <c r="G45" s="60">
        <f t="shared" si="1"/>
        <v>20.7</v>
      </c>
      <c r="H45" s="63">
        <f t="shared" si="2"/>
        <v>41.4</v>
      </c>
    </row>
    <row r="46" spans="1:8" s="62" customFormat="1" ht="36">
      <c r="A46" s="56" t="str">
        <f>IF((LEN('Copy paste to Here'!G50))&gt;5,((CONCATENATE('Copy paste to Here'!G50," &amp; ",'Copy paste to Here'!D50,"  &amp;  ",'Copy paste to Here'!E50))),"Empty Cell")</f>
        <v>Clear bio flexible belly banana, 14g (1.6mm) with a 5mm and a 10mm jewel ball - length 5/8'' (16mm) ''cut to fit to your size'' &amp; Crystal Color: AB  &amp;  Color: Clear</v>
      </c>
      <c r="B46" s="57" t="str">
        <f>'Copy paste to Here'!C50</f>
        <v>BNOCC</v>
      </c>
      <c r="C46" s="57" t="s">
        <v>755</v>
      </c>
      <c r="D46" s="58">
        <f>Invoice!B50</f>
        <v>1</v>
      </c>
      <c r="E46" s="59">
        <f>'Shipping Invoice'!J50*$N$1</f>
        <v>52.29</v>
      </c>
      <c r="F46" s="59">
        <f t="shared" si="0"/>
        <v>52.29</v>
      </c>
      <c r="G46" s="60">
        <f t="shared" si="1"/>
        <v>52.29</v>
      </c>
      <c r="H46" s="63">
        <f t="shared" si="2"/>
        <v>52.29</v>
      </c>
    </row>
    <row r="47" spans="1:8" s="62" customFormat="1" ht="36">
      <c r="A47" s="56" t="str">
        <f>IF((LEN('Copy paste to Here'!G51))&gt;5,((CONCATENATE('Copy paste to Here'!G51," &amp; ",'Copy paste to Here'!D51,"  &amp;  ",'Copy paste to Here'!E51))),"Empty Cell")</f>
        <v>Clear bio flexible belly banana, 14g (1.6mm) with a 5mm and a 10mm jewel ball - length 5/8'' (16mm) ''cut to fit to your size'' &amp; Crystal Color: Aquamarine  &amp;  Color: Clear</v>
      </c>
      <c r="B47" s="57" t="str">
        <f>'Copy paste to Here'!C51</f>
        <v>BNOCC</v>
      </c>
      <c r="C47" s="57" t="s">
        <v>755</v>
      </c>
      <c r="D47" s="58">
        <f>Invoice!B51</f>
        <v>1</v>
      </c>
      <c r="E47" s="59">
        <f>'Shipping Invoice'!J51*$N$1</f>
        <v>52.29</v>
      </c>
      <c r="F47" s="59">
        <f t="shared" si="0"/>
        <v>52.29</v>
      </c>
      <c r="G47" s="60">
        <f t="shared" si="1"/>
        <v>52.29</v>
      </c>
      <c r="H47" s="63">
        <f t="shared" si="2"/>
        <v>52.29</v>
      </c>
    </row>
    <row r="48" spans="1:8" s="62" customFormat="1" ht="24">
      <c r="A48" s="56" t="str">
        <f>IF((LEN('Copy paste to Here'!G52))&gt;5,((CONCATENATE('Copy paste to Here'!G52," &amp; ",'Copy paste to Here'!D52,"  &amp;  ",'Copy paste to Here'!E52))),"Empty Cell")</f>
        <v>Bioflexible belly piercing retainer, 16g to 14g (1.6mm to 1.2mm) with rubber O-ring &amp; Length: 10mm  &amp;  Gauge: 1.6mm</v>
      </c>
      <c r="B48" s="57" t="str">
        <f>'Copy paste to Here'!C52</f>
        <v>BNRT</v>
      </c>
      <c r="C48" s="57" t="s">
        <v>618</v>
      </c>
      <c r="D48" s="58">
        <f>Invoice!B52</f>
        <v>5</v>
      </c>
      <c r="E48" s="59">
        <f>'Shipping Invoice'!J52*$N$1</f>
        <v>4.91</v>
      </c>
      <c r="F48" s="59">
        <f t="shared" si="0"/>
        <v>24.55</v>
      </c>
      <c r="G48" s="60">
        <f t="shared" si="1"/>
        <v>4.91</v>
      </c>
      <c r="H48" s="63">
        <f t="shared" si="2"/>
        <v>24.55</v>
      </c>
    </row>
    <row r="49" spans="1:8" s="62" customFormat="1" ht="24">
      <c r="A49" s="56" t="str">
        <f>IF((LEN('Copy paste to Here'!G53))&gt;5,((CONCATENATE('Copy paste to Here'!G53," &amp; ",'Copy paste to Here'!D53,"  &amp;  ",'Copy paste to Here'!E53))),"Empty Cell")</f>
        <v>Anodized 316L steel eyebrow banana, 16g (1.2mm) with two 3mm dices &amp; Length: 8mm  &amp;  Color: Rainbow</v>
      </c>
      <c r="B49" s="57" t="str">
        <f>'Copy paste to Here'!C53</f>
        <v>BNT2DI</v>
      </c>
      <c r="C49" s="57" t="s">
        <v>757</v>
      </c>
      <c r="D49" s="58">
        <f>Invoice!B53</f>
        <v>4</v>
      </c>
      <c r="E49" s="59">
        <f>'Shipping Invoice'!J53*$N$1</f>
        <v>41.06</v>
      </c>
      <c r="F49" s="59">
        <f t="shared" si="0"/>
        <v>164.24</v>
      </c>
      <c r="G49" s="60">
        <f t="shared" si="1"/>
        <v>41.06</v>
      </c>
      <c r="H49" s="63">
        <f t="shared" si="2"/>
        <v>164.24</v>
      </c>
    </row>
    <row r="50" spans="1:8" s="62" customFormat="1" ht="24">
      <c r="A50" s="56" t="str">
        <f>IF((LEN('Copy paste to Here'!G54))&gt;5,((CONCATENATE('Copy paste to Here'!G54," &amp; ",'Copy paste to Here'!D54,"  &amp;  ",'Copy paste to Here'!E54))),"Empty Cell")</f>
        <v>Anodized surgical steel eyebrow banana, 16g (1.2mm) with two 5mm balls &amp; Length: 8mm  &amp;  Color: Rainbow</v>
      </c>
      <c r="B50" s="57" t="str">
        <f>'Copy paste to Here'!C54</f>
        <v>BNTB5S</v>
      </c>
      <c r="C50" s="57" t="s">
        <v>759</v>
      </c>
      <c r="D50" s="58">
        <f>Invoice!B54</f>
        <v>2</v>
      </c>
      <c r="E50" s="59">
        <f>'Shipping Invoice'!J54*$N$1</f>
        <v>20.7</v>
      </c>
      <c r="F50" s="59">
        <f t="shared" si="0"/>
        <v>41.4</v>
      </c>
      <c r="G50" s="60">
        <f t="shared" si="1"/>
        <v>20.7</v>
      </c>
      <c r="H50" s="63">
        <f t="shared" si="2"/>
        <v>41.4</v>
      </c>
    </row>
    <row r="51" spans="1:8" s="62" customFormat="1" ht="24">
      <c r="A51" s="56" t="str">
        <f>IF((LEN('Copy paste to Here'!G55))&gt;5,((CONCATENATE('Copy paste to Here'!G55," &amp; ",'Copy paste to Here'!D55,"  &amp;  ",'Copy paste to Here'!E55))),"Empty Cell")</f>
        <v>Anodized 316L steel belly banana, 14g (1.6mm) with 5 &amp; 8mm balls &amp; Length: 8mm  &amp;  Color: Gold</v>
      </c>
      <c r="B51" s="57" t="str">
        <f>'Copy paste to Here'!C55</f>
        <v>BNTG</v>
      </c>
      <c r="C51" s="57" t="s">
        <v>761</v>
      </c>
      <c r="D51" s="58">
        <f>Invoice!B55</f>
        <v>2</v>
      </c>
      <c r="E51" s="59">
        <f>'Shipping Invoice'!J55*$N$1</f>
        <v>26.67</v>
      </c>
      <c r="F51" s="59">
        <f t="shared" si="0"/>
        <v>53.34</v>
      </c>
      <c r="G51" s="60">
        <f t="shared" si="1"/>
        <v>26.67</v>
      </c>
      <c r="H51" s="63">
        <f t="shared" si="2"/>
        <v>53.34</v>
      </c>
    </row>
    <row r="52" spans="1:8" s="62" customFormat="1" ht="24">
      <c r="A52" s="56" t="str">
        <f>IF((LEN('Copy paste to Here'!G56))&gt;5,((CONCATENATE('Copy paste to Here'!G56," &amp; ",'Copy paste to Here'!D56,"  &amp;  ",'Copy paste to Here'!E56))),"Empty Cell")</f>
        <v xml:space="preserve">Surgical steel circular barbell, 18g (1mm) with two 3mm balls &amp; Length: 6mm  &amp;  </v>
      </c>
      <c r="B52" s="57" t="str">
        <f>'Copy paste to Here'!C56</f>
        <v>CB18B3</v>
      </c>
      <c r="C52" s="57" t="s">
        <v>763</v>
      </c>
      <c r="D52" s="58">
        <f>Invoice!B56</f>
        <v>2</v>
      </c>
      <c r="E52" s="59">
        <f>'Shipping Invoice'!J56*$N$1</f>
        <v>10.18</v>
      </c>
      <c r="F52" s="59">
        <f t="shared" si="0"/>
        <v>20.36</v>
      </c>
      <c r="G52" s="60">
        <f t="shared" si="1"/>
        <v>10.18</v>
      </c>
      <c r="H52" s="63">
        <f t="shared" si="2"/>
        <v>20.36</v>
      </c>
    </row>
    <row r="53" spans="1:8" s="62" customFormat="1" ht="24">
      <c r="A53" s="56" t="str">
        <f>IF((LEN('Copy paste to Here'!G57))&gt;5,((CONCATENATE('Copy paste to Here'!G57," &amp; ",'Copy paste to Here'!D57,"  &amp;  ",'Copy paste to Here'!E57))),"Empty Cell")</f>
        <v xml:space="preserve">Surgical steel circular barbell, 18g (1mm) with two 3mm balls &amp; Length: 8mm  &amp;  </v>
      </c>
      <c r="B53" s="57" t="str">
        <f>'Copy paste to Here'!C57</f>
        <v>CB18B3</v>
      </c>
      <c r="C53" s="57" t="s">
        <v>763</v>
      </c>
      <c r="D53" s="58">
        <f>Invoice!B57</f>
        <v>6</v>
      </c>
      <c r="E53" s="59">
        <f>'Shipping Invoice'!J57*$N$1</f>
        <v>10.18</v>
      </c>
      <c r="F53" s="59">
        <f t="shared" si="0"/>
        <v>61.08</v>
      </c>
      <c r="G53" s="60">
        <f t="shared" si="1"/>
        <v>10.18</v>
      </c>
      <c r="H53" s="63">
        <f t="shared" si="2"/>
        <v>61.08</v>
      </c>
    </row>
    <row r="54" spans="1:8" s="62" customFormat="1" ht="24">
      <c r="A54" s="56" t="str">
        <f>IF((LEN('Copy paste to Here'!G58))&gt;5,((CONCATENATE('Copy paste to Here'!G58," &amp; ",'Copy paste to Here'!D58,"  &amp;  ",'Copy paste to Here'!E58))),"Empty Cell")</f>
        <v xml:space="preserve">Surgical steel circular barbell, 20g (0.8mm) with two 3mm cones &amp; Length: 6mm  &amp;  </v>
      </c>
      <c r="B54" s="57" t="str">
        <f>'Copy paste to Here'!C58</f>
        <v>CB20CN</v>
      </c>
      <c r="C54" s="57" t="s">
        <v>765</v>
      </c>
      <c r="D54" s="58">
        <f>Invoice!B58</f>
        <v>2</v>
      </c>
      <c r="E54" s="59">
        <f>'Shipping Invoice'!J58*$N$1</f>
        <v>13.69</v>
      </c>
      <c r="F54" s="59">
        <f t="shared" si="0"/>
        <v>27.38</v>
      </c>
      <c r="G54" s="60">
        <f t="shared" si="1"/>
        <v>13.69</v>
      </c>
      <c r="H54" s="63">
        <f t="shared" si="2"/>
        <v>27.38</v>
      </c>
    </row>
    <row r="55" spans="1:8" s="62" customFormat="1" ht="24">
      <c r="A55" s="56" t="str">
        <f>IF((LEN('Copy paste to Here'!G59))&gt;5,((CONCATENATE('Copy paste to Here'!G59," &amp; ",'Copy paste to Here'!D59,"  &amp;  ",'Copy paste to Here'!E59))),"Empty Cell")</f>
        <v>Premium PVD plated surgical steel circular barbell, 16g (1.2mm) with two 3mm cones &amp; Length: 8mm  &amp;  Color: Black</v>
      </c>
      <c r="B55" s="57" t="str">
        <f>'Copy paste to Here'!C59</f>
        <v>CBETCN</v>
      </c>
      <c r="C55" s="57" t="s">
        <v>767</v>
      </c>
      <c r="D55" s="58">
        <f>Invoice!B59</f>
        <v>3</v>
      </c>
      <c r="E55" s="59">
        <f>'Shipping Invoice'!J59*$N$1</f>
        <v>20.7</v>
      </c>
      <c r="F55" s="59">
        <f t="shared" si="0"/>
        <v>62.099999999999994</v>
      </c>
      <c r="G55" s="60">
        <f t="shared" si="1"/>
        <v>20.7</v>
      </c>
      <c r="H55" s="63">
        <f t="shared" si="2"/>
        <v>62.099999999999994</v>
      </c>
    </row>
    <row r="56" spans="1:8" s="62" customFormat="1" ht="24">
      <c r="A56" s="56" t="str">
        <f>IF((LEN('Copy paste to Here'!G60))&gt;5,((CONCATENATE('Copy paste to Here'!G60," &amp; ",'Copy paste to Here'!D60,"  &amp;  ",'Copy paste to Here'!E60))),"Empty Cell")</f>
        <v xml:space="preserve">Rose gold PVD plated surgical steel circular barbell, 16g (1.2mm) with two 3mm balls &amp; Length: 10mm  &amp;  </v>
      </c>
      <c r="B56" s="57" t="str">
        <f>'Copy paste to Here'!C60</f>
        <v>CBETTB</v>
      </c>
      <c r="C56" s="57" t="s">
        <v>769</v>
      </c>
      <c r="D56" s="58">
        <f>Invoice!B60</f>
        <v>2</v>
      </c>
      <c r="E56" s="59">
        <f>'Shipping Invoice'!J60*$N$1</f>
        <v>20.7</v>
      </c>
      <c r="F56" s="59">
        <f t="shared" si="0"/>
        <v>41.4</v>
      </c>
      <c r="G56" s="60">
        <f t="shared" si="1"/>
        <v>20.7</v>
      </c>
      <c r="H56" s="63">
        <f t="shared" si="2"/>
        <v>41.4</v>
      </c>
    </row>
    <row r="57" spans="1:8" s="62" customFormat="1" ht="24">
      <c r="A57" s="56" t="str">
        <f>IF((LEN('Copy paste to Here'!G61))&gt;5,((CONCATENATE('Copy paste to Here'!G61," &amp; ",'Copy paste to Here'!D61,"  &amp;  ",'Copy paste to Here'!E61))),"Empty Cell")</f>
        <v>Anodized surgical steel circular barbell, 14g (1.6mm) with two 5mm balls &amp; Length: 12mm  &amp;  Color: Black</v>
      </c>
      <c r="B57" s="57" t="str">
        <f>'Copy paste to Here'!C61</f>
        <v>CBTB</v>
      </c>
      <c r="C57" s="57" t="s">
        <v>771</v>
      </c>
      <c r="D57" s="58">
        <f>Invoice!B61</f>
        <v>2</v>
      </c>
      <c r="E57" s="59">
        <f>'Shipping Invoice'!J61*$N$1</f>
        <v>22.46</v>
      </c>
      <c r="F57" s="59">
        <f t="shared" si="0"/>
        <v>44.92</v>
      </c>
      <c r="G57" s="60">
        <f t="shared" si="1"/>
        <v>22.46</v>
      </c>
      <c r="H57" s="63">
        <f t="shared" si="2"/>
        <v>44.92</v>
      </c>
    </row>
    <row r="58" spans="1:8" s="62" customFormat="1" ht="24">
      <c r="A58" s="56" t="str">
        <f>IF((LEN('Copy paste to Here'!G62))&gt;5,((CONCATENATE('Copy paste to Here'!G62," &amp; ",'Copy paste to Here'!D62,"  &amp;  ",'Copy paste to Here'!E62))),"Empty Cell")</f>
        <v>Anodized surgical steel circular barbell, 14g (1.6mm) with two 4mm balls &amp; Length: 8mm  &amp;  Color: Black</v>
      </c>
      <c r="B58" s="57" t="str">
        <f>'Copy paste to Here'!C62</f>
        <v>CBTB4</v>
      </c>
      <c r="C58" s="57" t="s">
        <v>773</v>
      </c>
      <c r="D58" s="58">
        <f>Invoice!B62</f>
        <v>2</v>
      </c>
      <c r="E58" s="59">
        <f>'Shipping Invoice'!J62*$N$1</f>
        <v>22.46</v>
      </c>
      <c r="F58" s="59">
        <f t="shared" si="0"/>
        <v>44.92</v>
      </c>
      <c r="G58" s="60">
        <f t="shared" si="1"/>
        <v>22.46</v>
      </c>
      <c r="H58" s="63">
        <f t="shared" si="2"/>
        <v>44.92</v>
      </c>
    </row>
    <row r="59" spans="1:8" s="62" customFormat="1" ht="24">
      <c r="A59" s="56" t="str">
        <f>IF((LEN('Copy paste to Here'!G63))&gt;5,((CONCATENATE('Copy paste to Here'!G63," &amp; ",'Copy paste to Here'!D63,"  &amp;  ",'Copy paste to Here'!E63))),"Empty Cell")</f>
        <v>Anodized surgical steel circular barbell, 14g (1.6mm) with two 4mm cones &amp; Length: 8mm  &amp;  Color: Black</v>
      </c>
      <c r="B59" s="57" t="str">
        <f>'Copy paste to Here'!C63</f>
        <v>CBTCNM</v>
      </c>
      <c r="C59" s="57" t="s">
        <v>775</v>
      </c>
      <c r="D59" s="58">
        <f>Invoice!B63</f>
        <v>2</v>
      </c>
      <c r="E59" s="59">
        <f>'Shipping Invoice'!J63*$N$1</f>
        <v>22.46</v>
      </c>
      <c r="F59" s="59">
        <f t="shared" si="0"/>
        <v>44.92</v>
      </c>
      <c r="G59" s="60">
        <f t="shared" si="1"/>
        <v>22.46</v>
      </c>
      <c r="H59" s="63">
        <f t="shared" si="2"/>
        <v>44.92</v>
      </c>
    </row>
    <row r="60" spans="1:8" s="62" customFormat="1" ht="25.5">
      <c r="A60" s="56" t="str">
        <f>IF((LEN('Copy paste to Here'!G64))&gt;5,((CONCATENATE('Copy paste to Here'!G64," &amp; ",'Copy paste to Here'!D64,"  &amp;  ",'Copy paste to Here'!E64))),"Empty Cell")</f>
        <v xml:space="preserve">Rose gold PVD plated surgical steel double flared flesh tunnel &amp; Gauge: 12mm  &amp;  </v>
      </c>
      <c r="B60" s="57" t="str">
        <f>'Copy paste to Here'!C64</f>
        <v>DTTPG</v>
      </c>
      <c r="C60" s="57" t="s">
        <v>864</v>
      </c>
      <c r="D60" s="58">
        <f>Invoice!B64</f>
        <v>2</v>
      </c>
      <c r="E60" s="59">
        <f>'Shipping Invoice'!J64*$N$1</f>
        <v>57.55</v>
      </c>
      <c r="F60" s="59">
        <f t="shared" si="0"/>
        <v>115.1</v>
      </c>
      <c r="G60" s="60">
        <f t="shared" si="1"/>
        <v>57.55</v>
      </c>
      <c r="H60" s="63">
        <f t="shared" si="2"/>
        <v>115.1</v>
      </c>
    </row>
    <row r="61" spans="1:8" s="62" customFormat="1" ht="24">
      <c r="A61" s="56" t="str">
        <f>IF((LEN('Copy paste to Here'!G65))&gt;5,((CONCATENATE('Copy paste to Here'!G65," &amp; ",'Copy paste to Here'!D65,"  &amp;  ",'Copy paste to Here'!E65))),"Empty Cell")</f>
        <v xml:space="preserve">Bio flexible eyebrow retainer, 16g (1.2mm) - length 1/4'' to 1/2'' (6mm to 12mm) &amp; Length: 6mm  &amp;  </v>
      </c>
      <c r="B61" s="57" t="str">
        <f>'Copy paste to Here'!C65</f>
        <v>EBRT</v>
      </c>
      <c r="C61" s="57" t="s">
        <v>780</v>
      </c>
      <c r="D61" s="58">
        <f>Invoice!B65</f>
        <v>2</v>
      </c>
      <c r="E61" s="59">
        <f>'Shipping Invoice'!J65*$N$1</f>
        <v>4.91</v>
      </c>
      <c r="F61" s="59">
        <f t="shared" si="0"/>
        <v>9.82</v>
      </c>
      <c r="G61" s="60">
        <f t="shared" si="1"/>
        <v>4.91</v>
      </c>
      <c r="H61" s="63">
        <f t="shared" si="2"/>
        <v>9.82</v>
      </c>
    </row>
    <row r="62" spans="1:8" s="62" customFormat="1" ht="24">
      <c r="A62" s="56" t="str">
        <f>IF((LEN('Copy paste to Here'!G66))&gt;5,((CONCATENATE('Copy paste to Here'!G66," &amp; ",'Copy paste to Here'!D66,"  &amp;  ",'Copy paste to Here'!E66))),"Empty Cell")</f>
        <v xml:space="preserve">Bio flexible eyebrow retainer, 16g (1.2mm) - length 1/4'' to 1/2'' (6mm to 12mm) &amp; Length: 8mm  &amp;  </v>
      </c>
      <c r="B62" s="57" t="str">
        <f>'Copy paste to Here'!C66</f>
        <v>EBRT</v>
      </c>
      <c r="C62" s="57" t="s">
        <v>780</v>
      </c>
      <c r="D62" s="58">
        <f>Invoice!B66</f>
        <v>2</v>
      </c>
      <c r="E62" s="59">
        <f>'Shipping Invoice'!J66*$N$1</f>
        <v>4.91</v>
      </c>
      <c r="F62" s="59">
        <f t="shared" si="0"/>
        <v>9.82</v>
      </c>
      <c r="G62" s="60">
        <f t="shared" si="1"/>
        <v>4.91</v>
      </c>
      <c r="H62" s="63">
        <f t="shared" si="2"/>
        <v>9.82</v>
      </c>
    </row>
    <row r="63" spans="1:8" s="62" customFormat="1" ht="24">
      <c r="A63" s="56" t="str">
        <f>IF((LEN('Copy paste to Here'!G67))&gt;5,((CONCATENATE('Copy paste to Here'!G67," &amp; ",'Copy paste to Here'!D67,"  &amp;  ",'Copy paste to Here'!E67))),"Empty Cell")</f>
        <v xml:space="preserve">Bio flexible eyebrow retainer, 16g (1.2mm) - length 1/4'' to 1/2'' (6mm to 12mm) &amp; Length: 10mm  &amp;  </v>
      </c>
      <c r="B63" s="57" t="str">
        <f>'Copy paste to Here'!C67</f>
        <v>EBRT</v>
      </c>
      <c r="C63" s="57" t="s">
        <v>780</v>
      </c>
      <c r="D63" s="58">
        <f>Invoice!B67</f>
        <v>2</v>
      </c>
      <c r="E63" s="59">
        <f>'Shipping Invoice'!J67*$N$1</f>
        <v>4.91</v>
      </c>
      <c r="F63" s="59">
        <f t="shared" si="0"/>
        <v>9.82</v>
      </c>
      <c r="G63" s="60">
        <f t="shared" si="1"/>
        <v>4.91</v>
      </c>
      <c r="H63" s="63">
        <f t="shared" si="2"/>
        <v>9.82</v>
      </c>
    </row>
    <row r="64" spans="1:8" s="62" customFormat="1" ht="24">
      <c r="A64" s="56" t="str">
        <f>IF((LEN('Copy paste to Here'!G68))&gt;5,((CONCATENATE('Copy paste to Here'!G68," &amp; ",'Copy paste to Here'!D68,"  &amp;  ",'Copy paste to Here'!E68))),"Empty Cell")</f>
        <v xml:space="preserve">Bio flexible eyebrow retainer, 16g (1.2mm) - length 1/4'' to 1/2'' (6mm to 12mm) &amp; Length: 12mm  &amp;  </v>
      </c>
      <c r="B64" s="57" t="str">
        <f>'Copy paste to Here'!C68</f>
        <v>EBRT</v>
      </c>
      <c r="C64" s="57" t="s">
        <v>780</v>
      </c>
      <c r="D64" s="58">
        <f>Invoice!B68</f>
        <v>3</v>
      </c>
      <c r="E64" s="59">
        <f>'Shipping Invoice'!J68*$N$1</f>
        <v>4.91</v>
      </c>
      <c r="F64" s="59">
        <f t="shared" si="0"/>
        <v>14.73</v>
      </c>
      <c r="G64" s="60">
        <f t="shared" si="1"/>
        <v>4.91</v>
      </c>
      <c r="H64" s="63">
        <f t="shared" si="2"/>
        <v>14.73</v>
      </c>
    </row>
    <row r="65" spans="1:8" s="62" customFormat="1" ht="24">
      <c r="A65" s="56" t="str">
        <f>IF((LEN('Copy paste to Here'!G69))&gt;5,((CONCATENATE('Copy paste to Here'!G69," &amp; ",'Copy paste to Here'!D69,"  &amp;  ",'Copy paste to Here'!E69))),"Empty Cell")</f>
        <v>Bioflex eyebrow banana, 16g (1.2mm) with two 3mm balls &amp; Length: 8mm  &amp;  Color: Black</v>
      </c>
      <c r="B65" s="57" t="str">
        <f>'Copy paste to Here'!C69</f>
        <v>FBNEVB</v>
      </c>
      <c r="C65" s="57" t="s">
        <v>781</v>
      </c>
      <c r="D65" s="58">
        <f>Invoice!B69</f>
        <v>12</v>
      </c>
      <c r="E65" s="59">
        <f>'Shipping Invoice'!J69*$N$1</f>
        <v>8.42</v>
      </c>
      <c r="F65" s="59">
        <f t="shared" si="0"/>
        <v>101.03999999999999</v>
      </c>
      <c r="G65" s="60">
        <f t="shared" si="1"/>
        <v>8.42</v>
      </c>
      <c r="H65" s="63">
        <f t="shared" si="2"/>
        <v>101.03999999999999</v>
      </c>
    </row>
    <row r="66" spans="1:8" s="62" customFormat="1" ht="24">
      <c r="A66" s="56" t="str">
        <f>IF((LEN('Copy paste to Here'!G70))&gt;5,((CONCATENATE('Copy paste to Here'!G70," &amp; ",'Copy paste to Here'!D70,"  &amp;  ",'Copy paste to Here'!E70))),"Empty Cell")</f>
        <v>Bioflex eyebrow banana, 16g (1.2mm) with two 3mm balls &amp; Length: 8mm  &amp;  Color: Clear</v>
      </c>
      <c r="B66" s="57" t="str">
        <f>'Copy paste to Here'!C70</f>
        <v>FBNEVB</v>
      </c>
      <c r="C66" s="57" t="s">
        <v>781</v>
      </c>
      <c r="D66" s="58">
        <f>Invoice!B70</f>
        <v>8</v>
      </c>
      <c r="E66" s="59">
        <f>'Shipping Invoice'!J70*$N$1</f>
        <v>8.42</v>
      </c>
      <c r="F66" s="59">
        <f t="shared" si="0"/>
        <v>67.36</v>
      </c>
      <c r="G66" s="60">
        <f t="shared" si="1"/>
        <v>8.42</v>
      </c>
      <c r="H66" s="63">
        <f t="shared" si="2"/>
        <v>67.36</v>
      </c>
    </row>
    <row r="67" spans="1:8" s="62" customFormat="1" ht="25.5">
      <c r="A67" s="56" t="str">
        <f>IF((LEN('Copy paste to Here'!G71))&gt;5,((CONCATENATE('Copy paste to Here'!G71," &amp; ",'Copy paste to Here'!D71,"  &amp;  ",'Copy paste to Here'!E71))),"Empty Cell")</f>
        <v>Bioflex eyebrow banana, 16g (1.2mm) with two 3mm cones &amp; Length: 8mm  &amp;  Color: Black</v>
      </c>
      <c r="B67" s="57" t="str">
        <f>'Copy paste to Here'!C71</f>
        <v>FBNEVCN</v>
      </c>
      <c r="C67" s="57" t="s">
        <v>783</v>
      </c>
      <c r="D67" s="58">
        <f>Invoice!B71</f>
        <v>14</v>
      </c>
      <c r="E67" s="59">
        <f>'Shipping Invoice'!J71*$N$1</f>
        <v>9.1199999999999992</v>
      </c>
      <c r="F67" s="59">
        <f t="shared" si="0"/>
        <v>127.67999999999999</v>
      </c>
      <c r="G67" s="60">
        <f t="shared" si="1"/>
        <v>9.1199999999999992</v>
      </c>
      <c r="H67" s="63">
        <f t="shared" si="2"/>
        <v>127.67999999999999</v>
      </c>
    </row>
    <row r="68" spans="1:8" s="62" customFormat="1" ht="24">
      <c r="A68" s="56" t="str">
        <f>IF((LEN('Copy paste to Here'!G72))&gt;5,((CONCATENATE('Copy paste to Here'!G72," &amp; ",'Copy paste to Here'!D72,"  &amp;  ",'Copy paste to Here'!E72))),"Empty Cell")</f>
        <v>Anodized surgical steel fake plug in black and gold without O-Rings &amp; Size: 6mm  &amp;  Color: Black</v>
      </c>
      <c r="B68" s="57" t="str">
        <f>'Copy paste to Here'!C72</f>
        <v>IPTRD</v>
      </c>
      <c r="C68" s="57" t="s">
        <v>865</v>
      </c>
      <c r="D68" s="58">
        <f>Invoice!B72</f>
        <v>2</v>
      </c>
      <c r="E68" s="59">
        <f>'Shipping Invoice'!J72*$N$1</f>
        <v>22.46</v>
      </c>
      <c r="F68" s="59">
        <f t="shared" si="0"/>
        <v>44.92</v>
      </c>
      <c r="G68" s="60">
        <f t="shared" si="1"/>
        <v>22.46</v>
      </c>
      <c r="H68" s="63">
        <f t="shared" si="2"/>
        <v>44.92</v>
      </c>
    </row>
    <row r="69" spans="1:8" s="62" customFormat="1" ht="24">
      <c r="A69" s="56" t="str">
        <f>IF((LEN('Copy paste to Here'!G73))&gt;5,((CONCATENATE('Copy paste to Here'!G73," &amp; ",'Copy paste to Here'!D73,"  &amp;  ",'Copy paste to Here'!E73))),"Empty Cell")</f>
        <v>Anodized surgical steel fake plug in black and gold without O-Rings &amp; Size: 10mm  &amp;  Color: Black</v>
      </c>
      <c r="B69" s="57" t="str">
        <f>'Copy paste to Here'!C73</f>
        <v>IPTRD</v>
      </c>
      <c r="C69" s="57" t="s">
        <v>866</v>
      </c>
      <c r="D69" s="58">
        <f>Invoice!B73</f>
        <v>2</v>
      </c>
      <c r="E69" s="59">
        <f>'Shipping Invoice'!J73*$N$1</f>
        <v>25.97</v>
      </c>
      <c r="F69" s="59">
        <f t="shared" si="0"/>
        <v>51.94</v>
      </c>
      <c r="G69" s="60">
        <f t="shared" si="1"/>
        <v>25.97</v>
      </c>
      <c r="H69" s="63">
        <f t="shared" si="2"/>
        <v>51.94</v>
      </c>
    </row>
    <row r="70" spans="1:8" s="62" customFormat="1" ht="24">
      <c r="A70" s="56" t="str">
        <f>IF((LEN('Copy paste to Here'!G74))&gt;5,((CONCATENATE('Copy paste to Here'!G74," &amp; ",'Copy paste to Here'!D74,"  &amp;  ",'Copy paste to Here'!E74))),"Empty Cell")</f>
        <v>Acrylic fake plug without rubber O-rings &amp; Size: 8mm  &amp;  Color: Black</v>
      </c>
      <c r="B70" s="57" t="str">
        <f>'Copy paste to Here'!C74</f>
        <v>IPVRD</v>
      </c>
      <c r="C70" s="57" t="s">
        <v>787</v>
      </c>
      <c r="D70" s="58">
        <f>Invoice!B74</f>
        <v>2</v>
      </c>
      <c r="E70" s="59">
        <f>'Shipping Invoice'!J74*$N$1</f>
        <v>11.93</v>
      </c>
      <c r="F70" s="59">
        <f t="shared" si="0"/>
        <v>23.86</v>
      </c>
      <c r="G70" s="60">
        <f t="shared" si="1"/>
        <v>11.93</v>
      </c>
      <c r="H70" s="63">
        <f t="shared" si="2"/>
        <v>23.86</v>
      </c>
    </row>
    <row r="71" spans="1:8" s="62" customFormat="1" ht="24">
      <c r="A71" s="56" t="str">
        <f>IF((LEN('Copy paste to Here'!G75))&gt;5,((CONCATENATE('Copy paste to Here'!G75," &amp; ",'Copy paste to Here'!D75,"  &amp;  ",'Copy paste to Here'!E75))),"Empty Cell")</f>
        <v xml:space="preserve">Surgical steel labret, 18g (1mm) with 3mm cone &amp; Length: 8mm  &amp;  </v>
      </c>
      <c r="B71" s="57" t="str">
        <f>'Copy paste to Here'!C75</f>
        <v>LB18CN3</v>
      </c>
      <c r="C71" s="57" t="s">
        <v>789</v>
      </c>
      <c r="D71" s="58">
        <f>Invoice!B75</f>
        <v>2</v>
      </c>
      <c r="E71" s="59">
        <f>'Shipping Invoice'!J75*$N$1</f>
        <v>8.42</v>
      </c>
      <c r="F71" s="59">
        <f t="shared" si="0"/>
        <v>16.84</v>
      </c>
      <c r="G71" s="60">
        <f t="shared" si="1"/>
        <v>8.42</v>
      </c>
      <c r="H71" s="63">
        <f t="shared" si="2"/>
        <v>16.84</v>
      </c>
    </row>
    <row r="72" spans="1:8" s="62" customFormat="1" ht="48">
      <c r="A72" s="56" t="str">
        <f>IF((LEN('Copy paste to Here'!G76))&gt;5,((CONCATENATE('Copy paste to Here'!G76," &amp; ",'Copy paste to Here'!D76,"  &amp;  ",'Copy paste to Here'!E76))),"Empty Cell")</f>
        <v>Internally threaded 316L steel labret, 16g (1.2mm) with a upper 2 -5mm prong set round CZ stone (attachments are made from surgical steel) &amp; Length: 8mm with 5mm top part  &amp;  Cz Color: Clear</v>
      </c>
      <c r="B72" s="57" t="str">
        <f>'Copy paste to Here'!C76</f>
        <v>LBCZIN</v>
      </c>
      <c r="C72" s="57" t="s">
        <v>867</v>
      </c>
      <c r="D72" s="58">
        <f>Invoice!B76</f>
        <v>9</v>
      </c>
      <c r="E72" s="59">
        <f>'Shipping Invoice'!J76*$N$1</f>
        <v>57.9</v>
      </c>
      <c r="F72" s="59">
        <f t="shared" si="0"/>
        <v>521.1</v>
      </c>
      <c r="G72" s="60">
        <f t="shared" si="1"/>
        <v>57.9</v>
      </c>
      <c r="H72" s="63">
        <f t="shared" si="2"/>
        <v>521.1</v>
      </c>
    </row>
    <row r="73" spans="1:8" s="62" customFormat="1" ht="24">
      <c r="A73" s="56" t="str">
        <f>IF((LEN('Copy paste to Here'!G77))&gt;5,((CONCATENATE('Copy paste to Here'!G77," &amp; ",'Copy paste to Here'!D77,"  &amp;  ",'Copy paste to Here'!E77))),"Empty Cell")</f>
        <v xml:space="preserve">Bio flexible labret, 16g (1.2mm) with a 3mm push in steel cone &amp; Length: 10mm  &amp;  </v>
      </c>
      <c r="B73" s="57" t="str">
        <f>'Copy paste to Here'!C77</f>
        <v>LBICN</v>
      </c>
      <c r="C73" s="57" t="s">
        <v>794</v>
      </c>
      <c r="D73" s="58">
        <f>Invoice!B77</f>
        <v>6</v>
      </c>
      <c r="E73" s="59">
        <f>'Shipping Invoice'!J77*$N$1</f>
        <v>10.18</v>
      </c>
      <c r="F73" s="59">
        <f t="shared" si="0"/>
        <v>61.08</v>
      </c>
      <c r="G73" s="60">
        <f t="shared" si="1"/>
        <v>10.18</v>
      </c>
      <c r="H73" s="63">
        <f t="shared" si="2"/>
        <v>61.08</v>
      </c>
    </row>
    <row r="74" spans="1:8" s="62" customFormat="1" ht="36">
      <c r="A74" s="56" t="str">
        <f>IF((LEN('Copy paste to Here'!G78))&gt;5,((CONCATENATE('Copy paste to Here'!G78," &amp; ",'Copy paste to Here'!D78,"  &amp;  ",'Copy paste to Here'!E78))),"Empty Cell")</f>
        <v>Clear bio flexible labret, 16g (1.2mm) with a 316L steel push in 2mm flat jewel ball top &amp; Length: 6mm  &amp;  Crystal Color: Blue Zircon</v>
      </c>
      <c r="B74" s="57" t="str">
        <f>'Copy paste to Here'!C78</f>
        <v>LBIJ</v>
      </c>
      <c r="C74" s="57" t="s">
        <v>796</v>
      </c>
      <c r="D74" s="58">
        <f>Invoice!B78</f>
        <v>2</v>
      </c>
      <c r="E74" s="59">
        <f>'Shipping Invoice'!J78*$N$1</f>
        <v>11.93</v>
      </c>
      <c r="F74" s="59">
        <f t="shared" si="0"/>
        <v>23.86</v>
      </c>
      <c r="G74" s="60">
        <f t="shared" si="1"/>
        <v>11.93</v>
      </c>
      <c r="H74" s="63">
        <f t="shared" si="2"/>
        <v>23.86</v>
      </c>
    </row>
    <row r="75" spans="1:8" s="62" customFormat="1" ht="48">
      <c r="A75" s="56" t="str">
        <f>IF((LEN('Copy paste to Here'!G79))&gt;5,((CONCATENATE('Copy paste to Here'!G79," &amp; ",'Copy paste to Here'!D79,"  &amp;  ",'Copy paste to Here'!E79))),"Empty Cell")</f>
        <v>Surgical steel internally threaded labret, 16g (1.2mm) with bezel set jewel flat head sized 1.5mm to 4mm for triple tragus piercings &amp; Length: 6mm with 3mm top part  &amp;  Crystal Color: Clear</v>
      </c>
      <c r="B75" s="57" t="str">
        <f>'Copy paste to Here'!C79</f>
        <v>LBIRC</v>
      </c>
      <c r="C75" s="57" t="s">
        <v>868</v>
      </c>
      <c r="D75" s="58">
        <f>Invoice!B79</f>
        <v>12</v>
      </c>
      <c r="E75" s="59">
        <f>'Shipping Invoice'!J79*$N$1</f>
        <v>29.48</v>
      </c>
      <c r="F75" s="59">
        <f t="shared" si="0"/>
        <v>353.76</v>
      </c>
      <c r="G75" s="60">
        <f t="shared" si="1"/>
        <v>29.48</v>
      </c>
      <c r="H75" s="63">
        <f t="shared" si="2"/>
        <v>353.76</v>
      </c>
    </row>
    <row r="76" spans="1:8" s="62" customFormat="1" ht="24">
      <c r="A76" s="56" t="str">
        <f>IF((LEN('Copy paste to Here'!G80))&gt;5,((CONCATENATE('Copy paste to Here'!G80," &amp; ",'Copy paste to Here'!D80,"  &amp;  ",'Copy paste to Here'!E80))),"Empty Cell")</f>
        <v>16g Flexible acrylic labret retainer with push in disc &amp; Length: 6mm  &amp;  Color: Clear</v>
      </c>
      <c r="B76" s="57" t="str">
        <f>'Copy paste to Here'!C80</f>
        <v>LBRT16</v>
      </c>
      <c r="C76" s="57" t="s">
        <v>800</v>
      </c>
      <c r="D76" s="58">
        <f>Invoice!B80</f>
        <v>42</v>
      </c>
      <c r="E76" s="59">
        <f>'Shipping Invoice'!J80*$N$1</f>
        <v>4.91</v>
      </c>
      <c r="F76" s="59">
        <f t="shared" si="0"/>
        <v>206.22</v>
      </c>
      <c r="G76" s="60">
        <f t="shared" si="1"/>
        <v>4.91</v>
      </c>
      <c r="H76" s="63">
        <f t="shared" si="2"/>
        <v>206.22</v>
      </c>
    </row>
    <row r="77" spans="1:8" s="62" customFormat="1" ht="24">
      <c r="A77" s="56" t="str">
        <f>IF((LEN('Copy paste to Here'!G81))&gt;5,((CONCATENATE('Copy paste to Here'!G81," &amp; ",'Copy paste to Here'!D81,"  &amp;  ",'Copy paste to Here'!E81))),"Empty Cell")</f>
        <v>16g Flexible acrylic labret retainer with push in disc &amp; Length: 8mm  &amp;  Color: Clear</v>
      </c>
      <c r="B77" s="57" t="str">
        <f>'Copy paste to Here'!C81</f>
        <v>LBRT16</v>
      </c>
      <c r="C77" s="57" t="s">
        <v>800</v>
      </c>
      <c r="D77" s="58">
        <f>Invoice!B81</f>
        <v>24</v>
      </c>
      <c r="E77" s="59">
        <f>'Shipping Invoice'!J81*$N$1</f>
        <v>4.91</v>
      </c>
      <c r="F77" s="59">
        <f t="shared" si="0"/>
        <v>117.84</v>
      </c>
      <c r="G77" s="60">
        <f t="shared" si="1"/>
        <v>4.91</v>
      </c>
      <c r="H77" s="63">
        <f t="shared" si="2"/>
        <v>117.84</v>
      </c>
    </row>
    <row r="78" spans="1:8" s="62" customFormat="1" ht="24">
      <c r="A78" s="56" t="str">
        <f>IF((LEN('Copy paste to Here'!G82))&gt;5,((CONCATENATE('Copy paste to Here'!G82," &amp; ",'Copy paste to Here'!D82,"  &amp;  ",'Copy paste to Here'!E82))),"Empty Cell")</f>
        <v>16g Flexible acrylic labret retainer with push in disc &amp; Length: 10mm  &amp;  Color: Clear</v>
      </c>
      <c r="B78" s="57" t="str">
        <f>'Copy paste to Here'!C82</f>
        <v>LBRT16</v>
      </c>
      <c r="C78" s="57" t="s">
        <v>800</v>
      </c>
      <c r="D78" s="58">
        <f>Invoice!B82</f>
        <v>24</v>
      </c>
      <c r="E78" s="59">
        <f>'Shipping Invoice'!J82*$N$1</f>
        <v>4.91</v>
      </c>
      <c r="F78" s="59">
        <f t="shared" si="0"/>
        <v>117.84</v>
      </c>
      <c r="G78" s="60">
        <f t="shared" si="1"/>
        <v>4.91</v>
      </c>
      <c r="H78" s="63">
        <f t="shared" si="2"/>
        <v>117.84</v>
      </c>
    </row>
    <row r="79" spans="1:8" s="62" customFormat="1" ht="24">
      <c r="A79" s="56" t="str">
        <f>IF((LEN('Copy paste to Here'!G83))&gt;5,((CONCATENATE('Copy paste to Here'!G83," &amp; ",'Copy paste to Here'!D83,"  &amp;  ",'Copy paste to Here'!E83))),"Empty Cell")</f>
        <v>Premium PVD plated surgical steel labret, 16g (1.2mm) with a 3mm ball &amp; Length: 8mm  &amp;  Color: Black</v>
      </c>
      <c r="B79" s="57" t="str">
        <f>'Copy paste to Here'!C83</f>
        <v>LBTB3</v>
      </c>
      <c r="C79" s="57" t="s">
        <v>802</v>
      </c>
      <c r="D79" s="58">
        <f>Invoice!B83</f>
        <v>1</v>
      </c>
      <c r="E79" s="59">
        <f>'Shipping Invoice'!J83*$N$1</f>
        <v>20.7</v>
      </c>
      <c r="F79" s="59">
        <f t="shared" si="0"/>
        <v>20.7</v>
      </c>
      <c r="G79" s="60">
        <f t="shared" si="1"/>
        <v>20.7</v>
      </c>
      <c r="H79" s="63">
        <f t="shared" si="2"/>
        <v>20.7</v>
      </c>
    </row>
    <row r="80" spans="1:8" s="62" customFormat="1" ht="24">
      <c r="A80" s="56" t="str">
        <f>IF((LEN('Copy paste to Here'!G84))&gt;5,((CONCATENATE('Copy paste to Here'!G84," &amp; ",'Copy paste to Here'!D84,"  &amp;  ",'Copy paste to Here'!E84))),"Empty Cell")</f>
        <v>Premium PVD plated surgical steel labret, 16g (1.2mm) with a 3mm ball &amp; Length: 12mm  &amp;  Color: Rainbow</v>
      </c>
      <c r="B80" s="57" t="str">
        <f>'Copy paste to Here'!C84</f>
        <v>LBTB3</v>
      </c>
      <c r="C80" s="57" t="s">
        <v>802</v>
      </c>
      <c r="D80" s="58">
        <f>Invoice!B84</f>
        <v>3</v>
      </c>
      <c r="E80" s="59">
        <f>'Shipping Invoice'!J84*$N$1</f>
        <v>20.7</v>
      </c>
      <c r="F80" s="59">
        <f t="shared" si="0"/>
        <v>62.099999999999994</v>
      </c>
      <c r="G80" s="60">
        <f t="shared" si="1"/>
        <v>20.7</v>
      </c>
      <c r="H80" s="63">
        <f t="shared" si="2"/>
        <v>62.099999999999994</v>
      </c>
    </row>
    <row r="81" spans="1:8" s="62" customFormat="1" ht="24">
      <c r="A81" s="56" t="str">
        <f>IF((LEN('Copy paste to Here'!G85))&gt;5,((CONCATENATE('Copy paste to Here'!G85," &amp; ",'Copy paste to Here'!D85,"  &amp;  ",'Copy paste to Here'!E85))),"Empty Cell")</f>
        <v>Anodized surgical steel labret, 14g (1.6mm) with a 4mm ball &amp; Length: 6mm  &amp;  Color: Black</v>
      </c>
      <c r="B81" s="57" t="str">
        <f>'Copy paste to Here'!C85</f>
        <v>LBTB4</v>
      </c>
      <c r="C81" s="57" t="s">
        <v>804</v>
      </c>
      <c r="D81" s="58">
        <f>Invoice!B85</f>
        <v>2</v>
      </c>
      <c r="E81" s="59">
        <f>'Shipping Invoice'!J85*$N$1</f>
        <v>20.7</v>
      </c>
      <c r="F81" s="59">
        <f t="shared" si="0"/>
        <v>41.4</v>
      </c>
      <c r="G81" s="60">
        <f t="shared" si="1"/>
        <v>20.7</v>
      </c>
      <c r="H81" s="63">
        <f t="shared" si="2"/>
        <v>41.4</v>
      </c>
    </row>
    <row r="82" spans="1:8" s="62" customFormat="1" ht="24">
      <c r="A82" s="56" t="str">
        <f>IF((LEN('Copy paste to Here'!G86))&gt;5,((CONCATENATE('Copy paste to Here'!G86," &amp; ",'Copy paste to Here'!D86,"  &amp;  ",'Copy paste to Here'!E86))),"Empty Cell")</f>
        <v xml:space="preserve">Rose gold PVD plated surgical steel labret, 16g (1.2mm) with a 3mm ball &amp; Length: 6mm  &amp;  </v>
      </c>
      <c r="B82" s="57" t="str">
        <f>'Copy paste to Here'!C86</f>
        <v>LBTTB3</v>
      </c>
      <c r="C82" s="57" t="s">
        <v>806</v>
      </c>
      <c r="D82" s="58">
        <f>Invoice!B86</f>
        <v>3</v>
      </c>
      <c r="E82" s="59">
        <f>'Shipping Invoice'!J86*$N$1</f>
        <v>20.7</v>
      </c>
      <c r="F82" s="59">
        <f t="shared" si="0"/>
        <v>62.099999999999994</v>
      </c>
      <c r="G82" s="60">
        <f t="shared" si="1"/>
        <v>20.7</v>
      </c>
      <c r="H82" s="63">
        <f t="shared" si="2"/>
        <v>62.099999999999994</v>
      </c>
    </row>
    <row r="83" spans="1:8" s="62" customFormat="1" ht="24">
      <c r="A83" s="56" t="str">
        <f>IF((LEN('Copy paste to Here'!G87))&gt;5,((CONCATENATE('Copy paste to Here'!G87," &amp; ",'Copy paste to Here'!D87,"  &amp;  ",'Copy paste to Here'!E87))),"Empty Cell")</f>
        <v xml:space="preserve">Clear acrylic flexible nose bone retainer, 22g (0.6mm) and 20g (0.8mm) with 2mm flat disk shaped top &amp; Gauge: 0.8mm  &amp;  </v>
      </c>
      <c r="B83" s="57" t="str">
        <f>'Copy paste to Here'!C87</f>
        <v>NBRTD</v>
      </c>
      <c r="C83" s="57" t="s">
        <v>808</v>
      </c>
      <c r="D83" s="58">
        <f>Invoice!B87</f>
        <v>91</v>
      </c>
      <c r="E83" s="59">
        <f>'Shipping Invoice'!J87*$N$1</f>
        <v>4.91</v>
      </c>
      <c r="F83" s="59">
        <f t="shared" ref="F83:F146" si="3">D83*E83</f>
        <v>446.81</v>
      </c>
      <c r="G83" s="60">
        <f t="shared" ref="G83:G146" si="4">E83*$E$14</f>
        <v>4.91</v>
      </c>
      <c r="H83" s="63">
        <f t="shared" ref="H83:H146" si="5">D83*G83</f>
        <v>446.81</v>
      </c>
    </row>
    <row r="84" spans="1:8" s="62" customFormat="1" ht="24">
      <c r="A84" s="56" t="str">
        <f>IF((LEN('Copy paste to Here'!G88))&gt;5,((CONCATENATE('Copy paste to Here'!G88," &amp; ",'Copy paste to Here'!D88,"  &amp;  ",'Copy paste to Here'!E88))),"Empty Cell")</f>
        <v xml:space="preserve">High polished surgical steel nose screw, 0.8mm (20g) with 2mm ball shaped top &amp;   &amp;  </v>
      </c>
      <c r="B84" s="57" t="str">
        <f>'Copy paste to Here'!C88</f>
        <v>NSB</v>
      </c>
      <c r="C84" s="57" t="s">
        <v>121</v>
      </c>
      <c r="D84" s="58">
        <f>Invoice!B88</f>
        <v>6</v>
      </c>
      <c r="E84" s="59">
        <f>'Shipping Invoice'!J88*$N$1</f>
        <v>6.67</v>
      </c>
      <c r="F84" s="59">
        <f t="shared" si="3"/>
        <v>40.019999999999996</v>
      </c>
      <c r="G84" s="60">
        <f t="shared" si="4"/>
        <v>6.67</v>
      </c>
      <c r="H84" s="63">
        <f t="shared" si="5"/>
        <v>40.019999999999996</v>
      </c>
    </row>
    <row r="85" spans="1:8" s="62" customFormat="1" ht="24">
      <c r="A85" s="56" t="str">
        <f>IF((LEN('Copy paste to Here'!G89))&gt;5,((CONCATENATE('Copy paste to Here'!G89," &amp; ",'Copy paste to Here'!D89,"  &amp;  ",'Copy paste to Here'!E89))),"Empty Cell")</f>
        <v xml:space="preserve">Clear Bio-flexible nose screw retainer, 20g (0.8mm) with 2mm ball shaped top &amp;   &amp;  </v>
      </c>
      <c r="B85" s="57" t="str">
        <f>'Copy paste to Here'!C89</f>
        <v>NSCRT20</v>
      </c>
      <c r="C85" s="57" t="s">
        <v>812</v>
      </c>
      <c r="D85" s="58">
        <f>Invoice!B89</f>
        <v>9</v>
      </c>
      <c r="E85" s="59">
        <f>'Shipping Invoice'!J89*$N$1</f>
        <v>4.91</v>
      </c>
      <c r="F85" s="59">
        <f t="shared" si="3"/>
        <v>44.19</v>
      </c>
      <c r="G85" s="60">
        <f t="shared" si="4"/>
        <v>4.91</v>
      </c>
      <c r="H85" s="63">
        <f t="shared" si="5"/>
        <v>44.19</v>
      </c>
    </row>
    <row r="86" spans="1:8" s="62" customFormat="1" ht="24">
      <c r="A86" s="56" t="str">
        <f>IF((LEN('Copy paste to Here'!G90))&gt;5,((CONCATENATE('Copy paste to Here'!G90," &amp; ",'Copy paste to Here'!D90,"  &amp;  ",'Copy paste to Here'!E90))),"Empty Cell")</f>
        <v xml:space="preserve">Clear acrylic flexible nose stud retainer, 20g (0.8mm) with 2mm flat disk shaped top &amp;   &amp;  </v>
      </c>
      <c r="B86" s="57" t="str">
        <f>'Copy paste to Here'!C90</f>
        <v>NSRTD</v>
      </c>
      <c r="C86" s="57" t="s">
        <v>814</v>
      </c>
      <c r="D86" s="58">
        <f>Invoice!B90</f>
        <v>288</v>
      </c>
      <c r="E86" s="59">
        <f>'Shipping Invoice'!J90*$N$1</f>
        <v>4.91</v>
      </c>
      <c r="F86" s="59">
        <f t="shared" si="3"/>
        <v>1414.08</v>
      </c>
      <c r="G86" s="60">
        <f t="shared" si="4"/>
        <v>4.91</v>
      </c>
      <c r="H86" s="63">
        <f t="shared" si="5"/>
        <v>1414.08</v>
      </c>
    </row>
    <row r="87" spans="1:8" s="62" customFormat="1" ht="24">
      <c r="A87" s="56" t="str">
        <f>IF((LEN('Copy paste to Here'!G91))&gt;5,((CONCATENATE('Copy paste to Here'!G91," &amp; ",'Copy paste to Here'!D91,"  &amp;  ",'Copy paste to Here'!E91))),"Empty Cell")</f>
        <v xml:space="preserve">High polished surgical steel hinged segment ring, 16g (1.2mm) &amp; Length: 12mm  &amp;  </v>
      </c>
      <c r="B87" s="57" t="str">
        <f>'Copy paste to Here'!C91</f>
        <v>SEGH16</v>
      </c>
      <c r="C87" s="57" t="s">
        <v>70</v>
      </c>
      <c r="D87" s="58">
        <f>Invoice!B91</f>
        <v>4</v>
      </c>
      <c r="E87" s="59">
        <f>'Shipping Invoice'!J91*$N$1</f>
        <v>55.8</v>
      </c>
      <c r="F87" s="59">
        <f t="shared" si="3"/>
        <v>223.2</v>
      </c>
      <c r="G87" s="60">
        <f t="shared" si="4"/>
        <v>55.8</v>
      </c>
      <c r="H87" s="63">
        <f t="shared" si="5"/>
        <v>223.2</v>
      </c>
    </row>
    <row r="88" spans="1:8" s="62" customFormat="1" ht="24">
      <c r="A88" s="56" t="str">
        <f>IF((LEN('Copy paste to Here'!G92))&gt;5,((CONCATENATE('Copy paste to Here'!G92," &amp; ",'Copy paste to Here'!D92,"  &amp;  ",'Copy paste to Here'!E92))),"Empty Cell")</f>
        <v xml:space="preserve">High polished surgical steel hinged segment ring, 18g (1.0mm) &amp; Length: 10mm  &amp;  </v>
      </c>
      <c r="B88" s="57" t="str">
        <f>'Copy paste to Here'!C92</f>
        <v>SEGH18</v>
      </c>
      <c r="C88" s="57" t="s">
        <v>817</v>
      </c>
      <c r="D88" s="58">
        <f>Invoice!B92</f>
        <v>8</v>
      </c>
      <c r="E88" s="59">
        <f>'Shipping Invoice'!J92*$N$1</f>
        <v>59.3</v>
      </c>
      <c r="F88" s="59">
        <f t="shared" si="3"/>
        <v>474.4</v>
      </c>
      <c r="G88" s="60">
        <f t="shared" si="4"/>
        <v>59.3</v>
      </c>
      <c r="H88" s="63">
        <f t="shared" si="5"/>
        <v>474.4</v>
      </c>
    </row>
    <row r="89" spans="1:8" s="62" customFormat="1" ht="25.5">
      <c r="A89" s="56" t="str">
        <f>IF((LEN('Copy paste to Here'!G93))&gt;5,((CONCATENATE('Copy paste to Here'!G93," &amp; ",'Copy paste to Here'!D93,"  &amp;  ",'Copy paste to Here'!E93))),"Empty Cell")</f>
        <v>PVD plated surgical steel hinged segment ring, 16g (1.2mm) &amp; Length: 10mm  &amp;  Color: Black</v>
      </c>
      <c r="B89" s="57" t="str">
        <f>'Copy paste to Here'!C93</f>
        <v>SEGHT16</v>
      </c>
      <c r="C89" s="57" t="s">
        <v>73</v>
      </c>
      <c r="D89" s="58">
        <f>Invoice!B93</f>
        <v>14</v>
      </c>
      <c r="E89" s="59">
        <f>'Shipping Invoice'!J93*$N$1</f>
        <v>68.08</v>
      </c>
      <c r="F89" s="59">
        <f t="shared" si="3"/>
        <v>953.12</v>
      </c>
      <c r="G89" s="60">
        <f t="shared" si="4"/>
        <v>68.08</v>
      </c>
      <c r="H89" s="63">
        <f t="shared" si="5"/>
        <v>953.12</v>
      </c>
    </row>
    <row r="90" spans="1:8" s="62" customFormat="1" ht="25.5">
      <c r="A90" s="56" t="str">
        <f>IF((LEN('Copy paste to Here'!G94))&gt;5,((CONCATENATE('Copy paste to Here'!G94," &amp; ",'Copy paste to Here'!D94,"  &amp;  ",'Copy paste to Here'!E94))),"Empty Cell")</f>
        <v>PVD plated surgical steel hinged segment ring, 18g (1.0mm)  &amp; Length: 6mm  &amp;  Color: Gold</v>
      </c>
      <c r="B90" s="57" t="str">
        <f>'Copy paste to Here'!C94</f>
        <v>SEGHT18</v>
      </c>
      <c r="C90" s="57" t="s">
        <v>820</v>
      </c>
      <c r="D90" s="58">
        <f>Invoice!B94</f>
        <v>2</v>
      </c>
      <c r="E90" s="59">
        <f>'Shipping Invoice'!J94*$N$1</f>
        <v>73.34</v>
      </c>
      <c r="F90" s="59">
        <f t="shared" si="3"/>
        <v>146.68</v>
      </c>
      <c r="G90" s="60">
        <f t="shared" si="4"/>
        <v>73.34</v>
      </c>
      <c r="H90" s="63">
        <f t="shared" si="5"/>
        <v>146.68</v>
      </c>
    </row>
    <row r="91" spans="1:8" s="62" customFormat="1" ht="25.5">
      <c r="A91" s="56" t="str">
        <f>IF((LEN('Copy paste to Here'!G95))&gt;5,((CONCATENATE('Copy paste to Here'!G95," &amp; ",'Copy paste to Here'!D95,"  &amp;  ",'Copy paste to Here'!E95))),"Empty Cell")</f>
        <v>PVD plated surgical steel hinged segment ring, 18g (1.0mm)  &amp; Length: 8mm  &amp;  Color: Gold</v>
      </c>
      <c r="B91" s="57" t="str">
        <f>'Copy paste to Here'!C95</f>
        <v>SEGHT18</v>
      </c>
      <c r="C91" s="57" t="s">
        <v>820</v>
      </c>
      <c r="D91" s="58">
        <f>Invoice!B95</f>
        <v>32</v>
      </c>
      <c r="E91" s="59">
        <f>'Shipping Invoice'!J95*$N$1</f>
        <v>73.34</v>
      </c>
      <c r="F91" s="59">
        <f t="shared" si="3"/>
        <v>2346.88</v>
      </c>
      <c r="G91" s="60">
        <f t="shared" si="4"/>
        <v>73.34</v>
      </c>
      <c r="H91" s="63">
        <f t="shared" si="5"/>
        <v>2346.88</v>
      </c>
    </row>
    <row r="92" spans="1:8" s="62" customFormat="1" ht="25.5">
      <c r="A92" s="56" t="str">
        <f>IF((LEN('Copy paste to Here'!G96))&gt;5,((CONCATENATE('Copy paste to Here'!G96," &amp; ",'Copy paste to Here'!D96,"  &amp;  ",'Copy paste to Here'!E96))),"Empty Cell")</f>
        <v xml:space="preserve">Rose gold PVD plated surgical steel hinged segment ring, 16g (1.2mm) &amp; Length: 12mm  &amp;  </v>
      </c>
      <c r="B92" s="57" t="str">
        <f>'Copy paste to Here'!C96</f>
        <v>SEGHTT16</v>
      </c>
      <c r="C92" s="57" t="s">
        <v>822</v>
      </c>
      <c r="D92" s="58">
        <f>Invoice!B96</f>
        <v>2</v>
      </c>
      <c r="E92" s="59">
        <f>'Shipping Invoice'!J96*$N$1</f>
        <v>68.08</v>
      </c>
      <c r="F92" s="59">
        <f t="shared" si="3"/>
        <v>136.16</v>
      </c>
      <c r="G92" s="60">
        <f t="shared" si="4"/>
        <v>68.08</v>
      </c>
      <c r="H92" s="63">
        <f t="shared" si="5"/>
        <v>136.16</v>
      </c>
    </row>
    <row r="93" spans="1:8" s="62" customFormat="1" ht="25.5">
      <c r="A93" s="56" t="str">
        <f>IF((LEN('Copy paste to Here'!G97))&gt;5,((CONCATENATE('Copy paste to Here'!G97," &amp; ",'Copy paste to Here'!D97,"  &amp;  ",'Copy paste to Here'!E97))),"Empty Cell")</f>
        <v xml:space="preserve">Rose gold PVD plated surgical steel hinged segment ring, 18g (1mm) &amp; Length: 10mm  &amp;  </v>
      </c>
      <c r="B93" s="57" t="str">
        <f>'Copy paste to Here'!C97</f>
        <v>SEGHTT18</v>
      </c>
      <c r="C93" s="57" t="s">
        <v>824</v>
      </c>
      <c r="D93" s="58">
        <f>Invoice!B97</f>
        <v>6</v>
      </c>
      <c r="E93" s="59">
        <f>'Shipping Invoice'!J97*$N$1</f>
        <v>73.34</v>
      </c>
      <c r="F93" s="59">
        <f t="shared" si="3"/>
        <v>440.04</v>
      </c>
      <c r="G93" s="60">
        <f t="shared" si="4"/>
        <v>73.34</v>
      </c>
      <c r="H93" s="63">
        <f t="shared" si="5"/>
        <v>440.04</v>
      </c>
    </row>
    <row r="94" spans="1:8" s="62" customFormat="1" ht="24">
      <c r="A94" s="56" t="str">
        <f>IF((LEN('Copy paste to Here'!G98))&gt;5,((CONCATENATE('Copy paste to Here'!G98," &amp; ",'Copy paste to Here'!D98,"  &amp;  ",'Copy paste to Here'!E98))),"Empty Cell")</f>
        <v xml:space="preserve">Anodized surgical steel nose bone, 20g (0.8mm) with 2mm ball shaped top &amp; Color: Black  &amp;  </v>
      </c>
      <c r="B94" s="57" t="str">
        <f>'Copy paste to Here'!C98</f>
        <v>SNBBT</v>
      </c>
      <c r="C94" s="57" t="s">
        <v>826</v>
      </c>
      <c r="D94" s="58">
        <f>Invoice!B98</f>
        <v>2</v>
      </c>
      <c r="E94" s="59">
        <f>'Shipping Invoice'!J98*$N$1</f>
        <v>13.69</v>
      </c>
      <c r="F94" s="59">
        <f t="shared" si="3"/>
        <v>27.38</v>
      </c>
      <c r="G94" s="60">
        <f t="shared" si="4"/>
        <v>13.69</v>
      </c>
      <c r="H94" s="63">
        <f t="shared" si="5"/>
        <v>27.38</v>
      </c>
    </row>
    <row r="95" spans="1:8" s="62" customFormat="1" ht="24">
      <c r="A95" s="56" t="str">
        <f>IF((LEN('Copy paste to Here'!G99))&gt;5,((CONCATENATE('Copy paste to Here'!G99," &amp; ",'Copy paste to Here'!D99,"  &amp;  ",'Copy paste to Here'!E99))),"Empty Cell")</f>
        <v>Premium PVD plated surgical steel eyebrow spiral, 16g (1.2mm) with two 3mm balls &amp; Length: 8mm  &amp;  Color: Black</v>
      </c>
      <c r="B95" s="57" t="str">
        <f>'Copy paste to Here'!C99</f>
        <v>SPETB</v>
      </c>
      <c r="C95" s="57" t="s">
        <v>606</v>
      </c>
      <c r="D95" s="58">
        <f>Invoice!B99</f>
        <v>2</v>
      </c>
      <c r="E95" s="59">
        <f>'Shipping Invoice'!J99*$N$1</f>
        <v>24.21</v>
      </c>
      <c r="F95" s="59">
        <f t="shared" si="3"/>
        <v>48.42</v>
      </c>
      <c r="G95" s="60">
        <f t="shared" si="4"/>
        <v>24.21</v>
      </c>
      <c r="H95" s="63">
        <f t="shared" si="5"/>
        <v>48.42</v>
      </c>
    </row>
    <row r="96" spans="1:8" s="62" customFormat="1" ht="24">
      <c r="A96" s="56" t="str">
        <f>IF((LEN('Copy paste to Here'!G100))&gt;5,((CONCATENATE('Copy paste to Here'!G100," &amp; ",'Copy paste to Here'!D100,"  &amp;  ",'Copy paste to Here'!E100))),"Empty Cell")</f>
        <v>Anodized surgical steel eyebrow spiral, 20g (0.8mm) with two 3mm cones &amp; Length: 10mm  &amp;  Color: Black</v>
      </c>
      <c r="B96" s="57" t="str">
        <f>'Copy paste to Here'!C100</f>
        <v>SPT20CN</v>
      </c>
      <c r="C96" s="57" t="s">
        <v>828</v>
      </c>
      <c r="D96" s="58">
        <f>Invoice!B100</f>
        <v>2</v>
      </c>
      <c r="E96" s="59">
        <f>'Shipping Invoice'!J100*$N$1</f>
        <v>20.7</v>
      </c>
      <c r="F96" s="59">
        <f t="shared" si="3"/>
        <v>41.4</v>
      </c>
      <c r="G96" s="60">
        <f t="shared" si="4"/>
        <v>20.7</v>
      </c>
      <c r="H96" s="63">
        <f t="shared" si="5"/>
        <v>41.4</v>
      </c>
    </row>
    <row r="97" spans="1:8" s="62" customFormat="1" ht="25.5">
      <c r="A97" s="56" t="str">
        <f>IF((LEN('Copy paste to Here'!G101))&gt;5,((CONCATENATE('Copy paste to Here'!G101," &amp; ",'Copy paste to Here'!D101,"  &amp;  ",'Copy paste to Here'!E101))),"Empty Cell")</f>
        <v xml:space="preserve">Titanium G23 eyebrow barbell, 16g (1.2mm) with two 3mm balls &amp; Length: 6mm  &amp;  </v>
      </c>
      <c r="B97" s="57" t="str">
        <f>'Copy paste to Here'!C101</f>
        <v>UBBEB</v>
      </c>
      <c r="C97" s="57" t="s">
        <v>869</v>
      </c>
      <c r="D97" s="58">
        <f>Invoice!B101</f>
        <v>2</v>
      </c>
      <c r="E97" s="59">
        <f>'Shipping Invoice'!J101*$N$1</f>
        <v>34.74</v>
      </c>
      <c r="F97" s="59">
        <f t="shared" si="3"/>
        <v>69.48</v>
      </c>
      <c r="G97" s="60">
        <f t="shared" si="4"/>
        <v>34.74</v>
      </c>
      <c r="H97" s="63">
        <f t="shared" si="5"/>
        <v>69.48</v>
      </c>
    </row>
    <row r="98" spans="1:8" s="62" customFormat="1" ht="24">
      <c r="A98" s="56" t="str">
        <f>IF((LEN('Copy paste to Here'!G102))&gt;5,((CONCATENATE('Copy paste to Here'!G102," &amp; ",'Copy paste to Here'!D102,"  &amp;  ",'Copy paste to Here'!E102))),"Empty Cell")</f>
        <v xml:space="preserve">Titanium G23 eyebrow banana, 16g (1.2mm) with two 3mm balls &amp; Length: 8mm  &amp;  </v>
      </c>
      <c r="B98" s="57" t="str">
        <f>'Copy paste to Here'!C102</f>
        <v>UBNEB</v>
      </c>
      <c r="C98" s="57" t="s">
        <v>832</v>
      </c>
      <c r="D98" s="58">
        <f>Invoice!B102</f>
        <v>4</v>
      </c>
      <c r="E98" s="59">
        <f>'Shipping Invoice'!J102*$N$1</f>
        <v>34.74</v>
      </c>
      <c r="F98" s="59">
        <f t="shared" si="3"/>
        <v>138.96</v>
      </c>
      <c r="G98" s="60">
        <f t="shared" si="4"/>
        <v>34.74</v>
      </c>
      <c r="H98" s="63">
        <f t="shared" si="5"/>
        <v>138.96</v>
      </c>
    </row>
    <row r="99" spans="1:8" s="62" customFormat="1" ht="24">
      <c r="A99" s="56" t="str">
        <f>IF((LEN('Copy paste to Here'!G103))&gt;5,((CONCATENATE('Copy paste to Here'!G103," &amp; ",'Copy paste to Here'!D103,"  &amp;  ",'Copy paste to Here'!E103))),"Empty Cell")</f>
        <v xml:space="preserve">Titanium G23 eyebrow banana, 16g (1.2mm) with two 3mm balls &amp; Length: 16mm  &amp;  </v>
      </c>
      <c r="B99" s="57" t="str">
        <f>'Copy paste to Here'!C103</f>
        <v>UBNEB</v>
      </c>
      <c r="C99" s="57" t="s">
        <v>832</v>
      </c>
      <c r="D99" s="58">
        <f>Invoice!B103</f>
        <v>2</v>
      </c>
      <c r="E99" s="59">
        <f>'Shipping Invoice'!J103*$N$1</f>
        <v>34.74</v>
      </c>
      <c r="F99" s="59">
        <f t="shared" si="3"/>
        <v>69.48</v>
      </c>
      <c r="G99" s="60">
        <f t="shared" si="4"/>
        <v>34.74</v>
      </c>
      <c r="H99" s="63">
        <f t="shared" si="5"/>
        <v>69.48</v>
      </c>
    </row>
    <row r="100" spans="1:8" s="62" customFormat="1" ht="24">
      <c r="A100" s="56" t="str">
        <f>IF((LEN('Copy paste to Here'!G104))&gt;5,((CONCATENATE('Copy paste to Here'!G104," &amp; ",'Copy paste to Here'!D104,"  &amp;  ",'Copy paste to Here'!E104))),"Empty Cell")</f>
        <v xml:space="preserve">Titanium G23 belly banana, 14g (1.6mm) with an upper 5mm and a lower 8mm plain titanium ball &amp; Length: 16mm  &amp;  </v>
      </c>
      <c r="B100" s="57" t="str">
        <f>'Copy paste to Here'!C104</f>
        <v>UBNG</v>
      </c>
      <c r="C100" s="57" t="s">
        <v>834</v>
      </c>
      <c r="D100" s="58">
        <f>Invoice!B104</f>
        <v>2</v>
      </c>
      <c r="E100" s="59">
        <f>'Shipping Invoice'!J104*$N$1</f>
        <v>68.430000000000007</v>
      </c>
      <c r="F100" s="59">
        <f t="shared" si="3"/>
        <v>136.86000000000001</v>
      </c>
      <c r="G100" s="60">
        <f t="shared" si="4"/>
        <v>68.430000000000007</v>
      </c>
      <c r="H100" s="63">
        <f t="shared" si="5"/>
        <v>136.86000000000001</v>
      </c>
    </row>
    <row r="101" spans="1:8" s="62" customFormat="1" ht="24">
      <c r="A101" s="56" t="str">
        <f>IF((LEN('Copy paste to Here'!G105))&gt;5,((CONCATENATE('Copy paste to Here'!G105," &amp; ",'Copy paste to Here'!D105,"  &amp;  ",'Copy paste to Here'!E105))),"Empty Cell")</f>
        <v xml:space="preserve">Titanium G23 circular barbell, 16g (1.2mm) with two 3mm balls &amp; Length: 11mm  &amp;  </v>
      </c>
      <c r="B101" s="57" t="str">
        <f>'Copy paste to Here'!C105</f>
        <v>UCBEB</v>
      </c>
      <c r="C101" s="57" t="s">
        <v>836</v>
      </c>
      <c r="D101" s="58">
        <f>Invoice!B105</f>
        <v>2</v>
      </c>
      <c r="E101" s="59">
        <f>'Shipping Invoice'!J105*$N$1</f>
        <v>41.06</v>
      </c>
      <c r="F101" s="59">
        <f t="shared" si="3"/>
        <v>82.12</v>
      </c>
      <c r="G101" s="60">
        <f t="shared" si="4"/>
        <v>41.06</v>
      </c>
      <c r="H101" s="63">
        <f t="shared" si="5"/>
        <v>82.12</v>
      </c>
    </row>
    <row r="102" spans="1:8" s="62" customFormat="1" ht="24">
      <c r="A102" s="56" t="str">
        <f>IF((LEN('Copy paste to Here'!G106))&gt;5,((CONCATENATE('Copy paste to Here'!G106," &amp; ",'Copy paste to Here'!D106,"  &amp;  ",'Copy paste to Here'!E106))),"Empty Cell")</f>
        <v xml:space="preserve">Titanium G23 labret, 16g (1.2mm) with a 3mm ball &amp; Length: 7mm  &amp;  </v>
      </c>
      <c r="B102" s="57" t="str">
        <f>'Copy paste to Here'!C106</f>
        <v>ULBB3</v>
      </c>
      <c r="C102" s="57" t="s">
        <v>838</v>
      </c>
      <c r="D102" s="58">
        <f>Invoice!B106</f>
        <v>4</v>
      </c>
      <c r="E102" s="59">
        <f>'Shipping Invoice'!J106*$N$1</f>
        <v>34.74</v>
      </c>
      <c r="F102" s="59">
        <f t="shared" si="3"/>
        <v>138.96</v>
      </c>
      <c r="G102" s="60">
        <f t="shared" si="4"/>
        <v>34.74</v>
      </c>
      <c r="H102" s="63">
        <f t="shared" si="5"/>
        <v>138.96</v>
      </c>
    </row>
    <row r="103" spans="1:8" s="62" customFormat="1" ht="24">
      <c r="A103" s="56" t="str">
        <f>IF((LEN('Copy paste to Here'!G107))&gt;5,((CONCATENATE('Copy paste to Here'!G107," &amp; ",'Copy paste to Here'!D107,"  &amp;  ",'Copy paste to Here'!E107))),"Empty Cell")</f>
        <v xml:space="preserve">Titanium G23 labret, 16g (1.2mm) with a 3mm ball &amp; Length: 8mm  &amp;  </v>
      </c>
      <c r="B103" s="57" t="str">
        <f>'Copy paste to Here'!C107</f>
        <v>ULBB3</v>
      </c>
      <c r="C103" s="57" t="s">
        <v>838</v>
      </c>
      <c r="D103" s="58">
        <f>Invoice!B107</f>
        <v>2</v>
      </c>
      <c r="E103" s="59">
        <f>'Shipping Invoice'!J107*$N$1</f>
        <v>34.74</v>
      </c>
      <c r="F103" s="59">
        <f t="shared" si="3"/>
        <v>69.48</v>
      </c>
      <c r="G103" s="60">
        <f t="shared" si="4"/>
        <v>34.74</v>
      </c>
      <c r="H103" s="63">
        <f t="shared" si="5"/>
        <v>69.48</v>
      </c>
    </row>
    <row r="104" spans="1:8" s="62" customFormat="1" ht="24">
      <c r="A104" s="56" t="str">
        <f>IF((LEN('Copy paste to Here'!G108))&gt;5,((CONCATENATE('Copy paste to Here'!G108," &amp; ",'Copy paste to Here'!D108,"  &amp;  ",'Copy paste to Here'!E108))),"Empty Cell")</f>
        <v xml:space="preserve">Titanium G23 internally threaded labret, 1.2mm (16g) with a 3mm ball &amp; Length: 12mm  &amp;  </v>
      </c>
      <c r="B104" s="57" t="str">
        <f>'Copy paste to Here'!C108</f>
        <v>ULBB3IN</v>
      </c>
      <c r="C104" s="57" t="s">
        <v>840</v>
      </c>
      <c r="D104" s="58">
        <f>Invoice!B108</f>
        <v>2</v>
      </c>
      <c r="E104" s="59">
        <f>'Shipping Invoice'!J108*$N$1</f>
        <v>47.02</v>
      </c>
      <c r="F104" s="59">
        <f t="shared" si="3"/>
        <v>94.04</v>
      </c>
      <c r="G104" s="60">
        <f t="shared" si="4"/>
        <v>47.02</v>
      </c>
      <c r="H104" s="63">
        <f t="shared" si="5"/>
        <v>94.04</v>
      </c>
    </row>
    <row r="105" spans="1:8" s="62" customFormat="1" ht="24">
      <c r="A105" s="56" t="str">
        <f>IF((LEN('Copy paste to Here'!G109))&gt;5,((CONCATENATE('Copy paste to Here'!G109," &amp; ",'Copy paste to Here'!D109,"  &amp;  ",'Copy paste to Here'!E109))),"Empty Cell")</f>
        <v xml:space="preserve">Titanium G23 internally threaded labret, 1.2mm (16g) with a 3mm ball &amp; Length: 14mm  &amp;  </v>
      </c>
      <c r="B105" s="57" t="str">
        <f>'Copy paste to Here'!C109</f>
        <v>ULBB3IN</v>
      </c>
      <c r="C105" s="57" t="s">
        <v>840</v>
      </c>
      <c r="D105" s="58">
        <f>Invoice!B109</f>
        <v>2</v>
      </c>
      <c r="E105" s="59">
        <f>'Shipping Invoice'!J109*$N$1</f>
        <v>47.02</v>
      </c>
      <c r="F105" s="59">
        <f t="shared" si="3"/>
        <v>94.04</v>
      </c>
      <c r="G105" s="60">
        <f t="shared" si="4"/>
        <v>47.02</v>
      </c>
      <c r="H105" s="63">
        <f t="shared" si="5"/>
        <v>94.04</v>
      </c>
    </row>
    <row r="106" spans="1:8" s="62" customFormat="1" ht="24">
      <c r="A106" s="56" t="str">
        <f>IF((LEN('Copy paste to Here'!G110))&gt;5,((CONCATENATE('Copy paste to Here'!G110," &amp; ",'Copy paste to Here'!D110,"  &amp;  ",'Copy paste to Here'!E110))),"Empty Cell")</f>
        <v xml:space="preserve">Titanium G23 labret, 16g (1.2mm) with a 4mm cone &amp; Length: 6mm  &amp;  </v>
      </c>
      <c r="B106" s="57" t="str">
        <f>'Copy paste to Here'!C110</f>
        <v>ULCN4S</v>
      </c>
      <c r="C106" s="57" t="s">
        <v>842</v>
      </c>
      <c r="D106" s="58">
        <f>Invoice!B110</f>
        <v>1</v>
      </c>
      <c r="E106" s="59">
        <f>'Shipping Invoice'!J110*$N$1</f>
        <v>34.74</v>
      </c>
      <c r="F106" s="59">
        <f t="shared" si="3"/>
        <v>34.74</v>
      </c>
      <c r="G106" s="60">
        <f t="shared" si="4"/>
        <v>34.74</v>
      </c>
      <c r="H106" s="63">
        <f t="shared" si="5"/>
        <v>34.74</v>
      </c>
    </row>
    <row r="107" spans="1:8" s="62" customFormat="1" ht="24">
      <c r="A107" s="56" t="str">
        <f>IF((LEN('Copy paste to Here'!G111))&gt;5,((CONCATENATE('Copy paste to Here'!G111," &amp; ",'Copy paste to Here'!D111,"  &amp;  ",'Copy paste to Here'!E111))),"Empty Cell")</f>
        <v>Anodized titanium G23 circular eyebrow barbell, 16g (1.2mm) with 3mm balls &amp; Length: 8mm  &amp;  Color: Green</v>
      </c>
      <c r="B107" s="57" t="str">
        <f>'Copy paste to Here'!C111</f>
        <v>UTCBEB</v>
      </c>
      <c r="C107" s="57" t="s">
        <v>844</v>
      </c>
      <c r="D107" s="58">
        <f>Invoice!B111</f>
        <v>1</v>
      </c>
      <c r="E107" s="59">
        <f>'Shipping Invoice'!J111*$N$1</f>
        <v>51.58</v>
      </c>
      <c r="F107" s="59">
        <f t="shared" si="3"/>
        <v>51.58</v>
      </c>
      <c r="G107" s="60">
        <f t="shared" si="4"/>
        <v>51.58</v>
      </c>
      <c r="H107" s="63">
        <f t="shared" si="5"/>
        <v>51.58</v>
      </c>
    </row>
    <row r="108" spans="1:8" s="62" customFormat="1" ht="25.5">
      <c r="A108" s="56" t="str">
        <f>IF((LEN('Copy paste to Here'!G112))&gt;5,((CONCATENATE('Copy paste to Here'!G112," &amp; ",'Copy paste to Here'!D112,"  &amp;  ",'Copy paste to Here'!E112))),"Empty Cell")</f>
        <v>Anodized titanium G23 circular eyebrow barbell, 16g (1.2mm) with 3mm cones &amp; Length: 8mm  &amp;  Color: Green</v>
      </c>
      <c r="B108" s="57" t="str">
        <f>'Copy paste to Here'!C112</f>
        <v>UTCBECN</v>
      </c>
      <c r="C108" s="57" t="s">
        <v>847</v>
      </c>
      <c r="D108" s="58">
        <f>Invoice!B112</f>
        <v>1</v>
      </c>
      <c r="E108" s="59">
        <f>'Shipping Invoice'!J112*$N$1</f>
        <v>54.74</v>
      </c>
      <c r="F108" s="59">
        <f t="shared" si="3"/>
        <v>54.74</v>
      </c>
      <c r="G108" s="60">
        <f t="shared" si="4"/>
        <v>54.74</v>
      </c>
      <c r="H108" s="63">
        <f t="shared" si="5"/>
        <v>54.74</v>
      </c>
    </row>
    <row r="109" spans="1:8" s="62" customFormat="1" ht="24">
      <c r="A109" s="56" t="str">
        <f>IF((LEN('Copy paste to Here'!G113))&gt;5,((CONCATENATE('Copy paste to Here'!G113," &amp; ",'Copy paste to Here'!D113,"  &amp;  ",'Copy paste to Here'!E113))),"Empty Cell")</f>
        <v xml:space="preserve">Pack of 10 pcs. of 3mm Bio-Flex balls with bezel set crystal with 1.2mm threading (16g) &amp; Crystal Color: Clear  &amp;  </v>
      </c>
      <c r="B109" s="57" t="str">
        <f>'Copy paste to Here'!C113</f>
        <v>XAJB3</v>
      </c>
      <c r="C109" s="57" t="s">
        <v>849</v>
      </c>
      <c r="D109" s="58">
        <f>Invoice!B113</f>
        <v>1</v>
      </c>
      <c r="E109" s="59">
        <f>'Shipping Invoice'!J113*$N$1</f>
        <v>85.97</v>
      </c>
      <c r="F109" s="59">
        <f t="shared" si="3"/>
        <v>85.97</v>
      </c>
      <c r="G109" s="60">
        <f t="shared" si="4"/>
        <v>85.97</v>
      </c>
      <c r="H109" s="63">
        <f t="shared" si="5"/>
        <v>85.97</v>
      </c>
    </row>
    <row r="110" spans="1:8" s="62" customFormat="1" ht="36">
      <c r="A110" s="56" t="str">
        <f>IF((LEN('Copy paste to Here'!G114))&gt;5,((CONCATENATE('Copy paste to Here'!G114," &amp; ",'Copy paste to Here'!D114,"  &amp;  ",'Copy paste to Here'!E114))),"Empty Cell")</f>
        <v xml:space="preserve">Pack of 10 pcs. of 3mm high polished surgical steel balls with bezel set crystal and with 1.2mm (16g) threading &amp; Crystal Color: Clear  &amp;  </v>
      </c>
      <c r="B110" s="57" t="str">
        <f>'Copy paste to Here'!C114</f>
        <v>XJB3</v>
      </c>
      <c r="C110" s="57" t="s">
        <v>851</v>
      </c>
      <c r="D110" s="58">
        <f>Invoice!B114</f>
        <v>2</v>
      </c>
      <c r="E110" s="59">
        <f>'Shipping Invoice'!J114*$N$1</f>
        <v>84.22</v>
      </c>
      <c r="F110" s="59">
        <f t="shared" si="3"/>
        <v>168.44</v>
      </c>
      <c r="G110" s="60">
        <f t="shared" si="4"/>
        <v>84.22</v>
      </c>
      <c r="H110" s="63">
        <f t="shared" si="5"/>
        <v>168.44</v>
      </c>
    </row>
    <row r="111" spans="1:8" s="62" customFormat="1" ht="24">
      <c r="A111" s="56" t="str">
        <f>IF((LEN('Copy paste to Here'!G115))&gt;5,((CONCATENATE('Copy paste to Here'!G115," &amp; ",'Copy paste to Here'!D115,"  &amp;  ",'Copy paste to Here'!E115))),"Empty Cell")</f>
        <v xml:space="preserve">Set of 10 pcs. of 3mm acrylic ball in solid colors with 16g (1.2mm) threading &amp; Color: Green  &amp;  </v>
      </c>
      <c r="B111" s="57" t="str">
        <f>'Copy paste to Here'!C115</f>
        <v>XSAB3</v>
      </c>
      <c r="C111" s="57" t="s">
        <v>853</v>
      </c>
      <c r="D111" s="58">
        <f>Invoice!B115</f>
        <v>1</v>
      </c>
      <c r="E111" s="59">
        <f>'Shipping Invoice'!J115*$N$1</f>
        <v>22.46</v>
      </c>
      <c r="F111" s="59">
        <f t="shared" si="3"/>
        <v>22.46</v>
      </c>
      <c r="G111" s="60">
        <f t="shared" si="4"/>
        <v>22.46</v>
      </c>
      <c r="H111" s="63">
        <f t="shared" si="5"/>
        <v>22.46</v>
      </c>
    </row>
    <row r="112" spans="1:8" s="62" customFormat="1" ht="24">
      <c r="A112" s="56" t="str">
        <f>IF((LEN('Copy paste to Here'!G116))&gt;5,((CONCATENATE('Copy paste to Here'!G116," &amp; ",'Copy paste to Here'!D116,"  &amp;  ",'Copy paste to Here'!E116))),"Empty Cell")</f>
        <v xml:space="preserve">Set of 10 pcs. of 3mm acrylic ball in solid colors with 16g (1.2mm) threading &amp; Color: Pink  &amp;  </v>
      </c>
      <c r="B112" s="57" t="str">
        <f>'Copy paste to Here'!C116</f>
        <v>XSAB3</v>
      </c>
      <c r="C112" s="57" t="s">
        <v>853</v>
      </c>
      <c r="D112" s="58">
        <f>Invoice!B116</f>
        <v>1</v>
      </c>
      <c r="E112" s="59">
        <f>'Shipping Invoice'!J116*$N$1</f>
        <v>22.46</v>
      </c>
      <c r="F112" s="59">
        <f t="shared" si="3"/>
        <v>22.46</v>
      </c>
      <c r="G112" s="60">
        <f t="shared" si="4"/>
        <v>22.46</v>
      </c>
      <c r="H112" s="63">
        <f t="shared" si="5"/>
        <v>22.46</v>
      </c>
    </row>
    <row r="113" spans="1:8" s="62" customFormat="1" ht="24">
      <c r="A113" s="56" t="str">
        <f>IF((LEN('Copy paste to Here'!G117))&gt;5,((CONCATENATE('Copy paste to Here'!G117," &amp; ",'Copy paste to Here'!D117,"  &amp;  ",'Copy paste to Here'!E117))),"Empty Cell")</f>
        <v xml:space="preserve">Set of 10 pcs. of 4mm solid color acrylic cones with 14g (1.6mm) threading &amp; Color: Black  &amp;  </v>
      </c>
      <c r="B113" s="57" t="str">
        <f>'Copy paste to Here'!C117</f>
        <v>XSACN4</v>
      </c>
      <c r="C113" s="57" t="s">
        <v>856</v>
      </c>
      <c r="D113" s="58">
        <f>Invoice!B117</f>
        <v>1</v>
      </c>
      <c r="E113" s="59">
        <f>'Shipping Invoice'!J117*$N$1</f>
        <v>25.97</v>
      </c>
      <c r="F113" s="59">
        <f t="shared" si="3"/>
        <v>25.97</v>
      </c>
      <c r="G113" s="60">
        <f t="shared" si="4"/>
        <v>25.97</v>
      </c>
      <c r="H113" s="63">
        <f t="shared" si="5"/>
        <v>25.97</v>
      </c>
    </row>
    <row r="114" spans="1:8" s="62" customFormat="1" ht="24">
      <c r="A114" s="56" t="str">
        <f>IF((LEN('Copy paste to Here'!G118))&gt;5,((CONCATENATE('Copy paste to Here'!G118," &amp; ",'Copy paste to Here'!D118,"  &amp;  ",'Copy paste to Here'!E118))),"Empty Cell")</f>
        <v xml:space="preserve">Set of 10 pcs. of 3mm acrylic UV balls with 16g (1.2mm) threading &amp; Color: Purple  &amp;  </v>
      </c>
      <c r="B114" s="57" t="str">
        <f>'Copy paste to Here'!C118</f>
        <v>XUVB3</v>
      </c>
      <c r="C114" s="57" t="s">
        <v>858</v>
      </c>
      <c r="D114" s="58">
        <f>Invoice!B118</f>
        <v>1</v>
      </c>
      <c r="E114" s="59">
        <f>'Shipping Invoice'!J118*$N$1</f>
        <v>22.46</v>
      </c>
      <c r="F114" s="59">
        <f t="shared" si="3"/>
        <v>22.46</v>
      </c>
      <c r="G114" s="60">
        <f t="shared" si="4"/>
        <v>22.46</v>
      </c>
      <c r="H114" s="63">
        <f t="shared" si="5"/>
        <v>22.46</v>
      </c>
    </row>
    <row r="115" spans="1:8" s="62" customFormat="1" ht="24">
      <c r="A115" s="56" t="str">
        <f>IF((LEN('Copy paste to Here'!G119))&gt;5,((CONCATENATE('Copy paste to Here'!G119," &amp; ",'Copy paste to Here'!D119,"  &amp;  ",'Copy paste to Here'!E119))),"Empty Cell")</f>
        <v xml:space="preserve">Set of 10 pcs. of 4mm acrylic UV balls with 14g (1.6mm) threading &amp; Color: Black  &amp;  </v>
      </c>
      <c r="B115" s="57" t="str">
        <f>'Copy paste to Here'!C119</f>
        <v>XUVB4</v>
      </c>
      <c r="C115" s="57" t="s">
        <v>861</v>
      </c>
      <c r="D115" s="58">
        <f>Invoice!B119</f>
        <v>1</v>
      </c>
      <c r="E115" s="59">
        <f>'Shipping Invoice'!J119*$N$1</f>
        <v>22.46</v>
      </c>
      <c r="F115" s="59">
        <f t="shared" si="3"/>
        <v>22.46</v>
      </c>
      <c r="G115" s="60">
        <f t="shared" si="4"/>
        <v>22.46</v>
      </c>
      <c r="H115" s="63">
        <f t="shared" si="5"/>
        <v>22.46</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13051.739999999998</v>
      </c>
      <c r="G1000" s="60"/>
      <c r="H1000" s="61">
        <f t="shared" ref="H1000:H1007" si="49">F1000*$E$14</f>
        <v>13051.739999999998</v>
      </c>
    </row>
    <row r="1001" spans="1:8" s="62" customFormat="1">
      <c r="A1001" s="56" t="str">
        <f>'[2]Copy paste to Here'!T2</f>
        <v>SHIPPING HANDLING</v>
      </c>
      <c r="B1001" s="75"/>
      <c r="C1001" s="75"/>
      <c r="D1001" s="76"/>
      <c r="E1001" s="67"/>
      <c r="F1001" s="59">
        <f>Invoice!J121</f>
        <v>-5220.6959999999999</v>
      </c>
      <c r="G1001" s="60"/>
      <c r="H1001" s="61">
        <f t="shared" si="49"/>
        <v>-5220.6959999999999</v>
      </c>
    </row>
    <row r="1002" spans="1:8" s="62" customFormat="1" outlineLevel="1">
      <c r="A1002" s="56" t="str">
        <f>'[2]Copy paste to Here'!T3</f>
        <v>DISCOUNT</v>
      </c>
      <c r="B1002" s="75"/>
      <c r="C1002" s="75"/>
      <c r="D1002" s="76"/>
      <c r="E1002" s="67"/>
      <c r="F1002" s="59">
        <f>Invoice!J122</f>
        <v>0</v>
      </c>
      <c r="G1002" s="60"/>
      <c r="H1002" s="61">
        <f t="shared" si="49"/>
        <v>0</v>
      </c>
    </row>
    <row r="1003" spans="1:8" s="62" customFormat="1">
      <c r="A1003" s="56" t="str">
        <f>'[2]Copy paste to Here'!T4</f>
        <v>Total:</v>
      </c>
      <c r="B1003" s="75"/>
      <c r="C1003" s="75"/>
      <c r="D1003" s="76"/>
      <c r="E1003" s="67"/>
      <c r="F1003" s="59">
        <f>SUM(F1000:F1002)</f>
        <v>7831.0439999999981</v>
      </c>
      <c r="G1003" s="60"/>
      <c r="H1003" s="61">
        <f t="shared" si="49"/>
        <v>7831.0439999999981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13051.739999999998</v>
      </c>
    </row>
    <row r="1010" spans="1:8" s="21" customFormat="1">
      <c r="A1010" s="22"/>
      <c r="E1010" s="21" t="s">
        <v>182</v>
      </c>
      <c r="H1010" s="84">
        <f>(SUMIF($A$1000:$A$1008,"Total:",$H$1000:$H$1008))</f>
        <v>7831.0439999999981</v>
      </c>
    </row>
    <row r="1011" spans="1:8" s="21" customFormat="1">
      <c r="E1011" s="21" t="s">
        <v>183</v>
      </c>
      <c r="H1011" s="85">
        <f>H1013-H1012</f>
        <v>7318.73</v>
      </c>
    </row>
    <row r="1012" spans="1:8" s="21" customFormat="1">
      <c r="E1012" s="21" t="s">
        <v>184</v>
      </c>
      <c r="H1012" s="85">
        <f>ROUND((H1013*7)/107,2)</f>
        <v>512.30999999999995</v>
      </c>
    </row>
    <row r="1013" spans="1:8" s="21" customFormat="1">
      <c r="E1013" s="22" t="s">
        <v>185</v>
      </c>
      <c r="H1013" s="86">
        <f>ROUND((SUMIF($A$1000:$A$1008,"Total:",$H$1000:$H$1008)),2)</f>
        <v>7831.04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8"/>
  <sheetViews>
    <sheetView workbookViewId="0">
      <selection activeCell="A5" sqref="A5"/>
    </sheetView>
  </sheetViews>
  <sheetFormatPr defaultRowHeight="15"/>
  <sheetData>
    <row r="1" spans="1:1">
      <c r="A1" s="2" t="s">
        <v>726</v>
      </c>
    </row>
    <row r="2" spans="1:1">
      <c r="A2" s="2" t="s">
        <v>586</v>
      </c>
    </row>
    <row r="3" spans="1:1">
      <c r="A3" s="2" t="s">
        <v>727</v>
      </c>
    </row>
    <row r="4" spans="1:1">
      <c r="A4" s="2" t="s">
        <v>729</v>
      </c>
    </row>
    <row r="5" spans="1:1">
      <c r="A5" s="2" t="s">
        <v>729</v>
      </c>
    </row>
    <row r="6" spans="1:1">
      <c r="A6" s="2" t="s">
        <v>729</v>
      </c>
    </row>
    <row r="7" spans="1:1">
      <c r="A7" s="2" t="s">
        <v>729</v>
      </c>
    </row>
    <row r="8" spans="1:1">
      <c r="A8" s="2" t="s">
        <v>731</v>
      </c>
    </row>
    <row r="9" spans="1:1">
      <c r="A9" s="2" t="s">
        <v>733</v>
      </c>
    </row>
    <row r="10" spans="1:1">
      <c r="A10" s="2" t="s">
        <v>733</v>
      </c>
    </row>
    <row r="11" spans="1:1">
      <c r="A11" s="2" t="s">
        <v>733</v>
      </c>
    </row>
    <row r="12" spans="1:1">
      <c r="A12" s="2" t="s">
        <v>733</v>
      </c>
    </row>
    <row r="13" spans="1:1">
      <c r="A13" s="2" t="s">
        <v>735</v>
      </c>
    </row>
    <row r="14" spans="1:1">
      <c r="A14" s="2" t="s">
        <v>863</v>
      </c>
    </row>
    <row r="15" spans="1:1">
      <c r="A15" s="2" t="s">
        <v>738</v>
      </c>
    </row>
    <row r="16" spans="1:1">
      <c r="A16" s="2" t="s">
        <v>740</v>
      </c>
    </row>
    <row r="17" spans="1:1">
      <c r="A17" s="2" t="s">
        <v>716</v>
      </c>
    </row>
    <row r="18" spans="1:1">
      <c r="A18" s="2" t="s">
        <v>718</v>
      </c>
    </row>
    <row r="19" spans="1:1">
      <c r="A19" s="2" t="s">
        <v>742</v>
      </c>
    </row>
    <row r="20" spans="1:1">
      <c r="A20" s="2" t="s">
        <v>744</v>
      </c>
    </row>
    <row r="21" spans="1:1">
      <c r="A21" s="2" t="s">
        <v>746</v>
      </c>
    </row>
    <row r="22" spans="1:1">
      <c r="A22" s="2" t="s">
        <v>746</v>
      </c>
    </row>
    <row r="23" spans="1:1">
      <c r="A23" s="2" t="s">
        <v>668</v>
      </c>
    </row>
    <row r="24" spans="1:1">
      <c r="A24" s="2" t="s">
        <v>668</v>
      </c>
    </row>
    <row r="25" spans="1:1">
      <c r="A25" s="2" t="s">
        <v>749</v>
      </c>
    </row>
    <row r="26" spans="1:1">
      <c r="A26" s="2" t="s">
        <v>751</v>
      </c>
    </row>
    <row r="27" spans="1:1">
      <c r="A27" s="2" t="s">
        <v>751</v>
      </c>
    </row>
    <row r="28" spans="1:1">
      <c r="A28" s="2" t="s">
        <v>753</v>
      </c>
    </row>
    <row r="29" spans="1:1">
      <c r="A29" s="2" t="s">
        <v>755</v>
      </c>
    </row>
    <row r="30" spans="1:1">
      <c r="A30" s="2" t="s">
        <v>755</v>
      </c>
    </row>
    <row r="31" spans="1:1">
      <c r="A31" s="2" t="s">
        <v>618</v>
      </c>
    </row>
    <row r="32" spans="1:1">
      <c r="A32" s="2" t="s">
        <v>757</v>
      </c>
    </row>
    <row r="33" spans="1:1">
      <c r="A33" s="2" t="s">
        <v>759</v>
      </c>
    </row>
    <row r="34" spans="1:1">
      <c r="A34" s="2" t="s">
        <v>761</v>
      </c>
    </row>
    <row r="35" spans="1:1">
      <c r="A35" s="2" t="s">
        <v>763</v>
      </c>
    </row>
    <row r="36" spans="1:1">
      <c r="A36" s="2" t="s">
        <v>763</v>
      </c>
    </row>
    <row r="37" spans="1:1">
      <c r="A37" s="2" t="s">
        <v>765</v>
      </c>
    </row>
    <row r="38" spans="1:1">
      <c r="A38" s="2" t="s">
        <v>767</v>
      </c>
    </row>
    <row r="39" spans="1:1">
      <c r="A39" s="2" t="s">
        <v>769</v>
      </c>
    </row>
    <row r="40" spans="1:1">
      <c r="A40" s="2" t="s">
        <v>771</v>
      </c>
    </row>
    <row r="41" spans="1:1">
      <c r="A41" s="2" t="s">
        <v>773</v>
      </c>
    </row>
    <row r="42" spans="1:1">
      <c r="A42" s="2" t="s">
        <v>775</v>
      </c>
    </row>
    <row r="43" spans="1:1">
      <c r="A43" s="2" t="s">
        <v>864</v>
      </c>
    </row>
    <row r="44" spans="1:1">
      <c r="A44" s="2" t="s">
        <v>780</v>
      </c>
    </row>
    <row r="45" spans="1:1">
      <c r="A45" s="2" t="s">
        <v>780</v>
      </c>
    </row>
    <row r="46" spans="1:1">
      <c r="A46" s="2" t="s">
        <v>780</v>
      </c>
    </row>
    <row r="47" spans="1:1">
      <c r="A47" s="2" t="s">
        <v>780</v>
      </c>
    </row>
    <row r="48" spans="1:1">
      <c r="A48" s="2" t="s">
        <v>781</v>
      </c>
    </row>
    <row r="49" spans="1:1">
      <c r="A49" s="2" t="s">
        <v>781</v>
      </c>
    </row>
    <row r="50" spans="1:1">
      <c r="A50" s="2" t="s">
        <v>783</v>
      </c>
    </row>
    <row r="51" spans="1:1">
      <c r="A51" s="2" t="s">
        <v>865</v>
      </c>
    </row>
    <row r="52" spans="1:1">
      <c r="A52" s="2" t="s">
        <v>866</v>
      </c>
    </row>
    <row r="53" spans="1:1">
      <c r="A53" s="2" t="s">
        <v>787</v>
      </c>
    </row>
    <row r="54" spans="1:1">
      <c r="A54" s="2" t="s">
        <v>789</v>
      </c>
    </row>
    <row r="55" spans="1:1">
      <c r="A55" s="2" t="s">
        <v>867</v>
      </c>
    </row>
    <row r="56" spans="1:1">
      <c r="A56" s="2" t="s">
        <v>794</v>
      </c>
    </row>
    <row r="57" spans="1:1">
      <c r="A57" s="2" t="s">
        <v>796</v>
      </c>
    </row>
    <row r="58" spans="1:1">
      <c r="A58" s="2" t="s">
        <v>868</v>
      </c>
    </row>
    <row r="59" spans="1:1">
      <c r="A59" s="2" t="s">
        <v>800</v>
      </c>
    </row>
    <row r="60" spans="1:1">
      <c r="A60" s="2" t="s">
        <v>800</v>
      </c>
    </row>
    <row r="61" spans="1:1">
      <c r="A61" s="2" t="s">
        <v>800</v>
      </c>
    </row>
    <row r="62" spans="1:1">
      <c r="A62" s="2" t="s">
        <v>802</v>
      </c>
    </row>
    <row r="63" spans="1:1">
      <c r="A63" s="2" t="s">
        <v>802</v>
      </c>
    </row>
    <row r="64" spans="1:1">
      <c r="A64" s="2" t="s">
        <v>804</v>
      </c>
    </row>
    <row r="65" spans="1:1">
      <c r="A65" s="2" t="s">
        <v>806</v>
      </c>
    </row>
    <row r="66" spans="1:1">
      <c r="A66" s="2" t="s">
        <v>808</v>
      </c>
    </row>
    <row r="67" spans="1:1">
      <c r="A67" s="2" t="s">
        <v>121</v>
      </c>
    </row>
    <row r="68" spans="1:1">
      <c r="A68" s="2" t="s">
        <v>812</v>
      </c>
    </row>
    <row r="69" spans="1:1">
      <c r="A69" s="2" t="s">
        <v>814</v>
      </c>
    </row>
    <row r="70" spans="1:1">
      <c r="A70" s="2" t="s">
        <v>70</v>
      </c>
    </row>
    <row r="71" spans="1:1">
      <c r="A71" s="2" t="s">
        <v>817</v>
      </c>
    </row>
    <row r="72" spans="1:1">
      <c r="A72" s="2" t="s">
        <v>73</v>
      </c>
    </row>
    <row r="73" spans="1:1">
      <c r="A73" s="2" t="s">
        <v>820</v>
      </c>
    </row>
    <row r="74" spans="1:1">
      <c r="A74" s="2" t="s">
        <v>820</v>
      </c>
    </row>
    <row r="75" spans="1:1">
      <c r="A75" s="2" t="s">
        <v>822</v>
      </c>
    </row>
    <row r="76" spans="1:1">
      <c r="A76" s="2" t="s">
        <v>824</v>
      </c>
    </row>
    <row r="77" spans="1:1">
      <c r="A77" s="2" t="s">
        <v>826</v>
      </c>
    </row>
    <row r="78" spans="1:1">
      <c r="A78" s="2" t="s">
        <v>606</v>
      </c>
    </row>
    <row r="79" spans="1:1">
      <c r="A79" s="2" t="s">
        <v>828</v>
      </c>
    </row>
    <row r="80" spans="1:1">
      <c r="A80" s="2" t="s">
        <v>869</v>
      </c>
    </row>
    <row r="81" spans="1:1">
      <c r="A81" s="2" t="s">
        <v>832</v>
      </c>
    </row>
    <row r="82" spans="1:1">
      <c r="A82" s="2" t="s">
        <v>832</v>
      </c>
    </row>
    <row r="83" spans="1:1">
      <c r="A83" s="2" t="s">
        <v>834</v>
      </c>
    </row>
    <row r="84" spans="1:1">
      <c r="A84" s="2" t="s">
        <v>836</v>
      </c>
    </row>
    <row r="85" spans="1:1">
      <c r="A85" s="2" t="s">
        <v>838</v>
      </c>
    </row>
    <row r="86" spans="1:1">
      <c r="A86" s="2" t="s">
        <v>838</v>
      </c>
    </row>
    <row r="87" spans="1:1">
      <c r="A87" s="2" t="s">
        <v>840</v>
      </c>
    </row>
    <row r="88" spans="1:1">
      <c r="A88" s="2" t="s">
        <v>840</v>
      </c>
    </row>
    <row r="89" spans="1:1">
      <c r="A89" s="2" t="s">
        <v>842</v>
      </c>
    </row>
    <row r="90" spans="1:1">
      <c r="A90" s="2" t="s">
        <v>844</v>
      </c>
    </row>
    <row r="91" spans="1:1">
      <c r="A91" s="2" t="s">
        <v>847</v>
      </c>
    </row>
    <row r="92" spans="1:1">
      <c r="A92" s="2" t="s">
        <v>849</v>
      </c>
    </row>
    <row r="93" spans="1:1">
      <c r="A93" s="2" t="s">
        <v>851</v>
      </c>
    </row>
    <row r="94" spans="1:1">
      <c r="A94" s="2" t="s">
        <v>853</v>
      </c>
    </row>
    <row r="95" spans="1:1">
      <c r="A95" s="2" t="s">
        <v>853</v>
      </c>
    </row>
    <row r="96" spans="1:1">
      <c r="A96" s="2" t="s">
        <v>856</v>
      </c>
    </row>
    <row r="97" spans="1:1">
      <c r="A97" s="2" t="s">
        <v>858</v>
      </c>
    </row>
    <row r="98" spans="1:1">
      <c r="A98" s="2" t="s">
        <v>861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2023-09-06T03:16:07Z</cp:lastPrinted>
  <dcterms:created xsi:type="dcterms:W3CDTF">2009-06-02T18:56:54Z</dcterms:created>
  <dcterms:modified xsi:type="dcterms:W3CDTF">2023-09-06T03:17:10Z</dcterms:modified>
</cp:coreProperties>
</file>