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E018CCE-5F16-49F2-A2B7-315F73988628}"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Invoice!$A$1:$K$102</definedName>
    <definedName name="_xlnm.Print_Area" localSheetId="3">'Shipping Invoice'!$A$1:$L$95</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2" i="2" l="1"/>
  <c r="F1001" i="6" s="1"/>
  <c r="K93" i="7"/>
  <c r="K92" i="7"/>
  <c r="K14" i="7"/>
  <c r="K17" i="7"/>
  <c r="K10" i="7"/>
  <c r="I90" i="7"/>
  <c r="I89" i="7"/>
  <c r="I88" i="7"/>
  <c r="I87" i="7"/>
  <c r="I86" i="7"/>
  <c r="I85" i="7"/>
  <c r="I83" i="7"/>
  <c r="I82" i="7"/>
  <c r="I81" i="7"/>
  <c r="I77" i="7"/>
  <c r="I76" i="7"/>
  <c r="B75" i="7"/>
  <c r="I75" i="7"/>
  <c r="I74" i="7"/>
  <c r="I73" i="7"/>
  <c r="I72" i="7"/>
  <c r="I71" i="7"/>
  <c r="I70" i="7"/>
  <c r="I66" i="7"/>
  <c r="I62" i="7"/>
  <c r="I61" i="7"/>
  <c r="I60" i="7"/>
  <c r="B59" i="7"/>
  <c r="I59" i="7"/>
  <c r="I58" i="7"/>
  <c r="I57" i="7"/>
  <c r="B56" i="7"/>
  <c r="I56" i="7"/>
  <c r="I52" i="7"/>
  <c r="B48" i="7"/>
  <c r="I48" i="7"/>
  <c r="I47" i="7"/>
  <c r="I46" i="7"/>
  <c r="I45" i="7"/>
  <c r="I44" i="7"/>
  <c r="B43" i="7"/>
  <c r="I43" i="7"/>
  <c r="K43" i="7" s="1"/>
  <c r="I39" i="7"/>
  <c r="I35" i="7"/>
  <c r="I34" i="7"/>
  <c r="I33" i="7"/>
  <c r="I32" i="7"/>
  <c r="I31" i="7"/>
  <c r="I30" i="7"/>
  <c r="I29" i="7"/>
  <c r="I28" i="7"/>
  <c r="I27" i="7"/>
  <c r="B26" i="7"/>
  <c r="I24" i="7"/>
  <c r="N1" i="7"/>
  <c r="I84" i="7" s="1"/>
  <c r="N1" i="6"/>
  <c r="E77" i="6" s="1"/>
  <c r="F1002" i="6"/>
  <c r="D86" i="6"/>
  <c r="B90" i="7" s="1"/>
  <c r="D85" i="6"/>
  <c r="B89" i="7" s="1"/>
  <c r="K89" i="7" s="1"/>
  <c r="D84" i="6"/>
  <c r="B88" i="7" s="1"/>
  <c r="K88" i="7" s="1"/>
  <c r="D83" i="6"/>
  <c r="B87" i="7" s="1"/>
  <c r="K87" i="7" s="1"/>
  <c r="D82" i="6"/>
  <c r="B86" i="7" s="1"/>
  <c r="D81" i="6"/>
  <c r="B85" i="7" s="1"/>
  <c r="K85" i="7" s="1"/>
  <c r="D80" i="6"/>
  <c r="B84" i="7" s="1"/>
  <c r="D79" i="6"/>
  <c r="B83" i="7" s="1"/>
  <c r="D78" i="6"/>
  <c r="B82" i="7" s="1"/>
  <c r="D77" i="6"/>
  <c r="B81" i="7" s="1"/>
  <c r="D76" i="6"/>
  <c r="B80" i="7" s="1"/>
  <c r="D75" i="6"/>
  <c r="B79" i="7" s="1"/>
  <c r="D74" i="6"/>
  <c r="B78" i="7" s="1"/>
  <c r="D73" i="6"/>
  <c r="B77" i="7" s="1"/>
  <c r="K77" i="7" s="1"/>
  <c r="D72" i="6"/>
  <c r="B76" i="7" s="1"/>
  <c r="K76" i="7" s="1"/>
  <c r="D71" i="6"/>
  <c r="D70" i="6"/>
  <c r="B74" i="7" s="1"/>
  <c r="D69" i="6"/>
  <c r="B73" i="7" s="1"/>
  <c r="K73" i="7" s="1"/>
  <c r="D68" i="6"/>
  <c r="B72" i="7" s="1"/>
  <c r="K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D54" i="6"/>
  <c r="B58" i="7" s="1"/>
  <c r="D53" i="6"/>
  <c r="B57" i="7" s="1"/>
  <c r="K57" i="7" s="1"/>
  <c r="D52" i="6"/>
  <c r="D51" i="6"/>
  <c r="B55" i="7" s="1"/>
  <c r="D50" i="6"/>
  <c r="B54" i="7" s="1"/>
  <c r="D49" i="6"/>
  <c r="B53" i="7" s="1"/>
  <c r="D48" i="6"/>
  <c r="B52" i="7" s="1"/>
  <c r="D47" i="6"/>
  <c r="B51" i="7" s="1"/>
  <c r="D46" i="6"/>
  <c r="B50" i="7" s="1"/>
  <c r="D45" i="6"/>
  <c r="B49" i="7" s="1"/>
  <c r="D44" i="6"/>
  <c r="D43" i="6"/>
  <c r="B47" i="7" s="1"/>
  <c r="D42" i="6"/>
  <c r="B46" i="7" s="1"/>
  <c r="D41" i="6"/>
  <c r="B45" i="7" s="1"/>
  <c r="D40" i="6"/>
  <c r="B44" i="7" s="1"/>
  <c r="D39" i="6"/>
  <c r="D38" i="6"/>
  <c r="B42" i="7" s="1"/>
  <c r="D37" i="6"/>
  <c r="B41" i="7" s="1"/>
  <c r="D36" i="6"/>
  <c r="B40" i="7" s="1"/>
  <c r="D35" i="6"/>
  <c r="B39" i="7" s="1"/>
  <c r="K39" i="7" s="1"/>
  <c r="D34" i="6"/>
  <c r="B38" i="7" s="1"/>
  <c r="D33" i="6"/>
  <c r="B37" i="7" s="1"/>
  <c r="D32" i="6"/>
  <c r="B36" i="7" s="1"/>
  <c r="D31" i="6"/>
  <c r="B35" i="7" s="1"/>
  <c r="D30" i="6"/>
  <c r="B34" i="7" s="1"/>
  <c r="D29" i="6"/>
  <c r="B33" i="7" s="1"/>
  <c r="D28" i="6"/>
  <c r="B32" i="7" s="1"/>
  <c r="D27" i="6"/>
  <c r="B31" i="7" s="1"/>
  <c r="D26" i="6"/>
  <c r="B30" i="7" s="1"/>
  <c r="D25" i="6"/>
  <c r="B29" i="7" s="1"/>
  <c r="K29" i="7" s="1"/>
  <c r="D24" i="6"/>
  <c r="B28" i="7" s="1"/>
  <c r="D23" i="6"/>
  <c r="B27" i="7" s="1"/>
  <c r="D22" i="6"/>
  <c r="D21" i="6"/>
  <c r="B25" i="7" s="1"/>
  <c r="D20" i="6"/>
  <c r="B24" i="7" s="1"/>
  <c r="K24" i="7" s="1"/>
  <c r="D19" i="6"/>
  <c r="B23" i="7" s="1"/>
  <c r="D18" i="6"/>
  <c r="B22" i="7" s="1"/>
  <c r="G3" i="6"/>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91" i="2" s="1"/>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K58" i="7" l="1"/>
  <c r="K48" i="7"/>
  <c r="K30" i="7"/>
  <c r="K46" i="7"/>
  <c r="K62" i="7"/>
  <c r="I36" i="7"/>
  <c r="I49" i="7"/>
  <c r="K49" i="7" s="1"/>
  <c r="I63" i="7"/>
  <c r="I78" i="7"/>
  <c r="K78" i="7" s="1"/>
  <c r="K31" i="7"/>
  <c r="K47" i="7"/>
  <c r="K63" i="7"/>
  <c r="K79" i="7"/>
  <c r="I22" i="7"/>
  <c r="K22" i="7" s="1"/>
  <c r="I37" i="7"/>
  <c r="K37" i="7" s="1"/>
  <c r="I50" i="7"/>
  <c r="I64" i="7"/>
  <c r="I79" i="7"/>
  <c r="K32" i="7"/>
  <c r="K64" i="7"/>
  <c r="I23" i="7"/>
  <c r="I38" i="7"/>
  <c r="I51" i="7"/>
  <c r="K51" i="7" s="1"/>
  <c r="I65" i="7"/>
  <c r="K65" i="7" s="1"/>
  <c r="I80" i="7"/>
  <c r="K80" i="7" s="1"/>
  <c r="K41" i="7"/>
  <c r="K74" i="7"/>
  <c r="K59" i="7"/>
  <c r="K27" i="7"/>
  <c r="K28" i="7"/>
  <c r="K44" i="7"/>
  <c r="K45" i="7"/>
  <c r="K61" i="7"/>
  <c r="K33" i="7"/>
  <c r="K81" i="7"/>
  <c r="K34" i="7"/>
  <c r="K50" i="7"/>
  <c r="K66" i="7"/>
  <c r="K82" i="7"/>
  <c r="I25" i="7"/>
  <c r="K25" i="7" s="1"/>
  <c r="I40" i="7"/>
  <c r="K40" i="7" s="1"/>
  <c r="I53" i="7"/>
  <c r="K53" i="7" s="1"/>
  <c r="I67" i="7"/>
  <c r="K67" i="7" s="1"/>
  <c r="K35" i="7"/>
  <c r="K83" i="7"/>
  <c r="I26" i="7"/>
  <c r="K26" i="7" s="1"/>
  <c r="I41" i="7"/>
  <c r="I54" i="7"/>
  <c r="K54" i="7" s="1"/>
  <c r="I68" i="7"/>
  <c r="K36" i="7"/>
  <c r="K52" i="7"/>
  <c r="K68" i="7"/>
  <c r="K84" i="7"/>
  <c r="I42" i="7"/>
  <c r="I55" i="7"/>
  <c r="K55" i="7" s="1"/>
  <c r="I69" i="7"/>
  <c r="K69" i="7" s="1"/>
  <c r="K38" i="7"/>
  <c r="K70" i="7"/>
  <c r="K86" i="7"/>
  <c r="K56" i="7"/>
  <c r="K23" i="7"/>
  <c r="K71" i="7"/>
  <c r="K75" i="7"/>
  <c r="K90" i="7"/>
  <c r="K42" i="7"/>
  <c r="K60" i="7"/>
  <c r="E26" i="6"/>
  <c r="E58" i="6"/>
  <c r="E44" i="6"/>
  <c r="E76" i="6"/>
  <c r="E30" i="6"/>
  <c r="E46" i="6"/>
  <c r="E62" i="6"/>
  <c r="E78" i="6"/>
  <c r="E42" i="6"/>
  <c r="E74" i="6"/>
  <c r="E28" i="6"/>
  <c r="E60" i="6"/>
  <c r="E31" i="6"/>
  <c r="E47" i="6"/>
  <c r="E63" i="6"/>
  <c r="E79" i="6"/>
  <c r="E32" i="6"/>
  <c r="E48" i="6"/>
  <c r="E64" i="6"/>
  <c r="E80" i="6"/>
  <c r="E33" i="6"/>
  <c r="E49" i="6"/>
  <c r="E65" i="6"/>
  <c r="E81" i="6"/>
  <c r="E18" i="6"/>
  <c r="E34" i="6"/>
  <c r="E50" i="6"/>
  <c r="E66" i="6"/>
  <c r="E82" i="6"/>
  <c r="E19" i="6"/>
  <c r="E35" i="6"/>
  <c r="E51" i="6"/>
  <c r="E67" i="6"/>
  <c r="E83" i="6"/>
  <c r="E36" i="6"/>
  <c r="E52" i="6"/>
  <c r="E68" i="6"/>
  <c r="E84" i="6"/>
  <c r="E20" i="6"/>
  <c r="E21" i="6"/>
  <c r="E37" i="6"/>
  <c r="E53" i="6"/>
  <c r="E69" i="6"/>
  <c r="E85" i="6"/>
  <c r="E22" i="6"/>
  <c r="E38" i="6"/>
  <c r="E54" i="6"/>
  <c r="E70" i="6"/>
  <c r="E86" i="6"/>
  <c r="E23" i="6"/>
  <c r="E39" i="6"/>
  <c r="E55" i="6"/>
  <c r="E71" i="6"/>
  <c r="E24" i="6"/>
  <c r="E40" i="6"/>
  <c r="E56" i="6"/>
  <c r="E72" i="6"/>
  <c r="E25" i="6"/>
  <c r="E41" i="6"/>
  <c r="E57" i="6"/>
  <c r="E73" i="6"/>
  <c r="E43" i="6"/>
  <c r="E59" i="6"/>
  <c r="E75" i="6"/>
  <c r="E27" i="6"/>
  <c r="E29" i="6"/>
  <c r="E45" i="6"/>
  <c r="E61" i="6"/>
  <c r="J94" i="2"/>
  <c r="B91" i="7"/>
  <c r="M11" i="6"/>
  <c r="K91" i="7" l="1"/>
  <c r="K94"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97" i="2" s="1"/>
  <c r="I101" i="2" l="1"/>
  <c r="I99" i="2" s="1"/>
  <c r="I102" i="2"/>
  <c r="I100"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<sst xmlns="http://schemas.openxmlformats.org/spreadsheetml/2006/main" count="2883" uniqueCount="829">
  <si>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</si>
  <si>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</si>
  <si>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</si>
  <si>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</si>
  <si>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</si>
  <si>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</si>
  <si>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</si>
  <si>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</si>
  <si>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</si>
  <si>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</si>
  <si>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</si>
  <si>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</si>
  <si>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</si>
  <si>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</si>
  <si>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</si>
  <si>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</si>
  <si>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</si>
  <si>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</si>
  <si>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</si>
  <si>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</si>
  <si>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</si>
  <si>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</si>
  <si>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</si>
  <si>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</si>
  <si>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</si>
  <si>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</si>
  <si>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</si>
  <si>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</si>
  <si>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</si>
  <si>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</si>
  <si>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</si>
  <si>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</si>
  <si>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</si>
  <si>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</si>
  <si>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</si>
  <si>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</si>
  <si>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</si>
  <si>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</si>
  <si>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</si>
  <si>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</si>
  <si>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</si>
  <si>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</si>
  <si>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</si>
  <si>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</si>
  <si>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</si>
  <si>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</si>
  <si>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</si>
  <si>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</si>
  <si>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</si>
  <si>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</si>
  <si>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</si>
  <si>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</si>
  <si>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</si>
  <si>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</si>
  <si>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</si>
  <si>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</si>
  <si>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</si>
  <si>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</si>
  <si>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</si>
  <si>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</si>
  <si>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</si>
  <si>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</si>
  <si>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</si>
  <si>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</si>
  <si>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</si>
  <si>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</si>
  <si>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</si>
  <si>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</si>
  <si>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</si>
  <si>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</si>
  <si>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</si>
  <si>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</si>
  <si>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</si>
  <si>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</si>
  <si>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</si>
  <si>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</si>
  <si>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</si>
  <si>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</si>
  <si>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</si>
  <si>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</si>
  <si>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</si>
  <si>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</si>
  <si>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</si>
  <si>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</si>
  <si>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</si>
  <si>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</si>
  <si>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</si>
  <si>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</si>
  <si>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</si>
  <si>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</si>
  <si>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</si>
  <si>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</si>
  <si>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</si>
  <si>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</si>
  <si>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</si>
  <si>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</si>
  <si>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</si>
  <si>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</si>
  <si>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</si>
  <si>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</si>
  <si>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</si>
  <si>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</si>
  <si>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</si>
  <si>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</si>
  <si>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</si>
  <si>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</si>
  <si>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</si>
  <si>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</si>
  <si>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</si>
  <si>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</si>
  <si>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</si>
  <si>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</si>
  <si>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</si>
  <si>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</si>
  <si>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</si>
  <si>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</si>
  <si>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</si>
  <si>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</si>
  <si>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</si>
  <si>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</si>
  <si>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</si>
  <si>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</si>
  <si>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</si>
  <si>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</si>
  <si>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</si>
  <si>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</si>
  <si>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</si>
  <si>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</si>
  <si>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</si>
  <si>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</si>
  <si>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</si>
  <si>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</si>
  <si>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</si>
  <si>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</si>
  <si>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</si>
  <si>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</si>
  <si>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</si>
  <si>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</si>
  <si>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</si>
  <si>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</si>
  <si>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</si>
  <si>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</si>
  <si>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</si>
  <si>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</si>
  <si>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</si>
  <si>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</si>
  <si>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</si>
  <si>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</si>
  <si>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</si>
  <si>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</si>
  <si>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</si>
  <si>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</si>
  <si>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</si>
  <si>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</si>
  <si>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</si>
  <si>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</si>
  <si>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</si>
  <si>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</si>
  <si>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</si>
  <si>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</si>
  <si>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</si>
  <si>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</si>
  <si>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</si>
  <si>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</si>
  <si>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</si>
  <si>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</si>
  <si>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</si>
  <si>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</si>
  <si>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</si>
  <si>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</si>
  <si>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</si>
  <si>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</si>
  <si>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</si>
  <si>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</si>
  <si>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</si>
  <si>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</si>
  <si>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</si>
  <si>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</si>
  <si>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</si>
  <si>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</si>
  <si>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</si>
  <si>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</si>
  <si>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</si>
  <si>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</si>
  <si>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</si>
  <si>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</si>
  <si>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</si>
  <si>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</si>
  <si>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</si>
  <si>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</si>
  <si>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</si>
  <si>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</si>
  <si>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</si>
  <si>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</si>
  <si>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</si>
  <si>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</si>
  <si>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</si>
  <si>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</si>
  <si>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</si>
  <si>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</si>
  <si>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</si>
  <si>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</si>
  <si>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</si>
  <si>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</si>
  <si>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</si>
  <si>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</si>
  <si>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</si>
  <si>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</si>
  <si>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</si>
  <si>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</si>
  <si>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</si>
  <si>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</si>
  <si>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</si>
  <si>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</si>
  <si>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</si>
  <si>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</si>
  <si>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</si>
  <si>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</si>
  <si>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</si>
  <si>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</si>
  <si>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</si>
  <si>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</si>
  <si>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</si>
  <si>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</si>
  <si>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</si>
  <si>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</si>
  <si>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</si>
  <si>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</si>
  <si>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</si>
  <si>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</si>
  <si>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</si>
  <si>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</si>
  <si>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</si>
  <si>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</si>
  <si>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</si>
  <si>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</si>
  <si>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</si>
  <si>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</si>
  <si>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</si>
  <si>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</si>
  <si>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</si>
  <si>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</si>
  <si>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</si>
  <si>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</si>
  <si>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</si>
  <si>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</si>
  <si>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</si>
  <si>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</si>
  <si>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</si>
  <si>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</si>
  <si>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</si>
  <si>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</si>
  <si>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</si>
  <si>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</si>
  <si>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</si>
  <si>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</si>
  <si>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</si>
  <si>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</si>
  <si>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</si>
  <si>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</si>
  <si>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</si>
  <si>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</si>
  <si>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</si>
  <si>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</si>
  <si>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</si>
  <si>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</si>
  <si>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</si>
  <si>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</si>
  <si>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</si>
  <si>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</si>
  <si>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</si>
  <si>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</si>
  <si>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</si>
  <si>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</si>
  <si>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</si>
  <si>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</si>
  <si>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</si>
  <si>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</si>
  <si>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</si>
  <si>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</si>
  <si>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</si>
  <si>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</si>
  <si>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</si>
  <si>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</si>
  <si>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</si>
  <si>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</si>
  <si>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</si>
  <si>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</si>
  <si>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</si>
  <si>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</si>
  <si>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</si>
  <si>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</si>
  <si>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</si>
  <si>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</si>
  <si>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</si>
  <si>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</si>
  <si>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</si>
  <si>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</si>
  <si>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</si>
  <si>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</si>
  <si>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</si>
  <si>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</si>
  <si>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</si>
  <si>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</si>
  <si>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</si>
  <si>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</si>
  <si>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</si>
  <si>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</si>
  <si>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</si>
  <si>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</si>
  <si>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</si>
  <si>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</si>
  <si>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</si>
  <si>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</si>
  <si>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</si>
  <si>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</si>
  <si>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</si>
  <si>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</si>
  <si>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</si>
  <si>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</si>
  <si>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</si>
  <si>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</si>
  <si>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</si>
  <si>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</si>
  <si>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</si>
  <si>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</si>
  <si>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</si>
  <si>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</si>
  <si>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</si>
  <si>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</si>
  <si>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</si>
  <si>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</si>
  <si>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</si>
  <si>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</si>
  <si>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</si>
  <si>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</si>
  <si>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</si>
  <si>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</si>
  <si>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</si>
  <si>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</si>
  <si>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</si>
  <si>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</si>
  <si>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</si>
  <si>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</si>
  <si>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</si>
  <si>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</si>
  <si>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</si>
  <si>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</si>
  <si>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</si>
  <si>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</si>
  <si>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</si>
  <si>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</si>
  <si>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</si>
  <si>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</si>
  <si>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</si>
  <si>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</si>
  <si>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</si>
  <si>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</si>
  <si>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</si>
  <si>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</si>
  <si>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</si>
  <si>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</si>
  <si>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</si>
  <si>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</si>
  <si>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</si>
  <si>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</si>
  <si>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</si>
  <si>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</si>
  <si>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</si>
  <si>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</si>
  <si>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</si>
  <si>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</si>
  <si>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</si>
  <si>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</si>
  <si>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</si>
  <si>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</si>
  <si>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</si>
  <si>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</si>
  <si>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</si>
  <si>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</si>
  <si>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</si>
  <si>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</si>
  <si>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</si>
  <si>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</si>
  <si>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</si>
  <si>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</si>
  <si>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</si>
  <si>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</si>
  <si>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</si>
  <si>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</si>
  <si>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</si>
  <si>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</si>
  <si>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</si>
  <si>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</si>
  <si>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</si>
  <si>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</si>
  <si>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</si>
  <si>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</si>
  <si>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</si>
  <si>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</si>
  <si>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</si>
  <si>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</si>
  <si>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</si>
  <si>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</si>
  <si>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</si>
  <si>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</si>
  <si>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</si>
  <si>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</si>
  <si>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</si>
  <si>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</si>
  <si>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</si>
  <si>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</si>
  <si>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</si>
  <si>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</si>
  <si>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</si>
  <si>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</si>
  <si>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</si>
  <si>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</si>
  <si>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</si>
  <si>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</si>
  <si>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</si>
  <si>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</si>
  <si>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</si>
  <si>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</si>
  <si>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</si>
  <si>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</si>
  <si>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</si>
  <si>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</si>
  <si>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</si>
  <si>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</si>
  <si>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</si>
  <si>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</si>
  <si>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</si>
  <si>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</si>
  <si>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</si>
  <si>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</si>
  <si>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</si>
  <si>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</si>
  <si>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</si>
  <si>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</si>
  <si>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</si>
  <si>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</si>
  <si>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</si>
  <si>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</si>
  <si>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</si>
  <si>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</si>
  <si>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</si>
  <si>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</si>
  <si>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</si>
  <si>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</si>
  <si>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</si>
  <si>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</si>
  <si>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</si>
  <si>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</si>
  <si>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</si>
  <si>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</si>
  <si>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</si>
  <si>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</si>
  <si>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</si>
  <si>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</si>
  <si>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</si>
  <si>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</si>
  <si>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</si>
  <si>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</si>
  <si>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</si>
  <si>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</si>
  <si>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</si>
  <si>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</si>
  <si>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</si>
  <si>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</si>
  <si>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</si>
  <si>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</si>
  <si>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</si>
  <si>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</si>
  <si>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</si>
  <si>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</si>
  <si>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</si>
  <si>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</si>
  <si>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</si>
  <si>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</si>
  <si>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</si>
  <si>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</si>
  <si>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</si>
  <si>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</si>
  <si>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</si>
  <si>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</si>
  <si>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</si>
  <si>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</si>
  <si>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</si>
  <si>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</si>
  <si>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</si>
  <si>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</si>
  <si>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</si>
  <si>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</si>
  <si>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</si>
  <si>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</si>
  <si>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</si>
  <si>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</si>
  <si>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</si>
  <si>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</si>
  <si>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</si>
  <si>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</si>
  <si>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</si>
  <si>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</si>
  <si>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</si>
  <si>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</si>
  <si>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</si>
  <si>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</si>
  <si>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</si>
  <si>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</si>
  <si>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</si>
  <si>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</si>
  <si>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</si>
  <si>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</si>
  <si>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</si>
  <si>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</si>
  <si>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</si>
  <si>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</si>
  <si>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</si>
  <si>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</si>
  <si>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</si>
  <si>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</si>
  <si>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</si>
  <si>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</si>
  <si>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</si>
  <si>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</si>
  <si>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</si>
  <si>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</si>
  <si>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</si>
  <si>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</si>
  <si>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</si>
  <si>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</si>
  <si>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</si>
  <si>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</si>
  <si>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</si>
  <si>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</si>
  <si>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</si>
  <si>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</si>
  <si>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</si>
  <si>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</si>
  <si>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</si>
  <si>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</si>
  <si>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</si>
  <si>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</si>
  <si>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</si>
  <si>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</si>
  <si>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</si>
  <si>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</si>
  <si>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</si>
  <si>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</si>
  <si>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</si>
  <si>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</si>
  <si>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</si>
  <si>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</si>
  <si>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</si>
  <si>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</si>
  <si>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</si>
  <si>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</si>
  <si>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</si>
  <si>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</si>
  <si>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</si>
  <si>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</si>
  <si>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</si>
  <si>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</si>
  <si>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</si>
  <si>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</si>
  <si>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</si>
  <si>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</si>
  <si>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</si>
  <si>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</si>
  <si>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</si>
  <si>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</si>
  <si>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</si>
  <si>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</si>
  <si>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</si>
  <si>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</si>
  <si>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</si>
  <si>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</si>
  <si>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</si>
  <si>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</si>
  <si>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</si>
  <si>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</si>
  <si>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</si>
  <si>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</si>
  <si>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</si>
  <si>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</si>
  <si>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</si>
  <si>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</si>
  <si>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</si>
  <si>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</si>
  <si>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</si>
  <si>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</si>
  <si>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</si>
  <si>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</si>
  <si>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</si>
  <si>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</si>
  <si>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</si>
  <si>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</si>
  <si>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</si>
  <si>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</si>
  <si>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</si>
  <si>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</si>
  <si>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</si>
  <si>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</si>
  <si>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</si>
  <si>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</si>
  <si>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</si>
  <si>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</si>
  <si>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</si>
  <si>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</si>
  <si>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</si>
  <si>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</si>
  <si>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</si>
  <si>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</si>
  <si>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</si>
  <si>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</si>
  <si>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</si>
  <si>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</si>
  <si>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</si>
  <si>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</si>
  <si>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</si>
  <si>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</si>
  <si>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</si>
  <si>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</si>
  <si>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</si>
  <si>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</si>
  <si>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</si>
  <si>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</si>
  <si>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</si>
  <si>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</si>
  <si>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</si>
  <si>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</si>
  <si>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</si>
  <si>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</si>
  <si>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</si>
  <si>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</si>
  <si>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</si>
  <si>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</si>
  <si>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</si>
  <si>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</si>
  <si>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</si>
  <si>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</si>
  <si>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</si>
  <si>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</si>
  <si>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</si>
  <si>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</si>
  <si>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</si>
  <si>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</si>
  <si>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</si>
  <si>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</si>
  <si>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</si>
  <si>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</si>
  <si>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</si>
  <si>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</si>
  <si>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</si>
  <si>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</si>
  <si>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</si>
  <si>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</si>
  <si>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</si>
  <si>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</si>
  <si>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</si>
  <si>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</si>
  <si>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</si>
  <si>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</si>
  <si>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</si>
  <si>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</si>
  <si>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</si>
  <si>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</si>
  <si>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</si>
  <si>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</si>
  <si>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</si>
  <si>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</si>
  <si>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</si>
  <si>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</si>
  <si>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</si>
  <si>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</si>
  <si>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</si>
  <si>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</si>
  <si>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</si>
  <si>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</si>
  <si>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</si>
  <si>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</si>
  <si>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</si>
  <si>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</si>
  <si>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</si>
  <si>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</si>
  <si>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</si>
  <si>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</si>
  <si>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</si>
  <si>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</si>
  <si>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</si>
  <si>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</si>
  <si>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</si>
  <si>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</si>
  <si>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</si>
  <si>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</si>
  <si>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</si>
  <si>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</si>
  <si>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</si>
  <si>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</si>
  <si>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</si>
  <si>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</si>
  <si>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</si>
  <si>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</si>
  <si>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</si>
  <si>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</si>
  <si>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</si>
  <si>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</si>
  <si>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</si>
  <si>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</si>
  <si>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</si>
  <si>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</si>
  <si>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</si>
  <si>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</si>
  <si>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</si>
  <si>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</si>
  <si>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</si>
  <si>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</si>
  <si>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</si>
  <si>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</si>
  <si>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</si>
  <si>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</si>
  <si>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ALBEVB</t>
  </si>
  <si>
    <t>Flexible acrylic labret, 16g (1.2mm) with 3mm UV ball</t>
  </si>
  <si>
    <t>ANSBC25</t>
  </si>
  <si>
    <t>Bio - Flex nose stud, 20g (0.8mm) with a 2.5mm round top with bezel set SwarovskiⓇ crystal</t>
  </si>
  <si>
    <t>BBEBIN</t>
  </si>
  <si>
    <t>316L steel eyebrow barbell, 16g (1.2mm) with two 3mm internally threaded balls</t>
  </si>
  <si>
    <t>BBFR6</t>
  </si>
  <si>
    <t>Surgical steel tongue barbell, 14g (1.6mm) with 6mm ferido glued multi crystal ball with resin cover and a 6mm plain steel ball</t>
  </si>
  <si>
    <t>BBIVD4</t>
  </si>
  <si>
    <t>Color: Red</t>
  </si>
  <si>
    <t>316L surgical steel Industrial barbell, 14g (1.6mm) with two 4mm acrylic UV dices</t>
  </si>
  <si>
    <t>BBTC</t>
  </si>
  <si>
    <t>Color: Black Anodized w/ Clear crystal</t>
  </si>
  <si>
    <t>Anodized surgical steel tongue barbell, 14g (1.6mm) with top 6mm jewel ball and lower 6mm steel ball</t>
  </si>
  <si>
    <t>BCR18</t>
  </si>
  <si>
    <t>316L Surgical steel ball closure ring, 18g (1mm) with a 3mm ball</t>
  </si>
  <si>
    <t>BN18B3</t>
  </si>
  <si>
    <t>Color: High Polish</t>
  </si>
  <si>
    <t>PVD plated 316L steel eyebrow banana, 18g (1mm) with two 3mm balls</t>
  </si>
  <si>
    <t>316L steel belly banana, 14g (1.6m) with a 8mm and a 5mm bezel set jewel ball using original Czech Preciosa crystals.</t>
  </si>
  <si>
    <t>BNE20CN</t>
  </si>
  <si>
    <t>Surgical steel eyebrow banana, 20g (0.8mm) with two 3mm cones</t>
  </si>
  <si>
    <t>BNET20B</t>
  </si>
  <si>
    <t>Anodized surgical steel eyebrow banana, 20g (0.8mm) with two 3mm balls</t>
  </si>
  <si>
    <t>BNOCC</t>
  </si>
  <si>
    <t>Gauge: 1.6mm</t>
  </si>
  <si>
    <t>BNTB5S</t>
  </si>
  <si>
    <t>Anodized surgical steel eyebrow banana, 16g (1.2mm) with two 5mm balls</t>
  </si>
  <si>
    <t>CB18B3</t>
  </si>
  <si>
    <t>Surgical steel circular barbell, 18g (1mm) with two 3mm balls</t>
  </si>
  <si>
    <t>CB20B</t>
  </si>
  <si>
    <t>Surgical steel circular barbell, 20g (0.8mm) with two 3mm balls</t>
  </si>
  <si>
    <t>CBETCN</t>
  </si>
  <si>
    <t>Premium PVD plated surgical steel circular barbell, 16g (1.2mm) with two 3mm cones</t>
  </si>
  <si>
    <t>CBETTB</t>
  </si>
  <si>
    <t>Rose gold PVD plated surgical steel circular barbell, 16g (1.2mm) with two 3mm balls</t>
  </si>
  <si>
    <t>CBT18B3</t>
  </si>
  <si>
    <t>PVD plated surgical steel circular barbell 18g (1mm) with two 3mm balls</t>
  </si>
  <si>
    <t>CBT20B</t>
  </si>
  <si>
    <t>PVD plated surgical steel circular barbell 20g (0.8mm) with two 3mm balls</t>
  </si>
  <si>
    <t>CBTB4</t>
  </si>
  <si>
    <t>Anodized surgical steel circular barbell, 14g (1.6mm) with two 4mm balls</t>
  </si>
  <si>
    <t>CBTCNM</t>
  </si>
  <si>
    <t>Anodized surgical steel circular barbell, 14g (1.6mm) with two 4mm cones</t>
  </si>
  <si>
    <t>DPG</t>
  </si>
  <si>
    <t>Gauge: 10mm</t>
  </si>
  <si>
    <t>EBRT</t>
  </si>
  <si>
    <t>FBNEVB</t>
  </si>
  <si>
    <t>Bioflex eyebrow banana, 16g (1.2mm) with two 3mm balls</t>
  </si>
  <si>
    <t>FBNEVCN</t>
  </si>
  <si>
    <t>Bioflex eyebrow banana, 16g (1.2mm) with two 3mm cones</t>
  </si>
  <si>
    <t>IPTR</t>
  </si>
  <si>
    <t>Anodized surgical steel fake plug with rubber O-Rings</t>
  </si>
  <si>
    <t>LB18CN3</t>
  </si>
  <si>
    <t>Surgical steel labret, 18g (1mm) with 3mm cone</t>
  </si>
  <si>
    <t>LBRT16</t>
  </si>
  <si>
    <t>16g Flexible acrylic labret retainer with push in disc</t>
  </si>
  <si>
    <t>LBTB3</t>
  </si>
  <si>
    <t>Premium PVD plated surgical steel labret, 16g (1.2mm) with a 3mm ball</t>
  </si>
  <si>
    <t>NBRTD</t>
  </si>
  <si>
    <t>Gauge: 0.8mm</t>
  </si>
  <si>
    <t>Clear acrylic flexible nose bone retainer, 22g (0.6mm) and 20g (0.8mm) with 2mm flat disk shaped top</t>
  </si>
  <si>
    <t>NSRTD</t>
  </si>
  <si>
    <t>Clear acrylic flexible nose stud retainer, 20g (0.8mm) with 2mm flat disk shaped top</t>
  </si>
  <si>
    <t>NSTC</t>
  </si>
  <si>
    <t>Anodized surgical steel nose screw, 20g (0.8mm) with 2mm round crystal tops</t>
  </si>
  <si>
    <t>SP18CN3</t>
  </si>
  <si>
    <t>Surgical steel spiral, 18g (1mm) with two 3mm cones</t>
  </si>
  <si>
    <t>SPETB4</t>
  </si>
  <si>
    <t>Anodized surgical steel eyebrow spiral, 16g (1.2mm) with two 4mm balls</t>
  </si>
  <si>
    <t>SPT20CN</t>
  </si>
  <si>
    <t>Anodized surgical steel eyebrow spiral, 20g (0.8mm) with two 3mm cones</t>
  </si>
  <si>
    <t>UCBEB</t>
  </si>
  <si>
    <t>Titanium G23 circular barbell, 16g (1.2mm) with two 3mm balls</t>
  </si>
  <si>
    <t>ULCN4S</t>
  </si>
  <si>
    <t>Titanium G23 labret, 16g (1.2mm) with a 4mm cone</t>
  </si>
  <si>
    <t>UTCBEB</t>
  </si>
  <si>
    <t>Color: Green</t>
  </si>
  <si>
    <t>Anodized titanium G23 circular eyebrow barbell, 16g (1.2mm) with 3mm balls</t>
  </si>
  <si>
    <t>UTCBECN</t>
  </si>
  <si>
    <t>Anodized titanium G23 circular eyebrow barbell, 16g (1.2mm) with 3mm cones</t>
  </si>
  <si>
    <t>UTLBCN4S</t>
  </si>
  <si>
    <t>Anodized titanium G23 labret, 16g (1.2mm) with a 4mm cone</t>
  </si>
  <si>
    <t>XAJB3</t>
  </si>
  <si>
    <t>Pack of 10 pcs. of 3mm Bio-Flex balls with bezel set crystal with 1.2mm threading (16g)</t>
  </si>
  <si>
    <t>XSAB3</t>
  </si>
  <si>
    <t>Color: Pink</t>
  </si>
  <si>
    <t>Set of 10 pcs. of 3mm acrylic ball in solid colors with 16g (1.2mm) threading</t>
  </si>
  <si>
    <t>XSACN3</t>
  </si>
  <si>
    <t>Set of 10 pcs. of 3mm solid color acrylic cones with 16g (1.2mm) threading</t>
  </si>
  <si>
    <t>XSACN4</t>
  </si>
  <si>
    <t>Set of 10 pcs. of 4mm solid color acrylic cones with 14g (1.6mm) threading</t>
  </si>
  <si>
    <t>XUVCN3</t>
  </si>
  <si>
    <t>Set of 10 pcs. of 3mm acrylic UV cones with 16g (1.2mm) threading</t>
  </si>
  <si>
    <t>XUVCN4</t>
  </si>
  <si>
    <t>Set of 10 pcs. of 4mm acrylic UV cones with 14g (1.6mm) threading</t>
  </si>
  <si>
    <t>DPG00</t>
  </si>
  <si>
    <t>IPTR10</t>
  </si>
  <si>
    <t>Ten Thousand Three Hundred Eighty One and 02 cents THB</t>
  </si>
  <si>
    <t>Clear bio flexible belly banana, 14g (1.6mm) with a 5mm and a 10mm jewel ball - length 5/8'' (16mm) ''cut to fit to your size''</t>
  </si>
  <si>
    <t>High polished surgical steel double flared flesh tunnel - size 12g to 2'' (2mm - 52mm)</t>
  </si>
  <si>
    <t>Bio flexible eyebrow retainer, 16g (1.2mm) - length 1/4'' to 1/2'' (6mm to 12mm)</t>
  </si>
  <si>
    <t>Exchange Rate THB-THB</t>
  </si>
  <si>
    <t>Sunny</t>
  </si>
  <si>
    <r>
      <t xml:space="preserve">40% Discount as per </t>
    </r>
    <r>
      <rPr>
        <b/>
        <sz val="10"/>
        <color theme="1"/>
        <rFont val="Arial"/>
        <family val="2"/>
      </rPr>
      <t>Platinum Membership</t>
    </r>
    <r>
      <rPr>
        <sz val="10"/>
        <color theme="1"/>
        <rFont val="Arial"/>
        <family val="2"/>
      </rPr>
      <t>:</t>
    </r>
  </si>
  <si>
    <t>Pick up at the Shop:</t>
  </si>
  <si>
    <t>Five Thousand Eight Hundred Seven and 51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</si>
</sst>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2">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cellStyleXfs>
  <cellXfs count="15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1" fillId="5" borderId="4" xfId="0" applyFont="1" applyFill="1" applyBorder="1" applyAlignment="1">
      <alignment horizontal="right" vertic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42">
    <cellStyle name="Comma 2" xfId="7" xr:uid="{B4ECE912-66FC-498E-B81E-8661EE7BFDCD}"/>
    <cellStyle name="Comma 2 2" xfId="4430" xr:uid="{F2E02898-8233-4491-8E46-A73C22E120E5}"/>
    <cellStyle name="Comma 2 2 2" xfId="4755" xr:uid="{37C92758-E216-43D7-BF3A-57DDA16BDC71}"/>
    <cellStyle name="Comma 2 2 2 2" xfId="5326" xr:uid="{023BE83E-87EC-4357-AFC2-7F41E2D2E6A4}"/>
    <cellStyle name="Comma 2 2 3" xfId="4591" xr:uid="{F9ACC22E-3A1C-4FD0-A142-19FDAB47918C}"/>
    <cellStyle name="Comma 3" xfId="4318" xr:uid="{9425712A-C352-4C87-A064-F40B30770D5B}"/>
    <cellStyle name="Comma 3 2" xfId="4432" xr:uid="{54D4C3E9-ED13-44A3-9E44-79BB71F87599}"/>
    <cellStyle name="Comma 3 2 2" xfId="4756" xr:uid="{7C66B3F0-D116-4388-89E4-76137A5A8E0D}"/>
    <cellStyle name="Comma 3 2 2 2" xfId="5327" xr:uid="{A7C8CFE5-AB7A-4FD4-AC72-24C82123619B}"/>
    <cellStyle name="Comma 3 2 3" xfId="5325" xr:uid="{869EDA54-263C-4539-BD65-1CD56B394850}"/>
    <cellStyle name="Currency 10" xfId="8" xr:uid="{CC1CF4C2-9EF4-495D-B187-E7D606F6C356}"/>
    <cellStyle name="Currency 10 2" xfId="9" xr:uid="{93039FC5-6CA6-481C-851C-EBF86409C0D6}"/>
    <cellStyle name="Currency 10 2 2" xfId="203" xr:uid="{E3E62E40-1350-4E1C-9227-BCD3C2050DA6}"/>
    <cellStyle name="Currency 10 2 2 2" xfId="4616" xr:uid="{F8B2097E-6429-465E-8533-62A75AFE170C}"/>
    <cellStyle name="Currency 10 2 3" xfId="4511" xr:uid="{07631A0E-F386-4B65-947C-FA8132F2ADA5}"/>
    <cellStyle name="Currency 10 3" xfId="10" xr:uid="{2FEC42F8-98FC-46BB-83F2-FD77672041B3}"/>
    <cellStyle name="Currency 10 3 2" xfId="204" xr:uid="{5F326E35-EA66-4510-9EB3-CAEBC3CDA4A8}"/>
    <cellStyle name="Currency 10 3 2 2" xfId="4617" xr:uid="{0620D85A-69A7-49C0-A68D-35FF8A981F25}"/>
    <cellStyle name="Currency 10 3 3" xfId="4512" xr:uid="{31CB60D6-D27E-4202-9602-3AAC4A52F27A}"/>
    <cellStyle name="Currency 10 4" xfId="205" xr:uid="{01B5BE59-AC16-46AE-AD48-93674B3CDCFC}"/>
    <cellStyle name="Currency 10 4 2" xfId="4618" xr:uid="{8E94CA46-3333-480B-A28B-C0321C819BD9}"/>
    <cellStyle name="Currency 10 5" xfId="4437" xr:uid="{016682CC-DA34-4F64-8579-89EF4438C2D1}"/>
    <cellStyle name="Currency 10 6" xfId="4510" xr:uid="{89017416-A0EC-4E3E-9F1E-42034C6CCD7E}"/>
    <cellStyle name="Currency 11" xfId="11" xr:uid="{ED183CCC-36F2-4536-847C-974209154D11}"/>
    <cellStyle name="Currency 11 2" xfId="12" xr:uid="{F4E9602E-E6CD-415A-AE4E-A30CA8123A9B}"/>
    <cellStyle name="Currency 11 2 2" xfId="206" xr:uid="{2BF7DB96-CB2F-4B05-9CF2-AAC662486467}"/>
    <cellStyle name="Currency 11 2 2 2" xfId="4619" xr:uid="{E96B897E-ADFB-4CD2-80BE-FBD67BC74B21}"/>
    <cellStyle name="Currency 11 2 3" xfId="4514" xr:uid="{9B8AE608-DEAF-42B8-9FDD-297617AF6831}"/>
    <cellStyle name="Currency 11 3" xfId="13" xr:uid="{0AA0CDFE-DCEF-427C-9A62-DD974303787C}"/>
    <cellStyle name="Currency 11 3 2" xfId="207" xr:uid="{901389E1-CB56-428B-B3AC-BA20BCC53411}"/>
    <cellStyle name="Currency 11 3 2 2" xfId="4620" xr:uid="{2A4C00EA-6D9F-496F-A7DE-1C411ADFA372}"/>
    <cellStyle name="Currency 11 3 3" xfId="4515" xr:uid="{59007D26-CB85-4B5A-911A-0CA2979623EA}"/>
    <cellStyle name="Currency 11 4" xfId="208" xr:uid="{4201D388-B8A5-4182-8230-63DF7BD955C5}"/>
    <cellStyle name="Currency 11 4 2" xfId="4621" xr:uid="{80D799EC-FC9D-4021-B5B5-9948B4B836DA}"/>
    <cellStyle name="Currency 11 5" xfId="4319" xr:uid="{21D9281B-5247-43FA-BE1E-F671353948D2}"/>
    <cellStyle name="Currency 11 5 2" xfId="4438" xr:uid="{95408793-8E72-425E-AFA6-4350D6D9EA7D}"/>
    <cellStyle name="Currency 11 5 3" xfId="4720" xr:uid="{8264977F-B361-4627-9C05-11FF8061B9DA}"/>
    <cellStyle name="Currency 11 5 3 2" xfId="5315" xr:uid="{316513DC-A38D-45D3-ADE1-1B16DD7FE264}"/>
    <cellStyle name="Currency 11 5 3 3" xfId="4757" xr:uid="{83A161A5-3CA0-434C-AD06-3819D0DBA3A0}"/>
    <cellStyle name="Currency 11 5 4" xfId="4697" xr:uid="{50D65D0E-E1E1-4129-A520-4FA66D9EC9BB}"/>
    <cellStyle name="Currency 11 6" xfId="4513" xr:uid="{AE8AA11E-9C36-4471-BA66-CF465EA7239A}"/>
    <cellStyle name="Currency 12" xfId="14" xr:uid="{7D74CD88-F922-4573-ABAB-C9971694EE6A}"/>
    <cellStyle name="Currency 12 2" xfId="15" xr:uid="{96158C02-B27A-4CD6-800B-B327DE2DBCB0}"/>
    <cellStyle name="Currency 12 2 2" xfId="209" xr:uid="{6B4713F0-23A4-44C4-85E8-33AA49981589}"/>
    <cellStyle name="Currency 12 2 2 2" xfId="4622" xr:uid="{EDD66229-56F7-4334-8BB8-98B2D5C546AF}"/>
    <cellStyle name="Currency 12 2 3" xfId="4517" xr:uid="{BAF2D4BB-ACC6-42D9-BF51-6E4BB844E045}"/>
    <cellStyle name="Currency 12 3" xfId="210" xr:uid="{48E0E9B2-7833-4AD7-A54D-2F4655AC4B30}"/>
    <cellStyle name="Currency 12 3 2" xfId="4623" xr:uid="{1F703374-B4E7-4CA3-9A71-CC929A7D82BF}"/>
    <cellStyle name="Currency 12 4" xfId="4516" xr:uid="{11576B3C-27C1-46A8-8BB6-998457F498A7}"/>
    <cellStyle name="Currency 13" xfId="16" xr:uid="{1744FFA9-0EE7-4EFC-82DC-BFB643D6136B}"/>
    <cellStyle name="Currency 13 2" xfId="4321" xr:uid="{B258A367-1B62-445A-9FD4-17EFAB43DA83}"/>
    <cellStyle name="Currency 13 3" xfId="4322" xr:uid="{73844F16-17B8-4080-8D32-04D5257F7995}"/>
    <cellStyle name="Currency 13 3 2" xfId="4759" xr:uid="{C4380619-4044-40F8-82C0-1F0D487C7FD7}"/>
    <cellStyle name="Currency 13 4" xfId="4320" xr:uid="{C4615EA6-53C3-4D1A-B975-674137633C5F}"/>
    <cellStyle name="Currency 13 5" xfId="4758" xr:uid="{1D38C2C7-BC1C-4037-823C-79923D20B01B}"/>
    <cellStyle name="Currency 14" xfId="17" xr:uid="{760E5DA6-9D0A-4587-B971-42730DC1E3BD}"/>
    <cellStyle name="Currency 14 2" xfId="211" xr:uid="{B260FE10-4CF1-4DF8-B340-F251C91A00F4}"/>
    <cellStyle name="Currency 14 2 2" xfId="4624" xr:uid="{BE96002D-9F91-46ED-AC67-9B5ACE41BAC5}"/>
    <cellStyle name="Currency 14 3" xfId="4518" xr:uid="{628E6138-4DE3-44F2-81F0-35B10EC7C03A}"/>
    <cellStyle name="Currency 15" xfId="4414" xr:uid="{486A6982-E8EA-4B4B-A2A0-17D46206FE42}"/>
    <cellStyle name="Currency 17" xfId="4323" xr:uid="{6B16590A-A610-4C6E-8E54-6E944BE06EED}"/>
    <cellStyle name="Currency 2" xfId="18" xr:uid="{A8968BFB-1B8A-43A5-821C-344BEF77B3CE}"/>
    <cellStyle name="Currency 2 2" xfId="19" xr:uid="{B5B525B0-AB95-4CFF-9F64-9ADCC9B3476D}"/>
    <cellStyle name="Currency 2 2 2" xfId="20" xr:uid="{FEA5B50E-FEFA-4177-946D-726A304AF230}"/>
    <cellStyle name="Currency 2 2 2 2" xfId="21" xr:uid="{2EC0962E-821F-4F17-89C1-7ADC118A1FE2}"/>
    <cellStyle name="Currency 2 2 2 2 2" xfId="4760" xr:uid="{CA2FBFF0-42FA-49A0-9BC2-B3AD499AAD38}"/>
    <cellStyle name="Currency 2 2 2 3" xfId="22" xr:uid="{068A91C6-5DF4-49BB-B28B-01C9E4305A10}"/>
    <cellStyle name="Currency 2 2 2 3 2" xfId="212" xr:uid="{64E7470E-C99A-4480-B75F-269C0FE69224}"/>
    <cellStyle name="Currency 2 2 2 3 2 2" xfId="4625" xr:uid="{9A38181B-F424-4865-AE80-3C1E2A868663}"/>
    <cellStyle name="Currency 2 2 2 3 3" xfId="4521" xr:uid="{8300E5A7-6CA6-4798-80EB-B53343839144}"/>
    <cellStyle name="Currency 2 2 2 4" xfId="213" xr:uid="{31A3D113-823E-4255-B755-9197E786314B}"/>
    <cellStyle name="Currency 2 2 2 4 2" xfId="4626" xr:uid="{F25CB1DE-8F1A-4A9C-ADF5-BAD68B54F81E}"/>
    <cellStyle name="Currency 2 2 2 5" xfId="4520" xr:uid="{83C35791-C499-4BF8-92F2-4B6A4BA0FCDE}"/>
    <cellStyle name="Currency 2 2 3" xfId="214" xr:uid="{9D338815-86B9-47E9-A93E-7DD744244359}"/>
    <cellStyle name="Currency 2 2 3 2" xfId="4627" xr:uid="{914753EB-35B5-4B17-869E-0607756B0E38}"/>
    <cellStyle name="Currency 2 2 4" xfId="4519" xr:uid="{EA6FEA8C-C836-4B0A-AA4D-5A5BAC103CB0}"/>
    <cellStyle name="Currency 2 3" xfId="23" xr:uid="{BDADD92B-96AF-4115-AC67-06FDC606FB51}"/>
    <cellStyle name="Currency 2 3 2" xfId="215" xr:uid="{9F09AE64-ED8C-4658-B79D-678625DC5831}"/>
    <cellStyle name="Currency 2 3 2 2" xfId="4628" xr:uid="{6A2E9DC4-3B6C-4D6C-85FB-335C360BEFD5}"/>
    <cellStyle name="Currency 2 3 3" xfId="4522" xr:uid="{E8BBC1B6-6FED-4C89-AA1D-A8FEC73E3284}"/>
    <cellStyle name="Currency 2 4" xfId="216" xr:uid="{AA858940-2EC8-4C91-A5FD-8C7F198D0B9D}"/>
    <cellStyle name="Currency 2 4 2" xfId="217" xr:uid="{E623BD5B-86DA-484B-948B-A7DE8B946179}"/>
    <cellStyle name="Currency 2 5" xfId="218" xr:uid="{BBF00A9B-2960-4091-A7A7-4CD7DE255D6A}"/>
    <cellStyle name="Currency 2 5 2" xfId="219" xr:uid="{9C3E9C61-9F4A-48B0-A9D3-73B0B1F2D9DA}"/>
    <cellStyle name="Currency 2 6" xfId="220" xr:uid="{D4D641FA-4A98-4ABC-905B-76580E5925BA}"/>
    <cellStyle name="Currency 3" xfId="24" xr:uid="{D3A8E1E2-1C37-46C8-8C15-6763C617B95F}"/>
    <cellStyle name="Currency 3 2" xfId="25" xr:uid="{15D94740-D1FE-422B-AFB2-4A064F40B7E9}"/>
    <cellStyle name="Currency 3 2 2" xfId="221" xr:uid="{6266A166-DA1A-4D44-8434-7C04B76D2F74}"/>
    <cellStyle name="Currency 3 2 2 2" xfId="4629" xr:uid="{0EE3F1EF-B287-4BC3-8EE4-45A4E366EDC3}"/>
    <cellStyle name="Currency 3 2 3" xfId="4524" xr:uid="{24207F6C-FBA3-4418-B396-D9B056EB5EB8}"/>
    <cellStyle name="Currency 3 3" xfId="26" xr:uid="{5DDBC2CA-6590-4D65-8BDA-4B1259C40C03}"/>
    <cellStyle name="Currency 3 3 2" xfId="222" xr:uid="{CAF441EC-3CF5-49FA-8B90-415A68036C61}"/>
    <cellStyle name="Currency 3 3 2 2" xfId="4630" xr:uid="{D4B66697-2EF8-4DDE-B249-6CB7DFA07B6D}"/>
    <cellStyle name="Currency 3 3 3" xfId="4525" xr:uid="{B0588EFB-8453-4570-A40E-7BA58675E3CA}"/>
    <cellStyle name="Currency 3 4" xfId="27" xr:uid="{CA89F3CF-312C-4280-8197-D0246278B026}"/>
    <cellStyle name="Currency 3 4 2" xfId="223" xr:uid="{C774645A-41B5-46EF-8BBA-47E546930976}"/>
    <cellStyle name="Currency 3 4 2 2" xfId="4631" xr:uid="{C2B29266-0E90-447C-A58D-66969A0FAEFD}"/>
    <cellStyle name="Currency 3 4 3" xfId="4526" xr:uid="{24CFF1B5-8F8C-4962-92C6-BBBCFF0B60BE}"/>
    <cellStyle name="Currency 3 5" xfId="224" xr:uid="{DFA96D73-C8B7-4AD3-B8C8-DA83377ACF4F}"/>
    <cellStyle name="Currency 3 5 2" xfId="4632" xr:uid="{7D10C091-6F69-488E-8421-2C5E650BEFE4}"/>
    <cellStyle name="Currency 3 6" xfId="4523" xr:uid="{A13AE595-874A-4FF2-8146-43F01336EA51}"/>
    <cellStyle name="Currency 4" xfId="28" xr:uid="{65A71B73-7AB8-4F6B-BF1D-9F80061F5267}"/>
    <cellStyle name="Currency 4 2" xfId="29" xr:uid="{41426B61-6F39-4F37-92A5-9F983BCB330F}"/>
    <cellStyle name="Currency 4 2 2" xfId="225" xr:uid="{7A12D7FB-7F07-4F6A-A119-8CE0E8967DA8}"/>
    <cellStyle name="Currency 4 2 2 2" xfId="4633" xr:uid="{FE6FF07B-4BC0-4D01-9F0C-DF689BA78BAD}"/>
    <cellStyle name="Currency 4 2 3" xfId="4528" xr:uid="{CECC2292-2877-4DC3-9682-18A44C3D6904}"/>
    <cellStyle name="Currency 4 3" xfId="30" xr:uid="{0ABBBD82-4CA5-4169-8B76-C3862E6FF2C7}"/>
    <cellStyle name="Currency 4 3 2" xfId="226" xr:uid="{2D903BDD-4043-4FEA-BAFC-190542E6A829}"/>
    <cellStyle name="Currency 4 3 2 2" xfId="4634" xr:uid="{567A1804-489E-48D8-ACD1-3C0FC7712D7A}"/>
    <cellStyle name="Currency 4 3 3" xfId="4529" xr:uid="{30FA4F97-E533-40BE-B310-313E4A755503}"/>
    <cellStyle name="Currency 4 4" xfId="227" xr:uid="{F9AC1F42-0F0C-4D07-9CDE-4701FD795D83}"/>
    <cellStyle name="Currency 4 4 2" xfId="4635" xr:uid="{DE6D66E6-FA7C-4E0D-8180-38393E320B01}"/>
    <cellStyle name="Currency 4 5" xfId="4324" xr:uid="{E762E682-29BA-45F0-BCA3-332A5638ED73}"/>
    <cellStyle name="Currency 4 5 2" xfId="4439" xr:uid="{EDFF3822-1048-4167-AFFF-58835B5C5891}"/>
    <cellStyle name="Currency 4 5 3" xfId="4721" xr:uid="{7CCFBF69-0617-4745-9EE3-224E3C17E574}"/>
    <cellStyle name="Currency 4 5 3 2" xfId="5316" xr:uid="{D171DB1A-BA2D-4505-9293-582484765503}"/>
    <cellStyle name="Currency 4 5 3 3" xfId="4761" xr:uid="{69D74DC3-2502-48F5-80C5-E0DFCB40E718}"/>
    <cellStyle name="Currency 4 5 4" xfId="4698" xr:uid="{684C9B1E-B7A7-45D3-827B-D7CEA8FB9EF8}"/>
    <cellStyle name="Currency 4 6" xfId="4527" xr:uid="{D0B29C63-BAF6-4C56-A81C-E379072CF61E}"/>
    <cellStyle name="Currency 5" xfId="31" xr:uid="{2F2884F5-54E2-402C-B98A-C59110EAFC7E}"/>
    <cellStyle name="Currency 5 2" xfId="32" xr:uid="{D607AEF7-9DFE-4256-A555-37A3B2B2E67D}"/>
    <cellStyle name="Currency 5 2 2" xfId="228" xr:uid="{ABE38BE8-2490-431B-86C1-29F9BB5A56A7}"/>
    <cellStyle name="Currency 5 2 2 2" xfId="4636" xr:uid="{727F75CC-8F6C-4533-8F3D-C8720CC33046}"/>
    <cellStyle name="Currency 5 2 3" xfId="4530" xr:uid="{7EFEC5E4-EBC4-4D36-A595-5AAA7D561342}"/>
    <cellStyle name="Currency 5 3" xfId="4325" xr:uid="{A63B3657-C727-4862-827A-586FC15EFBE7}"/>
    <cellStyle name="Currency 5 3 2" xfId="4440" xr:uid="{B2B4CE82-4661-4FAF-8129-B2BDA67D6DE2}"/>
    <cellStyle name="Currency 5 3 2 2" xfId="5306" xr:uid="{96871C98-61B0-4C03-8958-4FC871192DB6}"/>
    <cellStyle name="Currency 5 3 2 3" xfId="4763" xr:uid="{4FCBF847-969B-48B1-AF14-E02F0265E7DA}"/>
    <cellStyle name="Currency 5 4" xfId="4762" xr:uid="{EF2D191F-3574-4DE1-B7A8-5F2AF92F74E5}"/>
    <cellStyle name="Currency 6" xfId="33" xr:uid="{AF460E22-D888-41C0-B75B-1F3B1C29A639}"/>
    <cellStyle name="Currency 6 2" xfId="229" xr:uid="{4C97B824-C808-460E-8B5C-652EE7AED935}"/>
    <cellStyle name="Currency 6 2 2" xfId="4637" xr:uid="{5DC9482B-FDC6-4930-B6C0-75A07351B006}"/>
    <cellStyle name="Currency 6 3" xfId="4326" xr:uid="{D0CE26F0-8A75-47FA-863E-5FBC25D44552}"/>
    <cellStyle name="Currency 6 3 2" xfId="4441" xr:uid="{D010F488-74AB-4907-80F7-97910A4EAD2F}"/>
    <cellStyle name="Currency 6 3 3" xfId="4722" xr:uid="{6509CF84-1B92-4E70-96CF-677CB7516440}"/>
    <cellStyle name="Currency 6 3 3 2" xfId="5317" xr:uid="{A426357F-13F9-443D-8478-3BCE1BB61A24}"/>
    <cellStyle name="Currency 6 3 3 3" xfId="4764" xr:uid="{AD48BC01-26FE-4FD6-BCE4-56D833E34C1B}"/>
    <cellStyle name="Currency 6 3 4" xfId="4699" xr:uid="{E20E9331-DAC0-415D-B260-9A05C3CA31E2}"/>
    <cellStyle name="Currency 6 4" xfId="4531" xr:uid="{857C3F9F-BC1D-4432-A011-8BC69DA69AA4}"/>
    <cellStyle name="Currency 7" xfId="34" xr:uid="{4B3093E2-11E6-44F5-9199-A3DD3B297499}"/>
    <cellStyle name="Currency 7 2" xfId="35" xr:uid="{7B94D3EA-72C3-4374-A68C-8ED5BEA3E832}"/>
    <cellStyle name="Currency 7 2 2" xfId="250" xr:uid="{BA247B3F-4306-462E-AF8F-1A037C7DAE7A}"/>
    <cellStyle name="Currency 7 2 2 2" xfId="4638" xr:uid="{227850D4-D964-4977-BC00-4758578DBC8B}"/>
    <cellStyle name="Currency 7 2 3" xfId="4533" xr:uid="{ABCC6A1D-16F1-4443-A2EC-8C8475BB4E03}"/>
    <cellStyle name="Currency 7 3" xfId="230" xr:uid="{C090CD45-4FEB-4E4B-AF0B-8766577FF987}"/>
    <cellStyle name="Currency 7 3 2" xfId="4639" xr:uid="{56862B1F-7402-4C2C-A2A0-F9517725757C}"/>
    <cellStyle name="Currency 7 4" xfId="4442" xr:uid="{FCA28B8A-58EB-4E1B-ADA0-125D1B023CFB}"/>
    <cellStyle name="Currency 7 5" xfId="4532" xr:uid="{238EA4DA-2F4A-42FD-A62E-6D4437B0F1A6}"/>
    <cellStyle name="Currency 8" xfId="36" xr:uid="{D2C2B4A8-332F-463B-A348-E8DEDF71FCE7}"/>
    <cellStyle name="Currency 8 2" xfId="37" xr:uid="{5E6DF1BE-F36A-4422-810B-5591991AC45E}"/>
    <cellStyle name="Currency 8 2 2" xfId="231" xr:uid="{2256C4F8-9024-43FD-9E97-752F5ECE7667}"/>
    <cellStyle name="Currency 8 2 2 2" xfId="4640" xr:uid="{C4C0F811-F957-4B25-A56F-EDC731EC9191}"/>
    <cellStyle name="Currency 8 2 3" xfId="4535" xr:uid="{49960E21-27F6-41C2-8113-9665ACB70489}"/>
    <cellStyle name="Currency 8 3" xfId="38" xr:uid="{3CAB9371-8121-45BA-A82A-AFCFEDBA2694}"/>
    <cellStyle name="Currency 8 3 2" xfId="232" xr:uid="{9D7E380B-36C2-4B09-AAB6-D17C4362307D}"/>
    <cellStyle name="Currency 8 3 2 2" xfId="4641" xr:uid="{21CF85F1-3947-4A85-842A-D661459AAE5F}"/>
    <cellStyle name="Currency 8 3 3" xfId="4536" xr:uid="{D3D26AD9-080A-49AC-9215-D11781C01836}"/>
    <cellStyle name="Currency 8 4" xfId="39" xr:uid="{DEE8C7CB-49D2-4A19-A33D-4040AB1CEBB5}"/>
    <cellStyle name="Currency 8 4 2" xfId="233" xr:uid="{5896CCF1-2265-4512-9D8F-42CE19E8F270}"/>
    <cellStyle name="Currency 8 4 2 2" xfId="4642" xr:uid="{D4593C6D-8E82-4785-8BFA-ADE7A9610E98}"/>
    <cellStyle name="Currency 8 4 3" xfId="4537" xr:uid="{E60E06AC-104E-44EF-BBCC-DCF1C3D83129}"/>
    <cellStyle name="Currency 8 5" xfId="234" xr:uid="{D07527A4-9A11-4221-A7AD-D2E641ACD4E7}"/>
    <cellStyle name="Currency 8 5 2" xfId="4643" xr:uid="{CCDDD36F-995F-4CC1-B635-45CE09331323}"/>
    <cellStyle name="Currency 8 6" xfId="4443" xr:uid="{8CD65533-6C83-4279-A9AB-22A4E480BA7A}"/>
    <cellStyle name="Currency 8 7" xfId="4534" xr:uid="{DBA5F320-7E4B-4FC4-8381-382150521A7C}"/>
    <cellStyle name="Currency 9" xfId="40" xr:uid="{0BBC36A9-8128-4679-8074-67823120B402}"/>
    <cellStyle name="Currency 9 2" xfId="41" xr:uid="{7E1C2F07-CA89-4C53-81B3-3E7B1652D6A8}"/>
    <cellStyle name="Currency 9 2 2" xfId="235" xr:uid="{C619C9A6-0726-4788-8211-0456D77057C9}"/>
    <cellStyle name="Currency 9 2 2 2" xfId="4644" xr:uid="{0FFBE071-CA98-40F5-893B-91CA597DBDA9}"/>
    <cellStyle name="Currency 9 2 3" xfId="4539" xr:uid="{77A1E5EA-DCD8-4591-9533-306040D537F5}"/>
    <cellStyle name="Currency 9 3" xfId="42" xr:uid="{8B9DAC11-5AE7-4DBC-B1AA-538748343509}"/>
    <cellStyle name="Currency 9 3 2" xfId="236" xr:uid="{19363EB8-E0BD-4274-9674-B264405FDD35}"/>
    <cellStyle name="Currency 9 3 2 2" xfId="4645" xr:uid="{9AA55D81-97AB-4773-9BA4-71B917EF9266}"/>
    <cellStyle name="Currency 9 3 3" xfId="4540" xr:uid="{42A0DCFD-2596-4056-A66F-086EADEED298}"/>
    <cellStyle name="Currency 9 4" xfId="237" xr:uid="{16B2EC43-E325-4EC8-A783-1FED88ED8005}"/>
    <cellStyle name="Currency 9 4 2" xfId="4646" xr:uid="{31AE21DA-7BD4-406B-9CD1-B318E70871CA}"/>
    <cellStyle name="Currency 9 5" xfId="4327" xr:uid="{6058DDE0-5E43-4406-9B62-0D1E70263F89}"/>
    <cellStyle name="Currency 9 5 2" xfId="4444" xr:uid="{E77EA01C-1BC1-4EAD-AD26-D0F414E2CB16}"/>
    <cellStyle name="Currency 9 5 3" xfId="4723" xr:uid="{DAF6D195-B1E4-4B75-ABC1-023EC35B10BA}"/>
    <cellStyle name="Currency 9 5 4" xfId="4700" xr:uid="{254C39E0-B31B-4D05-AB03-F57B2EFC22DC}"/>
    <cellStyle name="Currency 9 6" xfId="4538" xr:uid="{543EBE7D-9897-478D-B29E-459455654F4A}"/>
    <cellStyle name="Hyperlink 2" xfId="6" xr:uid="{6CFFD761-E1C4-4FFC-9C82-FDD569F38491}"/>
    <cellStyle name="Hyperlink 3" xfId="202" xr:uid="{03C76C8A-0AC3-47CE-A11A-85ABE87CF6B0}"/>
    <cellStyle name="Hyperlink 3 2" xfId="4415" xr:uid="{F9B88CD2-1E2E-4640-8CC9-579DCE35123B}"/>
    <cellStyle name="Hyperlink 3 3" xfId="4328" xr:uid="{D82D7FBD-848B-4914-BBE1-79E5D87BF913}"/>
    <cellStyle name="Hyperlink 4" xfId="4329" xr:uid="{FAF8B21C-32B7-4A90-9ED6-F26DD28187BF}"/>
    <cellStyle name="Normal" xfId="0" builtinId="0"/>
    <cellStyle name="Normal 10" xfId="43" xr:uid="{5EEDFF69-D49C-48E7-A35D-BBA55BE7D563}"/>
    <cellStyle name="Normal 10 10" xfId="903" xr:uid="{220E0CB4-BC58-4A03-80BC-0BA4DE9683D6}"/>
    <cellStyle name="Normal 10 10 2" xfId="2508" xr:uid="{68266608-3164-422C-B671-2C1BF6DFBE04}"/>
    <cellStyle name="Normal 10 10 2 2" xfId="4331" xr:uid="{15F01694-21BC-4CA6-8C63-3774FFB7A03A}"/>
    <cellStyle name="Normal 10 10 2 3" xfId="4675" xr:uid="{5E15BCC8-AD39-4086-9227-5F3DBA649AF1}"/>
    <cellStyle name="Normal 10 10 3" xfId="2509" xr:uid="{D1FA5A32-D6C7-40B9-AF34-A2E42887C3EC}"/>
    <cellStyle name="Normal 10 10 4" xfId="2510" xr:uid="{1BFB19B3-E019-4B1C-883A-7B1E4AF0E2BB}"/>
    <cellStyle name="Normal 10 11" xfId="2511" xr:uid="{0E3ED9C1-A00A-40CB-B8B7-1F20DD297210}"/>
    <cellStyle name="Normal 10 11 2" xfId="2512" xr:uid="{5A289A99-DBD0-4DB1-B167-74C87393D419}"/>
    <cellStyle name="Normal 10 11 3" xfId="2513" xr:uid="{4C415A24-ECC1-4C77-BB0A-A01880C39EAC}"/>
    <cellStyle name="Normal 10 11 4" xfId="2514" xr:uid="{32D0B036-A7C3-491F-B024-34C520731B3F}"/>
    <cellStyle name="Normal 10 12" xfId="2515" xr:uid="{C9595479-B51E-4D59-A003-71258E10594C}"/>
    <cellStyle name="Normal 10 12 2" xfId="2516" xr:uid="{06927942-0C4E-4F5B-A20F-E5C285C4BF19}"/>
    <cellStyle name="Normal 10 13" xfId="2517" xr:uid="{0CED0A92-C484-4EBD-86E0-E2BF9F7D3E57}"/>
    <cellStyle name="Normal 10 14" xfId="2518" xr:uid="{3B78CE63-DBBC-4226-93DD-CD8EFB23277F}"/>
    <cellStyle name="Normal 10 15" xfId="2519" xr:uid="{D2F8CED4-FB75-4429-B67D-76CB83E3EEAB}"/>
    <cellStyle name="Normal 10 2" xfId="44" xr:uid="{0EB69B81-21D3-4571-B527-53F4C0D1B8D5}"/>
    <cellStyle name="Normal 10 2 10" xfId="2520" xr:uid="{D2A5A4B8-5497-43F3-8CD6-E4E31D2FCA5D}"/>
    <cellStyle name="Normal 10 2 11" xfId="2521" xr:uid="{3B384234-CAFE-46A2-B2D1-93B76B49989F}"/>
    <cellStyle name="Normal 10 2 2" xfId="45" xr:uid="{3240DC5B-3BC6-4D29-A20A-2D07639FB103}"/>
    <cellStyle name="Normal 10 2 2 2" xfId="46" xr:uid="{8C3CC7EC-92C4-486C-95CA-0F64863113DC}"/>
    <cellStyle name="Normal 10 2 2 2 2" xfId="238" xr:uid="{49E12E90-6576-491D-B1E4-2C60A64D7A44}"/>
    <cellStyle name="Normal 10 2 2 2 2 2" xfId="454" xr:uid="{179F84FD-9E61-45AE-9419-5E8F9D270DFF}"/>
    <cellStyle name="Normal 10 2 2 2 2 2 2" xfId="455" xr:uid="{BA3E5ED3-B2C7-4CD6-BA61-EA80A0D86A25}"/>
    <cellStyle name="Normal 10 2 2 2 2 2 2 2" xfId="904" xr:uid="{F7401DE4-3BFF-4171-8EEA-8FF43851D28E}"/>
    <cellStyle name="Normal 10 2 2 2 2 2 2 2 2" xfId="905" xr:uid="{62482864-4E4D-4AB1-A9BB-DBC631E378A2}"/>
    <cellStyle name="Normal 10 2 2 2 2 2 2 3" xfId="906" xr:uid="{9DBAE9F6-A23D-43CD-856E-6EC4F1B62AD4}"/>
    <cellStyle name="Normal 10 2 2 2 2 2 3" xfId="907" xr:uid="{720E98AC-F081-4B92-B339-0563E2A8A021}"/>
    <cellStyle name="Normal 10 2 2 2 2 2 3 2" xfId="908" xr:uid="{A80E46E2-45D8-44E9-9B73-07D211AC781B}"/>
    <cellStyle name="Normal 10 2 2 2 2 2 4" xfId="909" xr:uid="{B38099AA-0112-4655-AEFF-7CFC1FB9FD5E}"/>
    <cellStyle name="Normal 10 2 2 2 2 3" xfId="456" xr:uid="{43CF0517-3D6A-4D86-B625-9E2277409A3B}"/>
    <cellStyle name="Normal 10 2 2 2 2 3 2" xfId="910" xr:uid="{EEBFA5B8-DB1B-471E-A353-12D16A808DB8}"/>
    <cellStyle name="Normal 10 2 2 2 2 3 2 2" xfId="911" xr:uid="{3C16849A-EC63-48AA-9707-CE09650743EF}"/>
    <cellStyle name="Normal 10 2 2 2 2 3 3" xfId="912" xr:uid="{5D83199C-14BE-42B5-8D86-AB9659CC0CFC}"/>
    <cellStyle name="Normal 10 2 2 2 2 3 4" xfId="2522" xr:uid="{50B8F556-903D-46E2-A9A7-1F5F16D1D2D8}"/>
    <cellStyle name="Normal 10 2 2 2 2 4" xfId="913" xr:uid="{F549F193-6055-4A9B-8C5A-85B0E619F032}"/>
    <cellStyle name="Normal 10 2 2 2 2 4 2" xfId="914" xr:uid="{5B05AF0C-23F4-4E80-BCB9-4C1D58133B2E}"/>
    <cellStyle name="Normal 10 2 2 2 2 5" xfId="915" xr:uid="{F6AEC0C3-B2E0-4B95-956A-0B419FCB4014}"/>
    <cellStyle name="Normal 10 2 2 2 2 6" xfId="2523" xr:uid="{3B6020FA-3BD6-4D28-B43A-7E84C8BCFC93}"/>
    <cellStyle name="Normal 10 2 2 2 3" xfId="239" xr:uid="{3E6F5CDE-20EA-417F-8EA2-BF177C60E08E}"/>
    <cellStyle name="Normal 10 2 2 2 3 2" xfId="457" xr:uid="{A8F08555-AE84-4B07-B1D9-D84F5848C9B0}"/>
    <cellStyle name="Normal 10 2 2 2 3 2 2" xfId="458" xr:uid="{716C2B2A-16BB-43EA-918A-3DA86BA542AA}"/>
    <cellStyle name="Normal 10 2 2 2 3 2 2 2" xfId="916" xr:uid="{50312E49-E198-419E-9796-22D013F0F78E}"/>
    <cellStyle name="Normal 10 2 2 2 3 2 2 2 2" xfId="917" xr:uid="{2753C07B-EA0A-46B1-AD10-44C3EB0F01CE}"/>
    <cellStyle name="Normal 10 2 2 2 3 2 2 3" xfId="918" xr:uid="{4FFBA6F7-C224-4A38-99E5-92CF1D21E692}"/>
    <cellStyle name="Normal 10 2 2 2 3 2 3" xfId="919" xr:uid="{0067A5B3-2616-4A42-AAD7-6855053C40AF}"/>
    <cellStyle name="Normal 10 2 2 2 3 2 3 2" xfId="920" xr:uid="{856617F2-ADF6-4DBE-945D-A1F71C711490}"/>
    <cellStyle name="Normal 10 2 2 2 3 2 4" xfId="921" xr:uid="{A708FF7E-8D30-4BDD-9EF1-72E33E8BD01D}"/>
    <cellStyle name="Normal 10 2 2 2 3 3" xfId="459" xr:uid="{E89F36E5-0257-44E0-9C66-E7682480BE96}"/>
    <cellStyle name="Normal 10 2 2 2 3 3 2" xfId="922" xr:uid="{719927B1-4746-48A5-9B42-E2F9E9001E48}"/>
    <cellStyle name="Normal 10 2 2 2 3 3 2 2" xfId="923" xr:uid="{590DC882-C556-492D-8C6E-56D378DE322F}"/>
    <cellStyle name="Normal 10 2 2 2 3 3 3" xfId="924" xr:uid="{DD68DB32-5B82-48AC-A7D3-680F9E41CC10}"/>
    <cellStyle name="Normal 10 2 2 2 3 4" xfId="925" xr:uid="{E388E4BD-EFFC-4526-AE01-EE102D135CA0}"/>
    <cellStyle name="Normal 10 2 2 2 3 4 2" xfId="926" xr:uid="{1D7AC9D7-2A42-4C21-B98C-E0CD83501405}"/>
    <cellStyle name="Normal 10 2 2 2 3 5" xfId="927" xr:uid="{7CCD627B-93CF-4853-862E-0FBCB5BE0D33}"/>
    <cellStyle name="Normal 10 2 2 2 4" xfId="460" xr:uid="{FADEA50D-2BDD-4BF8-9BDA-DCCEE15C12ED}"/>
    <cellStyle name="Normal 10 2 2 2 4 2" xfId="461" xr:uid="{AF205B2E-AB9A-4A7B-AAC4-031A1729356E}"/>
    <cellStyle name="Normal 10 2 2 2 4 2 2" xfId="928" xr:uid="{F3269D20-4D22-439D-85FF-AA5C31898618}"/>
    <cellStyle name="Normal 10 2 2 2 4 2 2 2" xfId="929" xr:uid="{0E191D03-15BD-4F98-B5CF-6EF5E204284C}"/>
    <cellStyle name="Normal 10 2 2 2 4 2 3" xfId="930" xr:uid="{6CFD050A-D69A-4906-A88E-19626383AAD3}"/>
    <cellStyle name="Normal 10 2 2 2 4 3" xfId="931" xr:uid="{4D153C19-785F-420C-A359-45BB1B09327B}"/>
    <cellStyle name="Normal 10 2 2 2 4 3 2" xfId="932" xr:uid="{9C386FED-7677-43C4-9EC4-297530E31C4C}"/>
    <cellStyle name="Normal 10 2 2 2 4 4" xfId="933" xr:uid="{0F9D3767-7E44-4426-9441-CE5E8FCF8A74}"/>
    <cellStyle name="Normal 10 2 2 2 5" xfId="462" xr:uid="{CCC9156B-7515-4CFF-A5C8-7A877F028F58}"/>
    <cellStyle name="Normal 10 2 2 2 5 2" xfId="934" xr:uid="{B622E8AE-32BE-4D58-A306-3901A5607B4D}"/>
    <cellStyle name="Normal 10 2 2 2 5 2 2" xfId="935" xr:uid="{26EBC934-FC6D-48FB-AFD7-535BC80C05F2}"/>
    <cellStyle name="Normal 10 2 2 2 5 3" xfId="936" xr:uid="{40397DDB-1CC2-4A0B-B283-F0CF5027952E}"/>
    <cellStyle name="Normal 10 2 2 2 5 4" xfId="2524" xr:uid="{4DFB857F-3DFB-480B-8888-3EFB1FBCCCAF}"/>
    <cellStyle name="Normal 10 2 2 2 6" xfId="937" xr:uid="{F447E865-167B-4F06-BD31-83035BE1C618}"/>
    <cellStyle name="Normal 10 2 2 2 6 2" xfId="938" xr:uid="{9F2965D3-FD3C-4814-BDD8-654115AB1521}"/>
    <cellStyle name="Normal 10 2 2 2 7" xfId="939" xr:uid="{6BE0C29C-3F98-43FD-B362-4B7E439B2BEC}"/>
    <cellStyle name="Normal 10 2 2 2 8" xfId="2525" xr:uid="{1F553FBE-744A-4182-964A-ED09FF7856A2}"/>
    <cellStyle name="Normal 10 2 2 3" xfId="240" xr:uid="{89BC86EF-3514-4A2B-B8DB-58406D2C717A}"/>
    <cellStyle name="Normal 10 2 2 3 2" xfId="463" xr:uid="{41E54986-7A27-4195-840F-2E93A3E6AC71}"/>
    <cellStyle name="Normal 10 2 2 3 2 2" xfId="464" xr:uid="{A5BBA19F-2FA6-4EE3-8445-F331406A0540}"/>
    <cellStyle name="Normal 10 2 2 3 2 2 2" xfId="940" xr:uid="{44069BEB-0125-4BDB-91CE-8CC01EA072DA}"/>
    <cellStyle name="Normal 10 2 2 3 2 2 2 2" xfId="941" xr:uid="{7C1430C1-CA48-448F-9340-D11AFC962D4D}"/>
    <cellStyle name="Normal 10 2 2 3 2 2 3" xfId="942" xr:uid="{F70FAA8B-2D88-4240-B44D-66C17E8429DE}"/>
    <cellStyle name="Normal 10 2 2 3 2 3" xfId="943" xr:uid="{3B0715E8-B6CD-4A9A-90FD-9C0A0F1E4EE7}"/>
    <cellStyle name="Normal 10 2 2 3 2 3 2" xfId="944" xr:uid="{4AEB1256-C154-424E-B43F-A564D2DC22D2}"/>
    <cellStyle name="Normal 10 2 2 3 2 4" xfId="945" xr:uid="{732253E6-2832-45B0-A7BC-2B508373673E}"/>
    <cellStyle name="Normal 10 2 2 3 3" xfId="465" xr:uid="{7C8B725E-1992-4EA1-B2A2-8B63DA664775}"/>
    <cellStyle name="Normal 10 2 2 3 3 2" xfId="946" xr:uid="{4F22BDE3-7C7E-42E3-A129-05A5FF2D4CBC}"/>
    <cellStyle name="Normal 10 2 2 3 3 2 2" xfId="947" xr:uid="{1478EA43-73E2-41B7-9FEF-2FF24F61D6DA}"/>
    <cellStyle name="Normal 10 2 2 3 3 3" xfId="948" xr:uid="{1234746A-3AEB-4F4C-878F-211C0BAD26BA}"/>
    <cellStyle name="Normal 10 2 2 3 3 4" xfId="2526" xr:uid="{100B8B5E-BCAB-4965-A1BF-681155360C32}"/>
    <cellStyle name="Normal 10 2 2 3 4" xfId="949" xr:uid="{8BA5E11A-B350-4CA3-B218-64D7FB00AFAE}"/>
    <cellStyle name="Normal 10 2 2 3 4 2" xfId="950" xr:uid="{024CD870-3685-42A8-9797-45C76FB9FC2F}"/>
    <cellStyle name="Normal 10 2 2 3 5" xfId="951" xr:uid="{FEC76346-6925-40A5-9F59-88B7E7F9CE0B}"/>
    <cellStyle name="Normal 10 2 2 3 6" xfId="2527" xr:uid="{6F80BCF5-2048-412A-B9FC-C657E955999B}"/>
    <cellStyle name="Normal 10 2 2 4" xfId="241" xr:uid="{42EC1F69-BFFB-45B9-BCC4-6DF6F595E1B5}"/>
    <cellStyle name="Normal 10 2 2 4 2" xfId="466" xr:uid="{5889CF61-FD10-47BD-A8D3-CB136701BA95}"/>
    <cellStyle name="Normal 10 2 2 4 2 2" xfId="467" xr:uid="{C3789351-E7DF-4E96-AEE2-853818A601ED}"/>
    <cellStyle name="Normal 10 2 2 4 2 2 2" xfId="952" xr:uid="{CFE5B7D8-E7B5-4D5F-8766-C0C2A6FF7BB7}"/>
    <cellStyle name="Normal 10 2 2 4 2 2 2 2" xfId="953" xr:uid="{3A65B75E-B598-4B00-913F-EC2427E18AF2}"/>
    <cellStyle name="Normal 10 2 2 4 2 2 3" xfId="954" xr:uid="{5AD15526-FF3D-4108-9B41-55E9B9F489E4}"/>
    <cellStyle name="Normal 10 2 2 4 2 3" xfId="955" xr:uid="{2C02A1E2-E180-4ACA-9D2A-F383EFBE16C6}"/>
    <cellStyle name="Normal 10 2 2 4 2 3 2" xfId="956" xr:uid="{647957EA-1E13-4EC6-B071-6A35E87E7F2E}"/>
    <cellStyle name="Normal 10 2 2 4 2 4" xfId="957" xr:uid="{D70C1081-F59A-4BF0-A7DD-A55D4A473962}"/>
    <cellStyle name="Normal 10 2 2 4 3" xfId="468" xr:uid="{8E32C9EF-0CB9-48B6-ADC6-BEDB5667B965}"/>
    <cellStyle name="Normal 10 2 2 4 3 2" xfId="958" xr:uid="{8CF0EFCA-E206-490F-9BA3-D6B7F10DA124}"/>
    <cellStyle name="Normal 10 2 2 4 3 2 2" xfId="959" xr:uid="{9C5D84A8-D08F-4FAE-8C11-4FAFC4EAAE5A}"/>
    <cellStyle name="Normal 10 2 2 4 3 3" xfId="960" xr:uid="{22CF836E-48CA-46A9-82D2-710768E991A0}"/>
    <cellStyle name="Normal 10 2 2 4 4" xfId="961" xr:uid="{588BD04F-B405-430A-BCCD-2A83136A8B10}"/>
    <cellStyle name="Normal 10 2 2 4 4 2" xfId="962" xr:uid="{80E189A5-E1C9-418C-A63F-A7B3A206FCFA}"/>
    <cellStyle name="Normal 10 2 2 4 5" xfId="963" xr:uid="{004E3939-A5D5-48EC-BA24-8444631CACB1}"/>
    <cellStyle name="Normal 10 2 2 5" xfId="242" xr:uid="{E5692EA6-84BC-4036-BCCB-E142CC31F6E8}"/>
    <cellStyle name="Normal 10 2 2 5 2" xfId="469" xr:uid="{987E5E06-202F-4063-A434-F76A7F68C0C0}"/>
    <cellStyle name="Normal 10 2 2 5 2 2" xfId="964" xr:uid="{A3177D52-3ABF-41BB-AD90-9F075FC8A275}"/>
    <cellStyle name="Normal 10 2 2 5 2 2 2" xfId="965" xr:uid="{0CB11A30-6B84-4915-ABF4-DDB1C66F4BDF}"/>
    <cellStyle name="Normal 10 2 2 5 2 3" xfId="966" xr:uid="{72A4EB9A-8596-4490-A230-D3A4FF94A1A1}"/>
    <cellStyle name="Normal 10 2 2 5 3" xfId="967" xr:uid="{A2B58FE6-25E1-456D-A526-8246ED8C532B}"/>
    <cellStyle name="Normal 10 2 2 5 3 2" xfId="968" xr:uid="{36CC351E-2D69-479A-A389-D93330383445}"/>
    <cellStyle name="Normal 10 2 2 5 4" xfId="969" xr:uid="{6573B207-2ACD-43E1-9C6A-A5A6D3927F0D}"/>
    <cellStyle name="Normal 10 2 2 6" xfId="470" xr:uid="{5202F8EA-944B-44D3-85EE-6223D88656E2}"/>
    <cellStyle name="Normal 10 2 2 6 2" xfId="970" xr:uid="{C871DF31-D4CC-421F-B43C-4494AEE6B518}"/>
    <cellStyle name="Normal 10 2 2 6 2 2" xfId="971" xr:uid="{203E38C8-2058-4284-A91F-2D2BE8F76587}"/>
    <cellStyle name="Normal 10 2 2 6 2 3" xfId="4333" xr:uid="{AEC300AD-61AE-4A2E-BA81-D5DF37DA4A02}"/>
    <cellStyle name="Normal 10 2 2 6 3" xfId="972" xr:uid="{785C8761-774E-476B-9036-8673CF040260}"/>
    <cellStyle name="Normal 10 2 2 6 4" xfId="2528" xr:uid="{6627D63E-E101-439D-8091-B4925E1C096D}"/>
    <cellStyle name="Normal 10 2 2 6 4 2" xfId="4564" xr:uid="{81B4B1D0-861B-4283-8D2D-FB4C49B23A9B}"/>
    <cellStyle name="Normal 10 2 2 6 4 3" xfId="4676" xr:uid="{5E99DA37-F091-4A2F-829A-66CE6941FF47}"/>
    <cellStyle name="Normal 10 2 2 6 4 4" xfId="4602" xr:uid="{0AA09646-5834-42D5-A0FD-23DE5D5C1DCE}"/>
    <cellStyle name="Normal 10 2 2 7" xfId="973" xr:uid="{BD5B8A27-BA55-43C2-BB3A-B4CA4AA1E038}"/>
    <cellStyle name="Normal 10 2 2 7 2" xfId="974" xr:uid="{CE99BF68-2433-48B6-BE18-18BEA7811F22}"/>
    <cellStyle name="Normal 10 2 2 8" xfId="975" xr:uid="{DBB9865C-6266-4DD7-962B-C6683ACA2FFA}"/>
    <cellStyle name="Normal 10 2 2 9" xfId="2529" xr:uid="{2F2F7CDD-31A2-45B0-AFAD-E2411FA38ED1}"/>
    <cellStyle name="Normal 10 2 3" xfId="47" xr:uid="{31687DE7-025B-4267-9D9D-FECCCB555D81}"/>
    <cellStyle name="Normal 10 2 3 2" xfId="48" xr:uid="{CD473694-4CD3-4A92-89FB-D7705A5D64F5}"/>
    <cellStyle name="Normal 10 2 3 2 2" xfId="471" xr:uid="{51102A82-ABA1-492D-9424-A488F8A31D21}"/>
    <cellStyle name="Normal 10 2 3 2 2 2" xfId="472" xr:uid="{25BC10AE-4D0C-42A8-A7FB-F95C426E4A81}"/>
    <cellStyle name="Normal 10 2 3 2 2 2 2" xfId="976" xr:uid="{BB1A9B99-3A0E-4B4F-BCE1-3172B849B78F}"/>
    <cellStyle name="Normal 10 2 3 2 2 2 2 2" xfId="977" xr:uid="{2A3E03C9-4E66-4697-A06B-469508E2120D}"/>
    <cellStyle name="Normal 10 2 3 2 2 2 3" xfId="978" xr:uid="{78909664-B43E-491B-8123-562664E4C517}"/>
    <cellStyle name="Normal 10 2 3 2 2 3" xfId="979" xr:uid="{7E71630A-F86E-4235-9924-3F278F00B272}"/>
    <cellStyle name="Normal 10 2 3 2 2 3 2" xfId="980" xr:uid="{ADB16585-46F7-43BA-93C4-09D4FA864266}"/>
    <cellStyle name="Normal 10 2 3 2 2 4" xfId="981" xr:uid="{53F46003-06CB-409F-B893-BB31FB10E324}"/>
    <cellStyle name="Normal 10 2 3 2 3" xfId="473" xr:uid="{6B9F7A80-2F95-4273-984F-10B24A824EB2}"/>
    <cellStyle name="Normal 10 2 3 2 3 2" xfId="982" xr:uid="{DEA44770-EE16-4FB8-A415-DDE72CBF3459}"/>
    <cellStyle name="Normal 10 2 3 2 3 2 2" xfId="983" xr:uid="{8BA66E85-8573-4C30-A658-272AA8ECCE8E}"/>
    <cellStyle name="Normal 10 2 3 2 3 3" xfId="984" xr:uid="{E244527E-680C-4BE4-B054-517A11E2BACB}"/>
    <cellStyle name="Normal 10 2 3 2 3 4" xfId="2530" xr:uid="{00C8EF54-9EEC-4B18-8242-3C1F08A7DE2D}"/>
    <cellStyle name="Normal 10 2 3 2 4" xfId="985" xr:uid="{2A81027C-2FF0-4C30-8F5D-9434A518EA8C}"/>
    <cellStyle name="Normal 10 2 3 2 4 2" xfId="986" xr:uid="{B5E7F15C-4DF9-444F-99F8-8485C4BCBB85}"/>
    <cellStyle name="Normal 10 2 3 2 5" xfId="987" xr:uid="{59ACBCAE-3A54-4E78-A7F0-42FE57125E82}"/>
    <cellStyle name="Normal 10 2 3 2 6" xfId="2531" xr:uid="{2757943B-C8F4-47DD-AEF5-6676EA98F075}"/>
    <cellStyle name="Normal 10 2 3 3" xfId="243" xr:uid="{E69FBEB8-0189-4012-96FB-085DF6263616}"/>
    <cellStyle name="Normal 10 2 3 3 2" xfId="474" xr:uid="{29FF7331-B4DB-40AC-8F46-A047D8D70479}"/>
    <cellStyle name="Normal 10 2 3 3 2 2" xfId="475" xr:uid="{6B9E69CF-7C18-4352-B39D-B996CEDD5B32}"/>
    <cellStyle name="Normal 10 2 3 3 2 2 2" xfId="988" xr:uid="{146BF6C0-9480-4A2C-811E-B374ACF5016C}"/>
    <cellStyle name="Normal 10 2 3 3 2 2 2 2" xfId="989" xr:uid="{0D040211-A650-463B-98E7-E91F06076757}"/>
    <cellStyle name="Normal 10 2 3 3 2 2 3" xfId="990" xr:uid="{2933B72A-DC5A-4541-8880-8D0604273695}"/>
    <cellStyle name="Normal 10 2 3 3 2 3" xfId="991" xr:uid="{A63166E1-7C63-4A56-83A5-737337034B98}"/>
    <cellStyle name="Normal 10 2 3 3 2 3 2" xfId="992" xr:uid="{DAF40BEC-8EAD-4ABE-9B36-E0F633E69F78}"/>
    <cellStyle name="Normal 10 2 3 3 2 4" xfId="993" xr:uid="{989E0161-379A-4DF5-96C2-AD2334802375}"/>
    <cellStyle name="Normal 10 2 3 3 3" xfId="476" xr:uid="{B71F58A0-0C86-4153-85EB-3F5898E464A5}"/>
    <cellStyle name="Normal 10 2 3 3 3 2" xfId="994" xr:uid="{9807E950-F57E-44FC-ABB7-AA557F82BB47}"/>
    <cellStyle name="Normal 10 2 3 3 3 2 2" xfId="995" xr:uid="{FE9847F9-37CD-42CC-B1DA-F99BDF93D110}"/>
    <cellStyle name="Normal 10 2 3 3 3 3" xfId="996" xr:uid="{023FD9AD-21CB-48C8-90C2-2E77D3DC02AB}"/>
    <cellStyle name="Normal 10 2 3 3 4" xfId="997" xr:uid="{C3C48DE6-EE38-476A-8151-1A4643D92055}"/>
    <cellStyle name="Normal 10 2 3 3 4 2" xfId="998" xr:uid="{D038EE2E-C977-4FD8-9074-2F1B2B5CFF2A}"/>
    <cellStyle name="Normal 10 2 3 3 5" xfId="999" xr:uid="{F926E9CE-F0EF-45F8-B22E-D13A95841EAD}"/>
    <cellStyle name="Normal 10 2 3 4" xfId="244" xr:uid="{18910D72-69A8-46F0-A5DD-C82FE23069BC}"/>
    <cellStyle name="Normal 10 2 3 4 2" xfId="477" xr:uid="{9CE979AE-3AE0-48D0-B1E5-2C4CEAF041C6}"/>
    <cellStyle name="Normal 10 2 3 4 2 2" xfId="1000" xr:uid="{96A616B8-C9CF-40EE-B6EE-D1B1C3CCE56A}"/>
    <cellStyle name="Normal 10 2 3 4 2 2 2" xfId="1001" xr:uid="{C1914052-EBB2-45F6-A2E9-A6DA7B31D16C}"/>
    <cellStyle name="Normal 10 2 3 4 2 3" xfId="1002" xr:uid="{0A89C28F-6E1C-49CE-914D-2BC7F457210A}"/>
    <cellStyle name="Normal 10 2 3 4 3" xfId="1003" xr:uid="{4B020194-47CE-4C4F-97AC-0C7CA6C66419}"/>
    <cellStyle name="Normal 10 2 3 4 3 2" xfId="1004" xr:uid="{A5FA49B3-2641-463B-8266-2B93B2122FD1}"/>
    <cellStyle name="Normal 10 2 3 4 4" xfId="1005" xr:uid="{BD62C607-C7B0-4AAF-958A-52F627C52DEA}"/>
    <cellStyle name="Normal 10 2 3 5" xfId="478" xr:uid="{5A41421E-D24F-49D4-99F1-5DCC4D54F51E}"/>
    <cellStyle name="Normal 10 2 3 5 2" xfId="1006" xr:uid="{97778E1B-4B79-4128-8B1A-B31735FD3323}"/>
    <cellStyle name="Normal 10 2 3 5 2 2" xfId="1007" xr:uid="{DE4732E2-4767-4609-B8A9-FDA2752A2F2D}"/>
    <cellStyle name="Normal 10 2 3 5 2 3" xfId="4334" xr:uid="{9AED1C8C-70B8-4E14-8FD2-538ED5C76046}"/>
    <cellStyle name="Normal 10 2 3 5 3" xfId="1008" xr:uid="{C067D786-0470-43B8-BBC4-3FD8DBDEDEBE}"/>
    <cellStyle name="Normal 10 2 3 5 4" xfId="2532" xr:uid="{718BFE14-839D-473E-B4EF-35F6A78FB995}"/>
    <cellStyle name="Normal 10 2 3 5 4 2" xfId="4565" xr:uid="{1BC2E3E5-3612-4391-89D5-67872D6C354C}"/>
    <cellStyle name="Normal 10 2 3 5 4 3" xfId="4677" xr:uid="{2BDA079D-B6EC-43BE-B4D5-08F0E3774920}"/>
    <cellStyle name="Normal 10 2 3 5 4 4" xfId="4603" xr:uid="{B860EC16-EF71-4C77-8F32-2C0FF5E6D311}"/>
    <cellStyle name="Normal 10 2 3 6" xfId="1009" xr:uid="{4889FD60-6A9E-4983-952B-ED928425106F}"/>
    <cellStyle name="Normal 10 2 3 6 2" xfId="1010" xr:uid="{1C81FAE3-72AF-4998-A7D2-867A602DD660}"/>
    <cellStyle name="Normal 10 2 3 7" xfId="1011" xr:uid="{5F7ADC7C-EA36-43E8-93D9-C13ABFF3FAA2}"/>
    <cellStyle name="Normal 10 2 3 8" xfId="2533" xr:uid="{261D916B-F806-419D-90FA-15E037A85764}"/>
    <cellStyle name="Normal 10 2 4" xfId="49" xr:uid="{3040CBE7-BDD2-42A1-8979-B468C11CDB6A}"/>
    <cellStyle name="Normal 10 2 4 2" xfId="429" xr:uid="{AE1424DE-E6F7-4AE1-BD02-EE2619939AB4}"/>
    <cellStyle name="Normal 10 2 4 2 2" xfId="479" xr:uid="{33219134-2645-482C-9829-D7C6F4E18F65}"/>
    <cellStyle name="Normal 10 2 4 2 2 2" xfId="1012" xr:uid="{B7AA34B0-D10B-41F5-B739-EF88AF7E4315}"/>
    <cellStyle name="Normal 10 2 4 2 2 2 2" xfId="1013" xr:uid="{5089A001-4E75-42CA-BDF8-9CB3BC7EBE1F}"/>
    <cellStyle name="Normal 10 2 4 2 2 3" xfId="1014" xr:uid="{431C8CCF-02A8-47B5-A7EE-E8FAFCF90A9C}"/>
    <cellStyle name="Normal 10 2 4 2 2 4" xfId="2534" xr:uid="{9A49BC46-F50D-405F-916F-2EFD50D31CF8}"/>
    <cellStyle name="Normal 10 2 4 2 3" xfId="1015" xr:uid="{4C282B63-1861-44A7-A4F7-6262DAB5263A}"/>
    <cellStyle name="Normal 10 2 4 2 3 2" xfId="1016" xr:uid="{8B6A3EEC-ABF3-4DA4-9C81-A86CF67766D5}"/>
    <cellStyle name="Normal 10 2 4 2 4" xfId="1017" xr:uid="{90871005-538D-41FA-A4CC-B9028441F0C1}"/>
    <cellStyle name="Normal 10 2 4 2 5" xfId="2535" xr:uid="{1331C3B4-340B-4F6B-AD67-EB4CD0A5F27D}"/>
    <cellStyle name="Normal 10 2 4 3" xfId="480" xr:uid="{84C63F7C-BD46-4598-96D7-A49BA1958B68}"/>
    <cellStyle name="Normal 10 2 4 3 2" xfId="1018" xr:uid="{54FE4563-5350-426B-8311-D32D004C58EB}"/>
    <cellStyle name="Normal 10 2 4 3 2 2" xfId="1019" xr:uid="{039B5B67-0E29-4299-B16B-71C43342FFD6}"/>
    <cellStyle name="Normal 10 2 4 3 3" xfId="1020" xr:uid="{FF169702-56CC-4315-A33A-864C74112B49}"/>
    <cellStyle name="Normal 10 2 4 3 4" xfId="2536" xr:uid="{C57F6384-3B8C-45E8-9B4F-E75F416289AA}"/>
    <cellStyle name="Normal 10 2 4 4" xfId="1021" xr:uid="{57942175-BB62-4ABE-8C5A-1E99EC7D491E}"/>
    <cellStyle name="Normal 10 2 4 4 2" xfId="1022" xr:uid="{C7566D01-F800-470A-BDD4-6FBC8513AD52}"/>
    <cellStyle name="Normal 10 2 4 4 3" xfId="2537" xr:uid="{F3BAB7B0-4E65-49A3-8EC9-7011280EE54C}"/>
    <cellStyle name="Normal 10 2 4 4 4" xfId="2538" xr:uid="{85381948-9FBA-414B-A310-EEAD1C657AB0}"/>
    <cellStyle name="Normal 10 2 4 5" xfId="1023" xr:uid="{A6EFDD43-C31A-4641-9CA3-9E294C7ECE0F}"/>
    <cellStyle name="Normal 10 2 4 6" xfId="2539" xr:uid="{3C8C7C9B-B2FE-4951-B25B-B2FD4A4D2AF0}"/>
    <cellStyle name="Normal 10 2 4 7" xfId="2540" xr:uid="{689EDB45-9F8C-483D-A9BB-A28D4713F633}"/>
    <cellStyle name="Normal 10 2 5" xfId="245" xr:uid="{AC7B3D10-319B-4DCD-B03D-2D1448066C9C}"/>
    <cellStyle name="Normal 10 2 5 2" xfId="481" xr:uid="{B2AF249F-2005-4A96-A109-E5536E3ED2AF}"/>
    <cellStyle name="Normal 10 2 5 2 2" xfId="482" xr:uid="{5F0241AC-C089-404D-BBE7-C3BED0804454}"/>
    <cellStyle name="Normal 10 2 5 2 2 2" xfId="1024" xr:uid="{851B66D1-246E-4E58-AA55-636DCDAE8ED0}"/>
    <cellStyle name="Normal 10 2 5 2 2 2 2" xfId="1025" xr:uid="{750A96D8-5B8C-414B-A250-B0272BED8611}"/>
    <cellStyle name="Normal 10 2 5 2 2 3" xfId="1026" xr:uid="{80C77891-BF5A-4381-8F6E-58930A01A7A9}"/>
    <cellStyle name="Normal 10 2 5 2 3" xfId="1027" xr:uid="{F0A2A603-A462-4F4C-91E2-19027849C06E}"/>
    <cellStyle name="Normal 10 2 5 2 3 2" xfId="1028" xr:uid="{F0A50EAC-4F76-46E5-8D59-1A75C7ABF614}"/>
    <cellStyle name="Normal 10 2 5 2 4" xfId="1029" xr:uid="{009470C4-47A1-4F10-A79F-F37295E7D6C3}"/>
    <cellStyle name="Normal 10 2 5 3" xfId="483" xr:uid="{31490C22-3A56-4229-BF51-C35067DB33E1}"/>
    <cellStyle name="Normal 10 2 5 3 2" xfId="1030" xr:uid="{EF706271-0DE5-4A1A-9472-069BEAB11B0C}"/>
    <cellStyle name="Normal 10 2 5 3 2 2" xfId="1031" xr:uid="{8EDE958E-DE9A-4749-8C5C-3B6B68223E0E}"/>
    <cellStyle name="Normal 10 2 5 3 3" xfId="1032" xr:uid="{EBF775AA-69BC-47DB-BB82-556C841AF975}"/>
    <cellStyle name="Normal 10 2 5 3 4" xfId="2541" xr:uid="{137051CC-BC0F-4224-80C8-E1B4349E2349}"/>
    <cellStyle name="Normal 10 2 5 4" xfId="1033" xr:uid="{3D77CF95-5E1D-41BE-83D6-1F3120C07BF8}"/>
    <cellStyle name="Normal 10 2 5 4 2" xfId="1034" xr:uid="{8C2F440C-9674-44FA-AF59-577C30C22C5E}"/>
    <cellStyle name="Normal 10 2 5 5" xfId="1035" xr:uid="{2913243E-02EF-44AE-A711-CE8578563A9F}"/>
    <cellStyle name="Normal 10 2 5 6" xfId="2542" xr:uid="{D8E32C39-0AD0-4D57-B554-4AFE197C315F}"/>
    <cellStyle name="Normal 10 2 6" xfId="246" xr:uid="{CD8F7653-7D70-42FC-8468-89A96AC45FB9}"/>
    <cellStyle name="Normal 10 2 6 2" xfId="484" xr:uid="{3BF55C45-2F05-4CD7-9D4B-4F2F13150E8E}"/>
    <cellStyle name="Normal 10 2 6 2 2" xfId="1036" xr:uid="{FB0D3433-14FD-4953-BC61-8808760F128D}"/>
    <cellStyle name="Normal 10 2 6 2 2 2" xfId="1037" xr:uid="{2FC50993-E761-4698-BA00-C7C0BECB3E8F}"/>
    <cellStyle name="Normal 10 2 6 2 3" xfId="1038" xr:uid="{133F9D75-8CFC-46C3-BFD7-026AEA350016}"/>
    <cellStyle name="Normal 10 2 6 2 4" xfId="2543" xr:uid="{A5B09CD6-C142-4433-B296-EB649CE98654}"/>
    <cellStyle name="Normal 10 2 6 3" xfId="1039" xr:uid="{5A5DF6CA-5758-4148-B688-6837108D0442}"/>
    <cellStyle name="Normal 10 2 6 3 2" xfId="1040" xr:uid="{EA19196E-3876-41BE-ACA8-F1ACCDD71262}"/>
    <cellStyle name="Normal 10 2 6 4" xfId="1041" xr:uid="{D65FC9F0-5040-4113-BF81-CCE3B75F2601}"/>
    <cellStyle name="Normal 10 2 6 5" xfId="2544" xr:uid="{5A12165A-7F96-43C0-B8FF-A2094DBB7253}"/>
    <cellStyle name="Normal 10 2 7" xfId="485" xr:uid="{3949385D-7901-42D9-BC69-B9BDCF566C25}"/>
    <cellStyle name="Normal 10 2 7 2" xfId="1042" xr:uid="{D985886B-B701-4823-9CA1-780AFD358E64}"/>
    <cellStyle name="Normal 10 2 7 2 2" xfId="1043" xr:uid="{529E91B8-B538-43D4-8F33-030F545FDA2F}"/>
    <cellStyle name="Normal 10 2 7 2 3" xfId="4332" xr:uid="{150AED56-DC7A-4C5C-A9B4-438B52FE5D14}"/>
    <cellStyle name="Normal 10 2 7 3" xfId="1044" xr:uid="{71D9F6F6-A130-46D2-9CB3-85A9FB183198}"/>
    <cellStyle name="Normal 10 2 7 4" xfId="2545" xr:uid="{4F3ECF10-1DDA-4460-A076-EE42E1E22BA8}"/>
    <cellStyle name="Normal 10 2 7 4 2" xfId="4563" xr:uid="{6B76AFAC-2ED3-4F7B-AF04-6DC8C9C2C168}"/>
    <cellStyle name="Normal 10 2 7 4 3" xfId="4678" xr:uid="{2897BD33-C408-43F6-9004-8659B7DF80EF}"/>
    <cellStyle name="Normal 10 2 7 4 4" xfId="4601" xr:uid="{0E96D325-A195-4EC9-B406-686BDCE33EED}"/>
    <cellStyle name="Normal 10 2 8" xfId="1045" xr:uid="{5AA6866C-57FA-4C11-85FC-A7F15388B654}"/>
    <cellStyle name="Normal 10 2 8 2" xfId="1046" xr:uid="{29EDF928-AB53-4088-BC3D-054C94344393}"/>
    <cellStyle name="Normal 10 2 8 3" xfId="2546" xr:uid="{ABD79E20-6C10-4B7C-9D82-CFD582919255}"/>
    <cellStyle name="Normal 10 2 8 4" xfId="2547" xr:uid="{CD8127B4-2F41-4330-A685-F6299D903508}"/>
    <cellStyle name="Normal 10 2 9" xfId="1047" xr:uid="{8838FBD7-6584-4D71-988F-EF8607617F73}"/>
    <cellStyle name="Normal 10 3" xfId="50" xr:uid="{FFF2A45B-EF97-494E-9EEC-6E218580B797}"/>
    <cellStyle name="Normal 10 3 10" xfId="2548" xr:uid="{10EC6DA9-3B33-496C-B0CE-47E1861999F4}"/>
    <cellStyle name="Normal 10 3 11" xfId="2549" xr:uid="{28662978-DE4B-4B12-BFAA-AF2128B72BF5}"/>
    <cellStyle name="Normal 10 3 2" xfId="51" xr:uid="{70DC2E3E-343D-49B1-AE86-A46BE737C507}"/>
    <cellStyle name="Normal 10 3 2 2" xfId="52" xr:uid="{C9B865DF-CAEF-4C8E-B016-DF59C2A9A34C}"/>
    <cellStyle name="Normal 10 3 2 2 2" xfId="247" xr:uid="{01146C8E-CB52-4CF0-B87C-EB2564693EF0}"/>
    <cellStyle name="Normal 10 3 2 2 2 2" xfId="486" xr:uid="{9065B1B8-B44F-4FC0-863C-2BCF02535CF4}"/>
    <cellStyle name="Normal 10 3 2 2 2 2 2" xfId="1048" xr:uid="{D336F93C-B86C-46D0-A4E7-F463BCE0D2C0}"/>
    <cellStyle name="Normal 10 3 2 2 2 2 2 2" xfId="1049" xr:uid="{7DA5B217-5768-4B7B-A93E-D33426658762}"/>
    <cellStyle name="Normal 10 3 2 2 2 2 3" xfId="1050" xr:uid="{629B516E-B198-463A-B14B-1450F4188F5C}"/>
    <cellStyle name="Normal 10 3 2 2 2 2 4" xfId="2550" xr:uid="{86E8E5C3-3DC4-4F31-90F8-E858890E4F95}"/>
    <cellStyle name="Normal 10 3 2 2 2 3" xfId="1051" xr:uid="{6F0EE6B6-99C9-4B94-B078-BB9F72689D88}"/>
    <cellStyle name="Normal 10 3 2 2 2 3 2" xfId="1052" xr:uid="{405E331F-371F-40E0-80EF-C1BE1921EE82}"/>
    <cellStyle name="Normal 10 3 2 2 2 3 3" xfId="2551" xr:uid="{06731B09-C8B1-4081-92FD-2BC110C95923}"/>
    <cellStyle name="Normal 10 3 2 2 2 3 4" xfId="2552" xr:uid="{8EEE2703-6630-4163-B41D-F5C38A7E53DC}"/>
    <cellStyle name="Normal 10 3 2 2 2 4" xfId="1053" xr:uid="{08857090-AC1C-4906-BF4A-4EE8CCF3E7FE}"/>
    <cellStyle name="Normal 10 3 2 2 2 5" xfId="2553" xr:uid="{D4948BE3-567B-47A1-B72A-4A2BA2D6C09F}"/>
    <cellStyle name="Normal 10 3 2 2 2 6" xfId="2554" xr:uid="{435EF226-9101-4581-A78B-A8C6314A3BF0}"/>
    <cellStyle name="Normal 10 3 2 2 3" xfId="487" xr:uid="{D741615C-CAD6-4E7F-BBBE-A7F734353D11}"/>
    <cellStyle name="Normal 10 3 2 2 3 2" xfId="1054" xr:uid="{107FA35B-2CC6-4BC7-A968-EC479964480A}"/>
    <cellStyle name="Normal 10 3 2 2 3 2 2" xfId="1055" xr:uid="{9146BC60-BCA6-4EBC-9B91-7DB7FB193273}"/>
    <cellStyle name="Normal 10 3 2 2 3 2 3" xfId="2555" xr:uid="{6739FF02-FD34-44C6-A1D4-1E85835DB6B4}"/>
    <cellStyle name="Normal 10 3 2 2 3 2 4" xfId="2556" xr:uid="{E4121F89-20A1-4DE7-BFBD-9F909C3D12BD}"/>
    <cellStyle name="Normal 10 3 2 2 3 3" xfId="1056" xr:uid="{55172C1D-C35F-4225-9AEA-49D8531D1347}"/>
    <cellStyle name="Normal 10 3 2 2 3 4" xfId="2557" xr:uid="{C936B563-3307-41C2-9210-CEB3E7205BF9}"/>
    <cellStyle name="Normal 10 3 2 2 3 5" xfId="2558" xr:uid="{338FBC7D-9D38-4926-BD0F-9B12FEC20DA0}"/>
    <cellStyle name="Normal 10 3 2 2 4" xfId="1057" xr:uid="{0DE4B276-9157-4966-A861-607700BCA739}"/>
    <cellStyle name="Normal 10 3 2 2 4 2" xfId="1058" xr:uid="{FB0E44C5-D101-4122-A493-A9F9FFE1B462}"/>
    <cellStyle name="Normal 10 3 2 2 4 3" xfId="2559" xr:uid="{B132C3E4-E54E-429D-9D00-478E23C75D91}"/>
    <cellStyle name="Normal 10 3 2 2 4 4" xfId="2560" xr:uid="{FE600326-3F9F-46A8-BEDC-8936C4CFA440}"/>
    <cellStyle name="Normal 10 3 2 2 5" xfId="1059" xr:uid="{A5051159-7E25-49B9-9F74-3EA7A10E6B0D}"/>
    <cellStyle name="Normal 10 3 2 2 5 2" xfId="2561" xr:uid="{ACE35DC7-2A58-403F-804D-5F2E90A0F8B8}"/>
    <cellStyle name="Normal 10 3 2 2 5 3" xfId="2562" xr:uid="{F7D99752-14B6-4F9C-B20D-76E2B25CBC30}"/>
    <cellStyle name="Normal 10 3 2 2 5 4" xfId="2563" xr:uid="{A5F0CAF0-2299-4E70-9993-3E986BC5AFA1}"/>
    <cellStyle name="Normal 10 3 2 2 6" xfId="2564" xr:uid="{05F12FA7-80FE-4709-BC83-CF3A897F6D5B}"/>
    <cellStyle name="Normal 10 3 2 2 7" xfId="2565" xr:uid="{F92391B3-A7AF-4E44-B356-D730430299A3}"/>
    <cellStyle name="Normal 10 3 2 2 8" xfId="2566" xr:uid="{8350DF2D-E7FC-4C10-BBFD-5D606D203185}"/>
    <cellStyle name="Normal 10 3 2 3" xfId="248" xr:uid="{0684021D-2D1C-4730-8E1E-FB0CF8261B2F}"/>
    <cellStyle name="Normal 10 3 2 3 2" xfId="488" xr:uid="{6BD522F3-FCD8-481C-AED4-4F66720DCE79}"/>
    <cellStyle name="Normal 10 3 2 3 2 2" xfId="489" xr:uid="{302DB067-FD94-49FE-BB0B-04DCAF2E8D73}"/>
    <cellStyle name="Normal 10 3 2 3 2 2 2" xfId="1060" xr:uid="{7D022D65-E51D-4626-ADC3-71D05CD169BD}"/>
    <cellStyle name="Normal 10 3 2 3 2 2 2 2" xfId="1061" xr:uid="{FA4F67CA-63E9-4864-8316-E89942FF4DE7}"/>
    <cellStyle name="Normal 10 3 2 3 2 2 3" xfId="1062" xr:uid="{6FB55DA7-010F-4A8A-B237-3AC59C57C345}"/>
    <cellStyle name="Normal 10 3 2 3 2 3" xfId="1063" xr:uid="{276D505F-3233-4945-96CE-CCC70B498575}"/>
    <cellStyle name="Normal 10 3 2 3 2 3 2" xfId="1064" xr:uid="{9B490374-F591-4DC3-96E2-1EC29B120B1A}"/>
    <cellStyle name="Normal 10 3 2 3 2 4" xfId="1065" xr:uid="{A60B34DF-5D5D-4F76-A638-FAA832D63D3E}"/>
    <cellStyle name="Normal 10 3 2 3 3" xfId="490" xr:uid="{53E96123-E7C1-48EF-9AE4-596A15F715B7}"/>
    <cellStyle name="Normal 10 3 2 3 3 2" xfId="1066" xr:uid="{88CE379E-CAC5-4520-BE83-39CFC2E17C59}"/>
    <cellStyle name="Normal 10 3 2 3 3 2 2" xfId="1067" xr:uid="{0085F151-C701-448B-ABBE-53486B70E245}"/>
    <cellStyle name="Normal 10 3 2 3 3 3" xfId="1068" xr:uid="{AEE67D9C-40B5-46D9-99D3-181B3B7931E9}"/>
    <cellStyle name="Normal 10 3 2 3 3 4" xfId="2567" xr:uid="{A274493B-FAC2-4015-9DD3-6EB5F763DC73}"/>
    <cellStyle name="Normal 10 3 2 3 4" xfId="1069" xr:uid="{2FF08DE2-933B-44D5-BBA0-AB00859C3670}"/>
    <cellStyle name="Normal 10 3 2 3 4 2" xfId="1070" xr:uid="{21A9BD09-6506-4462-A8B7-C78A7BE00829}"/>
    <cellStyle name="Normal 10 3 2 3 5" xfId="1071" xr:uid="{D715A05D-30D7-4AB8-A02C-349B63C4B3BF}"/>
    <cellStyle name="Normal 10 3 2 3 6" xfId="2568" xr:uid="{12E0D8CE-5B4B-4D99-8568-32077D079CDF}"/>
    <cellStyle name="Normal 10 3 2 4" xfId="249" xr:uid="{3DCFC1A6-0563-4222-8CC4-8BBECD78EEAD}"/>
    <cellStyle name="Normal 10 3 2 4 2" xfId="491" xr:uid="{C048D3E4-98BA-4C9C-B22E-0405C868194A}"/>
    <cellStyle name="Normal 10 3 2 4 2 2" xfId="1072" xr:uid="{00406D64-349F-41D9-8EBF-00DEC72A9194}"/>
    <cellStyle name="Normal 10 3 2 4 2 2 2" xfId="1073" xr:uid="{E4808478-9297-45C5-95CB-86DB6BE3F54F}"/>
    <cellStyle name="Normal 10 3 2 4 2 3" xfId="1074" xr:uid="{F19A4912-370D-45EA-AF09-ADCF71A961DB}"/>
    <cellStyle name="Normal 10 3 2 4 2 4" xfId="2569" xr:uid="{8107CC72-3C16-4E42-9FA0-40330C3DDDC3}"/>
    <cellStyle name="Normal 10 3 2 4 3" xfId="1075" xr:uid="{20C3E4BE-07AE-4D8C-A4D2-90BD7D8CF0C7}"/>
    <cellStyle name="Normal 10 3 2 4 3 2" xfId="1076" xr:uid="{475CC7AC-6F55-43D3-96BF-B7F39DD79CFC}"/>
    <cellStyle name="Normal 10 3 2 4 4" xfId="1077" xr:uid="{48FCD7E1-F0B0-48C4-B98F-9DFBD3D9CDBF}"/>
    <cellStyle name="Normal 10 3 2 4 5" xfId="2570" xr:uid="{E5B6BE34-30A2-4196-9348-816A93B1D2C6}"/>
    <cellStyle name="Normal 10 3 2 5" xfId="251" xr:uid="{DD9AF9B9-5343-4DE2-80ED-32E70B7738A4}"/>
    <cellStyle name="Normal 10 3 2 5 2" xfId="1078" xr:uid="{2F430232-E18B-48D0-AAB9-E4C6204378EC}"/>
    <cellStyle name="Normal 10 3 2 5 2 2" xfId="1079" xr:uid="{5C303F07-69D6-494B-9980-08A64D4E0F07}"/>
    <cellStyle name="Normal 10 3 2 5 3" xfId="1080" xr:uid="{ADA83627-2736-48C0-A82F-5CA15238E611}"/>
    <cellStyle name="Normal 10 3 2 5 4" xfId="2571" xr:uid="{7DA0541C-9A08-411B-AF33-8B2DBF810CDE}"/>
    <cellStyle name="Normal 10 3 2 6" xfId="1081" xr:uid="{37142E5B-D88B-45EE-A13C-E2176C19C512}"/>
    <cellStyle name="Normal 10 3 2 6 2" xfId="1082" xr:uid="{10698E8F-8E40-4250-8ECD-E180D700A7F6}"/>
    <cellStyle name="Normal 10 3 2 6 3" xfId="2572" xr:uid="{3B131C61-D7E8-4FA0-BC30-5F9FB523849B}"/>
    <cellStyle name="Normal 10 3 2 6 4" xfId="2573" xr:uid="{879436B8-95B5-413D-AE0B-7AB704EBCE2A}"/>
    <cellStyle name="Normal 10 3 2 7" xfId="1083" xr:uid="{6F2AFF88-4647-40A5-9F18-228EE27FAE36}"/>
    <cellStyle name="Normal 10 3 2 8" xfId="2574" xr:uid="{E4876513-7085-4830-8404-F7818CF92524}"/>
    <cellStyle name="Normal 10 3 2 9" xfId="2575" xr:uid="{7FBEFEC6-E388-4B5E-8E66-02BE5D1FCDA8}"/>
    <cellStyle name="Normal 10 3 3" xfId="53" xr:uid="{0C5F8E41-99AF-415F-B5C8-1FEE70B7C1DA}"/>
    <cellStyle name="Normal 10 3 3 2" xfId="54" xr:uid="{DA6C33A3-FF4C-426E-8F4F-B3CA51E181BB}"/>
    <cellStyle name="Normal 10 3 3 2 2" xfId="492" xr:uid="{0A905643-5828-41B3-A654-33889FEF4571}"/>
    <cellStyle name="Normal 10 3 3 2 2 2" xfId="1084" xr:uid="{0FCF6B16-0A14-4AD0-AD3A-BB43F9BB19C5}"/>
    <cellStyle name="Normal 10 3 3 2 2 2 2" xfId="1085" xr:uid="{E1D647D9-FA97-4B7C-B099-921EA90E3FFC}"/>
    <cellStyle name="Normal 10 3 3 2 2 2 2 2" xfId="4445" xr:uid="{1EBFC6CD-B69A-4B00-A572-7ED462DAEDCB}"/>
    <cellStyle name="Normal 10 3 3 2 2 2 3" xfId="4446" xr:uid="{941D9DDD-E267-4806-A24D-CF1891E9DB5A}"/>
    <cellStyle name="Normal 10 3 3 2 2 3" xfId="1086" xr:uid="{A034D7A7-0E34-4FE3-BBDC-2B831B259C43}"/>
    <cellStyle name="Normal 10 3 3 2 2 3 2" xfId="4447" xr:uid="{ED94D4ED-194E-4567-AC48-6F5809ECA172}"/>
    <cellStyle name="Normal 10 3 3 2 2 4" xfId="2576" xr:uid="{90AC12C7-D4E1-4AD8-94E3-C254EE88D1C9}"/>
    <cellStyle name="Normal 10 3 3 2 3" xfId="1087" xr:uid="{55D6B84A-EE39-49A6-BCFA-194B0644522F}"/>
    <cellStyle name="Normal 10 3 3 2 3 2" xfId="1088" xr:uid="{0DE89A9C-7AC6-4AD5-8506-79746F3ACFA4}"/>
    <cellStyle name="Normal 10 3 3 2 3 2 2" xfId="4448" xr:uid="{515D0DB0-9384-435E-99F8-C74F9FC1E45E}"/>
    <cellStyle name="Normal 10 3 3 2 3 3" xfId="2577" xr:uid="{3816B27C-19D3-4850-B67B-F6FECD326814}"/>
    <cellStyle name="Normal 10 3 3 2 3 4" xfId="2578" xr:uid="{9C380D77-B491-4952-84CD-C5CCF6063375}"/>
    <cellStyle name="Normal 10 3 3 2 4" xfId="1089" xr:uid="{23984C57-26D5-4DBC-949A-C0488966498A}"/>
    <cellStyle name="Normal 10 3 3 2 4 2" xfId="4449" xr:uid="{524E8686-905F-46D4-B43C-A42209C9F106}"/>
    <cellStyle name="Normal 10 3 3 2 5" xfId="2579" xr:uid="{26091F03-8B58-4CF0-B1BC-D27A16DC4DB7}"/>
    <cellStyle name="Normal 10 3 3 2 6" xfId="2580" xr:uid="{2CA5BD3D-B978-45AD-B874-B8FB90D000E5}"/>
    <cellStyle name="Normal 10 3 3 3" xfId="252" xr:uid="{71E057FA-2E3D-43CF-B482-8A0930EDDECE}"/>
    <cellStyle name="Normal 10 3 3 3 2" xfId="1090" xr:uid="{A918507E-9B59-40DE-85D2-7C2104E70018}"/>
    <cellStyle name="Normal 10 3 3 3 2 2" xfId="1091" xr:uid="{AFCC792D-4C98-4A6A-BA57-997204EF654C}"/>
    <cellStyle name="Normal 10 3 3 3 2 2 2" xfId="4450" xr:uid="{16DC9CCE-AC61-4B15-86E9-DCB2A9D1FE33}"/>
    <cellStyle name="Normal 10 3 3 3 2 3" xfId="2581" xr:uid="{41007E9E-D05E-42A3-82EA-8919C021216F}"/>
    <cellStyle name="Normal 10 3 3 3 2 4" xfId="2582" xr:uid="{B3BAC9D2-CEA1-4549-9BF5-09A7BA846E6E}"/>
    <cellStyle name="Normal 10 3 3 3 3" xfId="1092" xr:uid="{7065B256-D08C-4D08-9E7C-3B34EE0FA8C3}"/>
    <cellStyle name="Normal 10 3 3 3 3 2" xfId="4451" xr:uid="{F57880C4-FA5C-4450-90D5-6FF73E28E811}"/>
    <cellStyle name="Normal 10 3 3 3 4" xfId="2583" xr:uid="{27C8EB86-BF49-4288-868A-61242770690E}"/>
    <cellStyle name="Normal 10 3 3 3 5" xfId="2584" xr:uid="{868DE4A1-8515-4049-9E5B-77732EE71120}"/>
    <cellStyle name="Normal 10 3 3 4" xfId="1093" xr:uid="{5B024175-4C2C-4C9F-8064-08533E152CE7}"/>
    <cellStyle name="Normal 10 3 3 4 2" xfId="1094" xr:uid="{6F391280-B5D0-48C4-A4DE-C3679F89C5F5}"/>
    <cellStyle name="Normal 10 3 3 4 2 2" xfId="4452" xr:uid="{A702F118-E701-481B-BFF7-EFEE41621D9E}"/>
    <cellStyle name="Normal 10 3 3 4 3" xfId="2585" xr:uid="{9129FDE1-EF9E-4692-A131-DFBB788E3B68}"/>
    <cellStyle name="Normal 10 3 3 4 4" xfId="2586" xr:uid="{792C4BE9-923F-4B49-ACE0-EC8D9D2EB19F}"/>
    <cellStyle name="Normal 10 3 3 5" xfId="1095" xr:uid="{AE88A741-7EA3-4133-8F74-72A8DC3A411E}"/>
    <cellStyle name="Normal 10 3 3 5 2" xfId="2587" xr:uid="{4892AB4C-5A7F-4F35-91FA-96A311F6FD04}"/>
    <cellStyle name="Normal 10 3 3 5 3" xfId="2588" xr:uid="{5E415133-68D1-4964-9386-F5E00CF9AFDE}"/>
    <cellStyle name="Normal 10 3 3 5 4" xfId="2589" xr:uid="{B1A9E464-0750-4C63-B540-E49602EF912C}"/>
    <cellStyle name="Normal 10 3 3 6" xfId="2590" xr:uid="{F838ED4A-1E32-4C2B-82EF-53F6711A0574}"/>
    <cellStyle name="Normal 10 3 3 7" xfId="2591" xr:uid="{3A18BB3F-43B4-4147-B47C-F9F2DA3CB77C}"/>
    <cellStyle name="Normal 10 3 3 8" xfId="2592" xr:uid="{51815C5C-261F-443D-AAB9-CB192FB46163}"/>
    <cellStyle name="Normal 10 3 4" xfId="55" xr:uid="{BE3CA09E-529D-475F-B997-11F248B46C0B}"/>
    <cellStyle name="Normal 10 3 4 2" xfId="493" xr:uid="{F3EB614D-48C8-4A73-A5E1-3F413BACA1A2}"/>
    <cellStyle name="Normal 10 3 4 2 2" xfId="494" xr:uid="{39A62744-A334-49D9-81FE-C7F4F6AC85B5}"/>
    <cellStyle name="Normal 10 3 4 2 2 2" xfId="1096" xr:uid="{40109D07-1646-483D-8E05-AEF9BA67E7D6}"/>
    <cellStyle name="Normal 10 3 4 2 2 2 2" xfId="1097" xr:uid="{20FCABF9-7A9D-4EE7-8138-DB0BF1C3E2F5}"/>
    <cellStyle name="Normal 10 3 4 2 2 3" xfId="1098" xr:uid="{01D4EB63-E453-4A41-9E26-88F682AD0161}"/>
    <cellStyle name="Normal 10 3 4 2 2 4" xfId="2593" xr:uid="{4B976A21-DA41-4D1A-84E2-3827096A8E76}"/>
    <cellStyle name="Normal 10 3 4 2 3" xfId="1099" xr:uid="{70DC7563-C432-48A9-907D-D9DA1882A4F0}"/>
    <cellStyle name="Normal 10 3 4 2 3 2" xfId="1100" xr:uid="{D529CABD-4FAA-4C20-8216-19FEC078E5AF}"/>
    <cellStyle name="Normal 10 3 4 2 4" xfId="1101" xr:uid="{AE4174C5-4F5E-44D0-BF97-5AAA0E93DF32}"/>
    <cellStyle name="Normal 10 3 4 2 5" xfId="2594" xr:uid="{1AE97FE4-CFE1-4218-BA7A-5D98BCD4143C}"/>
    <cellStyle name="Normal 10 3 4 3" xfId="495" xr:uid="{F4BB4E51-1EC9-4216-9341-A560C1A589E3}"/>
    <cellStyle name="Normal 10 3 4 3 2" xfId="1102" xr:uid="{3BA01CA8-F14B-4AD1-85D0-80D26E2F940A}"/>
    <cellStyle name="Normal 10 3 4 3 2 2" xfId="1103" xr:uid="{82BF789F-1183-4BDB-8802-BA6A42102093}"/>
    <cellStyle name="Normal 10 3 4 3 3" xfId="1104" xr:uid="{9D43D459-46AE-492F-9450-4B4A08E659FD}"/>
    <cellStyle name="Normal 10 3 4 3 4" xfId="2595" xr:uid="{0C5C732C-9A2C-4C67-83D3-E981D6145D21}"/>
    <cellStyle name="Normal 10 3 4 4" xfId="1105" xr:uid="{9B41FC83-6630-488B-8A23-50256B0594CA}"/>
    <cellStyle name="Normal 10 3 4 4 2" xfId="1106" xr:uid="{EB453D24-EBCC-46D4-8A35-B3EFBE76DDF2}"/>
    <cellStyle name="Normal 10 3 4 4 3" xfId="2596" xr:uid="{A506A984-694B-48D9-84C9-96B754871517}"/>
    <cellStyle name="Normal 10 3 4 4 4" xfId="2597" xr:uid="{C0EAC768-7C5C-45E1-A492-8EA3A937B119}"/>
    <cellStyle name="Normal 10 3 4 5" xfId="1107" xr:uid="{FF127E60-438D-4B3F-9A5C-4D3FF15FAAD4}"/>
    <cellStyle name="Normal 10 3 4 6" xfId="2598" xr:uid="{2A3ED2F5-24EA-4396-94E9-9FD49177F149}"/>
    <cellStyle name="Normal 10 3 4 7" xfId="2599" xr:uid="{31E846A6-3299-471F-99D4-74AD88DCAA30}"/>
    <cellStyle name="Normal 10 3 5" xfId="253" xr:uid="{455263B8-54E5-4B32-B6C4-36A3F5366EF7}"/>
    <cellStyle name="Normal 10 3 5 2" xfId="496" xr:uid="{66403772-2DD3-448B-973B-BDD91F5033D8}"/>
    <cellStyle name="Normal 10 3 5 2 2" xfId="1108" xr:uid="{823B0787-9A3B-4863-BA57-CCBB6B513FFB}"/>
    <cellStyle name="Normal 10 3 5 2 2 2" xfId="1109" xr:uid="{765463F0-8FEB-4E1E-A1EA-0A4EC5DB0E94}"/>
    <cellStyle name="Normal 10 3 5 2 3" xfId="1110" xr:uid="{E4628A5B-8268-4AD5-8A62-028B60BFBB96}"/>
    <cellStyle name="Normal 10 3 5 2 4" xfId="2600" xr:uid="{8A8C41F5-8A12-48AA-99EE-0E8E51C5508F}"/>
    <cellStyle name="Normal 10 3 5 3" xfId="1111" xr:uid="{285BCE8A-16A3-461A-8CEE-07434B3B7ACB}"/>
    <cellStyle name="Normal 10 3 5 3 2" xfId="1112" xr:uid="{8ECE239B-2774-42F6-A334-BC13A3A730BF}"/>
    <cellStyle name="Normal 10 3 5 3 3" xfId="2601" xr:uid="{6D949D56-FFE2-49D1-BFB6-553A1927CD36}"/>
    <cellStyle name="Normal 10 3 5 3 4" xfId="2602" xr:uid="{B178E626-C145-4A37-B503-EC2D04B643FB}"/>
    <cellStyle name="Normal 10 3 5 4" xfId="1113" xr:uid="{1FD39A6F-80BF-470E-80AB-006D0E967D3B}"/>
    <cellStyle name="Normal 10 3 5 5" xfId="2603" xr:uid="{F0A5FEC1-43D6-4BF9-B0FE-6EA166C72B76}"/>
    <cellStyle name="Normal 10 3 5 6" xfId="2604" xr:uid="{8F78FCA0-6A44-4B74-8EAD-F059169588F1}"/>
    <cellStyle name="Normal 10 3 6" xfId="254" xr:uid="{DD2D12E5-93F3-4C0F-8621-672B2F96B574}"/>
    <cellStyle name="Normal 10 3 6 2" xfId="1114" xr:uid="{BF9A09BE-E7DF-44FE-8D07-4277DBC0E057}"/>
    <cellStyle name="Normal 10 3 6 2 2" xfId="1115" xr:uid="{BD7F1754-7F32-4CF7-8DBB-33BBF834687D}"/>
    <cellStyle name="Normal 10 3 6 2 3" xfId="2605" xr:uid="{68F20E24-1B09-451F-9EE0-3C3FEB68C2FB}"/>
    <cellStyle name="Normal 10 3 6 2 4" xfId="2606" xr:uid="{0047A754-4E67-41B2-BCB7-A4AC56279399}"/>
    <cellStyle name="Normal 10 3 6 3" xfId="1116" xr:uid="{25573071-8C82-49FB-B0DA-C1EB46535502}"/>
    <cellStyle name="Normal 10 3 6 4" xfId="2607" xr:uid="{49C5535F-1B82-48BA-A91C-04E38DB7E23D}"/>
    <cellStyle name="Normal 10 3 6 5" xfId="2608" xr:uid="{2EFA23CB-7B76-47CF-8655-44D56B95F78F}"/>
    <cellStyle name="Normal 10 3 7" xfId="1117" xr:uid="{7F452B12-2C1B-4097-9C27-40670E88EEBF}"/>
    <cellStyle name="Normal 10 3 7 2" xfId="1118" xr:uid="{562E8B2D-F89D-45F4-AE3D-3F0539279F06}"/>
    <cellStyle name="Normal 10 3 7 3" xfId="2609" xr:uid="{43BC4F0E-8656-4883-AEE2-933CB397D53C}"/>
    <cellStyle name="Normal 10 3 7 4" xfId="2610" xr:uid="{438C7DF3-5B9C-4B35-8F52-A3B7BC2695DA}"/>
    <cellStyle name="Normal 10 3 8" xfId="1119" xr:uid="{1A0B4875-5F02-4999-B730-6FC6D99D19EB}"/>
    <cellStyle name="Normal 10 3 8 2" xfId="2611" xr:uid="{1B997DC3-86B8-4A9E-ACB1-DC87DE989803}"/>
    <cellStyle name="Normal 10 3 8 3" xfId="2612" xr:uid="{A3EB8128-0F41-41D8-B7EE-608969DDF090}"/>
    <cellStyle name="Normal 10 3 8 4" xfId="2613" xr:uid="{5E13E32D-4BEB-4CCA-BD0A-876F563D67A4}"/>
    <cellStyle name="Normal 10 3 9" xfId="2614" xr:uid="{28C4D683-0C75-4943-966F-7513C5CE9969}"/>
    <cellStyle name="Normal 10 4" xfId="56" xr:uid="{BA6D864F-D9B0-4268-A9CF-18DAFBA6A481}"/>
    <cellStyle name="Normal 10 4 10" xfId="2615" xr:uid="{B755618D-7F82-4185-99BE-E5ECDF1789B9}"/>
    <cellStyle name="Normal 10 4 11" xfId="2616" xr:uid="{46F056D3-177F-4C77-A962-207192485982}"/>
    <cellStyle name="Normal 10 4 2" xfId="57" xr:uid="{D0FE3F95-B194-4F1C-B666-663D056110D7}"/>
    <cellStyle name="Normal 10 4 2 2" xfId="255" xr:uid="{52D21F26-BE86-4734-BD91-76EC45D99A83}"/>
    <cellStyle name="Normal 10 4 2 2 2" xfId="497" xr:uid="{5BED4828-3850-4D8D-89C6-D68FE5BE8EBF}"/>
    <cellStyle name="Normal 10 4 2 2 2 2" xfId="498" xr:uid="{19C37907-6A92-474D-AE7B-5EF4823090E8}"/>
    <cellStyle name="Normal 10 4 2 2 2 2 2" xfId="1120" xr:uid="{4FEC77A8-64F8-4641-944C-080550F0EE57}"/>
    <cellStyle name="Normal 10 4 2 2 2 2 3" xfId="2617" xr:uid="{99E5342A-D605-4365-99F7-79541E7EBC3F}"/>
    <cellStyle name="Normal 10 4 2 2 2 2 4" xfId="2618" xr:uid="{F69D8B3A-C85B-4F2B-981C-6524C12DF568}"/>
    <cellStyle name="Normal 10 4 2 2 2 3" xfId="1121" xr:uid="{0480CF84-1142-411E-B625-802EC08EEBED}"/>
    <cellStyle name="Normal 10 4 2 2 2 3 2" xfId="2619" xr:uid="{0138F1B0-FECA-4B8D-BBAA-CF0E742FBBAF}"/>
    <cellStyle name="Normal 10 4 2 2 2 3 3" xfId="2620" xr:uid="{1EA47755-E306-4722-817C-193F34CD08E3}"/>
    <cellStyle name="Normal 10 4 2 2 2 3 4" xfId="2621" xr:uid="{B36C45AE-7033-4854-AE59-5A5780F6337B}"/>
    <cellStyle name="Normal 10 4 2 2 2 4" xfId="2622" xr:uid="{3674618E-7AD2-4BDC-9855-DB0330748533}"/>
    <cellStyle name="Normal 10 4 2 2 2 5" xfId="2623" xr:uid="{D4C693C7-ED4F-4767-8BE5-1D168759AE5D}"/>
    <cellStyle name="Normal 10 4 2 2 2 6" xfId="2624" xr:uid="{70A212ED-A371-425A-BB93-EC62BAFEC743}"/>
    <cellStyle name="Normal 10 4 2 2 3" xfId="499" xr:uid="{1C9B5DB4-5E90-4679-B0F4-48AA6E5DD0FB}"/>
    <cellStyle name="Normal 10 4 2 2 3 2" xfId="1122" xr:uid="{8180E9ED-E801-40CA-8B67-6C94BE1CF6B6}"/>
    <cellStyle name="Normal 10 4 2 2 3 2 2" xfId="2625" xr:uid="{F0D6BF19-11C5-4198-B009-34ABE961226C}"/>
    <cellStyle name="Normal 10 4 2 2 3 2 3" xfId="2626" xr:uid="{B7FF543B-064D-4093-9350-DBE48A614E76}"/>
    <cellStyle name="Normal 10 4 2 2 3 2 4" xfId="2627" xr:uid="{FBFE5D38-0E35-46DE-BFBB-C904874A8C4E}"/>
    <cellStyle name="Normal 10 4 2 2 3 3" xfId="2628" xr:uid="{E98CAF7A-DCA9-403C-91CE-5CF5FF06467F}"/>
    <cellStyle name="Normal 10 4 2 2 3 4" xfId="2629" xr:uid="{F8081951-0612-47F3-B941-76B99946E3A5}"/>
    <cellStyle name="Normal 10 4 2 2 3 5" xfId="2630" xr:uid="{02280753-832E-4279-8733-E0F8DE197B28}"/>
    <cellStyle name="Normal 10 4 2 2 4" xfId="1123" xr:uid="{D47068DE-C942-4EA5-A2C5-9A53DBEAB9D4}"/>
    <cellStyle name="Normal 10 4 2 2 4 2" xfId="2631" xr:uid="{96A8523C-83DF-4558-A13F-2C6C7BA6F894}"/>
    <cellStyle name="Normal 10 4 2 2 4 3" xfId="2632" xr:uid="{68122892-7BC0-4FBA-8AF2-8D1F2A27CAE9}"/>
    <cellStyle name="Normal 10 4 2 2 4 4" xfId="2633" xr:uid="{B068F9B0-2215-4B0B-80A6-EB610EAB7693}"/>
    <cellStyle name="Normal 10 4 2 2 5" xfId="2634" xr:uid="{DC1115ED-0BD4-4E02-8688-DD8D23F14F1E}"/>
    <cellStyle name="Normal 10 4 2 2 5 2" xfId="2635" xr:uid="{E3F2C892-A17D-441E-87B9-4F76E3026DB4}"/>
    <cellStyle name="Normal 10 4 2 2 5 3" xfId="2636" xr:uid="{32DFE80D-C1ED-49ED-94A1-8D04763434A1}"/>
    <cellStyle name="Normal 10 4 2 2 5 4" xfId="2637" xr:uid="{AEE89607-2ED6-441D-9FCE-7F4A26A57DCB}"/>
    <cellStyle name="Normal 10 4 2 2 6" xfId="2638" xr:uid="{14E045ED-EDCD-4F83-A5FB-89134ED4E67E}"/>
    <cellStyle name="Normal 10 4 2 2 7" xfId="2639" xr:uid="{518EA091-D81E-496F-9BF5-11B33A7C5CCB}"/>
    <cellStyle name="Normal 10 4 2 2 8" xfId="2640" xr:uid="{2F729396-FC78-4EAE-84C2-AAD61B9B79CD}"/>
    <cellStyle name="Normal 10 4 2 3" xfId="500" xr:uid="{A672E4CB-7804-4F77-BDCC-F6DA0E05F2A8}"/>
    <cellStyle name="Normal 10 4 2 3 2" xfId="501" xr:uid="{C08B1F07-9E72-4266-A195-031F87F0BF51}"/>
    <cellStyle name="Normal 10 4 2 3 2 2" xfId="502" xr:uid="{F8525ADF-DD94-4652-8529-EF3AFF0AEEFA}"/>
    <cellStyle name="Normal 10 4 2 3 2 3" xfId="2641" xr:uid="{A52E1AFC-40E2-4D1F-BD29-F15E3769082C}"/>
    <cellStyle name="Normal 10 4 2 3 2 4" xfId="2642" xr:uid="{094D393B-6714-40F9-9A67-6630092E79C2}"/>
    <cellStyle name="Normal 10 4 2 3 3" xfId="503" xr:uid="{C1D9F99A-9EFF-477E-A70F-1030E102E112}"/>
    <cellStyle name="Normal 10 4 2 3 3 2" xfId="2643" xr:uid="{948C752F-CD41-468F-85FA-B3D9C765D239}"/>
    <cellStyle name="Normal 10 4 2 3 3 3" xfId="2644" xr:uid="{B5CB5B80-7198-4F83-8465-8A3AC7145A42}"/>
    <cellStyle name="Normal 10 4 2 3 3 4" xfId="2645" xr:uid="{4BFC5C9D-A922-428B-8C76-0AF635217282}"/>
    <cellStyle name="Normal 10 4 2 3 4" xfId="2646" xr:uid="{DEE79BC1-C2D4-4929-AC08-331521337F31}"/>
    <cellStyle name="Normal 10 4 2 3 5" xfId="2647" xr:uid="{CF030998-2023-49F0-8134-A8431444DAC3}"/>
    <cellStyle name="Normal 10 4 2 3 6" xfId="2648" xr:uid="{BE51C8DE-0998-40E0-9228-AB575804F7F7}"/>
    <cellStyle name="Normal 10 4 2 4" xfId="504" xr:uid="{AD9F408E-BF3F-4AFB-A89A-8E40EF7B2E05}"/>
    <cellStyle name="Normal 10 4 2 4 2" xfId="505" xr:uid="{637EBAF2-7BE5-49DD-8275-71628377B29A}"/>
    <cellStyle name="Normal 10 4 2 4 2 2" xfId="2649" xr:uid="{0976B3A8-D4F0-48F7-9EC3-22EB4800EEF8}"/>
    <cellStyle name="Normal 10 4 2 4 2 3" xfId="2650" xr:uid="{47BF9FD8-41BD-4F98-BC27-4AC64782B87E}"/>
    <cellStyle name="Normal 10 4 2 4 2 4" xfId="2651" xr:uid="{896AF84E-24C6-4598-A41F-2FD3C5076B6E}"/>
    <cellStyle name="Normal 10 4 2 4 3" xfId="2652" xr:uid="{D2199EFB-C4B3-4352-930B-43391472C790}"/>
    <cellStyle name="Normal 10 4 2 4 4" xfId="2653" xr:uid="{504B61C3-E9D4-4E1A-A47F-516CDC5ECC63}"/>
    <cellStyle name="Normal 10 4 2 4 5" xfId="2654" xr:uid="{1B40D682-6BD5-4678-839B-74D9FDA663DB}"/>
    <cellStyle name="Normal 10 4 2 5" xfId="506" xr:uid="{32F52ACF-EE14-4104-A0E8-F999ABD03953}"/>
    <cellStyle name="Normal 10 4 2 5 2" xfId="2655" xr:uid="{D71CE7E6-6A3E-4B7B-95AC-A525AB08CFEC}"/>
    <cellStyle name="Normal 10 4 2 5 3" xfId="2656" xr:uid="{0D636E3E-63D7-4A3C-924C-3FF376DFC01C}"/>
    <cellStyle name="Normal 10 4 2 5 4" xfId="2657" xr:uid="{44FFD5D3-2C23-4EA6-A363-BA4BC85F00C6}"/>
    <cellStyle name="Normal 10 4 2 6" xfId="2658" xr:uid="{33297BA8-469F-4138-8ABC-4D7F6068A3FB}"/>
    <cellStyle name="Normal 10 4 2 6 2" xfId="2659" xr:uid="{0D9EB89F-A018-40B6-9DE9-CFD7058F6BB1}"/>
    <cellStyle name="Normal 10 4 2 6 3" xfId="2660" xr:uid="{2998F3C2-19A0-4454-A0EB-FE04F5C0A84D}"/>
    <cellStyle name="Normal 10 4 2 6 4" xfId="2661" xr:uid="{B502B23E-7463-490F-B9E7-A9CF992439D6}"/>
    <cellStyle name="Normal 10 4 2 7" xfId="2662" xr:uid="{23346861-3880-4ADC-A146-7D70D62C07FE}"/>
    <cellStyle name="Normal 10 4 2 8" xfId="2663" xr:uid="{07B47D5F-32D1-439F-9CE8-8A28EE1B85F5}"/>
    <cellStyle name="Normal 10 4 2 9" xfId="2664" xr:uid="{A31A724B-6FD9-44A6-A502-92E815926C01}"/>
    <cellStyle name="Normal 10 4 3" xfId="256" xr:uid="{A88BBAF5-C367-4FE2-A13A-DC801DBB687A}"/>
    <cellStyle name="Normal 10 4 3 2" xfId="507" xr:uid="{AD7ED83A-4B5D-43C7-9222-3F8A5AFD746C}"/>
    <cellStyle name="Normal 10 4 3 2 2" xfId="508" xr:uid="{7DAF8645-6E9D-43D3-896B-EECBD73F26FA}"/>
    <cellStyle name="Normal 10 4 3 2 2 2" xfId="1124" xr:uid="{14D09060-F376-478B-ADE8-EBACD8EED2A9}"/>
    <cellStyle name="Normal 10 4 3 2 2 2 2" xfId="1125" xr:uid="{DDD724E3-B67C-4F64-9536-111C7C83C92A}"/>
    <cellStyle name="Normal 10 4 3 2 2 3" xfId="1126" xr:uid="{18F4B9CD-624E-49A2-A31E-F3955CC150CA}"/>
    <cellStyle name="Normal 10 4 3 2 2 4" xfId="2665" xr:uid="{5004B565-407E-43C9-9820-7288B97B3F85}"/>
    <cellStyle name="Normal 10 4 3 2 3" xfId="1127" xr:uid="{02EBE799-0F55-44B4-927A-41AED8D91211}"/>
    <cellStyle name="Normal 10 4 3 2 3 2" xfId="1128" xr:uid="{7FC3A85E-CEA7-48E3-88F6-82E06AB8A3F2}"/>
    <cellStyle name="Normal 10 4 3 2 3 3" xfId="2666" xr:uid="{0C9420EF-8403-4AE5-9EF5-32D9F9448FA8}"/>
    <cellStyle name="Normal 10 4 3 2 3 4" xfId="2667" xr:uid="{7C47B1C6-1431-4605-92A1-5511FAED9C6B}"/>
    <cellStyle name="Normal 10 4 3 2 4" xfId="1129" xr:uid="{DA1E1077-28DE-46EC-ACA2-EE2BB482CA13}"/>
    <cellStyle name="Normal 10 4 3 2 5" xfId="2668" xr:uid="{961D82E7-6664-44D0-8C0B-EA18FCE4CA8B}"/>
    <cellStyle name="Normal 10 4 3 2 6" xfId="2669" xr:uid="{E9D7E361-25DE-4CAE-9417-7FA16F9A7C0C}"/>
    <cellStyle name="Normal 10 4 3 3" xfId="509" xr:uid="{ADC17BF5-78AD-4718-9D25-FB5F38877163}"/>
    <cellStyle name="Normal 10 4 3 3 2" xfId="1130" xr:uid="{005F181A-FABB-4B24-8FC8-6C67E39212C4}"/>
    <cellStyle name="Normal 10 4 3 3 2 2" xfId="1131" xr:uid="{F8F97E2E-E142-4275-8E23-FCDD3DA482D3}"/>
    <cellStyle name="Normal 10 4 3 3 2 3" xfId="2670" xr:uid="{525819AB-15E2-4A31-99AE-3450F0928ED6}"/>
    <cellStyle name="Normal 10 4 3 3 2 4" xfId="2671" xr:uid="{420263D3-C686-4925-B1C2-18FA8D4FF950}"/>
    <cellStyle name="Normal 10 4 3 3 3" xfId="1132" xr:uid="{6F8C97E4-4508-4984-BA0B-E021E7207D37}"/>
    <cellStyle name="Normal 10 4 3 3 4" xfId="2672" xr:uid="{ACE5330C-C42C-4FDD-BA11-F17B5C3C12EE}"/>
    <cellStyle name="Normal 10 4 3 3 5" xfId="2673" xr:uid="{8BCDDE1B-A34E-45F8-9E76-C7B4972232A5}"/>
    <cellStyle name="Normal 10 4 3 4" xfId="1133" xr:uid="{54637DDA-C967-4FBA-A80A-D2F9012B5251}"/>
    <cellStyle name="Normal 10 4 3 4 2" xfId="1134" xr:uid="{9836983E-11C5-4C3C-8F47-1F89EF333670}"/>
    <cellStyle name="Normal 10 4 3 4 3" xfId="2674" xr:uid="{7F5425F6-7791-452D-9694-6550CF75EA0B}"/>
    <cellStyle name="Normal 10 4 3 4 4" xfId="2675" xr:uid="{1A0B9BA8-C647-4743-9365-8B72C1851ACD}"/>
    <cellStyle name="Normal 10 4 3 5" xfId="1135" xr:uid="{156BF7B3-13CE-4054-B74C-CC0532DF7AF0}"/>
    <cellStyle name="Normal 10 4 3 5 2" xfId="2676" xr:uid="{F9386075-982D-4FD3-AE09-4341E0AAFAEB}"/>
    <cellStyle name="Normal 10 4 3 5 3" xfId="2677" xr:uid="{B637E34F-0734-4716-9608-C4CCCAD246F3}"/>
    <cellStyle name="Normal 10 4 3 5 4" xfId="2678" xr:uid="{1C7EBBA3-BB11-408F-8111-6B2C78C64E8D}"/>
    <cellStyle name="Normal 10 4 3 6" xfId="2679" xr:uid="{1B6CDDA8-44F1-499A-88BB-AA1E0060AC38}"/>
    <cellStyle name="Normal 10 4 3 7" xfId="2680" xr:uid="{12D4858F-0A05-414B-891C-2C76FFC78463}"/>
    <cellStyle name="Normal 10 4 3 8" xfId="2681" xr:uid="{D6C0C865-333A-4453-98EF-2185A73DC2ED}"/>
    <cellStyle name="Normal 10 4 4" xfId="257" xr:uid="{4B3A824D-E989-4ABB-B2CC-66A4733000C0}"/>
    <cellStyle name="Normal 10 4 4 2" xfId="510" xr:uid="{05BFCC9D-545E-4576-847F-0AD11DAF0C9F}"/>
    <cellStyle name="Normal 10 4 4 2 2" xfId="511" xr:uid="{C1BFFE2D-8019-4764-A783-FE4346ED6960}"/>
    <cellStyle name="Normal 10 4 4 2 2 2" xfId="1136" xr:uid="{D2F408F2-DC4D-498D-A008-A4E6CE76BE04}"/>
    <cellStyle name="Normal 10 4 4 2 2 3" xfId="2682" xr:uid="{7E7B079D-179B-4FEE-9C0F-3EA8EAB49CA5}"/>
    <cellStyle name="Normal 10 4 4 2 2 4" xfId="2683" xr:uid="{6ABFC305-5EC0-4367-AD2B-79573C4CB450}"/>
    <cellStyle name="Normal 10 4 4 2 3" xfId="1137" xr:uid="{ADF51172-974A-4D17-9F3E-65B6D7C72BCA}"/>
    <cellStyle name="Normal 10 4 4 2 4" xfId="2684" xr:uid="{C2D4D8F1-4330-439C-8EF4-9EF40D980EE8}"/>
    <cellStyle name="Normal 10 4 4 2 5" xfId="2685" xr:uid="{C590B76D-337E-4697-A15D-B6C9EEC422A1}"/>
    <cellStyle name="Normal 10 4 4 3" xfId="512" xr:uid="{5D4217ED-4457-40FB-B921-9FCA3BEF36CD}"/>
    <cellStyle name="Normal 10 4 4 3 2" xfId="1138" xr:uid="{D818CB72-DD79-422F-96BD-562FD8892340}"/>
    <cellStyle name="Normal 10 4 4 3 3" xfId="2686" xr:uid="{AE177406-4AF8-4634-960C-9CB8C07FAC09}"/>
    <cellStyle name="Normal 10 4 4 3 4" xfId="2687" xr:uid="{07DC3A64-13C0-427B-9AEC-F0B0D62465CB}"/>
    <cellStyle name="Normal 10 4 4 4" xfId="1139" xr:uid="{D0555F40-31CF-4C70-82BF-4FB39B591B64}"/>
    <cellStyle name="Normal 10 4 4 4 2" xfId="2688" xr:uid="{0E448A0B-AEF3-4249-9544-10ED3C85BBA8}"/>
    <cellStyle name="Normal 10 4 4 4 3" xfId="2689" xr:uid="{3B2B76D2-406F-43B5-BA4D-56F5E5FBE0DE}"/>
    <cellStyle name="Normal 10 4 4 4 4" xfId="2690" xr:uid="{2F494238-8FF2-4947-8775-8C18BAC96CA1}"/>
    <cellStyle name="Normal 10 4 4 5" xfId="2691" xr:uid="{DAF39371-C520-4A91-8F5A-1DB2748A65A5}"/>
    <cellStyle name="Normal 10 4 4 6" xfId="2692" xr:uid="{EA7F38BD-D44E-468F-9F9B-7917E66840B0}"/>
    <cellStyle name="Normal 10 4 4 7" xfId="2693" xr:uid="{5EC9E3EE-1C49-4BBA-86FD-3AAF851123BF}"/>
    <cellStyle name="Normal 10 4 5" xfId="258" xr:uid="{9DEAB664-E282-4F48-A151-7130F14DC4BC}"/>
    <cellStyle name="Normal 10 4 5 2" xfId="513" xr:uid="{5E318ADF-AB88-42E1-83D6-F2D5A64C5ADE}"/>
    <cellStyle name="Normal 10 4 5 2 2" xfId="1140" xr:uid="{88D2AA7D-B536-430C-97D1-0285CFB29D94}"/>
    <cellStyle name="Normal 10 4 5 2 3" xfId="2694" xr:uid="{D3B82E6C-01CF-484A-9CB6-86B2B42429E1}"/>
    <cellStyle name="Normal 10 4 5 2 4" xfId="2695" xr:uid="{874DF6B4-0C78-4320-893C-7CB690DCDB48}"/>
    <cellStyle name="Normal 10 4 5 3" xfId="1141" xr:uid="{D9801256-67D7-410B-BA43-9002FDC92CB0}"/>
    <cellStyle name="Normal 10 4 5 3 2" xfId="2696" xr:uid="{56E023AE-C5A5-4BB2-95A5-986D965A1C0D}"/>
    <cellStyle name="Normal 10 4 5 3 3" xfId="2697" xr:uid="{8DE1D85C-A569-41B3-8649-A2AB4FB581D4}"/>
    <cellStyle name="Normal 10 4 5 3 4" xfId="2698" xr:uid="{2E724ECE-5A61-4020-BE93-F92789C3C882}"/>
    <cellStyle name="Normal 10 4 5 4" xfId="2699" xr:uid="{258AADA1-EC6D-4C09-A26E-D1D828872DB7}"/>
    <cellStyle name="Normal 10 4 5 5" xfId="2700" xr:uid="{70921CE3-F8D7-4642-825F-0E8C7A21451B}"/>
    <cellStyle name="Normal 10 4 5 6" xfId="2701" xr:uid="{7836C30A-0487-4EBD-B833-5775CF7FD940}"/>
    <cellStyle name="Normal 10 4 6" xfId="514" xr:uid="{8F46FD68-9991-46DC-9219-82825E1547C2}"/>
    <cellStyle name="Normal 10 4 6 2" xfId="1142" xr:uid="{A9FB7C97-D407-48C0-A695-F094EF317A58}"/>
    <cellStyle name="Normal 10 4 6 2 2" xfId="2702" xr:uid="{8A422F94-0460-48D5-8EB3-765414684CEF}"/>
    <cellStyle name="Normal 10 4 6 2 3" xfId="2703" xr:uid="{CE6BC690-43B1-44DC-BF42-59D97D409298}"/>
    <cellStyle name="Normal 10 4 6 2 4" xfId="2704" xr:uid="{11A2FE40-4166-49BA-82C7-BC6851157693}"/>
    <cellStyle name="Normal 10 4 6 3" xfId="2705" xr:uid="{6F5555A6-47CC-4FDB-8D6C-92885AE62AA7}"/>
    <cellStyle name="Normal 10 4 6 4" xfId="2706" xr:uid="{D63A0AD6-748A-46FD-8070-1F046D725D9A}"/>
    <cellStyle name="Normal 10 4 6 5" xfId="2707" xr:uid="{13F71258-3706-494B-ABDD-65059B9CE955}"/>
    <cellStyle name="Normal 10 4 7" xfId="1143" xr:uid="{39DABEB0-D324-4622-A721-B9AE8208F75D}"/>
    <cellStyle name="Normal 10 4 7 2" xfId="2708" xr:uid="{5734011D-C12B-45D6-BB43-36AA8C976DF6}"/>
    <cellStyle name="Normal 10 4 7 3" xfId="2709" xr:uid="{BAA22DCB-871E-43C1-AEC2-679AD5B203B8}"/>
    <cellStyle name="Normal 10 4 7 4" xfId="2710" xr:uid="{595F9A5B-9914-4044-8BD4-E4EB3721CDD7}"/>
    <cellStyle name="Normal 10 4 8" xfId="2711" xr:uid="{E2253D93-5D5D-47A9-992F-ABB3D004DE45}"/>
    <cellStyle name="Normal 10 4 8 2" xfId="2712" xr:uid="{93C18451-2F23-4301-A43B-F96C45C838DB}"/>
    <cellStyle name="Normal 10 4 8 3" xfId="2713" xr:uid="{AAA5E145-A758-4420-9A0B-5CA9985BD903}"/>
    <cellStyle name="Normal 10 4 8 4" xfId="2714" xr:uid="{3503B5D8-CA20-4E3C-A1ED-02701F25B33C}"/>
    <cellStyle name="Normal 10 4 9" xfId="2715" xr:uid="{880C141B-EBD2-4B6B-9770-9926B1413466}"/>
    <cellStyle name="Normal 10 5" xfId="58" xr:uid="{B0FC21D6-5F30-4360-AEE4-9B935B634020}"/>
    <cellStyle name="Normal 10 5 2" xfId="59" xr:uid="{91AFD578-C19C-4220-BF5E-94C958A6B30F}"/>
    <cellStyle name="Normal 10 5 2 2" xfId="259" xr:uid="{8A49C530-2E60-45D3-A8A4-9A4906B11F69}"/>
    <cellStyle name="Normal 10 5 2 2 2" xfId="515" xr:uid="{8FEDC9AA-9DE6-476C-835B-CC343AED4475}"/>
    <cellStyle name="Normal 10 5 2 2 2 2" xfId="1144" xr:uid="{BC3652BF-343D-4CB5-81B3-A3928C9A652C}"/>
    <cellStyle name="Normal 10 5 2 2 2 3" xfId="2716" xr:uid="{DA68DD26-9EA5-493C-B9F0-486379A9A082}"/>
    <cellStyle name="Normal 10 5 2 2 2 4" xfId="2717" xr:uid="{10C2357F-C224-4A5A-8794-E66C074ED79C}"/>
    <cellStyle name="Normal 10 5 2 2 3" xfId="1145" xr:uid="{7CFEE7A7-FB4B-43B6-8C5C-8F170B076BC7}"/>
    <cellStyle name="Normal 10 5 2 2 3 2" xfId="2718" xr:uid="{2F0AD600-304B-435C-9D79-B4BBC5E6BAF2}"/>
    <cellStyle name="Normal 10 5 2 2 3 3" xfId="2719" xr:uid="{D2D2E7E8-3C37-4411-9483-60AA69E8D693}"/>
    <cellStyle name="Normal 10 5 2 2 3 4" xfId="2720" xr:uid="{CB466CE0-312C-4A66-8F8F-D01B8F599375}"/>
    <cellStyle name="Normal 10 5 2 2 4" xfId="2721" xr:uid="{488EE3D1-0026-4AED-9663-03C11A7970CC}"/>
    <cellStyle name="Normal 10 5 2 2 5" xfId="2722" xr:uid="{BF17B180-620A-4D56-B843-85FE6B848563}"/>
    <cellStyle name="Normal 10 5 2 2 6" xfId="2723" xr:uid="{AFE02AC9-212F-4D82-BB6C-25DE6619E67C}"/>
    <cellStyle name="Normal 10 5 2 3" xfId="516" xr:uid="{EE43A17D-AD6D-4EDD-A263-1CB1DB097996}"/>
    <cellStyle name="Normal 10 5 2 3 2" xfId="1146" xr:uid="{BD5579E8-356F-4721-AB5C-890314CA3582}"/>
    <cellStyle name="Normal 10 5 2 3 2 2" xfId="2724" xr:uid="{A9D77A55-BC00-4269-8BDB-DC5E957231F5}"/>
    <cellStyle name="Normal 10 5 2 3 2 3" xfId="2725" xr:uid="{98FC9218-03A7-456A-90D3-A9530CFDD256}"/>
    <cellStyle name="Normal 10 5 2 3 2 4" xfId="2726" xr:uid="{2634F562-6AD0-416F-90B5-0150705156CB}"/>
    <cellStyle name="Normal 10 5 2 3 3" xfId="2727" xr:uid="{E2599A4E-6AF0-47B1-8FBE-5F8DFD005557}"/>
    <cellStyle name="Normal 10 5 2 3 4" xfId="2728" xr:uid="{1D5E478A-7870-44A0-BD46-F094653CAB1B}"/>
    <cellStyle name="Normal 10 5 2 3 5" xfId="2729" xr:uid="{021BE858-854D-4698-99D6-D49FD1A46549}"/>
    <cellStyle name="Normal 10 5 2 4" xfId="1147" xr:uid="{F57C047B-43CE-4CFC-BF82-16E03BDA8835}"/>
    <cellStyle name="Normal 10 5 2 4 2" xfId="2730" xr:uid="{90647645-54BA-4E01-A9E0-D90CC1DDF360}"/>
    <cellStyle name="Normal 10 5 2 4 3" xfId="2731" xr:uid="{A8B705B6-D07E-44CF-B7E9-2776A116986E}"/>
    <cellStyle name="Normal 10 5 2 4 4" xfId="2732" xr:uid="{6F93E3A5-B4A1-4853-AF66-88427C4E765A}"/>
    <cellStyle name="Normal 10 5 2 5" xfId="2733" xr:uid="{3EC72451-A4E4-428F-8FF0-E988133FE836}"/>
    <cellStyle name="Normal 10 5 2 5 2" xfId="2734" xr:uid="{E51AFEAE-FA6C-4FA4-9099-77EF3DD9AA3D}"/>
    <cellStyle name="Normal 10 5 2 5 3" xfId="2735" xr:uid="{D15D3584-74C2-46E2-A087-D8C1E96FEFE1}"/>
    <cellStyle name="Normal 10 5 2 5 4" xfId="2736" xr:uid="{9282242B-2510-4B2E-B0EE-910F7FFE0F32}"/>
    <cellStyle name="Normal 10 5 2 6" xfId="2737" xr:uid="{3315ADA1-BD75-48E1-BB17-8C5D23A2CD76}"/>
    <cellStyle name="Normal 10 5 2 7" xfId="2738" xr:uid="{CA7DAB9D-576A-46B4-A42B-D544931E1A4F}"/>
    <cellStyle name="Normal 10 5 2 8" xfId="2739" xr:uid="{9CD487ED-F124-4B19-9432-57476CD56661}"/>
    <cellStyle name="Normal 10 5 3" xfId="260" xr:uid="{C9796816-767C-43F6-ABE1-0026F42E47FE}"/>
    <cellStyle name="Normal 10 5 3 2" xfId="517" xr:uid="{30CB9C08-C635-4761-9583-DD8C44711546}"/>
    <cellStyle name="Normal 10 5 3 2 2" xfId="518" xr:uid="{D36895A4-93CC-4282-BE09-C84746E6FDEB}"/>
    <cellStyle name="Normal 10 5 3 2 3" xfId="2740" xr:uid="{484A25B5-2423-4FBE-BCAA-C7B52ED7FBF1}"/>
    <cellStyle name="Normal 10 5 3 2 4" xfId="2741" xr:uid="{37B3585D-60AD-4C1A-8D42-38F0CAF54118}"/>
    <cellStyle name="Normal 10 5 3 3" xfId="519" xr:uid="{92EE66BC-FA2E-4B8A-9AB2-24EF7B997BCD}"/>
    <cellStyle name="Normal 10 5 3 3 2" xfId="2742" xr:uid="{A6993647-4955-4FAD-9C21-D6E8CBF39421}"/>
    <cellStyle name="Normal 10 5 3 3 3" xfId="2743" xr:uid="{3F8E842B-9D62-46FA-B147-40BC54561AA4}"/>
    <cellStyle name="Normal 10 5 3 3 4" xfId="2744" xr:uid="{1F229A7B-136B-4368-AD27-6EDE9E167BBE}"/>
    <cellStyle name="Normal 10 5 3 4" xfId="2745" xr:uid="{44E20005-238C-4677-B94E-FFA2C412A5E0}"/>
    <cellStyle name="Normal 10 5 3 5" xfId="2746" xr:uid="{B8A1C276-37C0-4614-8605-BBBC25C902B0}"/>
    <cellStyle name="Normal 10 5 3 6" xfId="2747" xr:uid="{3B57AEF0-75A3-4CC8-B097-A14350473FF4}"/>
    <cellStyle name="Normal 10 5 4" xfId="261" xr:uid="{FDD55854-3AE7-47BB-9793-4577F448C6DB}"/>
    <cellStyle name="Normal 10 5 4 2" xfId="520" xr:uid="{37BB6473-F266-4162-B998-BB8A8103CE69}"/>
    <cellStyle name="Normal 10 5 4 2 2" xfId="2748" xr:uid="{918F3694-3140-41EC-9BAE-E1A0BC756CF0}"/>
    <cellStyle name="Normal 10 5 4 2 3" xfId="2749" xr:uid="{8C34B7A3-06EE-4DDE-A29C-40C7A0212B40}"/>
    <cellStyle name="Normal 10 5 4 2 4" xfId="2750" xr:uid="{B2F97314-A9E3-4871-8813-BE4AC5F1EA06}"/>
    <cellStyle name="Normal 10 5 4 3" xfId="2751" xr:uid="{34C3045F-FFC7-45C9-B889-A0CC9DB5D511}"/>
    <cellStyle name="Normal 10 5 4 4" xfId="2752" xr:uid="{95EAF33F-2F79-4C0A-BBFF-9247D1442EE0}"/>
    <cellStyle name="Normal 10 5 4 5" xfId="2753" xr:uid="{90ABB5F0-A2D6-4A72-9137-4637001CD7B9}"/>
    <cellStyle name="Normal 10 5 5" xfId="521" xr:uid="{374053D7-4923-4DA7-9FA7-9CAFBA019005}"/>
    <cellStyle name="Normal 10 5 5 2" xfId="2754" xr:uid="{80061F37-3ABA-409E-9E30-365C2117B37C}"/>
    <cellStyle name="Normal 10 5 5 3" xfId="2755" xr:uid="{D2EEB47A-47D2-4245-9C10-841C7C82EBF1}"/>
    <cellStyle name="Normal 10 5 5 4" xfId="2756" xr:uid="{3D49672D-086D-42F0-B766-0467E67D4E28}"/>
    <cellStyle name="Normal 10 5 6" xfId="2757" xr:uid="{5C2BB738-64C5-4672-AA25-93E109D8FCD5}"/>
    <cellStyle name="Normal 10 5 6 2" xfId="2758" xr:uid="{622DDBC2-6C03-4093-B59D-B94EEB79FABD}"/>
    <cellStyle name="Normal 10 5 6 3" xfId="2759" xr:uid="{90859A5B-9B1C-49CB-A05D-2194C20C5CB0}"/>
    <cellStyle name="Normal 10 5 6 4" xfId="2760" xr:uid="{E9A7FC91-A319-4BA0-A93F-D50BFFBB594D}"/>
    <cellStyle name="Normal 10 5 7" xfId="2761" xr:uid="{3F5DBB72-BC04-4DD7-9CC8-9A6973FDC3D1}"/>
    <cellStyle name="Normal 10 5 8" xfId="2762" xr:uid="{C80F46C5-07E5-4735-A721-488BA8319B18}"/>
    <cellStyle name="Normal 10 5 9" xfId="2763" xr:uid="{3DB4320D-65FB-41F9-9990-1ED0E72CD1FF}"/>
    <cellStyle name="Normal 10 6" xfId="60" xr:uid="{EB243DBA-2F43-469C-BCF0-C31BBE05C3C7}"/>
    <cellStyle name="Normal 10 6 2" xfId="262" xr:uid="{384802BE-FE92-42AF-B53E-37DB067F1C0A}"/>
    <cellStyle name="Normal 10 6 2 2" xfId="522" xr:uid="{E3E8342A-F4CE-486A-A8F0-C24A45E7E984}"/>
    <cellStyle name="Normal 10 6 2 2 2" xfId="1148" xr:uid="{AF109F6F-3A32-452E-AB8F-4F2232DDB6CF}"/>
    <cellStyle name="Normal 10 6 2 2 2 2" xfId="1149" xr:uid="{D411056B-E72D-46C3-909A-2362A80E67CF}"/>
    <cellStyle name="Normal 10 6 2 2 3" xfId="1150" xr:uid="{1B5CA1B2-EB26-434C-A6F4-3A5EA69FC944}"/>
    <cellStyle name="Normal 10 6 2 2 4" xfId="2764" xr:uid="{E4ADEDED-E3F4-474B-9542-FE309BA046A7}"/>
    <cellStyle name="Normal 10 6 2 3" xfId="1151" xr:uid="{AC66A77C-C345-4805-A4F4-032B9E480215}"/>
    <cellStyle name="Normal 10 6 2 3 2" xfId="1152" xr:uid="{653980C9-8897-4522-B9E5-466A7658EA5E}"/>
    <cellStyle name="Normal 10 6 2 3 3" xfId="2765" xr:uid="{74B24E93-5834-4FAA-BE12-9A77896012D7}"/>
    <cellStyle name="Normal 10 6 2 3 4" xfId="2766" xr:uid="{FA5645AD-8E94-47D6-B538-D30F820A01BC}"/>
    <cellStyle name="Normal 10 6 2 4" xfId="1153" xr:uid="{2853C809-3105-4107-9A90-E32154033503}"/>
    <cellStyle name="Normal 10 6 2 5" xfId="2767" xr:uid="{6942B03C-6729-4E4E-B409-39590B128548}"/>
    <cellStyle name="Normal 10 6 2 6" xfId="2768" xr:uid="{556A3A5C-6400-42D5-864D-B940157EB69D}"/>
    <cellStyle name="Normal 10 6 3" xfId="523" xr:uid="{F05CC38C-152C-4100-9CB0-4A591A6B8E20}"/>
    <cellStyle name="Normal 10 6 3 2" xfId="1154" xr:uid="{3F230E7C-5507-4075-9929-9E5DECB8FFB7}"/>
    <cellStyle name="Normal 10 6 3 2 2" xfId="1155" xr:uid="{0F6D69E1-05F0-4045-B1DB-A2EFC7C3D7A4}"/>
    <cellStyle name="Normal 10 6 3 2 3" xfId="2769" xr:uid="{C0712C82-6119-453E-9FA0-0D6B5F617DD5}"/>
    <cellStyle name="Normal 10 6 3 2 4" xfId="2770" xr:uid="{E6CAB103-83F5-4298-9A4F-E448D73A2E13}"/>
    <cellStyle name="Normal 10 6 3 3" xfId="1156" xr:uid="{9789BA7C-5879-4A1C-9F2E-CD7DEC9B04E0}"/>
    <cellStyle name="Normal 10 6 3 4" xfId="2771" xr:uid="{8AB212BE-D7BB-421C-BBD6-A1525D0D8CEF}"/>
    <cellStyle name="Normal 10 6 3 5" xfId="2772" xr:uid="{EB9B8CE7-8EF3-4B25-B069-F9828A7D5D62}"/>
    <cellStyle name="Normal 10 6 4" xfId="1157" xr:uid="{9C6D9AE4-3D26-4309-A55F-34BA7AD0F8D5}"/>
    <cellStyle name="Normal 10 6 4 2" xfId="1158" xr:uid="{2B9446F4-87B4-4900-B6AE-186615ADAB76}"/>
    <cellStyle name="Normal 10 6 4 3" xfId="2773" xr:uid="{1C6429E0-0325-427B-B0A9-A8233D1050B1}"/>
    <cellStyle name="Normal 10 6 4 4" xfId="2774" xr:uid="{E72601FC-F56E-4489-88C5-46D0D2C7D1DB}"/>
    <cellStyle name="Normal 10 6 5" xfId="1159" xr:uid="{2A6AD914-4DDA-4223-8493-07972AC4CD10}"/>
    <cellStyle name="Normal 10 6 5 2" xfId="2775" xr:uid="{21F32333-E078-4D4F-919F-507A30613854}"/>
    <cellStyle name="Normal 10 6 5 3" xfId="2776" xr:uid="{1D9068FE-38F0-4D54-9BD7-537599BC7E54}"/>
    <cellStyle name="Normal 10 6 5 4" xfId="2777" xr:uid="{2097537C-8B2E-486D-BFDE-5B8BE14A1FF4}"/>
    <cellStyle name="Normal 10 6 6" xfId="2778" xr:uid="{83B539F8-041B-4E92-B808-C99129120324}"/>
    <cellStyle name="Normal 10 6 7" xfId="2779" xr:uid="{D2D3DA4C-6526-4BAE-ACC7-E2B2B4A200D3}"/>
    <cellStyle name="Normal 10 6 8" xfId="2780" xr:uid="{6000A144-BDDB-4C4A-A949-D5141D644D1F}"/>
    <cellStyle name="Normal 10 7" xfId="263" xr:uid="{9F461249-8C71-4165-8546-28044F0C572C}"/>
    <cellStyle name="Normal 10 7 2" xfId="524" xr:uid="{58794BFA-5804-4AB0-ABED-921708729326}"/>
    <cellStyle name="Normal 10 7 2 2" xfId="525" xr:uid="{DCFA732A-104E-46AB-8707-F8B542E68CBF}"/>
    <cellStyle name="Normal 10 7 2 2 2" xfId="1160" xr:uid="{7EEC706C-5706-4C4D-900D-607D08066CB5}"/>
    <cellStyle name="Normal 10 7 2 2 3" xfId="2781" xr:uid="{F273EDA8-36D6-4EAC-B7B4-2408699083BF}"/>
    <cellStyle name="Normal 10 7 2 2 4" xfId="2782" xr:uid="{0CE0BA39-82FE-4B78-BFA3-242C6BB4CE22}"/>
    <cellStyle name="Normal 10 7 2 3" xfId="1161" xr:uid="{15C3731E-0448-4DC0-8797-3AC2634D2A35}"/>
    <cellStyle name="Normal 10 7 2 4" xfId="2783" xr:uid="{0B7DA6B4-4D4E-434A-AEAE-2FDD9C316DD3}"/>
    <cellStyle name="Normal 10 7 2 5" xfId="2784" xr:uid="{E75DD182-018E-41A7-A61D-E932B804FB97}"/>
    <cellStyle name="Normal 10 7 3" xfId="526" xr:uid="{7C7F938A-C493-4D14-BC3D-4AFAF1148EFC}"/>
    <cellStyle name="Normal 10 7 3 2" xfId="1162" xr:uid="{C4E7A535-4126-4D27-8657-CFD27FF7EC56}"/>
    <cellStyle name="Normal 10 7 3 3" xfId="2785" xr:uid="{E20FC7E6-0B50-4E10-A9D0-81EB11BB1B52}"/>
    <cellStyle name="Normal 10 7 3 4" xfId="2786" xr:uid="{D7392CAD-C3FE-4666-ADD9-AF16C511AD5E}"/>
    <cellStyle name="Normal 10 7 4" xfId="1163" xr:uid="{E749CE67-768F-4B58-989F-23DBDF212C8D}"/>
    <cellStyle name="Normal 10 7 4 2" xfId="2787" xr:uid="{D6BE7063-E292-47CD-9853-6670D6B66429}"/>
    <cellStyle name="Normal 10 7 4 3" xfId="2788" xr:uid="{87F31C98-4FD7-465E-BBB4-8700D35BC251}"/>
    <cellStyle name="Normal 10 7 4 4" xfId="2789" xr:uid="{26CC5C16-40D9-416C-9490-9B8C30C85875}"/>
    <cellStyle name="Normal 10 7 5" xfId="2790" xr:uid="{5AF8808B-D082-4BB9-884B-38C7474A1B02}"/>
    <cellStyle name="Normal 10 7 6" xfId="2791" xr:uid="{B3EDC4B6-D106-4C02-A07B-FE4E872A935A}"/>
    <cellStyle name="Normal 10 7 7" xfId="2792" xr:uid="{37D9F200-025C-419B-BAF0-AFA93DA8F3DD}"/>
    <cellStyle name="Normal 10 8" xfId="264" xr:uid="{81047126-ADC3-46B1-A092-4F39F5A64E48}"/>
    <cellStyle name="Normal 10 8 2" xfId="527" xr:uid="{AED41596-F16E-4BDE-8888-B68EC395330C}"/>
    <cellStyle name="Normal 10 8 2 2" xfId="1164" xr:uid="{CB4C6CB6-B900-45C3-A528-0F457124B5AF}"/>
    <cellStyle name="Normal 10 8 2 3" xfId="2793" xr:uid="{66E9B669-ADBB-4D4C-A36E-6266B41DCE39}"/>
    <cellStyle name="Normal 10 8 2 4" xfId="2794" xr:uid="{60575B2B-8148-460D-AD4A-E0EDE116CF53}"/>
    <cellStyle name="Normal 10 8 3" xfId="1165" xr:uid="{711D7054-8AF5-4CF7-8CF5-3553E05789EB}"/>
    <cellStyle name="Normal 10 8 3 2" xfId="2795" xr:uid="{9192DAB9-A4F4-4C95-A63F-F8AE41D7EFB1}"/>
    <cellStyle name="Normal 10 8 3 3" xfId="2796" xr:uid="{3485F02F-5C67-49A0-8310-1BC5245F7350}"/>
    <cellStyle name="Normal 10 8 3 4" xfId="2797" xr:uid="{5834E197-0530-490F-9568-B00F9E3C445F}"/>
    <cellStyle name="Normal 10 8 4" xfId="2798" xr:uid="{D821460B-C348-4DFA-A383-4025EE5B7415}"/>
    <cellStyle name="Normal 10 8 5" xfId="2799" xr:uid="{9E4876DA-279A-4433-9302-074A3D5086C2}"/>
    <cellStyle name="Normal 10 8 6" xfId="2800" xr:uid="{44B19405-7D3E-4DE8-9A48-45DEABB96F5D}"/>
    <cellStyle name="Normal 10 9" xfId="265" xr:uid="{2CE4845D-EE8D-4BAB-827D-37837DDC86C0}"/>
    <cellStyle name="Normal 10 9 2" xfId="1166" xr:uid="{93E0A5CF-7C86-4E60-A32E-53470BFA80A6}"/>
    <cellStyle name="Normal 10 9 2 2" xfId="2801" xr:uid="{05B06328-9AF5-430F-94EE-902D94D6D976}"/>
    <cellStyle name="Normal 10 9 2 2 2" xfId="4330" xr:uid="{8358F9A0-82E0-4664-A183-545CADF8577F}"/>
    <cellStyle name="Normal 10 9 2 2 3" xfId="4679" xr:uid="{1B3CE51A-8968-443D-B5FB-AE6AA64A4418}"/>
    <cellStyle name="Normal 10 9 2 3" xfId="2802" xr:uid="{DD9B1326-6B79-4AC6-9023-9C1EA2301DE6}"/>
    <cellStyle name="Normal 10 9 2 4" xfId="2803" xr:uid="{E4750D82-B43C-4FA3-A7AC-1E72374F67AF}"/>
    <cellStyle name="Normal 10 9 3" xfId="2804" xr:uid="{44732ACF-5F93-4CD5-8F5A-FB8B400DF609}"/>
    <cellStyle name="Normal 10 9 4" xfId="2805" xr:uid="{9F727788-8071-4B3A-A6C7-3923DEE5C6D0}"/>
    <cellStyle name="Normal 10 9 4 2" xfId="4562" xr:uid="{48FFE1A9-9491-4D64-81B4-15BA88B6881A}"/>
    <cellStyle name="Normal 10 9 4 3" xfId="4680" xr:uid="{B6B316EA-1363-4601-BBDE-467D7098B9EF}"/>
    <cellStyle name="Normal 10 9 4 4" xfId="4600" xr:uid="{30979EBB-B8D3-4FE5-ACA2-EDBA46165B23}"/>
    <cellStyle name="Normal 10 9 5" xfId="2806" xr:uid="{923A1ED8-3FEE-4155-AB24-6F751689E00D}"/>
    <cellStyle name="Normal 11" xfId="61" xr:uid="{D7F0A8B1-6E84-465C-B2E7-AFCC717FC808}"/>
    <cellStyle name="Normal 11 2" xfId="266" xr:uid="{B1485C42-5829-4A15-848C-05344A9EFEF4}"/>
    <cellStyle name="Normal 11 2 2" xfId="4647" xr:uid="{AEA81072-1229-481A-B2A6-7C1479BB92A4}"/>
    <cellStyle name="Normal 11 3" xfId="4335" xr:uid="{E08022A3-1EBD-4618-8431-15B29808F5E0}"/>
    <cellStyle name="Normal 11 3 2" xfId="4541" xr:uid="{B9650B3B-DF83-4F5E-8EE9-60969F160FDF}"/>
    <cellStyle name="Normal 11 3 3" xfId="4724" xr:uid="{488B6433-11EF-4C6C-92C9-9811F7EA1D78}"/>
    <cellStyle name="Normal 11 3 4" xfId="4701" xr:uid="{C3141818-7F9A-426E-AAE1-B0C91574B795}"/>
    <cellStyle name="Normal 12" xfId="62" xr:uid="{F2454257-D014-42BD-B254-AE28D86A143F}"/>
    <cellStyle name="Normal 12 2" xfId="267" xr:uid="{A3C5F745-EF83-4B7B-BB7C-F9690AE90C9C}"/>
    <cellStyle name="Normal 12 2 2" xfId="4648" xr:uid="{E95D6DC3-0C7F-40FB-B585-D0CFF9F42D85}"/>
    <cellStyle name="Normal 12 3" xfId="4542" xr:uid="{E465A9DC-A6BF-447B-A3BC-192CBBACB709}"/>
    <cellStyle name="Normal 13" xfId="63" xr:uid="{23200133-441C-4408-A09B-4F43462E83B7}"/>
    <cellStyle name="Normal 13 2" xfId="64" xr:uid="{7168DE4F-C318-41A2-84ED-CBD685EC0DC5}"/>
    <cellStyle name="Normal 13 2 2" xfId="268" xr:uid="{EC5C98C9-3F13-48A1-B1B3-77A703926DB3}"/>
    <cellStyle name="Normal 13 2 2 2" xfId="4649" xr:uid="{99088F08-91E5-4DBD-906A-E13AC51D1135}"/>
    <cellStyle name="Normal 13 2 3" xfId="4337" xr:uid="{93E63322-B712-4C52-8064-1EA6D766CDF5}"/>
    <cellStyle name="Normal 13 2 3 2" xfId="4543" xr:uid="{04BC367F-8359-4A4D-B140-80C00918E8F2}"/>
    <cellStyle name="Normal 13 2 3 3" xfId="4725" xr:uid="{AFEFED19-889C-4E0E-BEC1-70B1C94C17C4}"/>
    <cellStyle name="Normal 13 2 3 4" xfId="4702" xr:uid="{4E73D7F5-DE42-4CA1-BB10-C72B42A78F9E}"/>
    <cellStyle name="Normal 13 3" xfId="269" xr:uid="{94437E74-C0F5-4D00-BFCD-25962F3C8658}"/>
    <cellStyle name="Normal 13 3 2" xfId="4421" xr:uid="{FAAF5DE7-5E4E-42B6-AE94-D31FFBAB8102}"/>
    <cellStyle name="Normal 13 3 3" xfId="4338" xr:uid="{447DCF10-4DB6-4C1D-A935-82456965B01F}"/>
    <cellStyle name="Normal 13 3 4" xfId="4566" xr:uid="{996CB763-A169-4A69-9B82-5B4708586DF0}"/>
    <cellStyle name="Normal 13 3 5" xfId="4726" xr:uid="{3FF3E546-A16A-498E-A618-1E97525FAA63}"/>
    <cellStyle name="Normal 13 4" xfId="4339" xr:uid="{9A2C3FEF-7547-4F7C-A916-CBAA40902D40}"/>
    <cellStyle name="Normal 13 5" xfId="4336" xr:uid="{69120863-CAE7-400D-96D6-059140A63CDF}"/>
    <cellStyle name="Normal 14" xfId="65" xr:uid="{954FB9C2-AE37-4727-BE32-CD8B9B6CAC4E}"/>
    <cellStyle name="Normal 14 18" xfId="4341" xr:uid="{77CB4146-865B-46E8-8F7D-CBD2CCCE8F77}"/>
    <cellStyle name="Normal 14 2" xfId="270" xr:uid="{2AC506B1-C1B4-4DF8-8635-9009033C8113}"/>
    <cellStyle name="Normal 14 2 2" xfId="430" xr:uid="{6058DDFD-C6E7-4A03-836B-9934E8D7D6D3}"/>
    <cellStyle name="Normal 14 2 2 2" xfId="431" xr:uid="{80301575-DEE3-4795-85CB-A362E48B3656}"/>
    <cellStyle name="Normal 14 2 3" xfId="432" xr:uid="{467D3AF3-1CDE-492D-9385-7A05C65D666A}"/>
    <cellStyle name="Normal 14 3" xfId="433" xr:uid="{D382A57E-42AB-4CAD-8B33-E47E4065B3C6}"/>
    <cellStyle name="Normal 14 3 2" xfId="4650" xr:uid="{360C7852-E2B3-465A-B836-819228CA4E5D}"/>
    <cellStyle name="Normal 14 4" xfId="4340" xr:uid="{10B22F9C-FFBE-4F85-8353-1543939BB8A0}"/>
    <cellStyle name="Normal 14 4 2" xfId="4544" xr:uid="{C0F52B41-FF24-40E4-955A-435A0B04968C}"/>
    <cellStyle name="Normal 14 4 3" xfId="4727" xr:uid="{CA9D2592-C0E9-4F9C-B9C9-FF79FA08D22B}"/>
    <cellStyle name="Normal 14 4 4" xfId="4703" xr:uid="{5E2B788D-61E7-4A54-B402-16E5617B5A61}"/>
    <cellStyle name="Normal 15" xfId="66" xr:uid="{7AA8DE9B-03F1-48E9-A561-10386066A9BE}"/>
    <cellStyle name="Normal 15 2" xfId="67" xr:uid="{96DD3FA3-3161-4A48-9393-F65D9AAB1DF7}"/>
    <cellStyle name="Normal 15 2 2" xfId="271" xr:uid="{5D77C859-04EF-46D0-854E-BF152960C57D}"/>
    <cellStyle name="Normal 15 2 2 2" xfId="4453" xr:uid="{E2844867-900F-470E-BE01-B250EF8A2402}"/>
    <cellStyle name="Normal 15 2 3" xfId="4546" xr:uid="{A6FF0C36-AE40-4B2B-9E24-F67905EF78A0}"/>
    <cellStyle name="Normal 15 3" xfId="272" xr:uid="{DB569E32-1B6A-4AFD-8001-A531B41E525F}"/>
    <cellStyle name="Normal 15 3 2" xfId="4422" xr:uid="{924AA2B6-543D-45F9-8BE5-79098EB77F61}"/>
    <cellStyle name="Normal 15 3 3" xfId="4343" xr:uid="{867A200C-B676-40B9-A974-088A2223F0B7}"/>
    <cellStyle name="Normal 15 3 4" xfId="4567" xr:uid="{2BABE93F-08E6-4493-A6EA-FC284CCBC120}"/>
    <cellStyle name="Normal 15 3 5" xfId="4729" xr:uid="{9DA608BB-3BFE-4EC3-92CA-CFEA980567A9}"/>
    <cellStyle name="Normal 15 4" xfId="4342" xr:uid="{EDF8A84A-5D7B-4127-99AF-A2A176AE51C9}"/>
    <cellStyle name="Normal 15 4 2" xfId="4545" xr:uid="{04BFE1F9-F82D-4D77-84B9-A21814A2BF6A}"/>
    <cellStyle name="Normal 15 4 3" xfId="4728" xr:uid="{51C0C533-5C71-4A86-B5D7-00E7B9DED5ED}"/>
    <cellStyle name="Normal 15 4 4" xfId="4704" xr:uid="{E725EE41-962F-4975-9A4D-3CF1189622E8}"/>
    <cellStyle name="Normal 16" xfId="68" xr:uid="{4A721219-D91B-4095-910C-30AF3E1ECCE2}"/>
    <cellStyle name="Normal 16 2" xfId="273" xr:uid="{EC33D886-86DC-427D-88F2-CBA94A436F93}"/>
    <cellStyle name="Normal 16 2 2" xfId="4423" xr:uid="{019E80EC-A4A3-48F2-81B7-DD152668C268}"/>
    <cellStyle name="Normal 16 2 3" xfId="4344" xr:uid="{F494F781-F66C-4682-AFD8-5B039497792A}"/>
    <cellStyle name="Normal 16 2 4" xfId="4568" xr:uid="{9FFFF3C9-6063-4E82-B0A1-50D587DAF7F4}"/>
    <cellStyle name="Normal 16 2 5" xfId="4730" xr:uid="{6A02F409-35F3-4254-A58A-A4CF67CB96E1}"/>
    <cellStyle name="Normal 16 3" xfId="274" xr:uid="{5CC09DB8-2782-47A8-B9B7-284E727F328D}"/>
    <cellStyle name="Normal 17" xfId="69" xr:uid="{8B0A2403-E832-4FDC-98AD-C0B870786C61}"/>
    <cellStyle name="Normal 17 2" xfId="275" xr:uid="{9CDBC099-FA56-4B88-A496-DFA94FA3848F}"/>
    <cellStyle name="Normal 17 2 2" xfId="4424" xr:uid="{A227CF85-7DB1-4AAC-979C-13ACC927318C}"/>
    <cellStyle name="Normal 17 2 3" xfId="4346" xr:uid="{D7B54FD6-8BA9-4F6A-8727-7FC5312AA8DE}"/>
    <cellStyle name="Normal 17 2 4" xfId="4569" xr:uid="{3BC35791-E1FB-4F7E-BAB8-032365EDBF68}"/>
    <cellStyle name="Normal 17 2 5" xfId="4731" xr:uid="{168F9B3E-8479-4514-9306-C80EEDE708A2}"/>
    <cellStyle name="Normal 17 3" xfId="4347" xr:uid="{494786A7-8C9E-4AF1-8A39-BA1BA3920D34}"/>
    <cellStyle name="Normal 17 4" xfId="4345" xr:uid="{049E6162-EDDA-430C-A876-542358535CB9}"/>
    <cellStyle name="Normal 18" xfId="70" xr:uid="{B9A99A6F-A16D-4009-837C-C211C3200BEE}"/>
    <cellStyle name="Normal 18 2" xfId="276" xr:uid="{5E0C064B-B20C-4831-B25B-1D160185E25B}"/>
    <cellStyle name="Normal 18 2 2" xfId="4454" xr:uid="{B55D9E69-748E-4CC7-8A99-EAF7462C81FB}"/>
    <cellStyle name="Normal 18 3" xfId="4348" xr:uid="{389EFC0B-F717-4E7A-9EA5-57E548FED875}"/>
    <cellStyle name="Normal 18 3 2" xfId="4547" xr:uid="{692FD2DB-B4FA-4210-A47B-D7CBC7035A86}"/>
    <cellStyle name="Normal 18 3 3" xfId="4732" xr:uid="{07120056-C33C-4F5D-8EBD-CF44632E17F6}"/>
    <cellStyle name="Normal 18 3 4" xfId="4705" xr:uid="{C02A94F2-2BAE-40D1-BA3B-FC9471C3F0D0}"/>
    <cellStyle name="Normal 19" xfId="71" xr:uid="{55875AD0-D8A1-4D8B-A3B1-E8EFBFC21F20}"/>
    <cellStyle name="Normal 19 2" xfId="72" xr:uid="{47532B82-DA9E-409A-8401-BA77A82E1166}"/>
    <cellStyle name="Normal 19 2 2" xfId="277" xr:uid="{315D144F-7CCD-454A-9BEB-42D8AE775739}"/>
    <cellStyle name="Normal 19 2 2 2" xfId="4651" xr:uid="{0BD9CE96-95F5-47EA-9664-83BB18F03D26}"/>
    <cellStyle name="Normal 19 2 3" xfId="4549" xr:uid="{56E74282-A137-4A6E-81A8-8208F31E67A6}"/>
    <cellStyle name="Normal 19 3" xfId="278" xr:uid="{6EF1D31E-7016-4125-ADD1-30352110DC50}"/>
    <cellStyle name="Normal 19 3 2" xfId="4652" xr:uid="{11E930D1-B9DB-43AF-92EA-8359B4C375FA}"/>
    <cellStyle name="Normal 19 4" xfId="4548" xr:uid="{BDA772C5-8BB2-442E-ACCB-AD9BB3EB722D}"/>
    <cellStyle name="Normal 2" xfId="3" xr:uid="{0035700C-F3A5-4A6F-B63A-5CE25669DEE2}"/>
    <cellStyle name="Normal 2 2" xfId="73" xr:uid="{6FEF8A91-AC7D-4B38-8C98-84C44307A755}"/>
    <cellStyle name="Normal 2 2 2" xfId="74" xr:uid="{FC5FDFAF-4D87-4AFF-B60F-BA172B3F62C5}"/>
    <cellStyle name="Normal 2 2 2 2" xfId="279" xr:uid="{03B1C67C-8F40-4F0F-837C-B1D0A2B5FC98}"/>
    <cellStyle name="Normal 2 2 2 2 2" xfId="4655" xr:uid="{27EBA749-96C8-4DB2-8C65-FED34B221D19}"/>
    <cellStyle name="Normal 2 2 2 3" xfId="4551" xr:uid="{A2158121-3D10-456D-90EE-B5FD6CA1A812}"/>
    <cellStyle name="Normal 2 2 3" xfId="280" xr:uid="{5770B6E4-4A83-4704-8D4F-72C855735D15}"/>
    <cellStyle name="Normal 2 2 3 2" xfId="4455" xr:uid="{99D46237-3948-41C1-A1C4-F63AE43FDEDE}"/>
    <cellStyle name="Normal 2 2 3 2 2" xfId="4585" xr:uid="{95ED55A5-EA1E-4104-B698-99D3CBCE33BB}"/>
    <cellStyle name="Normal 2 2 3 2 2 2" xfId="4656" xr:uid="{9D1E66D8-1D27-4208-97D9-5F3137BE0A58}"/>
    <cellStyle name="Normal 2 2 3 2 3" xfId="4750" xr:uid="{A5DB873F-F512-4C33-B0AD-CD9466B14108}"/>
    <cellStyle name="Normal 2 2 3 2 4" xfId="5305" xr:uid="{60D313F3-CEAC-46AD-AE20-16C88188302A}"/>
    <cellStyle name="Normal 2 2 3 3" xfId="4435" xr:uid="{5DE0C9BC-9742-42ED-A3BD-BE9B03ADA651}"/>
    <cellStyle name="Normal 2 2 3 4" xfId="4706" xr:uid="{4C515854-EAF7-4DB7-ACDA-43962D85BA8A}"/>
    <cellStyle name="Normal 2 2 3 5" xfId="4695" xr:uid="{523C6757-A432-402A-8D00-6D87CC497DF9}"/>
    <cellStyle name="Normal 2 2 4" xfId="4349" xr:uid="{4C2C4628-D6D4-4B2C-A0BA-18507371B578}"/>
    <cellStyle name="Normal 2 2 4 2" xfId="4550" xr:uid="{B29D3AA4-E00D-4FD2-A1C5-5BDD3D8686CB}"/>
    <cellStyle name="Normal 2 2 4 3" xfId="4733" xr:uid="{4AB91B48-8FB1-4CF1-944B-FFA722DF68DF}"/>
    <cellStyle name="Normal 2 2 4 4" xfId="4707" xr:uid="{9F069866-B1C3-46A2-9729-11F6AF456189}"/>
    <cellStyle name="Normal 2 2 5" xfId="4654" xr:uid="{32379CFB-CBBB-495B-BB4D-16EB85A0DE5A}"/>
    <cellStyle name="Normal 2 2 6" xfId="4753" xr:uid="{89D626F3-1D72-42D4-A121-DDB94EA8351E}"/>
    <cellStyle name="Normal 2 3" xfId="75" xr:uid="{2FE26852-C09A-4C8E-A905-0CD4217AB86F}"/>
    <cellStyle name="Normal 2 3 2" xfId="76" xr:uid="{5DDE48EF-475C-436F-8E4C-B9DF182856CC}"/>
    <cellStyle name="Normal 2 3 2 2" xfId="281" xr:uid="{5C49FB46-4683-4F97-AE2D-58078EF86EFF}"/>
    <cellStyle name="Normal 2 3 2 2 2" xfId="4657" xr:uid="{62740D26-6F0A-4E45-8547-5AD0C1DC8066}"/>
    <cellStyle name="Normal 2 3 2 3" xfId="4351" xr:uid="{B62498D0-BE94-48FA-A22D-E06EA89B701C}"/>
    <cellStyle name="Normal 2 3 2 3 2" xfId="4553" xr:uid="{532E8ABC-52F4-4EB4-9998-2FBED5E1068A}"/>
    <cellStyle name="Normal 2 3 2 3 3" xfId="4735" xr:uid="{E4A41130-2D58-49F0-9DF0-40F0A13A50B0}"/>
    <cellStyle name="Normal 2 3 2 3 4" xfId="4708" xr:uid="{CC87F702-D851-46C7-87C7-A01197E065BF}"/>
    <cellStyle name="Normal 2 3 3" xfId="77" xr:uid="{E9A0D792-3178-4BD4-9D53-5B8E64A3CA77}"/>
    <cellStyle name="Normal 2 3 4" xfId="78" xr:uid="{118BFC8F-EF81-4794-A189-CE8C16D77E66}"/>
    <cellStyle name="Normal 2 3 5" xfId="185" xr:uid="{BC513A28-DD51-4EA8-A5FC-F88837FEB8C8}"/>
    <cellStyle name="Normal 2 3 5 2" xfId="4658" xr:uid="{0E76B0EB-808A-4BF8-8052-91AB9C000EED}"/>
    <cellStyle name="Normal 2 3 6" xfId="4350" xr:uid="{F3D4E0C1-3998-4AD0-9EAA-2AF4AF70D355}"/>
    <cellStyle name="Normal 2 3 6 2" xfId="4552" xr:uid="{D7CEB5F1-26FA-4FE2-9F9D-79EE714D6A84}"/>
    <cellStyle name="Normal 2 3 6 3" xfId="4734" xr:uid="{FD1BF484-9438-4AA7-A536-657C7A322864}"/>
    <cellStyle name="Normal 2 3 6 4" xfId="4709" xr:uid="{2FA66EE7-0E65-46C7-BA2C-D2D7EF38222B}"/>
    <cellStyle name="Normal 2 3 7" xfId="5318" xr:uid="{D9A4D28B-6073-4B3B-9A59-5C8D33CB9703}"/>
    <cellStyle name="Normal 2 4" xfId="79" xr:uid="{A716D3CE-DF5B-4A70-B60F-1857821FA95F}"/>
    <cellStyle name="Normal 2 4 2" xfId="80" xr:uid="{FE010250-ACCD-457A-9863-C54824E938F5}"/>
    <cellStyle name="Normal 2 4 3" xfId="282" xr:uid="{26E22DCE-8C2E-4C37-882E-728A09C27882}"/>
    <cellStyle name="Normal 2 4 3 2" xfId="4659" xr:uid="{CD8F9943-49AD-4C67-90AA-0C8DA75A18F0}"/>
    <cellStyle name="Normal 2 4 3 3" xfId="4673" xr:uid="{FB45FFD9-BFC6-4E11-8FC8-AFD8740971EA}"/>
    <cellStyle name="Normal 2 4 4" xfId="4554" xr:uid="{CCFD9D5B-FED1-4D6B-8222-06A0C7D39BC9}"/>
    <cellStyle name="Normal 2 4 5" xfId="4754" xr:uid="{99C67A99-987B-40CA-BE60-A4B069577A0A}"/>
    <cellStyle name="Normal 2 4 6" xfId="4752" xr:uid="{BC7540C3-C0C4-4169-B419-A228D10E133D}"/>
    <cellStyle name="Normal 2 5" xfId="184" xr:uid="{3ECCF929-88FC-433A-98FB-D1CA4BBF8F8A}"/>
    <cellStyle name="Normal 2 5 2" xfId="284" xr:uid="{6F8F8AC1-B32E-4217-87CE-BDD3B8A1D780}"/>
    <cellStyle name="Normal 2 5 2 2" xfId="2505" xr:uid="{00AD1E56-2772-4C8A-862D-07B959692D2E}"/>
    <cellStyle name="Normal 2 5 3" xfId="283" xr:uid="{3FB29341-B5B5-48A1-885F-85F62570B882}"/>
    <cellStyle name="Normal 2 5 3 2" xfId="4586" xr:uid="{012CCE91-46CD-41C9-8459-960C05B2288B}"/>
    <cellStyle name="Normal 2 5 3 3" xfId="4746" xr:uid="{787210CE-EA68-44B5-B7F5-885FB9A4AC9E}"/>
    <cellStyle name="Normal 2 5 3 4" xfId="5302" xr:uid="{496DEA85-322C-4C18-AB1D-06CFA1696DDE}"/>
    <cellStyle name="Normal 2 5 4" xfId="4660" xr:uid="{1E2210DE-49EB-4A09-AFB1-375D22DFCE82}"/>
    <cellStyle name="Normal 2 5 5" xfId="4615" xr:uid="{9688DCA5-F598-4DB8-9064-D1CFEF730E0E}"/>
    <cellStyle name="Normal 2 5 6" xfId="4614" xr:uid="{BB523AF0-E8FA-4FE3-9E8E-FE595A052B67}"/>
    <cellStyle name="Normal 2 5 7" xfId="4749" xr:uid="{895A49D7-78BD-40D0-A7B6-2D276567646B}"/>
    <cellStyle name="Normal 2 5 8" xfId="4719" xr:uid="{42C83963-4605-4F60-BF46-7AC8274ADC36}"/>
    <cellStyle name="Normal 2 6" xfId="285" xr:uid="{DF4E930A-3C25-4DBD-81A7-6A47ECEEC3CE}"/>
    <cellStyle name="Normal 2 6 2" xfId="286" xr:uid="{B4DEF0A0-FF4E-4021-8A6D-4DCFB207B21C}"/>
    <cellStyle name="Normal 2 6 3" xfId="452" xr:uid="{4A32A6B6-B3C6-4A9B-9B19-378780D49BB0}"/>
    <cellStyle name="Normal 2 6 3 2" xfId="5335" xr:uid="{B890B230-8131-47D2-8F39-04B29B526FCD}"/>
    <cellStyle name="Normal 2 6 4" xfId="4661" xr:uid="{0D61365D-9C19-4382-8C3E-B319E4A457D6}"/>
    <cellStyle name="Normal 2 6 5" xfId="4612" xr:uid="{A8DFEAC9-2522-4AD8-9C0C-2210CB92A5BE}"/>
    <cellStyle name="Normal 2 6 5 2" xfId="4710" xr:uid="{06114189-7D06-45A4-8FB3-38CE045297CD}"/>
    <cellStyle name="Normal 2 6 6" xfId="4598" xr:uid="{BE0D613D-0B91-4103-A4FC-B2A8838F7E6D}"/>
    <cellStyle name="Normal 2 6 7" xfId="5322" xr:uid="{EF096634-6171-4350-9697-22C26A502D87}"/>
    <cellStyle name="Normal 2 6 8" xfId="5331" xr:uid="{222B82C2-63D2-43D5-B7C2-4BA43C7DAA84}"/>
    <cellStyle name="Normal 2 7" xfId="287" xr:uid="{DFC4FA1F-CBCD-4BB3-845E-F1464660C39E}"/>
    <cellStyle name="Normal 2 7 2" xfId="4456" xr:uid="{A30563E1-A112-4401-91B8-96FE02B468A3}"/>
    <cellStyle name="Normal 2 7 3" xfId="4662" xr:uid="{B310F2DE-644E-4209-A763-0E9E5663804F}"/>
    <cellStyle name="Normal 2 7 4" xfId="5303" xr:uid="{3EB6FFA1-B2C4-454E-B634-EDBD59EEBBEA}"/>
    <cellStyle name="Normal 2 8" xfId="4508" xr:uid="{C85D8FE9-8A74-4692-9A70-CE595EBA2D9C}"/>
    <cellStyle name="Normal 2 9" xfId="4653" xr:uid="{C6DDC0C3-6A8B-45AD-B20E-68667709D5D1}"/>
    <cellStyle name="Normal 20" xfId="434" xr:uid="{D4375391-53F6-4BD0-9407-85DDF5291B85}"/>
    <cellStyle name="Normal 20 2" xfId="435" xr:uid="{9743454E-0731-4DCA-BBC6-DE75C2BED171}"/>
    <cellStyle name="Normal 20 2 2" xfId="436" xr:uid="{C5993AA9-19EF-405E-9710-F16CECE06913}"/>
    <cellStyle name="Normal 20 2 2 2" xfId="4425" xr:uid="{3F902F40-33D6-4672-A5BC-758A0F414D11}"/>
    <cellStyle name="Normal 20 2 2 3" xfId="4417" xr:uid="{94D468CD-68FC-42D6-AAEF-4B595CF2BB38}"/>
    <cellStyle name="Normal 20 2 2 4" xfId="4582" xr:uid="{5FF6D894-B31A-46CB-A8C7-9C50FDD2AFBC}"/>
    <cellStyle name="Normal 20 2 2 5" xfId="4744" xr:uid="{15B41343-D87B-4E36-9CAF-7FCF9F2BA46E}"/>
    <cellStyle name="Normal 20 2 3" xfId="4420" xr:uid="{70BEC47A-932F-46A2-903C-19D820302FF4}"/>
    <cellStyle name="Normal 20 2 4" xfId="4416" xr:uid="{B835BAB1-E0C0-4D7C-8C36-98020CA1DC30}"/>
    <cellStyle name="Normal 20 2 5" xfId="4581" xr:uid="{22CE1E29-0554-44BD-B80A-051EB990D40E}"/>
    <cellStyle name="Normal 20 2 6" xfId="4743" xr:uid="{B6A9FE37-ADFB-4F9B-ADCA-C494B667F0F9}"/>
    <cellStyle name="Normal 20 3" xfId="1167" xr:uid="{25DEC678-6FBE-4571-83B5-88D57D34B9B5}"/>
    <cellStyle name="Normal 20 3 2" xfId="4457" xr:uid="{2B8F74D8-4DB8-499D-8D44-5A5A342DDC15}"/>
    <cellStyle name="Normal 20 4" xfId="4352" xr:uid="{54BD2235-1F8D-4F3F-ADEB-7FF3CD1E6B62}"/>
    <cellStyle name="Normal 20 4 2" xfId="4555" xr:uid="{8255B737-E09B-41DD-ACCF-18D5F7BAA038}"/>
    <cellStyle name="Normal 20 4 3" xfId="4736" xr:uid="{3A1854A1-433E-4E9A-86B7-8A768A41FAB6}"/>
    <cellStyle name="Normal 20 4 4" xfId="4711" xr:uid="{B897F630-4622-4ADD-A62F-D588D83F612A}"/>
    <cellStyle name="Normal 20 5" xfId="4433" xr:uid="{FB42448B-E325-4763-8A98-4D8B3C190C2F}"/>
    <cellStyle name="Normal 20 5 2" xfId="5328" xr:uid="{9EE6F1B6-BD94-4303-ADDA-4FF57C7F2A90}"/>
    <cellStyle name="Normal 20 6" xfId="4587" xr:uid="{B25325CF-DF77-4FB8-A70C-65805BB85D7F}"/>
    <cellStyle name="Normal 20 7" xfId="4696" xr:uid="{1E057428-EEC0-4282-8825-234EFEE92A49}"/>
    <cellStyle name="Normal 20 8" xfId="4717" xr:uid="{FA239467-A8F1-43B0-8140-42013D4E8A83}"/>
    <cellStyle name="Normal 20 9" xfId="4716" xr:uid="{45A25FE2-4DF3-45C8-8B98-A422F60227AD}"/>
    <cellStyle name="Normal 21" xfId="437" xr:uid="{0E35DFC1-E673-42D3-B8B1-4D29BBC3086E}"/>
    <cellStyle name="Normal 21 2" xfId="438" xr:uid="{197B6529-01E4-473D-91C0-5284DBEF2ACD}"/>
    <cellStyle name="Normal 21 2 2" xfId="439" xr:uid="{1B803A22-0756-4768-8E3A-9FE4E7C4BA1A}"/>
    <cellStyle name="Normal 21 3" xfId="4353" xr:uid="{0AA85DF7-8418-4390-B05A-1E0DCA3452E5}"/>
    <cellStyle name="Normal 21 3 2" xfId="4459" xr:uid="{8F61A63E-9663-4EB6-BA11-DDB9210A8FCE}"/>
    <cellStyle name="Normal 21 3 3" xfId="4458" xr:uid="{521E30DF-F03C-4CC8-A9F1-88ECB6ED60EA}"/>
    <cellStyle name="Normal 21 4" xfId="4570" xr:uid="{99702410-071F-45E4-82C2-4FEF3B631AE5}"/>
    <cellStyle name="Normal 21 5" xfId="4737" xr:uid="{7A17256B-C15D-41D6-9411-E22D7C55F9CD}"/>
    <cellStyle name="Normal 22" xfId="440" xr:uid="{6863E22C-1262-4CD7-A459-876238580137}"/>
    <cellStyle name="Normal 22 2" xfId="441" xr:uid="{6A44739B-49CF-4A57-9477-B986F7257B38}"/>
    <cellStyle name="Normal 22 3" xfId="4310" xr:uid="{5ECCA634-0EB8-45DC-8BCF-CC01EEB7532B}"/>
    <cellStyle name="Normal 22 3 2" xfId="4354" xr:uid="{52EA840D-070F-40E0-A27C-CAE8D5B9738F}"/>
    <cellStyle name="Normal 22 3 2 2" xfId="4461" xr:uid="{B60CC7D6-11EA-434A-8238-8B9943F475F2}"/>
    <cellStyle name="Normal 22 3 3" xfId="4460" xr:uid="{D24F03AE-385D-4A1C-A2B0-4E4225040769}"/>
    <cellStyle name="Normal 22 3 4" xfId="4691" xr:uid="{9FF2B508-8479-4522-98D7-6B473ADFC410}"/>
    <cellStyle name="Normal 22 4" xfId="4313" xr:uid="{CAB911B8-00C4-4194-A1DA-1C8A67F8197D}"/>
    <cellStyle name="Normal 22 4 2" xfId="4431" xr:uid="{A3E87416-757F-4AED-8EBF-8CA7C785F8A6}"/>
    <cellStyle name="Normal 22 4 3" xfId="4571" xr:uid="{DD2B621A-F961-4197-9AE4-6C976775336F}"/>
    <cellStyle name="Normal 22 4 3 2" xfId="4590" xr:uid="{0E7C1AEF-5E80-488F-A348-A8E49D4DF84F}"/>
    <cellStyle name="Normal 22 4 3 3" xfId="4748" xr:uid="{8E1444ED-3CDA-49EC-AA28-A7D3C0FE5573}"/>
    <cellStyle name="Normal 22 4 3 4" xfId="5338" xr:uid="{FD809A2B-B9FA-4A6E-A128-8ABEA67EC118}"/>
    <cellStyle name="Normal 22 4 3 5" xfId="5334" xr:uid="{C9A25AF8-7998-4BFE-903E-241E551825F3}"/>
    <cellStyle name="Normal 22 4 4" xfId="4692" xr:uid="{C0F660A7-435A-4C24-826E-8E4CFC94C871}"/>
    <cellStyle name="Normal 22 4 5" xfId="4604" xr:uid="{A589D283-3F22-4229-AC38-9AB64793B8E6}"/>
    <cellStyle name="Normal 22 4 6" xfId="4595" xr:uid="{56B8CC1D-9679-46CD-8B75-8D07ACD92BE6}"/>
    <cellStyle name="Normal 22 4 7" xfId="4594" xr:uid="{8612ADC1-91AD-44AA-9D27-0B4D72CD3EB7}"/>
    <cellStyle name="Normal 22 4 8" xfId="4593" xr:uid="{67EBFE4F-4E1C-4973-8331-299A520B56E1}"/>
    <cellStyle name="Normal 22 4 9" xfId="4592" xr:uid="{4C287701-49CD-4AC0-8E4D-570175BB6E74}"/>
    <cellStyle name="Normal 22 5" xfId="4738" xr:uid="{F07679D1-7CC6-4091-8887-FC8E00FF59F4}"/>
    <cellStyle name="Normal 23" xfId="442" xr:uid="{10959470-F5B7-4AC0-8CF8-A6DDE345FCA8}"/>
    <cellStyle name="Normal 23 2" xfId="2500" xr:uid="{B868B14C-55FD-4114-B005-1E15410CD581}"/>
    <cellStyle name="Normal 23 2 2" xfId="4356" xr:uid="{AD9EE76E-F932-403C-ABB2-813B71F781C8}"/>
    <cellStyle name="Normal 23 2 2 2" xfId="4751" xr:uid="{816D91F6-AAB6-48DE-ABA8-A02177B0D17E}"/>
    <cellStyle name="Normal 23 2 2 3" xfId="4693" xr:uid="{EF1193C8-7EF7-49FE-82ED-B6A648FB4A81}"/>
    <cellStyle name="Normal 23 2 2 4" xfId="4663" xr:uid="{D56FD588-4433-4700-990C-FFEC900D3528}"/>
    <cellStyle name="Normal 23 2 3" xfId="4605" xr:uid="{670B71F1-6338-4178-A05E-E5E155607E55}"/>
    <cellStyle name="Normal 23 2 4" xfId="4712" xr:uid="{70BCC398-E778-4734-AEEC-35A8565A7905}"/>
    <cellStyle name="Normal 23 3" xfId="4426" xr:uid="{25BC05E6-F5BB-486F-91FD-DF40235F2294}"/>
    <cellStyle name="Normal 23 4" xfId="4355" xr:uid="{2C5301E6-EF03-4693-82D4-659E27BE05B5}"/>
    <cellStyle name="Normal 23 5" xfId="4572" xr:uid="{4A9DADD7-52BB-4347-9C44-D64C4FCA077D}"/>
    <cellStyle name="Normal 23 6" xfId="4739" xr:uid="{B4447BAA-7E96-47ED-8C15-7FB7AC59102F}"/>
    <cellStyle name="Normal 24" xfId="443" xr:uid="{25BB5205-290D-4CA5-ACA9-C5DE5D93AE3E}"/>
    <cellStyle name="Normal 24 2" xfId="444" xr:uid="{E6841EAD-698B-47BF-982F-389FE62D6F10}"/>
    <cellStyle name="Normal 24 2 2" xfId="4428" xr:uid="{EB7DAE6C-DC5B-4203-840A-532CF10AE34B}"/>
    <cellStyle name="Normal 24 2 3" xfId="4358" xr:uid="{24AC0AFE-71C6-41E6-B232-AF7105B79836}"/>
    <cellStyle name="Normal 24 2 4" xfId="4574" xr:uid="{9DCECE7D-C2C3-464C-B403-87BF316603E4}"/>
    <cellStyle name="Normal 24 2 5" xfId="4741" xr:uid="{CFA728FD-CBAC-4DE9-89F3-6272EC0614DE}"/>
    <cellStyle name="Normal 24 3" xfId="4427" xr:uid="{F1D9C92B-744C-4EAB-8E7A-228880D311E6}"/>
    <cellStyle name="Normal 24 4" xfId="4357" xr:uid="{48BEA476-2DE9-4E6B-BB1C-3F2AB78505F4}"/>
    <cellStyle name="Normal 24 5" xfId="4573" xr:uid="{23514B28-7DFB-4AB8-A250-1BC36D7BFF24}"/>
    <cellStyle name="Normal 24 6" xfId="4740" xr:uid="{66486972-149D-49A4-841E-12D2AEA263AE}"/>
    <cellStyle name="Normal 25" xfId="451" xr:uid="{5131E601-123C-44B4-BEFB-F5485C91A91B}"/>
    <cellStyle name="Normal 25 2" xfId="4360" xr:uid="{2DE41174-E634-4222-8C7E-4657672E25F6}"/>
    <cellStyle name="Normal 25 2 2" xfId="5337" xr:uid="{4898ED46-D9A5-4D46-A090-7119F927B19B}"/>
    <cellStyle name="Normal 25 3" xfId="4429" xr:uid="{4070E0C3-A498-4087-B5F3-E1491D2B1F4B}"/>
    <cellStyle name="Normal 25 4" xfId="4359" xr:uid="{625612DA-671A-4FAD-BA62-4AA18C97D2C6}"/>
    <cellStyle name="Normal 25 5" xfId="4575" xr:uid="{8B1BF801-F009-4C06-9111-3A9F31758B5E}"/>
    <cellStyle name="Normal 26" xfId="2498" xr:uid="{5D5E31F1-80CF-44D6-A6B7-69ABE9528FCD}"/>
    <cellStyle name="Normal 26 2" xfId="2499" xr:uid="{13A619D7-6CCF-4A4B-A3A0-39BE908A70EB}"/>
    <cellStyle name="Normal 26 2 2" xfId="4362" xr:uid="{BACB7930-D452-40CD-A5C2-7C7C15A42563}"/>
    <cellStyle name="Normal 26 3" xfId="4361" xr:uid="{38DC0CBE-4876-4517-B226-5817B70A3E54}"/>
    <cellStyle name="Normal 26 3 2" xfId="4436" xr:uid="{941A8F4E-9A19-4007-AF89-06FD79648EA6}"/>
    <cellStyle name="Normal 27" xfId="2507" xr:uid="{90B36AC7-7C6C-4C9B-995D-B7669B24D192}"/>
    <cellStyle name="Normal 27 2" xfId="4364" xr:uid="{FADFC477-49C4-4226-8B5C-475DC02C7317}"/>
    <cellStyle name="Normal 27 3" xfId="4363" xr:uid="{F1638D12-C684-4D0C-B3E2-3D004A91F925}"/>
    <cellStyle name="Normal 27 4" xfId="4599" xr:uid="{FB189775-BBA7-459D-81F7-F080AE8EED5E}"/>
    <cellStyle name="Normal 27 5" xfId="5320" xr:uid="{15237813-0EAE-4470-91E9-B055D1DCE417}"/>
    <cellStyle name="Normal 27 6" xfId="4589" xr:uid="{8EE89A6C-8B98-4135-8F8C-E7BB877A6073}"/>
    <cellStyle name="Normal 27 7" xfId="5332" xr:uid="{A2786756-AFA5-4B3D-8AEE-77861C579D1E}"/>
    <cellStyle name="Normal 28" xfId="4365" xr:uid="{6498FBCE-A2CD-4158-BF2F-3E4518FD0316}"/>
    <cellStyle name="Normal 28 2" xfId="4366" xr:uid="{5DA256B1-ABA2-4CBE-AB5B-2C35E7A3DF61}"/>
    <cellStyle name="Normal 28 3" xfId="4367" xr:uid="{A05D5AB8-AF0D-4C82-97F3-7924E3C8881D}"/>
    <cellStyle name="Normal 29" xfId="4368" xr:uid="{D18F9803-0540-4E0A-8627-DE943527DE78}"/>
    <cellStyle name="Normal 29 2" xfId="4369" xr:uid="{62F4FFA8-3F54-4C01-BB32-EDCEC5781C4A}"/>
    <cellStyle name="Normal 3" xfId="2" xr:uid="{665067A7-73F8-4B7E-BFD2-7BB3B9468366}"/>
    <cellStyle name="Normal 3 2" xfId="81" xr:uid="{64049311-B604-495E-A697-B3E6803E74F0}"/>
    <cellStyle name="Normal 3 2 2" xfId="82" xr:uid="{3F5CFA5E-810F-4A03-87BA-22149FCACE54}"/>
    <cellStyle name="Normal 3 2 2 2" xfId="288" xr:uid="{4DEA6CCA-DB15-4E36-BEBF-B210437A3B7B}"/>
    <cellStyle name="Normal 3 2 2 2 2" xfId="4665" xr:uid="{314DCA4A-9F88-4EA6-93B1-824F697F5691}"/>
    <cellStyle name="Normal 3 2 2 3" xfId="4556" xr:uid="{2FD1D356-DB9E-4E77-818E-7B1038616A9F}"/>
    <cellStyle name="Normal 3 2 3" xfId="83" xr:uid="{B1E547FF-C838-49E9-9E40-2D7F3DF0F977}"/>
    <cellStyle name="Normal 3 2 4" xfId="289" xr:uid="{8E25696E-891D-40AB-A1A5-D4C9D8500E00}"/>
    <cellStyle name="Normal 3 2 4 2" xfId="4666" xr:uid="{D0D2E925-EF49-496A-8833-885B49FE38AE}"/>
    <cellStyle name="Normal 3 2 5" xfId="2506" xr:uid="{3F4B2280-FBB8-4FD0-9E7A-80EF1F31641A}"/>
    <cellStyle name="Normal 3 2 5 2" xfId="4509" xr:uid="{39E17E57-A892-4ADF-B416-495F20F2B420}"/>
    <cellStyle name="Normal 3 2 5 3" xfId="5304" xr:uid="{A0FCD2A4-CF6C-40C8-9725-C4BBFD76BD1D}"/>
    <cellStyle name="Normal 3 3" xfId="84" xr:uid="{9F31BF2E-5BEE-44A0-A320-A26B222FF90D}"/>
    <cellStyle name="Normal 3 3 2" xfId="290" xr:uid="{32961027-CD18-421D-9B1F-FDE5CB6FAC82}"/>
    <cellStyle name="Normal 3 3 2 2" xfId="4667" xr:uid="{FF16237C-F537-4416-BB36-A60A5C046C94}"/>
    <cellStyle name="Normal 3 3 3" xfId="4557" xr:uid="{437E7A31-AD0E-4043-BD4E-9B2D28F10173}"/>
    <cellStyle name="Normal 3 4" xfId="85" xr:uid="{C9DEAF97-4FF1-4D09-8DBC-E851D378187E}"/>
    <cellStyle name="Normal 3 4 2" xfId="2502" xr:uid="{02E300E4-34FD-4F58-A77F-CC34560AE91C}"/>
    <cellStyle name="Normal 3 4 2 2" xfId="4668" xr:uid="{5C16E593-CE8C-4A5E-B14D-95DD1C975491}"/>
    <cellStyle name="Normal 3 5" xfId="2501" xr:uid="{162EB291-6529-4C97-A526-8C1A855A266F}"/>
    <cellStyle name="Normal 3 5 2" xfId="4669" xr:uid="{0DF84532-8C85-418A-BEFE-65792B377842}"/>
    <cellStyle name="Normal 3 5 3" xfId="4745" xr:uid="{21329698-E573-4D63-9B4E-53DA953629A5}"/>
    <cellStyle name="Normal 3 5 4" xfId="4713" xr:uid="{6C550E58-0203-46BE-94F6-3A4F0BB3B28D}"/>
    <cellStyle name="Normal 3 6" xfId="4664" xr:uid="{4533EDBD-2C15-42C2-8708-3A1C4A2A421D}"/>
    <cellStyle name="Normal 3 6 2" xfId="5336" xr:uid="{302F9DB4-CF8D-406A-9EB7-7C2792A2F607}"/>
    <cellStyle name="Normal 3 6 2 2" xfId="5333" xr:uid="{269E65AC-7946-4B89-AFE0-24F0FFA7BB9E}"/>
    <cellStyle name="Normal 30" xfId="4370" xr:uid="{44301AE9-D9FA-4E01-9580-EC6AC4D4CE68}"/>
    <cellStyle name="Normal 30 2" xfId="4371" xr:uid="{0C96359F-A35E-42FA-8071-169D003E232F}"/>
    <cellStyle name="Normal 31" xfId="4372" xr:uid="{5AD5EF2F-6963-4EEE-B2A2-99F488CF159B}"/>
    <cellStyle name="Normal 31 2" xfId="4373" xr:uid="{3D333BE6-45A7-4B94-AE86-391CEA2EFB38}"/>
    <cellStyle name="Normal 32" xfId="4374" xr:uid="{1EA35808-4FE4-415A-A7CA-4F51E9F6A270}"/>
    <cellStyle name="Normal 33" xfId="4375" xr:uid="{E34D0953-508C-424A-942B-EEEC8AB98B7C}"/>
    <cellStyle name="Normal 33 2" xfId="4376" xr:uid="{A2B8D0F4-D665-4A3D-A115-567B84228178}"/>
    <cellStyle name="Normal 34" xfId="4377" xr:uid="{996CEE07-5BF6-4C8B-8C50-0DB2653683A1}"/>
    <cellStyle name="Normal 34 2" xfId="4378" xr:uid="{AE65BE89-596B-49CE-A870-4963CB2396CC}"/>
    <cellStyle name="Normal 35" xfId="4379" xr:uid="{6F4F59E3-0ED2-4F91-A721-510D7B38A06B}"/>
    <cellStyle name="Normal 35 2" xfId="4380" xr:uid="{C1BFAE9B-1250-4D3D-A07C-45D277B4F562}"/>
    <cellStyle name="Normal 36" xfId="4381" xr:uid="{46BD302B-7D66-45F5-A750-4DCF1E738E69}"/>
    <cellStyle name="Normal 36 2" xfId="4382" xr:uid="{C0A3C752-44E6-4977-8510-5E36AE3D60C9}"/>
    <cellStyle name="Normal 37" xfId="4383" xr:uid="{A2ABA32F-01E6-4407-9947-8BA4461177EB}"/>
    <cellStyle name="Normal 37 2" xfId="4384" xr:uid="{94FE2A4C-F2D5-4290-90EB-8FBEDDA15004}"/>
    <cellStyle name="Normal 38" xfId="4385" xr:uid="{098B4FCC-00FB-4FBE-8CD4-0C60ABBAF923}"/>
    <cellStyle name="Normal 38 2" xfId="4386" xr:uid="{67CFEB17-D5FF-48F1-AF36-DDCDB088F82D}"/>
    <cellStyle name="Normal 39" xfId="4387" xr:uid="{9C58C529-A75A-4D96-A475-4CF041C1A0EC}"/>
    <cellStyle name="Normal 39 2" xfId="4388" xr:uid="{7C62F155-1F4B-4C69-8397-D78014074511}"/>
    <cellStyle name="Normal 39 2 2" xfId="4389" xr:uid="{13DAD078-91FC-4BD8-8537-A32A1A2027CE}"/>
    <cellStyle name="Normal 39 3" xfId="4390" xr:uid="{770EFC7A-A5BB-4B72-A7DD-645ED232CDE5}"/>
    <cellStyle name="Normal 4" xfId="86" xr:uid="{9E5020E8-81D8-41CF-A0FF-08F38B235E5B}"/>
    <cellStyle name="Normal 4 2" xfId="87" xr:uid="{0F54B7F7-74F9-4415-988F-6F045B8EC3B0}"/>
    <cellStyle name="Normal 4 2 2" xfId="88" xr:uid="{51B54E40-12A1-4801-9225-332F47C5D959}"/>
    <cellStyle name="Normal 4 2 2 2" xfId="445" xr:uid="{C99FD375-C8AD-4FBB-B9B4-6E2E71EE1B6A}"/>
    <cellStyle name="Normal 4 2 2 3" xfId="2807" xr:uid="{144296BE-759C-4EDF-A0A6-825843B98447}"/>
    <cellStyle name="Normal 4 2 2 4" xfId="2808" xr:uid="{E79F8994-42D9-4C28-BF47-36D4034DBD5B}"/>
    <cellStyle name="Normal 4 2 2 4 2" xfId="2809" xr:uid="{AE69CDE6-4646-4CB4-AFD9-598202EE807E}"/>
    <cellStyle name="Normal 4 2 2 4 3" xfId="2810" xr:uid="{17791B91-FA59-4D20-BD86-A33680718251}"/>
    <cellStyle name="Normal 4 2 2 4 3 2" xfId="2811" xr:uid="{A98470D0-30AF-4A0E-9627-11552540FC80}"/>
    <cellStyle name="Normal 4 2 2 4 3 3" xfId="4312" xr:uid="{519415DB-A1EA-4A57-AB11-D39A2A12B0E1}"/>
    <cellStyle name="Normal 4 2 3" xfId="2493" xr:uid="{2FAE2A6B-AD4F-49EC-B456-8702D480A579}"/>
    <cellStyle name="Normal 4 2 3 2" xfId="2504" xr:uid="{A5259468-3DC5-4B01-A50C-5EEAF1982AFB}"/>
    <cellStyle name="Normal 4 2 3 2 2" xfId="4462" xr:uid="{38ACA360-C723-42F7-817D-C8A17B126C38}"/>
    <cellStyle name="Normal 4 2 3 2 3" xfId="5341" xr:uid="{8CC58B09-7413-4785-9447-28BBFE2B6EDA}"/>
    <cellStyle name="Normal 4 2 3 3" xfId="4463" xr:uid="{1FF41582-2DDB-4ED7-BBD9-FF59F614678E}"/>
    <cellStyle name="Normal 4 2 3 3 2" xfId="4464" xr:uid="{DD0C8CE0-D18C-439C-8B77-A8E850B236D7}"/>
    <cellStyle name="Normal 4 2 3 4" xfId="4465" xr:uid="{C2F20C73-8674-44CE-9A91-611DADC5CCA1}"/>
    <cellStyle name="Normal 4 2 3 5" xfId="4466" xr:uid="{56CECAF5-83EC-4283-BE3D-039CFFD0817C}"/>
    <cellStyle name="Normal 4 2 4" xfId="2494" xr:uid="{F93096AC-4515-4CD5-8BF0-35EA029190E3}"/>
    <cellStyle name="Normal 4 2 4 2" xfId="4392" xr:uid="{A1A458ED-EDC5-42B6-BA0E-289902DCB928}"/>
    <cellStyle name="Normal 4 2 4 2 2" xfId="4467" xr:uid="{ACE3E28A-E877-4271-A710-FF5647698C7C}"/>
    <cellStyle name="Normal 4 2 4 2 3" xfId="4694" xr:uid="{5C822D14-D547-45C0-AB90-A98640FC1F5F}"/>
    <cellStyle name="Normal 4 2 4 2 4" xfId="4613" xr:uid="{4F1C879D-FC95-4514-9F0A-A30E090B5786}"/>
    <cellStyle name="Normal 4 2 4 3" xfId="4576" xr:uid="{BB51C456-50A2-4217-BF6F-DD5B9F359059}"/>
    <cellStyle name="Normal 4 2 4 4" xfId="4714" xr:uid="{EAB30810-B4C1-46D1-A8DA-F43C5FF24228}"/>
    <cellStyle name="Normal 4 2 5" xfId="1168" xr:uid="{977BAC4D-2916-4716-AE9D-3035CF72D895}"/>
    <cellStyle name="Normal 4 2 6" xfId="4558" xr:uid="{14082A18-D6BD-46BB-80D6-945659324856}"/>
    <cellStyle name="Normal 4 3" xfId="528" xr:uid="{F31A0A06-9FA4-43F0-9CFD-3E44A7AD1968}"/>
    <cellStyle name="Normal 4 3 2" xfId="1170" xr:uid="{BD3258C9-2C29-4C66-8C34-4342E6278DFC}"/>
    <cellStyle name="Normal 4 3 2 2" xfId="1171" xr:uid="{689863FF-EE08-44D1-AB68-CFCCC358B2F9}"/>
    <cellStyle name="Normal 4 3 2 3" xfId="1172" xr:uid="{071C73CC-4E40-4C3D-B8C8-FB8A0C0D4FDA}"/>
    <cellStyle name="Normal 4 3 3" xfId="1169" xr:uid="{E5635BAA-FD38-4B46-B445-49FD3C942E34}"/>
    <cellStyle name="Normal 4 3 3 2" xfId="4434" xr:uid="{8C0F88A5-3BB0-43BB-AE27-F1C32CE8DDEC}"/>
    <cellStyle name="Normal 4 3 4" xfId="2812" xr:uid="{13D09851-7B52-41F2-B3CF-48BDC24D1663}"/>
    <cellStyle name="Normal 4 3 5" xfId="2813" xr:uid="{FEF56D46-6264-4C8F-BEAA-CFF1B2A7BDC9}"/>
    <cellStyle name="Normal 4 3 5 2" xfId="2814" xr:uid="{463B822A-529C-4C8D-8CB8-391B80599437}"/>
    <cellStyle name="Normal 4 3 5 3" xfId="2815" xr:uid="{8B8BCC14-09CD-49DE-8E9A-275467989811}"/>
    <cellStyle name="Normal 4 3 5 3 2" xfId="2816" xr:uid="{E344531F-9B4A-4CB4-B713-E41491D370BD}"/>
    <cellStyle name="Normal 4 3 5 3 3" xfId="4311" xr:uid="{F2D73E08-8965-4219-A5DA-779DBC93DA6C}"/>
    <cellStyle name="Normal 4 3 6" xfId="4314" xr:uid="{C0089FD3-4174-4325-84A9-2FCF4D4B2A16}"/>
    <cellStyle name="Normal 4 3 7" xfId="5340" xr:uid="{B914B631-9EDA-4F90-AAF8-D401B5349DD8}"/>
    <cellStyle name="Normal 4 4" xfId="453" xr:uid="{479F03B8-DBF1-45F4-B9FC-BC01F6303210}"/>
    <cellStyle name="Normal 4 4 2" xfId="2495" xr:uid="{80B8CEFD-60B0-408D-9C84-C89CBFFD15A2}"/>
    <cellStyle name="Normal 4 4 3" xfId="2503" xr:uid="{167922CD-482B-4991-9F64-923B4F9129A0}"/>
    <cellStyle name="Normal 4 4 3 2" xfId="4317" xr:uid="{FF214FE6-4497-4138-82BD-A055169B510D}"/>
    <cellStyle name="Normal 4 4 3 3" xfId="4316" xr:uid="{0AAE29D9-3A32-4395-9845-A79741FDB5F0}"/>
    <cellStyle name="Normal 4 4 4" xfId="4747" xr:uid="{A8B4F234-594C-4ED5-ABA3-9F2E4D48C4F2}"/>
    <cellStyle name="Normal 4 4 5" xfId="5339" xr:uid="{16DA6F8A-7F10-42F4-A7F9-65FEA21B75B6}"/>
    <cellStyle name="Normal 4 5" xfId="2496" xr:uid="{894A4864-9509-4691-96FB-04404AB8B8A3}"/>
    <cellStyle name="Normal 4 5 2" xfId="4391" xr:uid="{12288840-3CB2-4310-ACC1-88553328975F}"/>
    <cellStyle name="Normal 4 6" xfId="2497" xr:uid="{B990F323-AB89-4C84-BB37-AEF980AA479A}"/>
    <cellStyle name="Normal 4 7" xfId="900" xr:uid="{7817050B-73F7-48DC-981C-9D00F63FB64B}"/>
    <cellStyle name="Normal 40" xfId="4393" xr:uid="{B6B27059-2245-432B-9B6A-4E12A1EFBF89}"/>
    <cellStyle name="Normal 40 2" xfId="4394" xr:uid="{42BB1BD3-E6FC-42C9-9F7D-6FAB61D23EFE}"/>
    <cellStyle name="Normal 40 2 2" xfId="4395" xr:uid="{241ABC0C-2D78-487D-A36C-B882F3CC6D18}"/>
    <cellStyle name="Normal 40 3" xfId="4396" xr:uid="{3DC2316A-9B20-4F69-9E76-7F316E71704D}"/>
    <cellStyle name="Normal 41" xfId="4397" xr:uid="{634DE645-ACF0-4FCE-A797-1360ADC422DD}"/>
    <cellStyle name="Normal 41 2" xfId="4398" xr:uid="{8673DC01-F242-435B-A44A-24828AEE9C8E}"/>
    <cellStyle name="Normal 42" xfId="4399" xr:uid="{3B71B550-7AE5-4AC6-A55E-A4EFCDC9E820}"/>
    <cellStyle name="Normal 42 2" xfId="4400" xr:uid="{C0603AEB-8654-4B4E-BF8A-8AFF2FA9CCB2}"/>
    <cellStyle name="Normal 43" xfId="4401" xr:uid="{4E4B355D-8CB3-4AC6-9F4D-88294518C5C6}"/>
    <cellStyle name="Normal 43 2" xfId="4402" xr:uid="{5AC6A25C-1AE4-4FB3-A1E7-D152C9A1C59E}"/>
    <cellStyle name="Normal 44" xfId="4412" xr:uid="{A40F292B-F4AE-429A-85EE-C0A9E65867E8}"/>
    <cellStyle name="Normal 44 2" xfId="4413" xr:uid="{F25929F7-3A05-4219-A934-3C1E22D4D0C0}"/>
    <cellStyle name="Normal 45" xfId="4674" xr:uid="{FD45C0D0-EB48-47C9-AA3E-FCECB625DD81}"/>
    <cellStyle name="Normal 45 2" xfId="5324" xr:uid="{BD6E8519-DC39-4A69-82AD-C6DF3FB078BD}"/>
    <cellStyle name="Normal 45 3" xfId="5323" xr:uid="{EE4BAC75-CF51-4577-ACA9-9CACA3E6E17A}"/>
    <cellStyle name="Normal 5" xfId="89" xr:uid="{19396495-6D59-4C4D-AE01-D715912F8197}"/>
    <cellStyle name="Normal 5 10" xfId="291" xr:uid="{1485B362-C2A3-45BD-AB99-C21130F8B8DE}"/>
    <cellStyle name="Normal 5 10 2" xfId="529" xr:uid="{63A6F90A-1A47-4F44-B463-3D8F22F6E2BB}"/>
    <cellStyle name="Normal 5 10 2 2" xfId="1173" xr:uid="{E845561F-8C84-4CE5-93F0-D335957D1170}"/>
    <cellStyle name="Normal 5 10 2 3" xfId="2817" xr:uid="{D149C9EE-1FEE-4F4C-9E56-80458153C317}"/>
    <cellStyle name="Normal 5 10 2 4" xfId="2818" xr:uid="{A522D918-328D-4208-BFE9-E16E6DC6FA59}"/>
    <cellStyle name="Normal 5 10 3" xfId="1174" xr:uid="{C755A72C-805F-4C36-9866-52702D39DF80}"/>
    <cellStyle name="Normal 5 10 3 2" xfId="2819" xr:uid="{4876A1D2-418C-4691-BD2A-A6A63A636C67}"/>
    <cellStyle name="Normal 5 10 3 3" xfId="2820" xr:uid="{2C5B00EB-0A7F-4EF0-BC7F-43E89F930B5A}"/>
    <cellStyle name="Normal 5 10 3 4" xfId="2821" xr:uid="{5691CFD5-84F1-48D8-A1BD-320847E3E542}"/>
    <cellStyle name="Normal 5 10 4" xfId="2822" xr:uid="{FAA3793D-2C85-4E67-98C3-3CD9CA40180B}"/>
    <cellStyle name="Normal 5 10 5" xfId="2823" xr:uid="{B081598C-2996-44B4-9967-6B6576E1F4A9}"/>
    <cellStyle name="Normal 5 10 6" xfId="2824" xr:uid="{5092320C-D80A-42BF-970B-14A864A66732}"/>
    <cellStyle name="Normal 5 11" xfId="292" xr:uid="{80811372-0C55-426F-93E3-2144C6C97F3D}"/>
    <cellStyle name="Normal 5 11 2" xfId="1175" xr:uid="{AC91EF3E-D104-44E4-B23B-A48C22E71568}"/>
    <cellStyle name="Normal 5 11 2 2" xfId="2825" xr:uid="{192213F5-0DAA-49F1-94F3-5CA56E6AA444}"/>
    <cellStyle name="Normal 5 11 2 2 2" xfId="4403" xr:uid="{0658B19B-9015-49F5-B1E5-A37BE80BD054}"/>
    <cellStyle name="Normal 5 11 2 2 3" xfId="4681" xr:uid="{D984E6FD-4442-400E-BEAA-5EE40DCB779E}"/>
    <cellStyle name="Normal 5 11 2 3" xfId="2826" xr:uid="{7C879A6E-47CD-4E98-8332-E284C8282E95}"/>
    <cellStyle name="Normal 5 11 2 4" xfId="2827" xr:uid="{7426EB5E-CB6A-4D15-B42C-DC646631D4CD}"/>
    <cellStyle name="Normal 5 11 3" xfId="2828" xr:uid="{567CF6F7-1CF3-453E-A36E-A0E47B87BF64}"/>
    <cellStyle name="Normal 5 11 4" xfId="2829" xr:uid="{2C163944-153F-4255-9D9C-96A0EF4F54E7}"/>
    <cellStyle name="Normal 5 11 4 2" xfId="4577" xr:uid="{2B657AC3-6D12-405E-8DA7-2AEA6E050AF1}"/>
    <cellStyle name="Normal 5 11 4 3" xfId="4682" xr:uid="{C0762795-CB12-4713-A120-0CE5472C2BC0}"/>
    <cellStyle name="Normal 5 11 4 4" xfId="4606" xr:uid="{78FEC908-A8DC-4D0A-B651-0C97F79E4284}"/>
    <cellStyle name="Normal 5 11 5" xfId="2830" xr:uid="{F75A29F4-B3F6-45C4-9284-BEE8002099CD}"/>
    <cellStyle name="Normal 5 12" xfId="1176" xr:uid="{A5C16A70-F6B0-4CD7-8D13-B759C00F413C}"/>
    <cellStyle name="Normal 5 12 2" xfId="2831" xr:uid="{294C3017-A39E-46DE-957C-E017D741A454}"/>
    <cellStyle name="Normal 5 12 3" xfId="2832" xr:uid="{5D198DCA-182A-46AF-A0E5-C7C550C91691}"/>
    <cellStyle name="Normal 5 12 4" xfId="2833" xr:uid="{555B95F4-D20A-4EE3-A613-B58503675260}"/>
    <cellStyle name="Normal 5 13" xfId="901" xr:uid="{3E825366-3FB3-4492-82D4-C261BCDC8997}"/>
    <cellStyle name="Normal 5 13 2" xfId="2834" xr:uid="{66280C95-69A3-41C5-8221-53ADDC315C68}"/>
    <cellStyle name="Normal 5 13 3" xfId="2835" xr:uid="{15152825-6DD0-4BF4-BD64-926FAC001B3F}"/>
    <cellStyle name="Normal 5 13 4" xfId="2836" xr:uid="{21025747-A2C7-4FCC-B2DF-75182679A8E8}"/>
    <cellStyle name="Normal 5 14" xfId="2837" xr:uid="{C88DC99F-E6CA-4AC6-875E-5CF87941D4E2}"/>
    <cellStyle name="Normal 5 14 2" xfId="2838" xr:uid="{57CAC053-571C-4404-9A4B-4E2D46D1314E}"/>
    <cellStyle name="Normal 5 15" xfId="2839" xr:uid="{85C25285-2FE3-48B6-BC84-D19348743C35}"/>
    <cellStyle name="Normal 5 16" xfId="2840" xr:uid="{163E2C22-C087-42FA-AE30-2A4E92605007}"/>
    <cellStyle name="Normal 5 17" xfId="2841" xr:uid="{D687AF57-5DAD-459C-90D2-0F24DB82B410}"/>
    <cellStyle name="Normal 5 2" xfId="90" xr:uid="{06348EBC-A042-4936-8B8F-86B29C935DAF}"/>
    <cellStyle name="Normal 5 2 2" xfId="187" xr:uid="{09D9ED54-7069-43B1-BCA8-1BBFDDA1C120}"/>
    <cellStyle name="Normal 5 2 2 2" xfId="188" xr:uid="{C9795439-16C3-4705-897F-775B73468A59}"/>
    <cellStyle name="Normal 5 2 2 2 2" xfId="189" xr:uid="{E81B8998-D710-4AC4-978F-4B73214CA7D3}"/>
    <cellStyle name="Normal 5 2 2 2 2 2" xfId="190" xr:uid="{A5692894-0ACF-4F28-96CA-9DB9359A4611}"/>
    <cellStyle name="Normal 5 2 2 2 3" xfId="191" xr:uid="{17183D91-D993-46BC-A21F-443658F6A544}"/>
    <cellStyle name="Normal 5 2 2 2 4" xfId="4670" xr:uid="{81E3AE59-0AE1-4614-A3FA-DACF82B83521}"/>
    <cellStyle name="Normal 5 2 2 2 5" xfId="5300" xr:uid="{3456BB8B-6600-4E64-8D77-2BE6E5CCF847}"/>
    <cellStyle name="Normal 5 2 2 3" xfId="192" xr:uid="{2A1B3924-0A6B-4EE5-B577-59D4D0AC8890}"/>
    <cellStyle name="Normal 5 2 2 3 2" xfId="193" xr:uid="{17828CE6-9E24-4403-89A6-0220EF8C78A5}"/>
    <cellStyle name="Normal 5 2 2 4" xfId="194" xr:uid="{AE69DCA5-ED65-42F6-8B8C-9D1D02D30382}"/>
    <cellStyle name="Normal 5 2 2 5" xfId="293" xr:uid="{A8E1B022-1258-4C21-A2BF-B00BC7074A9B}"/>
    <cellStyle name="Normal 5 2 2 6" xfId="4596" xr:uid="{851BD337-5AF2-428A-866A-91A8C4F3C742}"/>
    <cellStyle name="Normal 5 2 2 7" xfId="5329" xr:uid="{ABF82E65-D6EF-43F1-98BB-2C6F54296451}"/>
    <cellStyle name="Normal 5 2 3" xfId="195" xr:uid="{1793D412-7827-4967-B1B9-4746A445E87C}"/>
    <cellStyle name="Normal 5 2 3 2" xfId="196" xr:uid="{8BACE8E6-248E-42A0-8B13-1A42E21868AA}"/>
    <cellStyle name="Normal 5 2 3 2 2" xfId="197" xr:uid="{3986983F-9F34-4529-AC83-990D09A6A113}"/>
    <cellStyle name="Normal 5 2 3 2 3" xfId="4559" xr:uid="{A1672A83-55C0-470A-BDEE-659C4349215D}"/>
    <cellStyle name="Normal 5 2 3 2 4" xfId="5301" xr:uid="{B58AF5C7-AFA2-453E-A0A9-887C30A12F02}"/>
    <cellStyle name="Normal 5 2 3 3" xfId="198" xr:uid="{20AADDC0-F24A-473A-B5AF-602B86779081}"/>
    <cellStyle name="Normal 5 2 3 3 2" xfId="4742" xr:uid="{B72D6C65-C00F-4C9E-8B7C-35B3F940CE56}"/>
    <cellStyle name="Normal 5 2 3 4" xfId="4404" xr:uid="{A630B2DB-C41E-4E5D-A9C2-6457D26CAB85}"/>
    <cellStyle name="Normal 5 2 3 4 2" xfId="4715" xr:uid="{7655E7DD-A451-48FF-A695-37689CD023AE}"/>
    <cellStyle name="Normal 5 2 3 5" xfId="4597" xr:uid="{E5AFB5CE-7B25-43B8-A5DE-8CA647603D48}"/>
    <cellStyle name="Normal 5 2 3 6" xfId="5321" xr:uid="{066B6785-6B73-4E2B-86BF-977A7A90AEC2}"/>
    <cellStyle name="Normal 5 2 3 7" xfId="5330" xr:uid="{DEE65F6F-0B9A-4F31-AF87-3DB9DF51B8FD}"/>
    <cellStyle name="Normal 5 2 4" xfId="199" xr:uid="{F7986A56-123E-47C7-9AE3-097D87B2FF0D}"/>
    <cellStyle name="Normal 5 2 4 2" xfId="200" xr:uid="{FFC557EF-14C5-48F1-911A-3EC25F8A0887}"/>
    <cellStyle name="Normal 5 2 5" xfId="201" xr:uid="{4D7BD89D-6C70-41E4-AA7A-60475CE9A848}"/>
    <cellStyle name="Normal 5 2 6" xfId="186" xr:uid="{56595694-8D9C-47AE-A091-90FFA6D21ED3}"/>
    <cellStyle name="Normal 5 3" xfId="91" xr:uid="{FCD33BD0-0A12-46E3-8E38-17AD2905BFE3}"/>
    <cellStyle name="Normal 5 3 2" xfId="4406" xr:uid="{6AA140A0-1E9B-4C51-8D6E-1BCF3B61270E}"/>
    <cellStyle name="Normal 5 3 3" xfId="4405" xr:uid="{B4001F12-4BA2-474E-8481-9AD563E532B8}"/>
    <cellStyle name="Normal 5 4" xfId="92" xr:uid="{0453935F-A4FA-4F70-A59F-A201DC626794}"/>
    <cellStyle name="Normal 5 4 10" xfId="2842" xr:uid="{E19FB81A-9085-4F92-8000-B28D1A3A6882}"/>
    <cellStyle name="Normal 5 4 11" xfId="2843" xr:uid="{061C83BE-7544-4D64-B112-D6A2521BB4F1}"/>
    <cellStyle name="Normal 5 4 2" xfId="93" xr:uid="{FC814837-8D27-43D5-8A3D-298F8519A53F}"/>
    <cellStyle name="Normal 5 4 2 2" xfId="94" xr:uid="{4C1BDBCE-52AC-4A05-81EB-173C167D3DC1}"/>
    <cellStyle name="Normal 5 4 2 2 2" xfId="294" xr:uid="{26B13423-B88C-4273-A66E-1301E208DFE3}"/>
    <cellStyle name="Normal 5 4 2 2 2 2" xfId="530" xr:uid="{108A16A9-1E93-4735-9A2C-D6F33320F1C5}"/>
    <cellStyle name="Normal 5 4 2 2 2 2 2" xfId="531" xr:uid="{0A256C9A-8CB5-4488-A991-E7F8EA40E9FE}"/>
    <cellStyle name="Normal 5 4 2 2 2 2 2 2" xfId="1177" xr:uid="{4B327C1F-9DF0-494D-B791-DEC2B18A3336}"/>
    <cellStyle name="Normal 5 4 2 2 2 2 2 2 2" xfId="1178" xr:uid="{C8DD60D1-C9CE-4A4E-9A55-26348CCD3B4D}"/>
    <cellStyle name="Normal 5 4 2 2 2 2 2 3" xfId="1179" xr:uid="{4958085D-8C3D-4ABD-81B5-2375EE255068}"/>
    <cellStyle name="Normal 5 4 2 2 2 2 3" xfId="1180" xr:uid="{8FB57DE2-9B7F-478A-9DCD-42CD38F65B4C}"/>
    <cellStyle name="Normal 5 4 2 2 2 2 3 2" xfId="1181" xr:uid="{778673CD-68E9-4A53-BB00-61CE13A03583}"/>
    <cellStyle name="Normal 5 4 2 2 2 2 4" xfId="1182" xr:uid="{55679B11-A730-47F8-AA0F-5B07E692C277}"/>
    <cellStyle name="Normal 5 4 2 2 2 3" xfId="532" xr:uid="{D4A6AF5F-9E62-4649-8862-644784C83F62}"/>
    <cellStyle name="Normal 5 4 2 2 2 3 2" xfId="1183" xr:uid="{111E7BB8-69FD-4EF3-9D0C-D5E9A8B5CE8A}"/>
    <cellStyle name="Normal 5 4 2 2 2 3 2 2" xfId="1184" xr:uid="{473E12E5-4C87-44F8-A156-271F0EE1DDDA}"/>
    <cellStyle name="Normal 5 4 2 2 2 3 3" xfId="1185" xr:uid="{62BD6C14-5335-4EB2-9ACA-A5246625A1E9}"/>
    <cellStyle name="Normal 5 4 2 2 2 3 4" xfId="2844" xr:uid="{980AD37D-485E-45CF-85D3-28E083021479}"/>
    <cellStyle name="Normal 5 4 2 2 2 4" xfId="1186" xr:uid="{436C7E17-F274-4BF6-8DA8-6D207469A891}"/>
    <cellStyle name="Normal 5 4 2 2 2 4 2" xfId="1187" xr:uid="{35C2930F-3896-423C-AE74-E029104823DA}"/>
    <cellStyle name="Normal 5 4 2 2 2 5" xfId="1188" xr:uid="{5A7B6453-A1A8-464A-BDF8-45300BD0B53A}"/>
    <cellStyle name="Normal 5 4 2 2 2 6" xfId="2845" xr:uid="{B5BA0182-1CE6-4E0A-AD00-6643A956A5F0}"/>
    <cellStyle name="Normal 5 4 2 2 3" xfId="295" xr:uid="{AB6F5D44-A35F-4733-BF5F-AD0F9BAA83C9}"/>
    <cellStyle name="Normal 5 4 2 2 3 2" xfId="533" xr:uid="{4BC02B10-8383-4284-A739-68D8F49F12A3}"/>
    <cellStyle name="Normal 5 4 2 2 3 2 2" xfId="534" xr:uid="{F661F28F-E691-4D53-B788-27872A57D686}"/>
    <cellStyle name="Normal 5 4 2 2 3 2 2 2" xfId="1189" xr:uid="{1ADF30E8-E7D7-4431-A049-C81BC4144BE6}"/>
    <cellStyle name="Normal 5 4 2 2 3 2 2 2 2" xfId="1190" xr:uid="{3554EB48-3980-4003-928F-BB6B8EC35BE3}"/>
    <cellStyle name="Normal 5 4 2 2 3 2 2 3" xfId="1191" xr:uid="{FB1049D8-B803-4614-B0FA-21693921AA28}"/>
    <cellStyle name="Normal 5 4 2 2 3 2 3" xfId="1192" xr:uid="{45E0312D-4F78-4593-A5FC-DB52927B2850}"/>
    <cellStyle name="Normal 5 4 2 2 3 2 3 2" xfId="1193" xr:uid="{E7336A31-84CF-42A8-857F-D352AB18AD52}"/>
    <cellStyle name="Normal 5 4 2 2 3 2 4" xfId="1194" xr:uid="{43F1F1A9-5CCE-4654-86D5-81D2D82728F2}"/>
    <cellStyle name="Normal 5 4 2 2 3 3" xfId="535" xr:uid="{CACFB36E-E7EA-40AB-B0A2-F8F8FCA8E106}"/>
    <cellStyle name="Normal 5 4 2 2 3 3 2" xfId="1195" xr:uid="{60C10DB5-71F8-4CDA-85BC-D8B59D1A8A32}"/>
    <cellStyle name="Normal 5 4 2 2 3 3 2 2" xfId="1196" xr:uid="{198B32B0-1080-451C-8475-BE2FBA529DCD}"/>
    <cellStyle name="Normal 5 4 2 2 3 3 3" xfId="1197" xr:uid="{23BF977F-F859-4EDC-81E1-8857959AB4E0}"/>
    <cellStyle name="Normal 5 4 2 2 3 4" xfId="1198" xr:uid="{6B20E609-6E95-47DD-A3F2-A2C5A5A43B7F}"/>
    <cellStyle name="Normal 5 4 2 2 3 4 2" xfId="1199" xr:uid="{FF2CE6C8-EA0C-4FB7-95C3-4CBFEF3FED22}"/>
    <cellStyle name="Normal 5 4 2 2 3 5" xfId="1200" xr:uid="{CC1C34CA-157E-40E2-857C-3324BF059877}"/>
    <cellStyle name="Normal 5 4 2 2 4" xfId="536" xr:uid="{30346D1B-4625-46D7-B478-8C7E4D8AE07A}"/>
    <cellStyle name="Normal 5 4 2 2 4 2" xfId="537" xr:uid="{2949B99E-008D-4568-B7B8-B9BAE0118E72}"/>
    <cellStyle name="Normal 5 4 2 2 4 2 2" xfId="1201" xr:uid="{3F13CA01-F5E9-450B-912C-03FCE475E46D}"/>
    <cellStyle name="Normal 5 4 2 2 4 2 2 2" xfId="1202" xr:uid="{D9EC4BCA-9160-4927-8A11-C3AD27BBE515}"/>
    <cellStyle name="Normal 5 4 2 2 4 2 3" xfId="1203" xr:uid="{9CBBE4BD-35E1-4DD4-96C5-F71006EB2D3B}"/>
    <cellStyle name="Normal 5 4 2 2 4 3" xfId="1204" xr:uid="{97F9FCAC-571C-486C-9430-CD3716AF277D}"/>
    <cellStyle name="Normal 5 4 2 2 4 3 2" xfId="1205" xr:uid="{084AEEE5-656B-444B-8FD5-FA81CE1FA389}"/>
    <cellStyle name="Normal 5 4 2 2 4 4" xfId="1206" xr:uid="{CCA43831-8BA7-4E58-B4C7-3AB92A1947D4}"/>
    <cellStyle name="Normal 5 4 2 2 5" xfId="538" xr:uid="{60429B05-BFD9-40D7-B1D4-D7B82F13A910}"/>
    <cellStyle name="Normal 5 4 2 2 5 2" xfId="1207" xr:uid="{39A1CF6F-D659-411E-9BBC-7C84FC63F64F}"/>
    <cellStyle name="Normal 5 4 2 2 5 2 2" xfId="1208" xr:uid="{C8A28F5D-8319-45F9-9A65-F3A41092190E}"/>
    <cellStyle name="Normal 5 4 2 2 5 3" xfId="1209" xr:uid="{147735C6-D117-4793-8096-C20CFA0295FC}"/>
    <cellStyle name="Normal 5 4 2 2 5 4" xfId="2846" xr:uid="{12CA2FFF-3DAD-4D77-9132-257D72C44DE0}"/>
    <cellStyle name="Normal 5 4 2 2 6" xfId="1210" xr:uid="{9C575DC6-9453-4D66-BD39-1CEFF0BFDF25}"/>
    <cellStyle name="Normal 5 4 2 2 6 2" xfId="1211" xr:uid="{3F98F298-8B7A-4836-8912-4BDA8715B023}"/>
    <cellStyle name="Normal 5 4 2 2 7" xfId="1212" xr:uid="{50EB7E64-022B-4305-888A-55BEF6E398DA}"/>
    <cellStyle name="Normal 5 4 2 2 8" xfId="2847" xr:uid="{B2CA8235-D536-4885-B83F-53D07F1A0065}"/>
    <cellStyle name="Normal 5 4 2 3" xfId="296" xr:uid="{2B417622-8819-4344-83A7-24FB05C37050}"/>
    <cellStyle name="Normal 5 4 2 3 2" xfId="539" xr:uid="{D5F6E086-C192-4F0A-97A2-494A49F5AA79}"/>
    <cellStyle name="Normal 5 4 2 3 2 2" xfId="540" xr:uid="{268CE177-0862-45C7-8B73-0B092B05BD4C}"/>
    <cellStyle name="Normal 5 4 2 3 2 2 2" xfId="1213" xr:uid="{77E76DD7-46AD-4AF9-8AB3-F53BF7D16DFC}"/>
    <cellStyle name="Normal 5 4 2 3 2 2 2 2" xfId="1214" xr:uid="{8F125B32-8432-46E1-87C4-52A5E1C87113}"/>
    <cellStyle name="Normal 5 4 2 3 2 2 3" xfId="1215" xr:uid="{8BBA060A-E3EF-423E-A9B0-08DF523C3076}"/>
    <cellStyle name="Normal 5 4 2 3 2 3" xfId="1216" xr:uid="{70789447-E9FB-4E4A-9EDA-8E2BCB658B39}"/>
    <cellStyle name="Normal 5 4 2 3 2 3 2" xfId="1217" xr:uid="{4F00B9AF-A5A9-4589-9A1D-E2315E65165A}"/>
    <cellStyle name="Normal 5 4 2 3 2 4" xfId="1218" xr:uid="{5C8A459D-6666-4069-A7AF-63E48F13300F}"/>
    <cellStyle name="Normal 5 4 2 3 3" xfId="541" xr:uid="{45ECA01A-8B97-4427-9F58-D23D3CF0D0BB}"/>
    <cellStyle name="Normal 5 4 2 3 3 2" xfId="1219" xr:uid="{5928E98E-700B-4DD3-A87A-7070452CB4DC}"/>
    <cellStyle name="Normal 5 4 2 3 3 2 2" xfId="1220" xr:uid="{FD7BA770-78C2-456E-A5E1-32137E5DE065}"/>
    <cellStyle name="Normal 5 4 2 3 3 3" xfId="1221" xr:uid="{FBF37169-3224-4ED6-8CA3-51ED90AB7DEE}"/>
    <cellStyle name="Normal 5 4 2 3 3 4" xfId="2848" xr:uid="{34E313DE-A987-472C-A816-1D4CBDE24204}"/>
    <cellStyle name="Normal 5 4 2 3 4" xfId="1222" xr:uid="{6592083F-EA8D-4811-9931-CBDBBAF7E270}"/>
    <cellStyle name="Normal 5 4 2 3 4 2" xfId="1223" xr:uid="{0EAC0AEC-24DC-4D0E-A736-5FA43A011B69}"/>
    <cellStyle name="Normal 5 4 2 3 5" xfId="1224" xr:uid="{4B2F3E68-0031-4DCC-AD12-8BCD1EAF74C0}"/>
    <cellStyle name="Normal 5 4 2 3 6" xfId="2849" xr:uid="{4FEC0D03-DB29-45C5-8074-873040AFAA3E}"/>
    <cellStyle name="Normal 5 4 2 4" xfId="297" xr:uid="{C6997B46-112C-408B-909D-7FE17AC8F1D7}"/>
    <cellStyle name="Normal 5 4 2 4 2" xfId="542" xr:uid="{492BF090-FBF5-4B36-BEB4-F0739E93331D}"/>
    <cellStyle name="Normal 5 4 2 4 2 2" xfId="543" xr:uid="{D743AD6E-5DBC-49A8-9DA4-0CEAE4001EBC}"/>
    <cellStyle name="Normal 5 4 2 4 2 2 2" xfId="1225" xr:uid="{3831DF9F-5A2A-4B56-BE3C-9C646DE4D334}"/>
    <cellStyle name="Normal 5 4 2 4 2 2 2 2" xfId="1226" xr:uid="{8F86B4B6-C8B4-47E3-8457-7EB89E023AB9}"/>
    <cellStyle name="Normal 5 4 2 4 2 2 3" xfId="1227" xr:uid="{03F2B938-96B8-49FF-B353-A32EC79CD36C}"/>
    <cellStyle name="Normal 5 4 2 4 2 3" xfId="1228" xr:uid="{9500EA83-6D82-465F-8FBB-A664B98F0BE7}"/>
    <cellStyle name="Normal 5 4 2 4 2 3 2" xfId="1229" xr:uid="{6C61B51E-34FF-4872-9D63-6B553478BBBD}"/>
    <cellStyle name="Normal 5 4 2 4 2 4" xfId="1230" xr:uid="{24365B59-11BA-44D7-8769-B7ACA86CFEA2}"/>
    <cellStyle name="Normal 5 4 2 4 3" xfId="544" xr:uid="{ABC6146A-D648-4439-ADF9-C4E8631D03DC}"/>
    <cellStyle name="Normal 5 4 2 4 3 2" xfId="1231" xr:uid="{667E0BD1-5D31-48DE-839D-25FF7E5BA642}"/>
    <cellStyle name="Normal 5 4 2 4 3 2 2" xfId="1232" xr:uid="{FE33D17B-7A6B-4900-8955-B35B6A2CF287}"/>
    <cellStyle name="Normal 5 4 2 4 3 3" xfId="1233" xr:uid="{03B29529-8140-4409-ABB3-C74193F3D8F2}"/>
    <cellStyle name="Normal 5 4 2 4 4" xfId="1234" xr:uid="{5A48FEAD-FB92-4AA5-ABDF-ED8867DDB4BA}"/>
    <cellStyle name="Normal 5 4 2 4 4 2" xfId="1235" xr:uid="{F54BFEAA-0C36-4954-BCA7-D61259518D13}"/>
    <cellStyle name="Normal 5 4 2 4 5" xfId="1236" xr:uid="{4B33135F-601D-45E0-93AD-9DFEF2B9403F}"/>
    <cellStyle name="Normal 5 4 2 5" xfId="298" xr:uid="{50ADCDF7-A550-4888-8E5C-F31B3D5BD96A}"/>
    <cellStyle name="Normal 5 4 2 5 2" xfId="545" xr:uid="{8571ADEE-6F73-40E4-9832-E3FC1BA6984D}"/>
    <cellStyle name="Normal 5 4 2 5 2 2" xfId="1237" xr:uid="{D2738D48-6820-4D1E-95B1-6842B1D105F3}"/>
    <cellStyle name="Normal 5 4 2 5 2 2 2" xfId="1238" xr:uid="{7044FE11-F4A4-4B40-A5F1-9ECBCC5D3DEC}"/>
    <cellStyle name="Normal 5 4 2 5 2 3" xfId="1239" xr:uid="{7E68CD3A-1EC7-45DA-9A4B-90F62D9EE802}"/>
    <cellStyle name="Normal 5 4 2 5 3" xfId="1240" xr:uid="{AB6B126E-08D2-4FB2-8F6D-DA1286C246B2}"/>
    <cellStyle name="Normal 5 4 2 5 3 2" xfId="1241" xr:uid="{A4B66765-2392-40C9-87C1-E1DD755A9590}"/>
    <cellStyle name="Normal 5 4 2 5 4" xfId="1242" xr:uid="{163CEE66-97F9-4D68-8558-62FAED02B20A}"/>
    <cellStyle name="Normal 5 4 2 6" xfId="546" xr:uid="{7CDA402D-3999-445A-8B8F-8ABA3C1EC5C9}"/>
    <cellStyle name="Normal 5 4 2 6 2" xfId="1243" xr:uid="{A4DE7602-EC51-48E9-B99C-647FDAE250B9}"/>
    <cellStyle name="Normal 5 4 2 6 2 2" xfId="1244" xr:uid="{69A68E93-A702-40B8-9C4D-3E0BC71AE1F5}"/>
    <cellStyle name="Normal 5 4 2 6 2 3" xfId="4419" xr:uid="{89862C75-A1FE-4F34-A6DE-986F5EB62616}"/>
    <cellStyle name="Normal 5 4 2 6 3" xfId="1245" xr:uid="{F0A49602-E69B-4F9F-971D-B5D0DF1040A8}"/>
    <cellStyle name="Normal 5 4 2 6 4" xfId="2850" xr:uid="{77A4906A-ACA2-42B3-A65F-1E118688153E}"/>
    <cellStyle name="Normal 5 4 2 6 4 2" xfId="4584" xr:uid="{D29C2C08-F056-4583-AE6A-B79A830E0633}"/>
    <cellStyle name="Normal 5 4 2 6 4 3" xfId="4683" xr:uid="{AB9CCD31-3B9F-416F-B453-266F0578FFA2}"/>
    <cellStyle name="Normal 5 4 2 6 4 4" xfId="4611" xr:uid="{49C59CF6-EFE6-40A3-A71C-F62467281E20}"/>
    <cellStyle name="Normal 5 4 2 7" xfId="1246" xr:uid="{3B821C9C-8BE5-47AC-A785-DF9260BC8D76}"/>
    <cellStyle name="Normal 5 4 2 7 2" xfId="1247" xr:uid="{80700E53-1CFF-4D33-AB7B-BCAC585D4765}"/>
    <cellStyle name="Normal 5 4 2 8" xfId="1248" xr:uid="{B1219C47-44C3-427D-90AC-963B716DFA14}"/>
    <cellStyle name="Normal 5 4 2 9" xfId="2851" xr:uid="{48D62B68-9E40-4779-AD2D-66AD5C05B939}"/>
    <cellStyle name="Normal 5 4 3" xfId="95" xr:uid="{1846CB78-46D8-4851-8740-5653B37C9B0C}"/>
    <cellStyle name="Normal 5 4 3 2" xfId="96" xr:uid="{0659A36B-5334-47E0-BC26-0B909A7EFA1A}"/>
    <cellStyle name="Normal 5 4 3 2 2" xfId="547" xr:uid="{23E2B9D7-87E8-4B82-9EDD-9D8FC2660C90}"/>
    <cellStyle name="Normal 5 4 3 2 2 2" xfId="548" xr:uid="{F5362CE6-68FE-4D90-963C-BA90635C36D1}"/>
    <cellStyle name="Normal 5 4 3 2 2 2 2" xfId="1249" xr:uid="{5B85143A-6991-40AD-B673-11F56CAD01BB}"/>
    <cellStyle name="Normal 5 4 3 2 2 2 2 2" xfId="1250" xr:uid="{E1293AEB-1B39-41BB-BEEF-E85D7321FB3D}"/>
    <cellStyle name="Normal 5 4 3 2 2 2 3" xfId="1251" xr:uid="{2B9D5ABB-BD6A-48C3-B783-FA5F92CB3F93}"/>
    <cellStyle name="Normal 5 4 3 2 2 3" xfId="1252" xr:uid="{51BB0546-296C-4EDA-8334-CC4814331AB6}"/>
    <cellStyle name="Normal 5 4 3 2 2 3 2" xfId="1253" xr:uid="{95E13A21-78C6-4C31-B5DB-75300747E1B2}"/>
    <cellStyle name="Normal 5 4 3 2 2 4" xfId="1254" xr:uid="{18B913FA-3EEC-4E70-B790-F3313A87746E}"/>
    <cellStyle name="Normal 5 4 3 2 3" xfId="549" xr:uid="{BFD4BD1D-2318-4981-AE7C-52900EF43307}"/>
    <cellStyle name="Normal 5 4 3 2 3 2" xfId="1255" xr:uid="{C33A5D61-EB9B-432F-97BA-7524F20361F2}"/>
    <cellStyle name="Normal 5 4 3 2 3 2 2" xfId="1256" xr:uid="{83924123-8D3F-4828-BE55-4DD008E1CF96}"/>
    <cellStyle name="Normal 5 4 3 2 3 3" xfId="1257" xr:uid="{BB236B62-4EDC-4E41-B435-53A0CC038F88}"/>
    <cellStyle name="Normal 5 4 3 2 3 4" xfId="2852" xr:uid="{3433DB10-20CD-4E2D-820E-A0FB05A8A019}"/>
    <cellStyle name="Normal 5 4 3 2 4" xfId="1258" xr:uid="{8C972A24-EC7E-4414-9FBC-9EC7B350747A}"/>
    <cellStyle name="Normal 5 4 3 2 4 2" xfId="1259" xr:uid="{A5D7BA6A-6B4D-4450-B2AF-0EC76FABDB3E}"/>
    <cellStyle name="Normal 5 4 3 2 5" xfId="1260" xr:uid="{52889198-E980-46C3-A558-DFA6760AB0DA}"/>
    <cellStyle name="Normal 5 4 3 2 6" xfId="2853" xr:uid="{02E5FA8F-667A-4DD6-9DCB-07B4AFCA8893}"/>
    <cellStyle name="Normal 5 4 3 3" xfId="299" xr:uid="{773A20EE-CD19-4164-8B47-77C791AAFD22}"/>
    <cellStyle name="Normal 5 4 3 3 2" xfId="550" xr:uid="{D0F2F888-0B91-42F2-9829-E1DFC607E16B}"/>
    <cellStyle name="Normal 5 4 3 3 2 2" xfId="551" xr:uid="{0DE64EBB-1675-456C-AC5D-5DB7DAA74499}"/>
    <cellStyle name="Normal 5 4 3 3 2 2 2" xfId="1261" xr:uid="{3F1F32BC-CD8E-434E-A8AC-1726A33463C2}"/>
    <cellStyle name="Normal 5 4 3 3 2 2 2 2" xfId="1262" xr:uid="{F871E00D-EFD6-4AC6-894D-8A3731B0BD51}"/>
    <cellStyle name="Normal 5 4 3 3 2 2 3" xfId="1263" xr:uid="{3631931F-DE6B-4790-A84A-C353A295FBF5}"/>
    <cellStyle name="Normal 5 4 3 3 2 3" xfId="1264" xr:uid="{A385CFE6-5C15-46A8-BF74-EFEAEF9861A4}"/>
    <cellStyle name="Normal 5 4 3 3 2 3 2" xfId="1265" xr:uid="{35EC9BB4-C178-4781-9B5E-A74C0CD7F24C}"/>
    <cellStyle name="Normal 5 4 3 3 2 4" xfId="1266" xr:uid="{A7D989DB-05CE-4A20-BB26-0228974F5A40}"/>
    <cellStyle name="Normal 5 4 3 3 3" xfId="552" xr:uid="{44441F5C-C13A-4865-BB72-7AA192546296}"/>
    <cellStyle name="Normal 5 4 3 3 3 2" xfId="1267" xr:uid="{EA226E4B-924F-4027-94DC-23C378E0E06C}"/>
    <cellStyle name="Normal 5 4 3 3 3 2 2" xfId="1268" xr:uid="{45252E09-9D81-46EF-A7FB-99D57409D731}"/>
    <cellStyle name="Normal 5 4 3 3 3 3" xfId="1269" xr:uid="{DDF6D45E-A1F8-4A3B-BC5A-AE0FCDE4B7FB}"/>
    <cellStyle name="Normal 5 4 3 3 4" xfId="1270" xr:uid="{0F75CF1D-1CFA-4614-8700-DDAD466822A9}"/>
    <cellStyle name="Normal 5 4 3 3 4 2" xfId="1271" xr:uid="{E5C0AC26-45F2-428B-BC00-D3805D24F2F1}"/>
    <cellStyle name="Normal 5 4 3 3 5" xfId="1272" xr:uid="{55309E05-B3EC-48F4-A1CB-D37EB872FB6D}"/>
    <cellStyle name="Normal 5 4 3 4" xfId="300" xr:uid="{CCF6C7E1-CFC4-4126-A02F-B97F8891364A}"/>
    <cellStyle name="Normal 5 4 3 4 2" xfId="553" xr:uid="{B084E889-D4B6-49AF-8117-20F1A5E9631E}"/>
    <cellStyle name="Normal 5 4 3 4 2 2" xfId="1273" xr:uid="{508B07AC-4B38-4973-9CD2-277E6010CCBC}"/>
    <cellStyle name="Normal 5 4 3 4 2 2 2" xfId="1274" xr:uid="{51D0EE07-1528-442F-B64B-8542E1191BE8}"/>
    <cellStyle name="Normal 5 4 3 4 2 3" xfId="1275" xr:uid="{0355F301-985C-478E-A3C7-6421A964107A}"/>
    <cellStyle name="Normal 5 4 3 4 3" xfId="1276" xr:uid="{6CA5F7EF-AB3E-4424-B1A5-682B9F4D9279}"/>
    <cellStyle name="Normal 5 4 3 4 3 2" xfId="1277" xr:uid="{1D62F8BD-9FBA-4FD7-93D9-74484082205A}"/>
    <cellStyle name="Normal 5 4 3 4 4" xfId="1278" xr:uid="{DC66D90F-027D-427E-85EF-384FC32BA02B}"/>
    <cellStyle name="Normal 5 4 3 5" xfId="554" xr:uid="{11906D9D-272B-4A48-943C-EE100F999969}"/>
    <cellStyle name="Normal 5 4 3 5 2" xfId="1279" xr:uid="{29A27201-E4EF-4EE1-8D0D-E3ABA9751717}"/>
    <cellStyle name="Normal 5 4 3 5 2 2" xfId="1280" xr:uid="{6AC75562-42F4-4E10-A8BB-502F774D14E7}"/>
    <cellStyle name="Normal 5 4 3 5 3" xfId="1281" xr:uid="{6887FB6F-2EE2-4BE2-9EFF-316DA3526544}"/>
    <cellStyle name="Normal 5 4 3 5 4" xfId="2854" xr:uid="{F9DD943B-EBCB-458B-82C0-912873FE0DF2}"/>
    <cellStyle name="Normal 5 4 3 6" xfId="1282" xr:uid="{C6DD898F-2297-4A66-9757-AFE3839C8DFB}"/>
    <cellStyle name="Normal 5 4 3 6 2" xfId="1283" xr:uid="{6F433324-6DA2-4DF4-AAFD-C07EF44E0F43}"/>
    <cellStyle name="Normal 5 4 3 7" xfId="1284" xr:uid="{478F895E-889C-4D5E-9013-BBB362DFD65B}"/>
    <cellStyle name="Normal 5 4 3 8" xfId="2855" xr:uid="{29ED8EBE-8BAE-4AD2-A5D9-ED544F86BBC5}"/>
    <cellStyle name="Normal 5 4 4" xfId="97" xr:uid="{960C598C-8AD8-4888-9FB1-E6193539F97B}"/>
    <cellStyle name="Normal 5 4 4 2" xfId="446" xr:uid="{CE4622D7-7FB3-47F0-AA44-B18EB2BC3AD9}"/>
    <cellStyle name="Normal 5 4 4 2 2" xfId="555" xr:uid="{7D223D29-3750-494E-B749-109471AC3C1C}"/>
    <cellStyle name="Normal 5 4 4 2 2 2" xfId="1285" xr:uid="{C67F9068-F275-486A-A4E9-C012CD10999D}"/>
    <cellStyle name="Normal 5 4 4 2 2 2 2" xfId="1286" xr:uid="{C0E141E6-A361-4EEF-97ED-7E907E0F4846}"/>
    <cellStyle name="Normal 5 4 4 2 2 3" xfId="1287" xr:uid="{38611322-E1A2-4B1B-BC04-55822A956067}"/>
    <cellStyle name="Normal 5 4 4 2 2 4" xfId="2856" xr:uid="{74740E20-F8F6-4870-8840-EB732B33ADB7}"/>
    <cellStyle name="Normal 5 4 4 2 3" xfId="1288" xr:uid="{89BB62CB-CE5B-4377-A1E7-BE6D1DBA3BA7}"/>
    <cellStyle name="Normal 5 4 4 2 3 2" xfId="1289" xr:uid="{537BB944-4007-4238-9676-9D9AB86D2408}"/>
    <cellStyle name="Normal 5 4 4 2 4" xfId="1290" xr:uid="{A4ADC2CC-B5DB-4F8E-97D8-167B2FDD75FF}"/>
    <cellStyle name="Normal 5 4 4 2 5" xfId="2857" xr:uid="{79C02048-B689-47CC-9128-B752120ECF34}"/>
    <cellStyle name="Normal 5 4 4 3" xfId="556" xr:uid="{892C467B-0399-483D-95EE-1B369AB3A6EF}"/>
    <cellStyle name="Normal 5 4 4 3 2" xfId="1291" xr:uid="{29C49AAE-8C18-4D95-A6FD-9C950B8263D1}"/>
    <cellStyle name="Normal 5 4 4 3 2 2" xfId="1292" xr:uid="{D482544A-6AD7-4E4E-8F2E-4C3B6504D4E5}"/>
    <cellStyle name="Normal 5 4 4 3 3" xfId="1293" xr:uid="{2D6C3B49-DF30-4492-ACA2-D582D9FB6826}"/>
    <cellStyle name="Normal 5 4 4 3 4" xfId="2858" xr:uid="{4E5A8BD0-5C79-4E5C-85A5-4694A713FDD3}"/>
    <cellStyle name="Normal 5 4 4 4" xfId="1294" xr:uid="{F459F1F7-936B-402F-B83F-1C3C377EA152}"/>
    <cellStyle name="Normal 5 4 4 4 2" xfId="1295" xr:uid="{B3674FF1-E253-4162-BF5A-5DD27178EF1F}"/>
    <cellStyle name="Normal 5 4 4 4 3" xfId="2859" xr:uid="{3D48B2D4-75F6-4EAA-9BE5-13DD49FEE9B5}"/>
    <cellStyle name="Normal 5 4 4 4 4" xfId="2860" xr:uid="{6D68FB22-751C-43B7-930B-DE6DA8A53726}"/>
    <cellStyle name="Normal 5 4 4 5" xfId="1296" xr:uid="{FF6E32A9-1670-424D-8E9B-18184DD162B0}"/>
    <cellStyle name="Normal 5 4 4 6" xfId="2861" xr:uid="{11E30797-B6C5-47A3-9369-6116E652FF31}"/>
    <cellStyle name="Normal 5 4 4 7" xfId="2862" xr:uid="{9BF4200D-E5F9-42B5-88E3-DC253F41FF3B}"/>
    <cellStyle name="Normal 5 4 5" xfId="301" xr:uid="{0ED4D969-4FFD-4DFD-8985-24BA2423DF70}"/>
    <cellStyle name="Normal 5 4 5 2" xfId="557" xr:uid="{4480A398-434D-4E3E-8D19-0C0973B04BC9}"/>
    <cellStyle name="Normal 5 4 5 2 2" xfId="558" xr:uid="{AB24837D-0CF0-4C00-9173-4001C2B40FF0}"/>
    <cellStyle name="Normal 5 4 5 2 2 2" xfId="1297" xr:uid="{AA21ADCE-A724-44BF-82C3-B0E64CB72D1D}"/>
    <cellStyle name="Normal 5 4 5 2 2 2 2" xfId="1298" xr:uid="{B040C261-B8A3-4411-A0E0-101492C58068}"/>
    <cellStyle name="Normal 5 4 5 2 2 3" xfId="1299" xr:uid="{E2BF68FC-C091-4753-A431-FC78063C4086}"/>
    <cellStyle name="Normal 5 4 5 2 3" xfId="1300" xr:uid="{8153C83F-C743-4921-ADBF-576B80E46DF5}"/>
    <cellStyle name="Normal 5 4 5 2 3 2" xfId="1301" xr:uid="{53FA63A6-CF2C-4686-A3A9-62F2D0091275}"/>
    <cellStyle name="Normal 5 4 5 2 4" xfId="1302" xr:uid="{988751C1-CE16-4867-A6CE-32E9A6D341F1}"/>
    <cellStyle name="Normal 5 4 5 3" xfId="559" xr:uid="{84579A39-5BC1-4FCD-A95D-2C6A42E6D0FA}"/>
    <cellStyle name="Normal 5 4 5 3 2" xfId="1303" xr:uid="{D1865D21-683B-48D0-B2D7-7B200EB6BC88}"/>
    <cellStyle name="Normal 5 4 5 3 2 2" xfId="1304" xr:uid="{F3C27A04-D39F-42F3-9287-FBDFBDED0FF2}"/>
    <cellStyle name="Normal 5 4 5 3 3" xfId="1305" xr:uid="{DF23EFF2-6A1E-4C0A-883A-3C555719F3D4}"/>
    <cellStyle name="Normal 5 4 5 3 4" xfId="2863" xr:uid="{72A83076-AD80-4E00-81B9-5B664030C44B}"/>
    <cellStyle name="Normal 5 4 5 4" xfId="1306" xr:uid="{F4695F3A-F0B3-49DB-8153-1B6D52BD3CD6}"/>
    <cellStyle name="Normal 5 4 5 4 2" xfId="1307" xr:uid="{3631B04C-7A20-497A-BB40-B6B41C4FCEDA}"/>
    <cellStyle name="Normal 5 4 5 5" xfId="1308" xr:uid="{7FDE0ED8-0D34-4C9C-B21C-B0A55C92B940}"/>
    <cellStyle name="Normal 5 4 5 6" xfId="2864" xr:uid="{1673CAB7-ADCB-482A-B079-E74A3860A485}"/>
    <cellStyle name="Normal 5 4 6" xfId="302" xr:uid="{6968682F-0D1C-458F-AD4E-1F005443BEBF}"/>
    <cellStyle name="Normal 5 4 6 2" xfId="560" xr:uid="{5726EA84-958F-48DF-858B-E458A484E63E}"/>
    <cellStyle name="Normal 5 4 6 2 2" xfId="1309" xr:uid="{8C45E249-66DB-48DE-AACD-536353969F06}"/>
    <cellStyle name="Normal 5 4 6 2 2 2" xfId="1310" xr:uid="{B5E44BE6-A402-46ED-82D9-F79778FA58FD}"/>
    <cellStyle name="Normal 5 4 6 2 3" xfId="1311" xr:uid="{8BE4E1C8-8763-4610-9495-665313E78C48}"/>
    <cellStyle name="Normal 5 4 6 2 4" xfId="2865" xr:uid="{749C9EE2-02FE-4FAD-965C-23AB555B7B43}"/>
    <cellStyle name="Normal 5 4 6 3" xfId="1312" xr:uid="{A9430884-1199-48B8-BB8E-83C992EF79C7}"/>
    <cellStyle name="Normal 5 4 6 3 2" xfId="1313" xr:uid="{A6FF3E46-BDE0-4FE5-8DE6-0DA7ACD315AA}"/>
    <cellStyle name="Normal 5 4 6 4" xfId="1314" xr:uid="{748341D0-C2BF-4C80-9FBC-3A857F155590}"/>
    <cellStyle name="Normal 5 4 6 5" xfId="2866" xr:uid="{A4EB9DCE-CFD7-44A6-B4ED-9F9EB016E12F}"/>
    <cellStyle name="Normal 5 4 7" xfId="561" xr:uid="{663A8524-D80D-4C3B-A936-E6D7977B94E2}"/>
    <cellStyle name="Normal 5 4 7 2" xfId="1315" xr:uid="{599A6BEC-464C-40D5-89C3-1746A67914AA}"/>
    <cellStyle name="Normal 5 4 7 2 2" xfId="1316" xr:uid="{4773D2E5-D523-4B18-8CE0-0963496AC8EC}"/>
    <cellStyle name="Normal 5 4 7 2 3" xfId="4418" xr:uid="{FEC6AC34-42F6-4F3F-B904-4A681129228C}"/>
    <cellStyle name="Normal 5 4 7 3" xfId="1317" xr:uid="{FF0EC324-31C7-400E-8F23-529BF889D6E8}"/>
    <cellStyle name="Normal 5 4 7 4" xfId="2867" xr:uid="{39D74805-404B-42F3-9E60-27F861CEBE7C}"/>
    <cellStyle name="Normal 5 4 7 4 2" xfId="4583" xr:uid="{72C477A0-6D4D-4C2C-8155-B701D9BD0D76}"/>
    <cellStyle name="Normal 5 4 7 4 3" xfId="4684" xr:uid="{8B651EA7-1D36-4420-90B6-21DDA2DF0EEC}"/>
    <cellStyle name="Normal 5 4 7 4 4" xfId="4610" xr:uid="{DDFB91F5-3981-4680-B605-2263B90A16E8}"/>
    <cellStyle name="Normal 5 4 8" xfId="1318" xr:uid="{9C8C9A32-E039-4176-8894-400455821031}"/>
    <cellStyle name="Normal 5 4 8 2" xfId="1319" xr:uid="{079CAE4C-7DEA-4964-9078-7AA9521AB53A}"/>
    <cellStyle name="Normal 5 4 8 3" xfId="2868" xr:uid="{83EB068E-956A-410D-B842-4FE5C88D05B5}"/>
    <cellStyle name="Normal 5 4 8 4" xfId="2869" xr:uid="{C35C51C5-86EA-46C1-A106-550F44C89C04}"/>
    <cellStyle name="Normal 5 4 9" xfId="1320" xr:uid="{EDCE9E19-175C-4FFE-A224-92420EA5648E}"/>
    <cellStyle name="Normal 5 5" xfId="98" xr:uid="{987BBA22-1F3F-4555-A150-B003C9B5D11C}"/>
    <cellStyle name="Normal 5 5 10" xfId="2870" xr:uid="{E29D7872-C62D-4AA8-99A7-701A1D61B14A}"/>
    <cellStyle name="Normal 5 5 11" xfId="2871" xr:uid="{50459A0B-F606-4A3D-BB30-6927FC6D9F72}"/>
    <cellStyle name="Normal 5 5 2" xfId="99" xr:uid="{7E2195C0-E9BA-4D91-9329-FE093BBDE2B8}"/>
    <cellStyle name="Normal 5 5 2 2" xfId="100" xr:uid="{6E5454DC-D924-4B14-A851-53DE4A0A1AF2}"/>
    <cellStyle name="Normal 5 5 2 2 2" xfId="303" xr:uid="{D29BDDE9-6208-4050-89D3-D0277DAF343B}"/>
    <cellStyle name="Normal 5 5 2 2 2 2" xfId="562" xr:uid="{04022782-21AD-4E8F-BE15-FC28B7AF50FE}"/>
    <cellStyle name="Normal 5 5 2 2 2 2 2" xfId="1321" xr:uid="{5053E6A4-6625-489F-95EA-DEABC5CE0CC7}"/>
    <cellStyle name="Normal 5 5 2 2 2 2 2 2" xfId="1322" xr:uid="{ADDF2A6F-F6D6-48BA-AFC4-A16DD35CEFEE}"/>
    <cellStyle name="Normal 5 5 2 2 2 2 3" xfId="1323" xr:uid="{BC88E7BB-220A-4880-9C3E-CE2851689728}"/>
    <cellStyle name="Normal 5 5 2 2 2 2 4" xfId="2872" xr:uid="{85451D44-E8B7-4CB8-B84F-FF84E32E1294}"/>
    <cellStyle name="Normal 5 5 2 2 2 3" xfId="1324" xr:uid="{B518BF2E-2FC9-4F82-B986-B0EA4CB98FDD}"/>
    <cellStyle name="Normal 5 5 2 2 2 3 2" xfId="1325" xr:uid="{7DF6DFCD-8128-4086-85D3-5009A0B63C3C}"/>
    <cellStyle name="Normal 5 5 2 2 2 3 3" xfId="2873" xr:uid="{3BB019C6-B7C2-4655-BD9C-731CD53DB8B2}"/>
    <cellStyle name="Normal 5 5 2 2 2 3 4" xfId="2874" xr:uid="{EABBA345-D336-45D4-BC10-A9569B11E490}"/>
    <cellStyle name="Normal 5 5 2 2 2 4" xfId="1326" xr:uid="{7D3B3F13-EE2B-4AEC-A0CA-EE0CB7197FA2}"/>
    <cellStyle name="Normal 5 5 2 2 2 5" xfId="2875" xr:uid="{2F91533E-2646-45C3-BB2B-F95906DD4C86}"/>
    <cellStyle name="Normal 5 5 2 2 2 6" xfId="2876" xr:uid="{D220A0F7-7897-4C2B-B160-57E6379B090C}"/>
    <cellStyle name="Normal 5 5 2 2 3" xfId="563" xr:uid="{88C4A065-8A66-44BA-A09A-0FC7B986B3B8}"/>
    <cellStyle name="Normal 5 5 2 2 3 2" xfId="1327" xr:uid="{030765BE-98EB-477E-8518-F64AD63FC27F}"/>
    <cellStyle name="Normal 5 5 2 2 3 2 2" xfId="1328" xr:uid="{1389C434-4A7F-4425-B2AF-0D184E3F240F}"/>
    <cellStyle name="Normal 5 5 2 2 3 2 3" xfId="2877" xr:uid="{A5471B9E-70ED-46F3-9703-1B6D48365EB3}"/>
    <cellStyle name="Normal 5 5 2 2 3 2 4" xfId="2878" xr:uid="{B6328625-735A-4268-9EDD-0E49E4853667}"/>
    <cellStyle name="Normal 5 5 2 2 3 3" xfId="1329" xr:uid="{CCEEFECE-B3DD-40BF-9BA4-BB0BC82D7D5B}"/>
    <cellStyle name="Normal 5 5 2 2 3 4" xfId="2879" xr:uid="{7A6148A3-46E6-44D2-94C7-249822032516}"/>
    <cellStyle name="Normal 5 5 2 2 3 5" xfId="2880" xr:uid="{7410D2D4-2DAE-4D35-9C6C-24DF8842F47C}"/>
    <cellStyle name="Normal 5 5 2 2 4" xfId="1330" xr:uid="{18078002-403A-4902-9EFA-2214C5536382}"/>
    <cellStyle name="Normal 5 5 2 2 4 2" xfId="1331" xr:uid="{52D747F2-7312-425B-9F06-46DACA3D4D39}"/>
    <cellStyle name="Normal 5 5 2 2 4 3" xfId="2881" xr:uid="{206AAB7C-8776-4E82-BDFB-6B6F0E9C1ABE}"/>
    <cellStyle name="Normal 5 5 2 2 4 4" xfId="2882" xr:uid="{40DC68FA-E301-488B-A106-EBA8A46FEBD0}"/>
    <cellStyle name="Normal 5 5 2 2 5" xfId="1332" xr:uid="{29133BC8-8117-48C3-B671-BEE423D96D91}"/>
    <cellStyle name="Normal 5 5 2 2 5 2" xfId="2883" xr:uid="{C94CD715-7ACB-4002-ABD6-5CF6798C4708}"/>
    <cellStyle name="Normal 5 5 2 2 5 3" xfId="2884" xr:uid="{3801CB7A-35A0-4736-8565-9495856A2BE6}"/>
    <cellStyle name="Normal 5 5 2 2 5 4" xfId="2885" xr:uid="{CB4D82E4-95DF-4EF6-B79D-0BC08B239B5A}"/>
    <cellStyle name="Normal 5 5 2 2 6" xfId="2886" xr:uid="{10CE01E4-A2F4-48B5-A338-0D76FA011189}"/>
    <cellStyle name="Normal 5 5 2 2 7" xfId="2887" xr:uid="{29CD5EC1-0718-4FAB-8597-D9CE9A168EC7}"/>
    <cellStyle name="Normal 5 5 2 2 8" xfId="2888" xr:uid="{6F13B1D3-2C3B-4762-B57D-9C53806D6BD0}"/>
    <cellStyle name="Normal 5 5 2 3" xfId="304" xr:uid="{A496F605-DED5-4002-9502-3E4A9E589787}"/>
    <cellStyle name="Normal 5 5 2 3 2" xfId="564" xr:uid="{654A0E45-6C3F-4D8F-B665-B916006342CC}"/>
    <cellStyle name="Normal 5 5 2 3 2 2" xfId="565" xr:uid="{D246501C-CDDF-455E-A90B-C7727B1E4332}"/>
    <cellStyle name="Normal 5 5 2 3 2 2 2" xfId="1333" xr:uid="{AD2AC899-3274-474A-8D7D-71B4EDB346B0}"/>
    <cellStyle name="Normal 5 5 2 3 2 2 2 2" xfId="1334" xr:uid="{2DCEFF80-63A3-4E2C-981C-FEE7D5A99CFC}"/>
    <cellStyle name="Normal 5 5 2 3 2 2 3" xfId="1335" xr:uid="{77C5E50F-B63D-4F81-87BB-93166A40932E}"/>
    <cellStyle name="Normal 5 5 2 3 2 3" xfId="1336" xr:uid="{D49DE0FC-E6B5-4EF2-AD50-94E8673D3DBE}"/>
    <cellStyle name="Normal 5 5 2 3 2 3 2" xfId="1337" xr:uid="{892F1575-86FB-40C2-8D33-5F40FF6EEA66}"/>
    <cellStyle name="Normal 5 5 2 3 2 4" xfId="1338" xr:uid="{657B0BF4-45D4-471D-9DB4-5BEBB6264C01}"/>
    <cellStyle name="Normal 5 5 2 3 3" xfId="566" xr:uid="{56F00436-CD02-4139-B4FD-532865C1E0B3}"/>
    <cellStyle name="Normal 5 5 2 3 3 2" xfId="1339" xr:uid="{756BD0B8-3B56-4C5B-ABAC-3069FFF07054}"/>
    <cellStyle name="Normal 5 5 2 3 3 2 2" xfId="1340" xr:uid="{ECAF3EEC-5491-4D0C-B69D-F9A842549B41}"/>
    <cellStyle name="Normal 5 5 2 3 3 3" xfId="1341" xr:uid="{CBCFF2E1-98C4-4058-9D9F-C9A59C27DC64}"/>
    <cellStyle name="Normal 5 5 2 3 3 4" xfId="2889" xr:uid="{95389B32-B195-4826-B70B-DF104C7B5F55}"/>
    <cellStyle name="Normal 5 5 2 3 4" xfId="1342" xr:uid="{968872DF-026C-47D7-B307-F69E62D7612B}"/>
    <cellStyle name="Normal 5 5 2 3 4 2" xfId="1343" xr:uid="{83962E8A-9818-4E12-8C2B-F2FAC9C6CA72}"/>
    <cellStyle name="Normal 5 5 2 3 5" xfId="1344" xr:uid="{F4D2A636-297C-4879-B7B9-FD68F9E3D446}"/>
    <cellStyle name="Normal 5 5 2 3 6" xfId="2890" xr:uid="{D441A113-3B67-42EA-9705-BB44BB440E5D}"/>
    <cellStyle name="Normal 5 5 2 4" xfId="305" xr:uid="{F4C69F4E-66C2-4F57-A60D-1F14D313FCC9}"/>
    <cellStyle name="Normal 5 5 2 4 2" xfId="567" xr:uid="{69CA695C-F77B-4239-9D48-13318DFFBA78}"/>
    <cellStyle name="Normal 5 5 2 4 2 2" xfId="1345" xr:uid="{FC867B04-F89A-45D3-8E1C-8F7C3F8D0AE6}"/>
    <cellStyle name="Normal 5 5 2 4 2 2 2" xfId="1346" xr:uid="{9B0C7879-5DE8-4FCE-B0B7-34A1C1A9E45E}"/>
    <cellStyle name="Normal 5 5 2 4 2 3" xfId="1347" xr:uid="{BE241A0C-E479-49AD-99FD-23084B6C0A65}"/>
    <cellStyle name="Normal 5 5 2 4 2 4" xfId="2891" xr:uid="{FBCECE26-A387-431A-833F-78E9DE7CC663}"/>
    <cellStyle name="Normal 5 5 2 4 3" xfId="1348" xr:uid="{863953B0-4D75-4ADB-91F0-4583A4EED8D1}"/>
    <cellStyle name="Normal 5 5 2 4 3 2" xfId="1349" xr:uid="{C29D30D2-62DF-49B8-830B-EFD4D4364AE3}"/>
    <cellStyle name="Normal 5 5 2 4 4" xfId="1350" xr:uid="{07DCE400-CB7D-4B2D-BB95-00DB8368AA12}"/>
    <cellStyle name="Normal 5 5 2 4 5" xfId="2892" xr:uid="{3CEA6DF2-6AC4-4E8B-BCBA-D9C84D4F7AE8}"/>
    <cellStyle name="Normal 5 5 2 5" xfId="306" xr:uid="{2FE531B9-3644-4EA1-853A-7D55D7F6D1B0}"/>
    <cellStyle name="Normal 5 5 2 5 2" xfId="1351" xr:uid="{D317397A-1ED4-4D5D-A4E9-3ECB81051923}"/>
    <cellStyle name="Normal 5 5 2 5 2 2" xfId="1352" xr:uid="{72C723F2-0433-4B97-BC80-5BA6D71AF7D3}"/>
    <cellStyle name="Normal 5 5 2 5 3" xfId="1353" xr:uid="{A64C5F1F-D808-4409-9B61-65DE282DB124}"/>
    <cellStyle name="Normal 5 5 2 5 4" xfId="2893" xr:uid="{126CCC4C-C1A0-41B6-8280-C46D36A30FDC}"/>
    <cellStyle name="Normal 5 5 2 6" xfId="1354" xr:uid="{56CD170F-AC59-4C7A-A5D8-9B177AC96673}"/>
    <cellStyle name="Normal 5 5 2 6 2" xfId="1355" xr:uid="{D67F9A3C-0B4A-47E5-8406-DBD775D20C0D}"/>
    <cellStyle name="Normal 5 5 2 6 3" xfId="2894" xr:uid="{9D36228D-E934-43DD-B81A-304D08A38C2D}"/>
    <cellStyle name="Normal 5 5 2 6 4" xfId="2895" xr:uid="{97093165-414A-4455-B43E-D4A20CB33012}"/>
    <cellStyle name="Normal 5 5 2 7" xfId="1356" xr:uid="{778D7BDB-E549-4EFF-8024-ECE2D756D79D}"/>
    <cellStyle name="Normal 5 5 2 8" xfId="2896" xr:uid="{56AEFC0C-1A76-43C3-946E-59B7EAAB0F32}"/>
    <cellStyle name="Normal 5 5 2 9" xfId="2897" xr:uid="{41765AA2-E280-4FE6-8D71-0973C180CD81}"/>
    <cellStyle name="Normal 5 5 3" xfId="101" xr:uid="{56388712-971B-4EB0-9F1D-2BDE68E1D12D}"/>
    <cellStyle name="Normal 5 5 3 2" xfId="102" xr:uid="{132A398C-63BB-42C6-BF64-DC186F5E7A79}"/>
    <cellStyle name="Normal 5 5 3 2 2" xfId="568" xr:uid="{18F98EF1-A724-44AC-ACA6-D008A3BD052F}"/>
    <cellStyle name="Normal 5 5 3 2 2 2" xfId="1357" xr:uid="{8018634C-0BB1-4CF4-A46B-6C4E138768CA}"/>
    <cellStyle name="Normal 5 5 3 2 2 2 2" xfId="1358" xr:uid="{320C2492-922E-4AEF-A99F-88DBDAE662F4}"/>
    <cellStyle name="Normal 5 5 3 2 2 2 2 2" xfId="4468" xr:uid="{1F6BC365-85B5-4D14-B5CD-614F67409FD1}"/>
    <cellStyle name="Normal 5 5 3 2 2 2 3" xfId="4469" xr:uid="{B6DBE8E3-A3AF-4A44-8AF9-FAE3909D661E}"/>
    <cellStyle name="Normal 5 5 3 2 2 3" xfId="1359" xr:uid="{47C243F4-D3AC-4770-86ED-BD83F19BAA1C}"/>
    <cellStyle name="Normal 5 5 3 2 2 3 2" xfId="4470" xr:uid="{A8BD2BE9-098B-4617-AF37-365EB2B53F56}"/>
    <cellStyle name="Normal 5 5 3 2 2 4" xfId="2898" xr:uid="{1787927E-1076-46F6-A355-99FA09D6B608}"/>
    <cellStyle name="Normal 5 5 3 2 3" xfId="1360" xr:uid="{D4D28580-9A27-4308-95DE-578C0EA968A1}"/>
    <cellStyle name="Normal 5 5 3 2 3 2" xfId="1361" xr:uid="{6D54391F-68E0-4976-A778-88171992D41A}"/>
    <cellStyle name="Normal 5 5 3 2 3 2 2" xfId="4471" xr:uid="{11D74DA0-BC78-4026-A824-9999CC3BB88A}"/>
    <cellStyle name="Normal 5 5 3 2 3 3" xfId="2899" xr:uid="{49B2D9F5-BC30-45A8-ACD4-19EF109ACC85}"/>
    <cellStyle name="Normal 5 5 3 2 3 4" xfId="2900" xr:uid="{D2BBD069-562D-40ED-8235-A2580CC93BBB}"/>
    <cellStyle name="Normal 5 5 3 2 4" xfId="1362" xr:uid="{0A248A24-B533-4D05-8EB5-D0BF6941C204}"/>
    <cellStyle name="Normal 5 5 3 2 4 2" xfId="4472" xr:uid="{8E57EE4C-35DA-4A1C-96E3-3FC9BD5E922E}"/>
    <cellStyle name="Normal 5 5 3 2 5" xfId="2901" xr:uid="{FBEFF898-53D5-4197-ABC4-065032F37D2D}"/>
    <cellStyle name="Normal 5 5 3 2 6" xfId="2902" xr:uid="{CCFD000F-F111-4666-AB34-8892AEDD724E}"/>
    <cellStyle name="Normal 5 5 3 3" xfId="307" xr:uid="{A8101E3D-C24F-4FD2-A1D3-F6566CE4DDAF}"/>
    <cellStyle name="Normal 5 5 3 3 2" xfId="1363" xr:uid="{97EBB7DD-007C-47CE-837F-6C409283A548}"/>
    <cellStyle name="Normal 5 5 3 3 2 2" xfId="1364" xr:uid="{30981BA8-03AF-4023-AE75-FF4B55965CA7}"/>
    <cellStyle name="Normal 5 5 3 3 2 2 2" xfId="4473" xr:uid="{C8136D1D-4794-41B9-BB53-A714044DA8C7}"/>
    <cellStyle name="Normal 5 5 3 3 2 3" xfId="2903" xr:uid="{FA2ACD98-9005-4CCE-82B3-E5B2B3B80650}"/>
    <cellStyle name="Normal 5 5 3 3 2 4" xfId="2904" xr:uid="{6B9C5B41-979E-435D-BC67-474DF944E42F}"/>
    <cellStyle name="Normal 5 5 3 3 3" xfId="1365" xr:uid="{4559FADE-2EF4-4C36-B14A-556843747A1E}"/>
    <cellStyle name="Normal 5 5 3 3 3 2" xfId="4474" xr:uid="{791C60BC-F1EE-49DC-BAAC-DCAE3EE92C06}"/>
    <cellStyle name="Normal 5 5 3 3 4" xfId="2905" xr:uid="{30CAE8EC-7581-49B7-B060-6F2E6163B929}"/>
    <cellStyle name="Normal 5 5 3 3 5" xfId="2906" xr:uid="{EEA4C682-2868-4BB3-8167-48767D774EFA}"/>
    <cellStyle name="Normal 5 5 3 4" xfId="1366" xr:uid="{3DDE2B25-3872-4A78-BDAC-FAAA2DDE8299}"/>
    <cellStyle name="Normal 5 5 3 4 2" xfId="1367" xr:uid="{20446C84-6F47-4265-B429-AB5F13E8868C}"/>
    <cellStyle name="Normal 5 5 3 4 2 2" xfId="4475" xr:uid="{089D5E40-6016-4568-B842-93277FEB70ED}"/>
    <cellStyle name="Normal 5 5 3 4 3" xfId="2907" xr:uid="{B3EA8E6A-7F38-4F9B-B9FD-B2D145E299BA}"/>
    <cellStyle name="Normal 5 5 3 4 4" xfId="2908" xr:uid="{C7129858-4D22-4527-80FF-FDB5639FD4C4}"/>
    <cellStyle name="Normal 5 5 3 5" xfId="1368" xr:uid="{DF460487-9925-435A-B943-554C46B3B62A}"/>
    <cellStyle name="Normal 5 5 3 5 2" xfId="2909" xr:uid="{95FC4C28-A041-4663-8187-0BBA46F6FE78}"/>
    <cellStyle name="Normal 5 5 3 5 3" xfId="2910" xr:uid="{724C9358-E628-4CDF-B1E1-6E38C6594FEC}"/>
    <cellStyle name="Normal 5 5 3 5 4" xfId="2911" xr:uid="{08D94398-56EB-4057-9658-BB5787966093}"/>
    <cellStyle name="Normal 5 5 3 6" xfId="2912" xr:uid="{95CB2896-44A9-41EC-8418-7557FE0141D1}"/>
    <cellStyle name="Normal 5 5 3 7" xfId="2913" xr:uid="{CDFCB03D-C3EB-4D2A-95AF-EABA57BC2D78}"/>
    <cellStyle name="Normal 5 5 3 8" xfId="2914" xr:uid="{4995F08A-8626-4283-B7DC-696470DF2FA4}"/>
    <cellStyle name="Normal 5 5 4" xfId="103" xr:uid="{3DB8DCBB-CC44-41D9-8DFC-CC4D5D5CC7BB}"/>
    <cellStyle name="Normal 5 5 4 2" xfId="569" xr:uid="{D77BCE7A-4C93-4983-B32A-116CB9C550A9}"/>
    <cellStyle name="Normal 5 5 4 2 2" xfId="570" xr:uid="{79914D0A-3E07-4205-9E39-5C313CB5B21D}"/>
    <cellStyle name="Normal 5 5 4 2 2 2" xfId="1369" xr:uid="{D386EF6E-1473-4BB0-9538-12546F258E8D}"/>
    <cellStyle name="Normal 5 5 4 2 2 2 2" xfId="1370" xr:uid="{B73940C1-D064-4199-92D0-C3FAE41908D0}"/>
    <cellStyle name="Normal 5 5 4 2 2 3" xfId="1371" xr:uid="{5B02BEE5-8302-4C8C-8F5D-0693910A411C}"/>
    <cellStyle name="Normal 5 5 4 2 2 4" xfId="2915" xr:uid="{5BDF9C38-C4AF-4BE3-9ACC-F4092105D2CD}"/>
    <cellStyle name="Normal 5 5 4 2 3" xfId="1372" xr:uid="{64376FFD-5770-4597-8288-761F83E61CA1}"/>
    <cellStyle name="Normal 5 5 4 2 3 2" xfId="1373" xr:uid="{79E03607-B2F0-4695-A711-6ED720EFC687}"/>
    <cellStyle name="Normal 5 5 4 2 4" xfId="1374" xr:uid="{04FC0AED-8B5A-4965-9765-63D24540359C}"/>
    <cellStyle name="Normal 5 5 4 2 5" xfId="2916" xr:uid="{25DAB117-AFAA-4031-B190-8B50D7CAFF27}"/>
    <cellStyle name="Normal 5 5 4 3" xfId="571" xr:uid="{7D95DECB-684E-4313-AC2A-31E7FA03113B}"/>
    <cellStyle name="Normal 5 5 4 3 2" xfId="1375" xr:uid="{E28000B0-73E5-4451-9786-9FC91571B374}"/>
    <cellStyle name="Normal 5 5 4 3 2 2" xfId="1376" xr:uid="{F4A558B8-7B94-4864-94F7-D3555CFE7644}"/>
    <cellStyle name="Normal 5 5 4 3 3" xfId="1377" xr:uid="{93A65D21-6353-4C13-A6A9-181548A5ED58}"/>
    <cellStyle name="Normal 5 5 4 3 4" xfId="2917" xr:uid="{22D0FAC6-E90E-4BEF-88D8-096BEEDE7260}"/>
    <cellStyle name="Normal 5 5 4 4" xfId="1378" xr:uid="{590AC324-53D3-4E1F-9BEA-144E21EB6640}"/>
    <cellStyle name="Normal 5 5 4 4 2" xfId="1379" xr:uid="{DB9B3FE3-6B6F-4735-991F-F24A3A511179}"/>
    <cellStyle name="Normal 5 5 4 4 3" xfId="2918" xr:uid="{F68CF212-EC37-42C8-BC5B-88671AEB167F}"/>
    <cellStyle name="Normal 5 5 4 4 4" xfId="2919" xr:uid="{1E53FD39-6E71-43FC-83D9-2AE298675DB8}"/>
    <cellStyle name="Normal 5 5 4 5" xfId="1380" xr:uid="{ADC0C44E-A1B2-4778-89BC-FE337EEF1B97}"/>
    <cellStyle name="Normal 5 5 4 6" xfId="2920" xr:uid="{28777955-60CB-43BB-B2A8-9FE8FBF2187D}"/>
    <cellStyle name="Normal 5 5 4 7" xfId="2921" xr:uid="{D0C6745E-2CEE-4379-8E3E-17EF4362A72D}"/>
    <cellStyle name="Normal 5 5 5" xfId="308" xr:uid="{7B4DA244-799F-44BF-8B84-1A60C30A4E45}"/>
    <cellStyle name="Normal 5 5 5 2" xfId="572" xr:uid="{81C6561F-F38A-4FF8-9392-8B429F371D36}"/>
    <cellStyle name="Normal 5 5 5 2 2" xfId="1381" xr:uid="{C7FE2F76-AFBC-4C83-9112-E737E1B129EA}"/>
    <cellStyle name="Normal 5 5 5 2 2 2" xfId="1382" xr:uid="{6857A9D7-DAF3-4A62-A036-CDE60D0D89C8}"/>
    <cellStyle name="Normal 5 5 5 2 3" xfId="1383" xr:uid="{0DAE5DFF-ACA9-43B5-AA02-A17BA5FAC8A6}"/>
    <cellStyle name="Normal 5 5 5 2 4" xfId="2922" xr:uid="{EF15EED6-51C0-497B-BC9E-D0458F892DFB}"/>
    <cellStyle name="Normal 5 5 5 3" xfId="1384" xr:uid="{D43DAEA2-F671-47C7-804F-FDF7DB7FB53A}"/>
    <cellStyle name="Normal 5 5 5 3 2" xfId="1385" xr:uid="{5A6CF8D5-41C9-44DA-92C8-9AF5DDE169C9}"/>
    <cellStyle name="Normal 5 5 5 3 3" xfId="2923" xr:uid="{E64E79E5-F044-416D-8C26-4B413A17E2DC}"/>
    <cellStyle name="Normal 5 5 5 3 4" xfId="2924" xr:uid="{6CD9EA9E-36DE-4F5D-B450-AEBD149A0F01}"/>
    <cellStyle name="Normal 5 5 5 4" xfId="1386" xr:uid="{F9E0AFC0-A1B0-4E9D-B778-7DE0EDD36A3C}"/>
    <cellStyle name="Normal 5 5 5 5" xfId="2925" xr:uid="{76FB8336-0F0D-4533-AC86-545DCC4BC4CE}"/>
    <cellStyle name="Normal 5 5 5 6" xfId="2926" xr:uid="{2824ED78-66D7-44B3-8F80-A342E64650F4}"/>
    <cellStyle name="Normal 5 5 6" xfId="309" xr:uid="{0006ECDF-B04E-4DB1-9BBF-709489612E49}"/>
    <cellStyle name="Normal 5 5 6 2" xfId="1387" xr:uid="{87DD46FF-D324-4A9D-8DE4-FB46E22F5296}"/>
    <cellStyle name="Normal 5 5 6 2 2" xfId="1388" xr:uid="{0C35C88A-8EE8-4F0E-866F-5BC49765397A}"/>
    <cellStyle name="Normal 5 5 6 2 3" xfId="2927" xr:uid="{0266A58D-6D0B-40DB-A451-E4BCDD9FFE85}"/>
    <cellStyle name="Normal 5 5 6 2 4" xfId="2928" xr:uid="{04ECDA30-F3EC-46C5-9B38-D274428D6A0F}"/>
    <cellStyle name="Normal 5 5 6 3" xfId="1389" xr:uid="{7243369B-332E-4CD3-88AF-D9C68A13CB3A}"/>
    <cellStyle name="Normal 5 5 6 4" xfId="2929" xr:uid="{A76A1B00-1F21-40CC-9569-4B71785222B5}"/>
    <cellStyle name="Normal 5 5 6 5" xfId="2930" xr:uid="{9990D361-9D1B-4370-9794-1CA1585526DF}"/>
    <cellStyle name="Normal 5 5 7" xfId="1390" xr:uid="{9FF354E9-3950-4D48-955C-106244CEADB4}"/>
    <cellStyle name="Normal 5 5 7 2" xfId="1391" xr:uid="{3CAF46AC-124E-4536-8CFA-4292A96D943A}"/>
    <cellStyle name="Normal 5 5 7 3" xfId="2931" xr:uid="{0BC0FE55-A512-4E98-91D2-4FF5E55AF5C7}"/>
    <cellStyle name="Normal 5 5 7 4" xfId="2932" xr:uid="{421AE57D-B4C9-47D1-B24D-EFD99EC16EC2}"/>
    <cellStyle name="Normal 5 5 8" xfId="1392" xr:uid="{1F6096A9-5CB1-4519-83A1-D33C3E72C416}"/>
    <cellStyle name="Normal 5 5 8 2" xfId="2933" xr:uid="{E35AF85C-1E84-4FBF-A126-420C686D6A8A}"/>
    <cellStyle name="Normal 5 5 8 3" xfId="2934" xr:uid="{D93DE6F5-B602-4141-B9F4-EAC8E1131E7B}"/>
    <cellStyle name="Normal 5 5 8 4" xfId="2935" xr:uid="{102FAB3D-05E5-4AFB-8C1E-57D34056B99F}"/>
    <cellStyle name="Normal 5 5 9" xfId="2936" xr:uid="{B841F604-452C-4019-B87B-0C895F11B286}"/>
    <cellStyle name="Normal 5 6" xfId="104" xr:uid="{8AEA29F2-5B6C-4DED-8024-4C8BE3AB88A7}"/>
    <cellStyle name="Normal 5 6 10" xfId="2937" xr:uid="{BB3FA46D-D7D1-4757-ADCE-730515F8AA67}"/>
    <cellStyle name="Normal 5 6 11" xfId="2938" xr:uid="{B7EFD828-BC2E-4196-BDE4-6A6F9E75DB5C}"/>
    <cellStyle name="Normal 5 6 2" xfId="105" xr:uid="{98F7A098-8976-4CB9-97C3-C7B6B8DB01C0}"/>
    <cellStyle name="Normal 5 6 2 2" xfId="310" xr:uid="{E53818B7-4E2D-4CC0-9216-BD69F466A956}"/>
    <cellStyle name="Normal 5 6 2 2 2" xfId="573" xr:uid="{01BAAAF4-883F-40E4-A8D6-915312B2A3EE}"/>
    <cellStyle name="Normal 5 6 2 2 2 2" xfId="574" xr:uid="{5E2ADA0A-A6D7-438C-814B-3D579CB2E02F}"/>
    <cellStyle name="Normal 5 6 2 2 2 2 2" xfId="1393" xr:uid="{1DF24CFC-143D-4FB4-8C44-ACE05E8154B0}"/>
    <cellStyle name="Normal 5 6 2 2 2 2 3" xfId="2939" xr:uid="{F5212121-0B6F-4A90-A9DE-77F9228EECAD}"/>
    <cellStyle name="Normal 5 6 2 2 2 2 4" xfId="2940" xr:uid="{1CFEB1A1-ABFA-4426-851E-A7AC5FF1142E}"/>
    <cellStyle name="Normal 5 6 2 2 2 3" xfId="1394" xr:uid="{B56F10CB-F77D-486B-9B57-04F8B1761C14}"/>
    <cellStyle name="Normal 5 6 2 2 2 3 2" xfId="2941" xr:uid="{4D633C10-1958-49C4-AEC5-AD3A4EF5EFBB}"/>
    <cellStyle name="Normal 5 6 2 2 2 3 3" xfId="2942" xr:uid="{AC007423-8B62-4037-8F3C-565C1CF978B6}"/>
    <cellStyle name="Normal 5 6 2 2 2 3 4" xfId="2943" xr:uid="{35977B45-F833-4AD1-BB70-29C36BCF90AC}"/>
    <cellStyle name="Normal 5 6 2 2 2 4" xfId="2944" xr:uid="{3896FCDA-8668-4EE8-8976-99AB4F788537}"/>
    <cellStyle name="Normal 5 6 2 2 2 5" xfId="2945" xr:uid="{3AD491D5-0833-473D-8976-E8DE5A840323}"/>
    <cellStyle name="Normal 5 6 2 2 2 6" xfId="2946" xr:uid="{B628D7AB-EC4F-4E2A-AB73-40661F37B4BC}"/>
    <cellStyle name="Normal 5 6 2 2 3" xfId="575" xr:uid="{10B4E540-7B1A-4ADB-A059-17143B5EADB3}"/>
    <cellStyle name="Normal 5 6 2 2 3 2" xfId="1395" xr:uid="{3D54CBB6-E4BC-4A0E-8CEE-6B246F9C589A}"/>
    <cellStyle name="Normal 5 6 2 2 3 2 2" xfId="2947" xr:uid="{53BECC05-F62A-42A0-AC6F-618270C42EF2}"/>
    <cellStyle name="Normal 5 6 2 2 3 2 3" xfId="2948" xr:uid="{E476FB2D-FFD6-4DAB-BA80-E1132606D688}"/>
    <cellStyle name="Normal 5 6 2 2 3 2 4" xfId="2949" xr:uid="{76137B98-DCB7-4C03-A651-5D711CC656F7}"/>
    <cellStyle name="Normal 5 6 2 2 3 3" xfId="2950" xr:uid="{909D8010-CFEB-4A78-A2F9-F5E58C12A4F2}"/>
    <cellStyle name="Normal 5 6 2 2 3 4" xfId="2951" xr:uid="{4173AB6B-034D-41FE-A884-B6AED4C4E474}"/>
    <cellStyle name="Normal 5 6 2 2 3 5" xfId="2952" xr:uid="{C54C5621-AFF1-4EF1-887F-38FAB7ECE127}"/>
    <cellStyle name="Normal 5 6 2 2 4" xfId="1396" xr:uid="{EF7CC3F2-3C27-4FA5-ACEF-9BDE69273049}"/>
    <cellStyle name="Normal 5 6 2 2 4 2" xfId="2953" xr:uid="{BA0038B1-E5AE-408C-B0D3-408D0637CE75}"/>
    <cellStyle name="Normal 5 6 2 2 4 3" xfId="2954" xr:uid="{8B4C5E7F-5DD7-4DAB-B4CD-40E7A2E7CBC8}"/>
    <cellStyle name="Normal 5 6 2 2 4 4" xfId="2955" xr:uid="{BE1AC506-1651-44EC-9183-28E86E120DF6}"/>
    <cellStyle name="Normal 5 6 2 2 5" xfId="2956" xr:uid="{8A933104-0EC4-4167-B520-21358B6521F4}"/>
    <cellStyle name="Normal 5 6 2 2 5 2" xfId="2957" xr:uid="{DE232DBC-28EC-43C7-ADB1-E415F24C9F0F}"/>
    <cellStyle name="Normal 5 6 2 2 5 3" xfId="2958" xr:uid="{257154C0-32F6-4852-9636-8CBA9893AD73}"/>
    <cellStyle name="Normal 5 6 2 2 5 4" xfId="2959" xr:uid="{13057995-7FE7-442B-8808-A8A85E0A336F}"/>
    <cellStyle name="Normal 5 6 2 2 6" xfId="2960" xr:uid="{B338A6C3-C41B-4E6C-AC69-ABABF96093C6}"/>
    <cellStyle name="Normal 5 6 2 2 7" xfId="2961" xr:uid="{A5F971DD-7F84-4E6D-B076-C8EED7E99F29}"/>
    <cellStyle name="Normal 5 6 2 2 8" xfId="2962" xr:uid="{BC62B907-1A29-4F53-8856-790D7C039B67}"/>
    <cellStyle name="Normal 5 6 2 3" xfId="576" xr:uid="{F8073954-C6DD-406B-BCD3-AB202E6B4F33}"/>
    <cellStyle name="Normal 5 6 2 3 2" xfId="577" xr:uid="{8DB94E9F-70B0-4AFF-8047-41245DD738EA}"/>
    <cellStyle name="Normal 5 6 2 3 2 2" xfId="578" xr:uid="{18A73ED0-25E0-4D9D-A77F-EC06CEC13860}"/>
    <cellStyle name="Normal 5 6 2 3 2 3" xfId="2963" xr:uid="{AD5DCD03-C964-4DFC-BF42-700B4CFEBDBF}"/>
    <cellStyle name="Normal 5 6 2 3 2 4" xfId="2964" xr:uid="{B03C2C87-3B5E-4BE5-83E5-0404F690CA04}"/>
    <cellStyle name="Normal 5 6 2 3 3" xfId="579" xr:uid="{7878EFF8-8F3C-4917-89FC-DD5A9BBD970C}"/>
    <cellStyle name="Normal 5 6 2 3 3 2" xfId="2965" xr:uid="{82AD0440-FDDC-4CFC-836B-C8279994417C}"/>
    <cellStyle name="Normal 5 6 2 3 3 3" xfId="2966" xr:uid="{3ECAE2D0-B578-4945-97E1-C4D3D5C91BE0}"/>
    <cellStyle name="Normal 5 6 2 3 3 4" xfId="2967" xr:uid="{96CD6A14-19F1-435A-BB7A-E656CB6CD951}"/>
    <cellStyle name="Normal 5 6 2 3 4" xfId="2968" xr:uid="{08F49256-B089-4D46-BAC8-D422B9C64EFF}"/>
    <cellStyle name="Normal 5 6 2 3 5" xfId="2969" xr:uid="{FD9753DF-62F3-4CF9-A704-94B6145E2A84}"/>
    <cellStyle name="Normal 5 6 2 3 6" xfId="2970" xr:uid="{AEC41953-1489-466A-B7CB-75719000A691}"/>
    <cellStyle name="Normal 5 6 2 4" xfId="580" xr:uid="{4EC2B7EB-3254-434B-8DD7-338447E80ED8}"/>
    <cellStyle name="Normal 5 6 2 4 2" xfId="581" xr:uid="{43E291C0-91A8-45FD-B494-40D56C0C4CFE}"/>
    <cellStyle name="Normal 5 6 2 4 2 2" xfId="2971" xr:uid="{CC0CFCDF-8F15-4AC9-89AE-6DA99150C1AA}"/>
    <cellStyle name="Normal 5 6 2 4 2 3" xfId="2972" xr:uid="{9A5727D9-C458-4F6B-9619-A76397EDD189}"/>
    <cellStyle name="Normal 5 6 2 4 2 4" xfId="2973" xr:uid="{6442F175-ED63-47F1-99F3-70D4C5319711}"/>
    <cellStyle name="Normal 5 6 2 4 3" xfId="2974" xr:uid="{82AAB54F-684F-4AF2-B5FD-D2F7C522D011}"/>
    <cellStyle name="Normal 5 6 2 4 4" xfId="2975" xr:uid="{0E400773-8187-4239-8AE3-D3037C5ECE70}"/>
    <cellStyle name="Normal 5 6 2 4 5" xfId="2976" xr:uid="{E50D05B6-0B39-43B2-90DF-8D1E52FC011A}"/>
    <cellStyle name="Normal 5 6 2 5" xfId="582" xr:uid="{3112DC73-7A8F-4EFA-81AD-9A87C7A344E9}"/>
    <cellStyle name="Normal 5 6 2 5 2" xfId="2977" xr:uid="{7B49DC41-9D9A-4AC6-812D-F6CDDAE4FF07}"/>
    <cellStyle name="Normal 5 6 2 5 3" xfId="2978" xr:uid="{8649F4F6-6A66-4B5F-9974-E102F20B30EE}"/>
    <cellStyle name="Normal 5 6 2 5 4" xfId="2979" xr:uid="{A36C85B3-127A-44D1-957C-8534EAC029D0}"/>
    <cellStyle name="Normal 5 6 2 6" xfId="2980" xr:uid="{198D0828-6427-496A-A3E4-7629CBB5AA1B}"/>
    <cellStyle name="Normal 5 6 2 6 2" xfId="2981" xr:uid="{29477920-384B-4638-BCA5-3606C3406E50}"/>
    <cellStyle name="Normal 5 6 2 6 3" xfId="2982" xr:uid="{F01BCC83-E0D7-4067-B1DD-8B248DE884B4}"/>
    <cellStyle name="Normal 5 6 2 6 4" xfId="2983" xr:uid="{AB70C9C6-AD01-48FD-A64A-6CAB1ECF050E}"/>
    <cellStyle name="Normal 5 6 2 7" xfId="2984" xr:uid="{81409036-DBB7-43FF-B6B2-EC9548B4DED2}"/>
    <cellStyle name="Normal 5 6 2 8" xfId="2985" xr:uid="{ED46547D-8B58-48F9-A76C-BD242C39B3D9}"/>
    <cellStyle name="Normal 5 6 2 9" xfId="2986" xr:uid="{E2D87727-5D61-4EA7-8AC3-B3A2D508D47A}"/>
    <cellStyle name="Normal 5 6 3" xfId="311" xr:uid="{C6394D5C-B887-4DAD-8475-AD9CEA8B78FD}"/>
    <cellStyle name="Normal 5 6 3 2" xfId="583" xr:uid="{7B7556F8-FC3D-4183-A776-0CA3DCB13C35}"/>
    <cellStyle name="Normal 5 6 3 2 2" xfId="584" xr:uid="{8234D384-FAAB-477B-A87F-60504EC72A6D}"/>
    <cellStyle name="Normal 5 6 3 2 2 2" xfId="1397" xr:uid="{3D1A49C9-3245-442F-8944-CEEB8A4C0509}"/>
    <cellStyle name="Normal 5 6 3 2 2 2 2" xfId="1398" xr:uid="{511A2B4B-AE48-4C65-9799-43E2C920A675}"/>
    <cellStyle name="Normal 5 6 3 2 2 3" xfId="1399" xr:uid="{4643442B-E041-4466-9532-7471E79A6E75}"/>
    <cellStyle name="Normal 5 6 3 2 2 4" xfId="2987" xr:uid="{071D3D8F-7D59-4854-AAED-D4526718259E}"/>
    <cellStyle name="Normal 5 6 3 2 3" xfId="1400" xr:uid="{E1CC0B29-1903-4AF0-A983-0725461A7F1B}"/>
    <cellStyle name="Normal 5 6 3 2 3 2" xfId="1401" xr:uid="{07C95124-6474-4F36-B85B-1153CD5866D1}"/>
    <cellStyle name="Normal 5 6 3 2 3 3" xfId="2988" xr:uid="{B44457FD-CB3A-4E32-92B5-786F75C2E5D6}"/>
    <cellStyle name="Normal 5 6 3 2 3 4" xfId="2989" xr:uid="{B1106985-BEBD-48D7-A7D4-CC9954E526AA}"/>
    <cellStyle name="Normal 5 6 3 2 4" xfId="1402" xr:uid="{90A02C8F-9A14-4389-AE5B-7D83B2CDE2BC}"/>
    <cellStyle name="Normal 5 6 3 2 5" xfId="2990" xr:uid="{F1C86104-1673-4E77-96A4-77AA42AC56E7}"/>
    <cellStyle name="Normal 5 6 3 2 6" xfId="2991" xr:uid="{280551E3-612B-4C61-82E6-5B13BA856F44}"/>
    <cellStyle name="Normal 5 6 3 3" xfId="585" xr:uid="{34372E67-B818-4835-B2EF-D902E2B2F0EC}"/>
    <cellStyle name="Normal 5 6 3 3 2" xfId="1403" xr:uid="{B4B6E8A5-D201-48D2-8619-EF6849E25733}"/>
    <cellStyle name="Normal 5 6 3 3 2 2" xfId="1404" xr:uid="{83097223-80FD-4858-9550-5D754D221A14}"/>
    <cellStyle name="Normal 5 6 3 3 2 3" xfId="2992" xr:uid="{7A9B4910-99FD-426C-BDF5-C30B8F7A79AA}"/>
    <cellStyle name="Normal 5 6 3 3 2 4" xfId="2993" xr:uid="{FF47D31C-342B-4A48-906C-80599E93C88F}"/>
    <cellStyle name="Normal 5 6 3 3 3" xfId="1405" xr:uid="{D3275101-0DBC-4CD8-A9B9-488867FB257B}"/>
    <cellStyle name="Normal 5 6 3 3 4" xfId="2994" xr:uid="{C616CAD9-26D3-4D91-8720-954C27438D26}"/>
    <cellStyle name="Normal 5 6 3 3 5" xfId="2995" xr:uid="{9180A2E1-ED04-40C7-BE6D-9C4B40229B39}"/>
    <cellStyle name="Normal 5 6 3 4" xfId="1406" xr:uid="{50DDE352-29D0-4402-8C94-8D93FD2B4D98}"/>
    <cellStyle name="Normal 5 6 3 4 2" xfId="1407" xr:uid="{CDFFBBAE-C283-46BA-B971-A55EE7D2111C}"/>
    <cellStyle name="Normal 5 6 3 4 3" xfId="2996" xr:uid="{FB07F044-CC16-4B87-8233-BB64068DD47E}"/>
    <cellStyle name="Normal 5 6 3 4 4" xfId="2997" xr:uid="{17A01049-DBB4-46A3-9564-05E9055651BF}"/>
    <cellStyle name="Normal 5 6 3 5" xfId="1408" xr:uid="{0DD2A94B-617E-4B61-BA11-B6A4AA09942D}"/>
    <cellStyle name="Normal 5 6 3 5 2" xfId="2998" xr:uid="{C5AEF660-E58C-4FE9-87A5-B187E90D2C9E}"/>
    <cellStyle name="Normal 5 6 3 5 3" xfId="2999" xr:uid="{A3381474-7B89-453A-AAA9-FE9D561111DC}"/>
    <cellStyle name="Normal 5 6 3 5 4" xfId="3000" xr:uid="{F9BFD9D8-C3B5-46EB-8F4C-9B3B471E1A47}"/>
    <cellStyle name="Normal 5 6 3 6" xfId="3001" xr:uid="{B6F7CA58-6A78-4082-87B0-DD5079B09D15}"/>
    <cellStyle name="Normal 5 6 3 7" xfId="3002" xr:uid="{FCBE0064-C6FD-4675-90B9-C0CF20861CF5}"/>
    <cellStyle name="Normal 5 6 3 8" xfId="3003" xr:uid="{802564D7-E91B-4E4E-B3F1-218BF7BFDBF6}"/>
    <cellStyle name="Normal 5 6 4" xfId="312" xr:uid="{19733097-E04A-4E7E-BADC-7ACD8E263C82}"/>
    <cellStyle name="Normal 5 6 4 2" xfId="586" xr:uid="{110CE5E8-FC01-4988-94B2-496BED31AEFD}"/>
    <cellStyle name="Normal 5 6 4 2 2" xfId="587" xr:uid="{CF4B0506-9D4A-4AFA-B38E-442207D4EA3E}"/>
    <cellStyle name="Normal 5 6 4 2 2 2" xfId="1409" xr:uid="{D88E5742-0088-47F9-AE94-9A0249E5F39E}"/>
    <cellStyle name="Normal 5 6 4 2 2 3" xfId="3004" xr:uid="{4E9947E5-6A59-4F07-80BF-45E620AD67D2}"/>
    <cellStyle name="Normal 5 6 4 2 2 4" xfId="3005" xr:uid="{7EE56AF3-EF4F-4143-A839-021AF8DDB543}"/>
    <cellStyle name="Normal 5 6 4 2 3" xfId="1410" xr:uid="{EA8A370F-1899-4A65-B5A7-03200D783736}"/>
    <cellStyle name="Normal 5 6 4 2 4" xfId="3006" xr:uid="{4126DDC8-2719-4F94-8BAE-08E3409B8DEF}"/>
    <cellStyle name="Normal 5 6 4 2 5" xfId="3007" xr:uid="{BEA0DFBD-1071-4101-B385-D777E705C075}"/>
    <cellStyle name="Normal 5 6 4 3" xfId="588" xr:uid="{E451A4D0-2E46-4248-A2F7-A6E2A5F16153}"/>
    <cellStyle name="Normal 5 6 4 3 2" xfId="1411" xr:uid="{42CA1A4A-DB36-4D63-AE90-9A0A67F06E8C}"/>
    <cellStyle name="Normal 5 6 4 3 3" xfId="3008" xr:uid="{4BD7D3F3-17BE-4961-A159-5155D61A94F5}"/>
    <cellStyle name="Normal 5 6 4 3 4" xfId="3009" xr:uid="{CB1B1CDB-C1F4-495E-99C9-EA6E64362D26}"/>
    <cellStyle name="Normal 5 6 4 4" xfId="1412" xr:uid="{4BBB0396-55B8-48D7-B4C1-B6B359FAFAC8}"/>
    <cellStyle name="Normal 5 6 4 4 2" xfId="3010" xr:uid="{994F9E57-EFC4-407E-9D73-37690173522F}"/>
    <cellStyle name="Normal 5 6 4 4 3" xfId="3011" xr:uid="{050FE029-D97D-42A4-A406-472051A0B598}"/>
    <cellStyle name="Normal 5 6 4 4 4" xfId="3012" xr:uid="{0DD07D9E-59FA-4F65-B1A2-2852479E6235}"/>
    <cellStyle name="Normal 5 6 4 5" xfId="3013" xr:uid="{E861EB0B-2C7F-4AAA-B1AE-F2A23C9A57BA}"/>
    <cellStyle name="Normal 5 6 4 6" xfId="3014" xr:uid="{172C281A-7715-4655-AE3C-2AFA26F86364}"/>
    <cellStyle name="Normal 5 6 4 7" xfId="3015" xr:uid="{79AE6AAF-5E8A-42D9-83FB-3DAA150B444C}"/>
    <cellStyle name="Normal 5 6 5" xfId="313" xr:uid="{51FC5876-42B8-4589-B9FB-200595E1968A}"/>
    <cellStyle name="Normal 5 6 5 2" xfId="589" xr:uid="{66FDEAA7-9DFB-4619-BAB1-439A7A8CF679}"/>
    <cellStyle name="Normal 5 6 5 2 2" xfId="1413" xr:uid="{C96C54EC-B8BA-47F6-B371-48634E10AC65}"/>
    <cellStyle name="Normal 5 6 5 2 3" xfId="3016" xr:uid="{6E3AA23C-7979-4B9C-9767-57D7BCEEBD85}"/>
    <cellStyle name="Normal 5 6 5 2 4" xfId="3017" xr:uid="{03168D0A-9572-44A5-AF7E-D63F5D02DAF5}"/>
    <cellStyle name="Normal 5 6 5 3" xfId="1414" xr:uid="{1ADA0077-693F-4430-8197-8AB3BDF98A96}"/>
    <cellStyle name="Normal 5 6 5 3 2" xfId="3018" xr:uid="{F42C37CC-8AF9-4BEE-8263-F8A1A1B9CC6D}"/>
    <cellStyle name="Normal 5 6 5 3 3" xfId="3019" xr:uid="{FA7989A8-F8AD-4604-91B5-837468D014FB}"/>
    <cellStyle name="Normal 5 6 5 3 4" xfId="3020" xr:uid="{65319F67-EF83-4BCF-BBC0-DC513D100945}"/>
    <cellStyle name="Normal 5 6 5 4" xfId="3021" xr:uid="{63DC91EB-90EE-4DCA-A7F4-25EA4F0F2014}"/>
    <cellStyle name="Normal 5 6 5 5" xfId="3022" xr:uid="{B534EF46-AB0F-4B8B-A40A-8CF2E0B1FA87}"/>
    <cellStyle name="Normal 5 6 5 6" xfId="3023" xr:uid="{7A544E5C-2962-400A-AAB4-13987FB41116}"/>
    <cellStyle name="Normal 5 6 6" xfId="590" xr:uid="{A8071686-8AF8-41FD-96DB-DBA731C0E5D8}"/>
    <cellStyle name="Normal 5 6 6 2" xfId="1415" xr:uid="{81C622E6-F38F-4C74-BBAF-BCC659787598}"/>
    <cellStyle name="Normal 5 6 6 2 2" xfId="3024" xr:uid="{3AD177E1-DC3F-4984-A462-2B754ACBA2E3}"/>
    <cellStyle name="Normal 5 6 6 2 3" xfId="3025" xr:uid="{DD17EA3C-7745-4AB4-B36E-3EFE6B07429B}"/>
    <cellStyle name="Normal 5 6 6 2 4" xfId="3026" xr:uid="{A4A37AC5-678E-4946-9822-58640B97231C}"/>
    <cellStyle name="Normal 5 6 6 3" xfId="3027" xr:uid="{DC25A42A-D2A2-46DF-A877-02B3AB216405}"/>
    <cellStyle name="Normal 5 6 6 4" xfId="3028" xr:uid="{534CB476-02C3-4A3B-B8A4-04CD0D18191E}"/>
    <cellStyle name="Normal 5 6 6 5" xfId="3029" xr:uid="{F07D3096-F937-40B9-893E-0EDB204A6D87}"/>
    <cellStyle name="Normal 5 6 7" xfId="1416" xr:uid="{9C71C6AB-DCFA-4322-8633-A5D6F5E25A0D}"/>
    <cellStyle name="Normal 5 6 7 2" xfId="3030" xr:uid="{8616798E-03C3-4D98-B9EA-230E86D8F132}"/>
    <cellStyle name="Normal 5 6 7 3" xfId="3031" xr:uid="{5531F879-C785-4D67-9EE1-4D83AD595637}"/>
    <cellStyle name="Normal 5 6 7 4" xfId="3032" xr:uid="{ED75661E-1108-4141-A09F-25508C28CB5C}"/>
    <cellStyle name="Normal 5 6 8" xfId="3033" xr:uid="{BE9C1E0C-55A0-466B-945A-2E8052A63020}"/>
    <cellStyle name="Normal 5 6 8 2" xfId="3034" xr:uid="{F8C31C0B-2248-4F5E-B62A-87AD7678D217}"/>
    <cellStyle name="Normal 5 6 8 3" xfId="3035" xr:uid="{0416E366-1876-41C6-A64A-ED9A4042FCAB}"/>
    <cellStyle name="Normal 5 6 8 4" xfId="3036" xr:uid="{0A577D1E-38B4-46B2-9691-CB9377601F7C}"/>
    <cellStyle name="Normal 5 6 9" xfId="3037" xr:uid="{35AC6829-F93F-404B-BDFD-FC81393104A8}"/>
    <cellStyle name="Normal 5 7" xfId="106" xr:uid="{21BF0AB6-A08B-4212-8700-7A74C10AC144}"/>
    <cellStyle name="Normal 5 7 2" xfId="107" xr:uid="{5C8D7559-42A9-4116-A9BE-BC600C97B655}"/>
    <cellStyle name="Normal 5 7 2 2" xfId="314" xr:uid="{FC7C932A-5274-4D89-A14A-18867D5F3688}"/>
    <cellStyle name="Normal 5 7 2 2 2" xfId="591" xr:uid="{3FFE7A3E-B3DD-469D-B0F5-7A1CE0C6AC07}"/>
    <cellStyle name="Normal 5 7 2 2 2 2" xfId="1417" xr:uid="{97D49DF6-E851-4639-9D0E-FDF7962B1FFF}"/>
    <cellStyle name="Normal 5 7 2 2 2 3" xfId="3038" xr:uid="{672DA20D-04CB-440A-80F8-13D4897D9181}"/>
    <cellStyle name="Normal 5 7 2 2 2 4" xfId="3039" xr:uid="{74615180-1BB8-45A2-A2E4-55C113A3CAEA}"/>
    <cellStyle name="Normal 5 7 2 2 3" xfId="1418" xr:uid="{9417A15C-88EB-4ECE-9823-920A29AC990D}"/>
    <cellStyle name="Normal 5 7 2 2 3 2" xfId="3040" xr:uid="{9EAE4687-F0EB-43CB-B1A7-EA3AF3EFCFDA}"/>
    <cellStyle name="Normal 5 7 2 2 3 3" xfId="3041" xr:uid="{FDEBCAAB-5170-47D5-BDCC-70CFCF1EAD46}"/>
    <cellStyle name="Normal 5 7 2 2 3 4" xfId="3042" xr:uid="{93A26B71-940E-4089-8D40-AD24B3A95E92}"/>
    <cellStyle name="Normal 5 7 2 2 4" xfId="3043" xr:uid="{3DD0E5FF-9772-42D2-AE9A-0253341F1ADC}"/>
    <cellStyle name="Normal 5 7 2 2 5" xfId="3044" xr:uid="{372F528A-3B6E-4B8F-92D2-B23B5C04BC5E}"/>
    <cellStyle name="Normal 5 7 2 2 6" xfId="3045" xr:uid="{A54144D5-8111-4308-A776-3D2653C575B5}"/>
    <cellStyle name="Normal 5 7 2 3" xfId="592" xr:uid="{65658A36-B626-4523-88F7-789EAB1E0426}"/>
    <cellStyle name="Normal 5 7 2 3 2" xfId="1419" xr:uid="{056D295E-15A7-4108-9F34-7C26D3DD41AC}"/>
    <cellStyle name="Normal 5 7 2 3 2 2" xfId="3046" xr:uid="{84113705-836A-49D3-A847-680AE4AA7072}"/>
    <cellStyle name="Normal 5 7 2 3 2 3" xfId="3047" xr:uid="{1B4DC34F-AD60-41BA-B72C-2B0776C3CCA4}"/>
    <cellStyle name="Normal 5 7 2 3 2 4" xfId="3048" xr:uid="{CA3559B6-2380-4D77-9709-C5CB8FF0260A}"/>
    <cellStyle name="Normal 5 7 2 3 3" xfId="3049" xr:uid="{D47341A4-4375-4511-8AC6-37E93041A8E9}"/>
    <cellStyle name="Normal 5 7 2 3 4" xfId="3050" xr:uid="{F965103D-CD30-4DA6-9318-B2DA69091601}"/>
    <cellStyle name="Normal 5 7 2 3 5" xfId="3051" xr:uid="{94E04BEA-D7F3-4C6C-957A-6E69F95164AF}"/>
    <cellStyle name="Normal 5 7 2 4" xfId="1420" xr:uid="{3A5D8C84-99C1-4832-867A-BA65D1460632}"/>
    <cellStyle name="Normal 5 7 2 4 2" xfId="3052" xr:uid="{5CF68A31-592D-43C2-87CD-16769DAB8E4E}"/>
    <cellStyle name="Normal 5 7 2 4 3" xfId="3053" xr:uid="{DF4F1CEC-AE9E-47BD-97CA-4186EB00CC9A}"/>
    <cellStyle name="Normal 5 7 2 4 4" xfId="3054" xr:uid="{C266F885-5C75-4AE9-8194-4403068CC047}"/>
    <cellStyle name="Normal 5 7 2 5" xfId="3055" xr:uid="{AADB9D6A-11E5-435E-8AC2-06C6550A0E84}"/>
    <cellStyle name="Normal 5 7 2 5 2" xfId="3056" xr:uid="{63BA1B64-9D4D-4866-AF8B-456D1AEB8ACE}"/>
    <cellStyle name="Normal 5 7 2 5 3" xfId="3057" xr:uid="{2A124BB6-A64C-4D1E-BDC0-8081F23ADF11}"/>
    <cellStyle name="Normal 5 7 2 5 4" xfId="3058" xr:uid="{79BF5493-567B-4EBB-A31F-7BA67F3B5EE9}"/>
    <cellStyle name="Normal 5 7 2 6" xfId="3059" xr:uid="{FEBA89A8-65BF-4132-BFC4-3F697C0F380F}"/>
    <cellStyle name="Normal 5 7 2 7" xfId="3060" xr:uid="{19A4250F-F092-4534-A6EC-ABEC6B95D29D}"/>
    <cellStyle name="Normal 5 7 2 8" xfId="3061" xr:uid="{30E9AA7B-EC97-47D6-A86B-2436C76838B4}"/>
    <cellStyle name="Normal 5 7 3" xfId="315" xr:uid="{B1290390-790D-4088-A931-07A052776CB2}"/>
    <cellStyle name="Normal 5 7 3 2" xfId="593" xr:uid="{526903B1-8399-4FEC-A7A9-1BBCD952B581}"/>
    <cellStyle name="Normal 5 7 3 2 2" xfId="594" xr:uid="{AAB39C9A-CB91-4838-BD75-5103E9E16F76}"/>
    <cellStyle name="Normal 5 7 3 2 3" xfId="3062" xr:uid="{9CE86109-0D90-40B3-8D6D-0FA701BE508E}"/>
    <cellStyle name="Normal 5 7 3 2 4" xfId="3063" xr:uid="{95CEC44B-B1C6-459A-8C43-0F9A67BB7984}"/>
    <cellStyle name="Normal 5 7 3 3" xfId="595" xr:uid="{546B3CDB-AF6A-4D78-9253-118CBA450EAA}"/>
    <cellStyle name="Normal 5 7 3 3 2" xfId="3064" xr:uid="{57419DB9-10DF-4C75-B8FC-711EFCBC6CA6}"/>
    <cellStyle name="Normal 5 7 3 3 3" xfId="3065" xr:uid="{B8F935C1-F027-482C-B118-24BFD202D31A}"/>
    <cellStyle name="Normal 5 7 3 3 4" xfId="3066" xr:uid="{6DD20AB2-805C-41CC-ACDC-476ACBB0E7AD}"/>
    <cellStyle name="Normal 5 7 3 4" xfId="3067" xr:uid="{E979DED8-918F-4552-87D3-6B19EF7E1A85}"/>
    <cellStyle name="Normal 5 7 3 5" xfId="3068" xr:uid="{104FE3E5-B8D7-44DA-98D0-D46EC5FBBEC0}"/>
    <cellStyle name="Normal 5 7 3 6" xfId="3069" xr:uid="{41E7E6CA-32AF-4381-85BE-C425EEA33A54}"/>
    <cellStyle name="Normal 5 7 4" xfId="316" xr:uid="{5835DA93-2205-4063-8EAB-3061C82A470F}"/>
    <cellStyle name="Normal 5 7 4 2" xfId="596" xr:uid="{7B51EFD2-0AB8-4347-9A6C-666F2EE0CF9E}"/>
    <cellStyle name="Normal 5 7 4 2 2" xfId="3070" xr:uid="{731EB26A-ED6D-4E17-BD99-B69EB66997F6}"/>
    <cellStyle name="Normal 5 7 4 2 3" xfId="3071" xr:uid="{FD6C5CAB-AC5D-4E5F-9659-01C9DF9DA8CD}"/>
    <cellStyle name="Normal 5 7 4 2 4" xfId="3072" xr:uid="{1442486E-0C0C-4CFA-B443-A2BB600B53C6}"/>
    <cellStyle name="Normal 5 7 4 3" xfId="3073" xr:uid="{816B44C5-D0C5-4C45-9C43-775F2B1D4519}"/>
    <cellStyle name="Normal 5 7 4 4" xfId="3074" xr:uid="{B45553EE-F6A3-4DAF-9C4D-1C724593A49E}"/>
    <cellStyle name="Normal 5 7 4 5" xfId="3075" xr:uid="{8567201A-4E07-4619-9072-54DC5DA2A285}"/>
    <cellStyle name="Normal 5 7 5" xfId="597" xr:uid="{627502B7-BD96-4AC1-907C-C650803BB624}"/>
    <cellStyle name="Normal 5 7 5 2" xfId="3076" xr:uid="{16896186-9D68-4FAF-B7B6-FF750B577B02}"/>
    <cellStyle name="Normal 5 7 5 3" xfId="3077" xr:uid="{CAB40439-BD92-46D6-9AE7-0C8AC45EAEBA}"/>
    <cellStyle name="Normal 5 7 5 4" xfId="3078" xr:uid="{64EEEB87-B9E5-442E-909B-4474AFE2AD98}"/>
    <cellStyle name="Normal 5 7 6" xfId="3079" xr:uid="{17606FAB-9EC1-4D47-8A85-05DC4D9A5F7C}"/>
    <cellStyle name="Normal 5 7 6 2" xfId="3080" xr:uid="{2D8E219A-5DD5-4E98-8BEC-A957FCD9D89E}"/>
    <cellStyle name="Normal 5 7 6 3" xfId="3081" xr:uid="{45D2E437-7DC0-48BB-BA1F-685FBC230AB6}"/>
    <cellStyle name="Normal 5 7 6 4" xfId="3082" xr:uid="{106F7701-7304-4C7D-8C9C-D03C7723CDD4}"/>
    <cellStyle name="Normal 5 7 7" xfId="3083" xr:uid="{66465E63-4D5B-47F9-A26C-26897AEA8B2B}"/>
    <cellStyle name="Normal 5 7 8" xfId="3084" xr:uid="{7FB42135-97A3-4840-9A2C-681D4B6323BF}"/>
    <cellStyle name="Normal 5 7 9" xfId="3085" xr:uid="{5A0B2CC1-C11D-4D65-8971-48CD76FB520A}"/>
    <cellStyle name="Normal 5 8" xfId="108" xr:uid="{55AF73B9-BCD5-4D73-97EC-B4BBB994D00A}"/>
    <cellStyle name="Normal 5 8 2" xfId="317" xr:uid="{75951AB9-AA2D-4CC5-B22D-1BEFA4884F05}"/>
    <cellStyle name="Normal 5 8 2 2" xfId="598" xr:uid="{E84B3A1A-F385-4494-AFEB-C76AE213F1F0}"/>
    <cellStyle name="Normal 5 8 2 2 2" xfId="1421" xr:uid="{D9EC9025-2C5D-4619-BDCF-0AB1DE6D6F58}"/>
    <cellStyle name="Normal 5 8 2 2 2 2" xfId="1422" xr:uid="{1F4495C7-0525-4E23-BCA4-575600019D8A}"/>
    <cellStyle name="Normal 5 8 2 2 3" xfId="1423" xr:uid="{2166828C-2875-4D4A-B8B9-E4DFC40F2517}"/>
    <cellStyle name="Normal 5 8 2 2 4" xfId="3086" xr:uid="{1023DCFE-A4FF-4D36-8559-6B700BF99DBB}"/>
    <cellStyle name="Normal 5 8 2 3" xfId="1424" xr:uid="{D7136C8F-4FEE-4DC4-801D-B33C40586E75}"/>
    <cellStyle name="Normal 5 8 2 3 2" xfId="1425" xr:uid="{5F84F9B2-FE13-42EB-9983-75B810C341AD}"/>
    <cellStyle name="Normal 5 8 2 3 3" xfId="3087" xr:uid="{1EA4555D-661D-48BE-A8AD-64194EA0AB6D}"/>
    <cellStyle name="Normal 5 8 2 3 4" xfId="3088" xr:uid="{BA23F1B4-E41B-4D7E-B14F-A2AD1E9E3FAA}"/>
    <cellStyle name="Normal 5 8 2 4" xfId="1426" xr:uid="{C1CF1439-159E-4FAE-92F2-779BBCD7A601}"/>
    <cellStyle name="Normal 5 8 2 5" xfId="3089" xr:uid="{C46D3CE7-EE76-4816-99C5-AF816FCF02FC}"/>
    <cellStyle name="Normal 5 8 2 6" xfId="3090" xr:uid="{52D7ACC6-5B30-4FF9-BD72-46F36711766D}"/>
    <cellStyle name="Normal 5 8 3" xfId="599" xr:uid="{211F0103-131F-4AB9-B39E-5E1697194A0D}"/>
    <cellStyle name="Normal 5 8 3 2" xfId="1427" xr:uid="{6E63DB99-E1E0-4775-A628-ED02895451DA}"/>
    <cellStyle name="Normal 5 8 3 2 2" xfId="1428" xr:uid="{8938C6F9-7323-458D-8EDF-937B044E066D}"/>
    <cellStyle name="Normal 5 8 3 2 3" xfId="3091" xr:uid="{6C9A8998-474A-4C37-A2D9-57B937698B29}"/>
    <cellStyle name="Normal 5 8 3 2 4" xfId="3092" xr:uid="{E99F76D8-2EED-4D27-AD3D-6E5E83D735EE}"/>
    <cellStyle name="Normal 5 8 3 3" xfId="1429" xr:uid="{FA159293-570A-4846-A50B-8F2F1181A8AB}"/>
    <cellStyle name="Normal 5 8 3 4" xfId="3093" xr:uid="{6D66A0A1-B3F0-45B0-BF86-CB294C7C558A}"/>
    <cellStyle name="Normal 5 8 3 5" xfId="3094" xr:uid="{95272A99-5BFF-4DA3-BA17-EA87D9010235}"/>
    <cellStyle name="Normal 5 8 4" xfId="1430" xr:uid="{5BF78EC0-056C-43DF-AA8D-015202988655}"/>
    <cellStyle name="Normal 5 8 4 2" xfId="1431" xr:uid="{9E8B6B12-4861-4690-B0AE-000457BD8949}"/>
    <cellStyle name="Normal 5 8 4 3" xfId="3095" xr:uid="{760EF51A-8164-49D9-AD50-227517AE211F}"/>
    <cellStyle name="Normal 5 8 4 4" xfId="3096" xr:uid="{4AC429D2-F014-457A-96FE-4BBCBB841D3F}"/>
    <cellStyle name="Normal 5 8 5" xfId="1432" xr:uid="{4DD2B04F-70C5-48CE-A10C-4CC45DF912D1}"/>
    <cellStyle name="Normal 5 8 5 2" xfId="3097" xr:uid="{F78C8FE0-49D1-49DB-8A54-D9D6D0CEC2F5}"/>
    <cellStyle name="Normal 5 8 5 3" xfId="3098" xr:uid="{91833D00-5BB9-4270-B943-06F0ACF8A073}"/>
    <cellStyle name="Normal 5 8 5 4" xfId="3099" xr:uid="{DD2D307A-7F58-438B-8E36-7CBF6CFCAAF9}"/>
    <cellStyle name="Normal 5 8 6" xfId="3100" xr:uid="{BEBF65DB-46EF-4E3F-B6ED-3633509870E8}"/>
    <cellStyle name="Normal 5 8 7" xfId="3101" xr:uid="{C3B7B3BD-2EC0-4DDE-BDB6-002A5CE22EFE}"/>
    <cellStyle name="Normal 5 8 8" xfId="3102" xr:uid="{5BF0A09C-BEB5-420A-AA18-3A1809FB4A22}"/>
    <cellStyle name="Normal 5 9" xfId="318" xr:uid="{19E98601-ED77-4886-BCEF-9F632F242F79}"/>
    <cellStyle name="Normal 5 9 2" xfId="600" xr:uid="{540FD1A1-3E0A-4340-B54D-5C9893DFE2D3}"/>
    <cellStyle name="Normal 5 9 2 2" xfId="601" xr:uid="{B11EF439-E37A-44AD-8583-16C4E0BAF3C6}"/>
    <cellStyle name="Normal 5 9 2 2 2" xfId="1433" xr:uid="{9ECDF827-C2D4-4788-9167-D118E1BE2143}"/>
    <cellStyle name="Normal 5 9 2 2 3" xfId="3103" xr:uid="{DB73A360-31B0-40C1-A05B-16C2AB679C83}"/>
    <cellStyle name="Normal 5 9 2 2 4" xfId="3104" xr:uid="{E59CE103-BA35-4074-BA40-8084A8F59FD6}"/>
    <cellStyle name="Normal 5 9 2 3" xfId="1434" xr:uid="{E1FA74E1-BF21-4598-B4C7-7EF1669D1ACC}"/>
    <cellStyle name="Normal 5 9 2 4" xfId="3105" xr:uid="{34F9546D-D151-4E15-8D0A-1DCAA11C7634}"/>
    <cellStyle name="Normal 5 9 2 5" xfId="3106" xr:uid="{5E46F048-59FD-499A-99E8-661C37EBCE91}"/>
    <cellStyle name="Normal 5 9 3" xfId="602" xr:uid="{2A7D0FB6-7651-4B5A-9181-CEFF08DDD2E6}"/>
    <cellStyle name="Normal 5 9 3 2" xfId="1435" xr:uid="{1854A691-19F3-44D4-98EA-38165FA99DAA}"/>
    <cellStyle name="Normal 5 9 3 3" xfId="3107" xr:uid="{11D39974-DBD3-4F1E-8A3F-3EA89381F0FB}"/>
    <cellStyle name="Normal 5 9 3 4" xfId="3108" xr:uid="{4217F82F-829B-40C6-9136-6AB08D204C3C}"/>
    <cellStyle name="Normal 5 9 4" xfId="1436" xr:uid="{2697F140-310D-4E58-B635-83A7F94515B3}"/>
    <cellStyle name="Normal 5 9 4 2" xfId="3109" xr:uid="{1183B885-1955-4930-A0C4-515291A91C15}"/>
    <cellStyle name="Normal 5 9 4 3" xfId="3110" xr:uid="{5F967970-1906-4490-984B-83F6436E5D43}"/>
    <cellStyle name="Normal 5 9 4 4" xfId="3111" xr:uid="{78F4BF38-1CD3-4C85-8152-DE338B69636F}"/>
    <cellStyle name="Normal 5 9 5" xfId="3112" xr:uid="{590D62C3-5F29-4349-B960-DD106132E23E}"/>
    <cellStyle name="Normal 5 9 6" xfId="3113" xr:uid="{FD30A598-2927-4912-BFA4-629DB9235FE8}"/>
    <cellStyle name="Normal 5 9 7" xfId="3114" xr:uid="{01716B1E-10B0-4A12-AE88-6ACAC2C90E28}"/>
    <cellStyle name="Normal 6" xfId="109" xr:uid="{13126936-5D04-491F-94A2-7B51ECCFDA52}"/>
    <cellStyle name="Normal 6 10" xfId="319" xr:uid="{2FF07638-027A-4E21-B5CA-CC0E80AD69AB}"/>
    <cellStyle name="Normal 6 10 2" xfId="1437" xr:uid="{90EDF8EA-2B67-4A17-9F5F-28461847F23A}"/>
    <cellStyle name="Normal 6 10 2 2" xfId="3115" xr:uid="{336FD10B-F155-4424-A28A-DE4EF3505923}"/>
    <cellStyle name="Normal 6 10 2 2 2" xfId="4588" xr:uid="{588E2025-E527-4CD6-8056-B30587B225F6}"/>
    <cellStyle name="Normal 6 10 2 3" xfId="3116" xr:uid="{5C7322C5-E7CD-4CFA-85CA-080D46EFEBF7}"/>
    <cellStyle name="Normal 6 10 2 4" xfId="3117" xr:uid="{9A13FEAF-25CF-4045-AEFC-093B943BF3D0}"/>
    <cellStyle name="Normal 6 10 3" xfId="3118" xr:uid="{8B3B1074-E6C8-4452-9182-FD62CC71EA76}"/>
    <cellStyle name="Normal 6 10 4" xfId="3119" xr:uid="{C1C8CAA8-796A-4BE6-9D78-251F23D2C6CD}"/>
    <cellStyle name="Normal 6 10 5" xfId="3120" xr:uid="{F7FAA9C5-F601-4F80-B6E8-2FF312725C4E}"/>
    <cellStyle name="Normal 6 11" xfId="1438" xr:uid="{D32E5BF1-80B3-4F27-8A3C-566512FFE601}"/>
    <cellStyle name="Normal 6 11 2" xfId="3121" xr:uid="{5CF57B07-59DF-4F0F-BC99-42969C1CC300}"/>
    <cellStyle name="Normal 6 11 3" xfId="3122" xr:uid="{9DF066EA-9D76-4CF4-B6FD-FA9551F6C600}"/>
    <cellStyle name="Normal 6 11 4" xfId="3123" xr:uid="{2D2FCB60-7777-4419-AE77-A9993F70D46C}"/>
    <cellStyle name="Normal 6 12" xfId="902" xr:uid="{ACD38AD5-84E9-40E1-ADE5-AF5FCEA5CACF}"/>
    <cellStyle name="Normal 6 12 2" xfId="3124" xr:uid="{D12A22DB-B03D-4CA5-AA93-24318DAC5C36}"/>
    <cellStyle name="Normal 6 12 3" xfId="3125" xr:uid="{C84BE0E7-B561-4574-A2E4-6813B0FC4892}"/>
    <cellStyle name="Normal 6 12 4" xfId="3126" xr:uid="{2E56EAA1-A28A-443D-8C92-516187F1FE09}"/>
    <cellStyle name="Normal 6 13" xfId="899" xr:uid="{EFDB0F46-8419-4C62-B32B-18C65AE56F7F}"/>
    <cellStyle name="Normal 6 13 2" xfId="3128" xr:uid="{AEED8B8D-7185-47CD-A257-BB04F2022460}"/>
    <cellStyle name="Normal 6 13 3" xfId="4315" xr:uid="{5617BEE0-8E11-45AB-8E12-C444D832C998}"/>
    <cellStyle name="Normal 6 13 4" xfId="3127" xr:uid="{9C5588BF-23A3-4DCB-8BFA-90B055C30CDE}"/>
    <cellStyle name="Normal 6 13 5" xfId="5319" xr:uid="{61D96ADE-0DF2-4921-AF5B-530FF37B225C}"/>
    <cellStyle name="Normal 6 14" xfId="3129" xr:uid="{C74649CB-7B35-4A48-AEC7-CF5212569213}"/>
    <cellStyle name="Normal 6 15" xfId="3130" xr:uid="{39B055E6-035C-40C7-BB7F-36A69A827C60}"/>
    <cellStyle name="Normal 6 16" xfId="3131" xr:uid="{EA9A3F62-D06E-4F0C-8BF2-6B3C98B1BAA8}"/>
    <cellStyle name="Normal 6 2" xfId="110" xr:uid="{983A7AF5-9A99-46A3-809C-341D26477EED}"/>
    <cellStyle name="Normal 6 2 2" xfId="320" xr:uid="{651D23FC-51CE-4E6D-AFB5-79FF03EFC6CC}"/>
    <cellStyle name="Normal 6 2 2 2" xfId="4671" xr:uid="{D2707632-36C7-437C-A78C-EB40DA9337B7}"/>
    <cellStyle name="Normal 6 2 3" xfId="4560" xr:uid="{1D13BBEB-7371-4205-B68E-7522A0A4BEAF}"/>
    <cellStyle name="Normal 6 3" xfId="111" xr:uid="{A3A26C5B-5997-40A9-8FE5-896212A22504}"/>
    <cellStyle name="Normal 6 3 10" xfId="3132" xr:uid="{16BFF6FB-E519-4A92-A78C-22F66C838430}"/>
    <cellStyle name="Normal 6 3 11" xfId="3133" xr:uid="{6DCACFCF-128B-476D-B847-C952A082827D}"/>
    <cellStyle name="Normal 6 3 2" xfId="112" xr:uid="{A679A589-7288-48DA-B6CD-2CEA75DC3E8F}"/>
    <cellStyle name="Normal 6 3 2 2" xfId="113" xr:uid="{A67DFBC2-9351-4CCE-8862-509EDFD155F4}"/>
    <cellStyle name="Normal 6 3 2 2 2" xfId="321" xr:uid="{A3F08738-558C-46F8-898D-BEB4FF2CC9FA}"/>
    <cellStyle name="Normal 6 3 2 2 2 2" xfId="603" xr:uid="{BA63BED5-800C-42FE-AE38-072EA79BB4C3}"/>
    <cellStyle name="Normal 6 3 2 2 2 2 2" xfId="604" xr:uid="{6B76F993-336B-482A-84A6-D00255F67FA6}"/>
    <cellStyle name="Normal 6 3 2 2 2 2 2 2" xfId="1439" xr:uid="{3CAB9CA5-29FC-4BE9-B307-D26CD33C393D}"/>
    <cellStyle name="Normal 6 3 2 2 2 2 2 2 2" xfId="1440" xr:uid="{524FD4B9-D40D-40B6-A63C-92E691A80B0F}"/>
    <cellStyle name="Normal 6 3 2 2 2 2 2 3" xfId="1441" xr:uid="{04E4496F-0E93-480E-A203-C63E785F842F}"/>
    <cellStyle name="Normal 6 3 2 2 2 2 3" xfId="1442" xr:uid="{CA2CC70C-07D5-4B04-82DE-22BBA83100E6}"/>
    <cellStyle name="Normal 6 3 2 2 2 2 3 2" xfId="1443" xr:uid="{6555B03E-4D1A-4D97-8A8E-DC24F032C383}"/>
    <cellStyle name="Normal 6 3 2 2 2 2 4" xfId="1444" xr:uid="{EB795E40-62A1-47E6-B773-7631FDC6014B}"/>
    <cellStyle name="Normal 6 3 2 2 2 3" xfId="605" xr:uid="{8B250D05-59EA-473E-BC6C-3562EDB9AF25}"/>
    <cellStyle name="Normal 6 3 2 2 2 3 2" xfId="1445" xr:uid="{24611418-DAD9-4BDC-829B-4BDF73DCE6B4}"/>
    <cellStyle name="Normal 6 3 2 2 2 3 2 2" xfId="1446" xr:uid="{6C9A8621-F6E0-4D22-93D8-CA6424DC6F50}"/>
    <cellStyle name="Normal 6 3 2 2 2 3 3" xfId="1447" xr:uid="{599F3592-34CF-43FE-8559-E35ABFE7D6E7}"/>
    <cellStyle name="Normal 6 3 2 2 2 3 4" xfId="3134" xr:uid="{0280651A-5B36-4FD0-AD99-871CAFD5088A}"/>
    <cellStyle name="Normal 6 3 2 2 2 4" xfId="1448" xr:uid="{A1F8A767-B65B-4001-943E-883574B6AFB2}"/>
    <cellStyle name="Normal 6 3 2 2 2 4 2" xfId="1449" xr:uid="{2F4402E3-893D-443D-9110-DC79D0D1D5C5}"/>
    <cellStyle name="Normal 6 3 2 2 2 5" xfId="1450" xr:uid="{40B90BC5-B229-4E27-A62B-595654E5796E}"/>
    <cellStyle name="Normal 6 3 2 2 2 6" xfId="3135" xr:uid="{86AEE6B6-6732-4516-A2A2-9D671653B9D6}"/>
    <cellStyle name="Normal 6 3 2 2 3" xfId="322" xr:uid="{7F08FD5B-5077-4E03-8088-0564BB08FB07}"/>
    <cellStyle name="Normal 6 3 2 2 3 2" xfId="606" xr:uid="{F638B970-52FE-4346-A398-32BC09EDBADB}"/>
    <cellStyle name="Normal 6 3 2 2 3 2 2" xfId="607" xr:uid="{4F6A48C9-8EB1-4236-B151-8D2F6AD49F35}"/>
    <cellStyle name="Normal 6 3 2 2 3 2 2 2" xfId="1451" xr:uid="{AC3AD9AA-D5CA-4D55-ABF3-F34C96CA3044}"/>
    <cellStyle name="Normal 6 3 2 2 3 2 2 2 2" xfId="1452" xr:uid="{57815FB2-4B02-429F-B054-7F0F704D520F}"/>
    <cellStyle name="Normal 6 3 2 2 3 2 2 3" xfId="1453" xr:uid="{D04C2198-FD4E-49E5-8C7C-1DC5268ABCCE}"/>
    <cellStyle name="Normal 6 3 2 2 3 2 3" xfId="1454" xr:uid="{B64BEFED-F2B6-43F3-BD7D-40C34B77465C}"/>
    <cellStyle name="Normal 6 3 2 2 3 2 3 2" xfId="1455" xr:uid="{B3A6C549-3FF4-421A-8118-AF2A4C65D8C9}"/>
    <cellStyle name="Normal 6 3 2 2 3 2 4" xfId="1456" xr:uid="{84B7AA80-89AD-4D3F-A288-A8363170B5F3}"/>
    <cellStyle name="Normal 6 3 2 2 3 3" xfId="608" xr:uid="{9F6EAB32-CA15-4F4B-A12A-0881EE80EEA5}"/>
    <cellStyle name="Normal 6 3 2 2 3 3 2" xfId="1457" xr:uid="{A310664E-830A-40C3-9F21-8F5012E1BA5E}"/>
    <cellStyle name="Normal 6 3 2 2 3 3 2 2" xfId="1458" xr:uid="{834F6DD5-A8D7-48EC-AB27-B05EB1F0E9CF}"/>
    <cellStyle name="Normal 6 3 2 2 3 3 3" xfId="1459" xr:uid="{3CC1711E-CDA0-4BA6-84A4-91672C1D2526}"/>
    <cellStyle name="Normal 6 3 2 2 3 4" xfId="1460" xr:uid="{2F535DF3-B21C-4074-B799-BCBA3B454516}"/>
    <cellStyle name="Normal 6 3 2 2 3 4 2" xfId="1461" xr:uid="{9FAF3EF3-6BC5-4289-AEB6-5EFB4EF12758}"/>
    <cellStyle name="Normal 6 3 2 2 3 5" xfId="1462" xr:uid="{D313EC78-2B26-4206-879C-69953D90F90E}"/>
    <cellStyle name="Normal 6 3 2 2 4" xfId="609" xr:uid="{DDF40A02-021B-4C6A-9DF8-3794AC366CEC}"/>
    <cellStyle name="Normal 6 3 2 2 4 2" xfId="610" xr:uid="{398F4CDC-B5B8-4D89-8617-E209F63BDF20}"/>
    <cellStyle name="Normal 6 3 2 2 4 2 2" xfId="1463" xr:uid="{CB83461F-5A26-4B5A-9F94-C52E4525EF17}"/>
    <cellStyle name="Normal 6 3 2 2 4 2 2 2" xfId="1464" xr:uid="{1846C829-8227-4F62-B68D-4C2B296AA1F9}"/>
    <cellStyle name="Normal 6 3 2 2 4 2 3" xfId="1465" xr:uid="{31759992-1E31-453D-96AF-37A379D8FD88}"/>
    <cellStyle name="Normal 6 3 2 2 4 3" xfId="1466" xr:uid="{4BB2CD30-4DDA-448C-8EDE-525969AFDC5E}"/>
    <cellStyle name="Normal 6 3 2 2 4 3 2" xfId="1467" xr:uid="{014B7460-9C3B-42D9-A062-88A95729CA9A}"/>
    <cellStyle name="Normal 6 3 2 2 4 4" xfId="1468" xr:uid="{6F104DF1-18C2-4123-98CB-12CBDC063E6A}"/>
    <cellStyle name="Normal 6 3 2 2 5" xfId="611" xr:uid="{5196AEF5-2072-4D81-B26C-5E3655C6C100}"/>
    <cellStyle name="Normal 6 3 2 2 5 2" xfId="1469" xr:uid="{A5A51811-DB2E-4A40-BE0F-252D59B150DC}"/>
    <cellStyle name="Normal 6 3 2 2 5 2 2" xfId="1470" xr:uid="{0D02BF80-74C9-494F-A1D2-DA8BFA5E106A}"/>
    <cellStyle name="Normal 6 3 2 2 5 3" xfId="1471" xr:uid="{84108155-A1D3-40DF-849D-C7EA5D5F296D}"/>
    <cellStyle name="Normal 6 3 2 2 5 4" xfId="3136" xr:uid="{82E06B6D-419C-44E0-9527-B1EBD57DFB4B}"/>
    <cellStyle name="Normal 6 3 2 2 6" xfId="1472" xr:uid="{9B344AB7-1998-44F2-88D0-34CDDB45D05C}"/>
    <cellStyle name="Normal 6 3 2 2 6 2" xfId="1473" xr:uid="{FA835019-FF7E-47A6-8137-89C8EDC631F7}"/>
    <cellStyle name="Normal 6 3 2 2 7" xfId="1474" xr:uid="{E2E22F2C-00AA-4F90-8EC1-2630FEBE21E2}"/>
    <cellStyle name="Normal 6 3 2 2 8" xfId="3137" xr:uid="{1D144E52-5626-453F-857B-4B3BDE452E9C}"/>
    <cellStyle name="Normal 6 3 2 3" xfId="323" xr:uid="{54F9EEA5-D727-445D-A9B0-A8E2D63614B7}"/>
    <cellStyle name="Normal 6 3 2 3 2" xfId="612" xr:uid="{7B6471A1-4F15-4D78-A1CA-69475749B618}"/>
    <cellStyle name="Normal 6 3 2 3 2 2" xfId="613" xr:uid="{698D074B-D7DA-4BF2-86EC-CA2B94E57EF5}"/>
    <cellStyle name="Normal 6 3 2 3 2 2 2" xfId="1475" xr:uid="{BE382DFE-1485-4690-9267-7FDB5F904007}"/>
    <cellStyle name="Normal 6 3 2 3 2 2 2 2" xfId="1476" xr:uid="{2DE8501E-E0F6-41E5-8CA8-CC3CCA80DAE2}"/>
    <cellStyle name="Normal 6 3 2 3 2 2 3" xfId="1477" xr:uid="{09FF3EE6-FEDA-4CDF-94D2-7EBE492816A4}"/>
    <cellStyle name="Normal 6 3 2 3 2 3" xfId="1478" xr:uid="{F83BC0E6-2A6D-48C0-81F9-5E8B0E85A999}"/>
    <cellStyle name="Normal 6 3 2 3 2 3 2" xfId="1479" xr:uid="{B3008947-1144-4F1E-B446-85F4F7F11672}"/>
    <cellStyle name="Normal 6 3 2 3 2 4" xfId="1480" xr:uid="{490B4401-F67D-49F2-A4FE-6C62E0063B72}"/>
    <cellStyle name="Normal 6 3 2 3 3" xfId="614" xr:uid="{1F9642F3-1750-4F8A-A4BA-93F16DBE6982}"/>
    <cellStyle name="Normal 6 3 2 3 3 2" xfId="1481" xr:uid="{A3DEA469-1826-44AB-93F8-082B5272AA75}"/>
    <cellStyle name="Normal 6 3 2 3 3 2 2" xfId="1482" xr:uid="{C584A1DD-F38B-4EE6-A461-191DD4480F55}"/>
    <cellStyle name="Normal 6 3 2 3 3 3" xfId="1483" xr:uid="{1122D13A-CD6B-40CD-948F-8DEC39D455C2}"/>
    <cellStyle name="Normal 6 3 2 3 3 4" xfId="3138" xr:uid="{2DE8A99C-0417-4C68-9A27-3A57AE15E51B}"/>
    <cellStyle name="Normal 6 3 2 3 4" xfId="1484" xr:uid="{470503CC-2221-4DC2-9717-D36DAD8258B0}"/>
    <cellStyle name="Normal 6 3 2 3 4 2" xfId="1485" xr:uid="{23C34FE3-0285-4D70-B46F-A87C937356F7}"/>
    <cellStyle name="Normal 6 3 2 3 5" xfId="1486" xr:uid="{5FCE825C-9438-4E22-B1E5-62325ABEFDA0}"/>
    <cellStyle name="Normal 6 3 2 3 6" xfId="3139" xr:uid="{B544867C-96F9-47DB-AE24-4E321143286B}"/>
    <cellStyle name="Normal 6 3 2 4" xfId="324" xr:uid="{3FEAFE5C-9F40-4FC8-AAA7-47B55327702F}"/>
    <cellStyle name="Normal 6 3 2 4 2" xfId="615" xr:uid="{B7144C48-B02A-40D9-94D3-82C8DA6611D6}"/>
    <cellStyle name="Normal 6 3 2 4 2 2" xfId="616" xr:uid="{E4D53E4C-99F9-4963-960A-EFCF4FBF778B}"/>
    <cellStyle name="Normal 6 3 2 4 2 2 2" xfId="1487" xr:uid="{59083C37-0AB2-4B15-8A07-32C7330E3AE2}"/>
    <cellStyle name="Normal 6 3 2 4 2 2 2 2" xfId="1488" xr:uid="{88120E92-4588-4CFA-8F3F-12226547EE66}"/>
    <cellStyle name="Normal 6 3 2 4 2 2 3" xfId="1489" xr:uid="{CD490AE5-77F7-4032-9A51-A845BFB2FFF6}"/>
    <cellStyle name="Normal 6 3 2 4 2 3" xfId="1490" xr:uid="{50F97CDA-2B23-438B-9FF0-BA407069DDFF}"/>
    <cellStyle name="Normal 6 3 2 4 2 3 2" xfId="1491" xr:uid="{83A4F576-7CB5-405E-9769-BD9EB1AD20AB}"/>
    <cellStyle name="Normal 6 3 2 4 2 4" xfId="1492" xr:uid="{6AAF8CAD-F19B-4E0D-B357-8A78D6D74828}"/>
    <cellStyle name="Normal 6 3 2 4 3" xfId="617" xr:uid="{49902F0E-B4B0-4570-876D-CF10D43FA416}"/>
    <cellStyle name="Normal 6 3 2 4 3 2" xfId="1493" xr:uid="{646928E2-10CA-41B3-B0DF-8D8E9D763C1C}"/>
    <cellStyle name="Normal 6 3 2 4 3 2 2" xfId="1494" xr:uid="{6888EA28-1006-45A0-B1A5-880E6D47CD44}"/>
    <cellStyle name="Normal 6 3 2 4 3 3" xfId="1495" xr:uid="{2E866430-3710-4706-B471-85DA42BC4B65}"/>
    <cellStyle name="Normal 6 3 2 4 4" xfId="1496" xr:uid="{625AABB3-3213-49D6-A37B-6EE4A65301C1}"/>
    <cellStyle name="Normal 6 3 2 4 4 2" xfId="1497" xr:uid="{DE71B182-02D5-4B6F-BA3B-93D5E811C933}"/>
    <cellStyle name="Normal 6 3 2 4 5" xfId="1498" xr:uid="{8714EA44-DF47-475F-97CC-11FC92314129}"/>
    <cellStyle name="Normal 6 3 2 5" xfId="325" xr:uid="{0F285A0F-DFD4-4946-B669-1205F645C3E2}"/>
    <cellStyle name="Normal 6 3 2 5 2" xfId="618" xr:uid="{509834C8-6D6F-44D7-A4AB-A3B18820098D}"/>
    <cellStyle name="Normal 6 3 2 5 2 2" xfId="1499" xr:uid="{98A43AB1-AEB2-4885-8B1D-1ABFCDA0E969}"/>
    <cellStyle name="Normal 6 3 2 5 2 2 2" xfId="1500" xr:uid="{D5FD29E6-B330-4CAA-A36D-17BAEEC680B0}"/>
    <cellStyle name="Normal 6 3 2 5 2 3" xfId="1501" xr:uid="{ED5644E6-EE72-4223-80EF-C90B0861E0F5}"/>
    <cellStyle name="Normal 6 3 2 5 3" xfId="1502" xr:uid="{2366DDD2-E33A-4545-AD1E-FED35B904DCF}"/>
    <cellStyle name="Normal 6 3 2 5 3 2" xfId="1503" xr:uid="{3581F6E1-4079-4055-B399-204CA45B7E6A}"/>
    <cellStyle name="Normal 6 3 2 5 4" xfId="1504" xr:uid="{948FF4C6-0A95-43A8-AA9C-89D72B8E6755}"/>
    <cellStyle name="Normal 6 3 2 6" xfId="619" xr:uid="{6CF99BA5-1C6C-4596-B040-4A3DF5D10BAF}"/>
    <cellStyle name="Normal 6 3 2 6 2" xfId="1505" xr:uid="{BA2F26DA-572A-4092-96DA-77A4FC957267}"/>
    <cellStyle name="Normal 6 3 2 6 2 2" xfId="1506" xr:uid="{22627701-A810-4B45-808E-7F115B752DE9}"/>
    <cellStyle name="Normal 6 3 2 6 3" xfId="1507" xr:uid="{7130B54C-F38C-4EC4-9CF2-074CB436CC0F}"/>
    <cellStyle name="Normal 6 3 2 6 4" xfId="3140" xr:uid="{A7AEBDA8-546E-4945-A998-BCC442A8C19E}"/>
    <cellStyle name="Normal 6 3 2 7" xfId="1508" xr:uid="{3438AD35-642B-425B-B3A8-75E841DC8BF3}"/>
    <cellStyle name="Normal 6 3 2 7 2" xfId="1509" xr:uid="{B3D98523-438F-4E96-BDEA-E5C7A31FF9C3}"/>
    <cellStyle name="Normal 6 3 2 8" xfId="1510" xr:uid="{A1228D04-ED23-4BE2-BF0A-E581A46A2E1D}"/>
    <cellStyle name="Normal 6 3 2 9" xfId="3141" xr:uid="{4306EE7E-FFED-4E0E-8430-6CA582462608}"/>
    <cellStyle name="Normal 6 3 3" xfId="114" xr:uid="{9F7DFAC2-377E-4ECB-9B00-0E0128CD5526}"/>
    <cellStyle name="Normal 6 3 3 2" xfId="115" xr:uid="{682C1FD4-7264-47AA-855E-01395004D4CC}"/>
    <cellStyle name="Normal 6 3 3 2 2" xfId="620" xr:uid="{62917EAB-E101-4EA0-8B12-42E5F014CEBE}"/>
    <cellStyle name="Normal 6 3 3 2 2 2" xfId="621" xr:uid="{BA17D874-11AF-48B1-8313-89E4EA6AA113}"/>
    <cellStyle name="Normal 6 3 3 2 2 2 2" xfId="1511" xr:uid="{C6078C64-7200-45C7-A142-EC34935700F8}"/>
    <cellStyle name="Normal 6 3 3 2 2 2 2 2" xfId="1512" xr:uid="{3DF01FFE-217E-49F3-B5F6-83A2FB70351B}"/>
    <cellStyle name="Normal 6 3 3 2 2 2 3" xfId="1513" xr:uid="{DCDF48D4-3FE0-427B-A35A-A1D1210754FC}"/>
    <cellStyle name="Normal 6 3 3 2 2 3" xfId="1514" xr:uid="{69D848C4-687D-4DCF-9F95-BC8FB7BA18C3}"/>
    <cellStyle name="Normal 6 3 3 2 2 3 2" xfId="1515" xr:uid="{22063FC6-A671-4C7D-B487-E8B27246205A}"/>
    <cellStyle name="Normal 6 3 3 2 2 4" xfId="1516" xr:uid="{FE5DC185-94BC-4A3D-8183-AB32421FC556}"/>
    <cellStyle name="Normal 6 3 3 2 3" xfId="622" xr:uid="{5B319CEA-88A8-4193-8D81-12B034603764}"/>
    <cellStyle name="Normal 6 3 3 2 3 2" xfId="1517" xr:uid="{BFCCF40F-DC17-417B-8B3B-3D18F2AC54A1}"/>
    <cellStyle name="Normal 6 3 3 2 3 2 2" xfId="1518" xr:uid="{1D025B9B-D6B7-4BB2-909C-6B9C8C23CDED}"/>
    <cellStyle name="Normal 6 3 3 2 3 3" xfId="1519" xr:uid="{98E5326C-6079-4871-B558-8EDA80EC4138}"/>
    <cellStyle name="Normal 6 3 3 2 3 4" xfId="3142" xr:uid="{C6616990-FFD3-4EE6-80F3-BDB398C13B09}"/>
    <cellStyle name="Normal 6 3 3 2 4" xfId="1520" xr:uid="{467DEE42-D99A-4254-888B-91223060A5FF}"/>
    <cellStyle name="Normal 6 3 3 2 4 2" xfId="1521" xr:uid="{57CCA61D-22DE-4DF3-9679-A46E96FA493E}"/>
    <cellStyle name="Normal 6 3 3 2 5" xfId="1522" xr:uid="{6951608B-798C-44E4-9BD4-4A4BA6354228}"/>
    <cellStyle name="Normal 6 3 3 2 6" xfId="3143" xr:uid="{43E1CCEE-4A9B-4CEF-85D2-223FE97CACEF}"/>
    <cellStyle name="Normal 6 3 3 3" xfId="326" xr:uid="{424E4E44-6323-45D3-8479-A48A12C72CE6}"/>
    <cellStyle name="Normal 6 3 3 3 2" xfId="623" xr:uid="{5EA8E14D-EA5D-4A3E-8061-1ADDC12A3A14}"/>
    <cellStyle name="Normal 6 3 3 3 2 2" xfId="624" xr:uid="{02BDD927-E4BB-4B4F-9B25-27F3CD59A2BF}"/>
    <cellStyle name="Normal 6 3 3 3 2 2 2" xfId="1523" xr:uid="{09F9124E-5BC2-4D9D-B4FD-61B430184E11}"/>
    <cellStyle name="Normal 6 3 3 3 2 2 2 2" xfId="1524" xr:uid="{748F8AE8-BFF9-404E-B504-3CC8E0940E61}"/>
    <cellStyle name="Normal 6 3 3 3 2 2 3" xfId="1525" xr:uid="{DD0751AC-0573-4424-B07C-E8515B291F03}"/>
    <cellStyle name="Normal 6 3 3 3 2 3" xfId="1526" xr:uid="{0C042521-2ADD-4081-8F25-58705DD7461E}"/>
    <cellStyle name="Normal 6 3 3 3 2 3 2" xfId="1527" xr:uid="{9C3B92D1-9D5F-4179-88D0-86E4A7EC14FA}"/>
    <cellStyle name="Normal 6 3 3 3 2 4" xfId="1528" xr:uid="{72C671A9-3C73-4142-8584-95C20DE25796}"/>
    <cellStyle name="Normal 6 3 3 3 3" xfId="625" xr:uid="{EC1251E1-C1E6-40C1-B30D-7931BFE28CEA}"/>
    <cellStyle name="Normal 6 3 3 3 3 2" xfId="1529" xr:uid="{DB94A6EB-D4D8-4861-863C-C4316D7BCF5C}"/>
    <cellStyle name="Normal 6 3 3 3 3 2 2" xfId="1530" xr:uid="{C0B49EB6-A4B5-4616-9B58-6B7BC1A1E3B1}"/>
    <cellStyle name="Normal 6 3 3 3 3 3" xfId="1531" xr:uid="{9829A735-C442-436B-AC69-301913E5E29D}"/>
    <cellStyle name="Normal 6 3 3 3 4" xfId="1532" xr:uid="{5EF25FD5-5383-4D8B-B252-9E9A08916152}"/>
    <cellStyle name="Normal 6 3 3 3 4 2" xfId="1533" xr:uid="{EBA21181-654F-47AD-8BC1-10A6B58F5D1F}"/>
    <cellStyle name="Normal 6 3 3 3 5" xfId="1534" xr:uid="{1B75B9FB-ADB7-4080-BB3F-A22A6180A39A}"/>
    <cellStyle name="Normal 6 3 3 4" xfId="327" xr:uid="{005FFD1C-F2A5-4AEA-A64A-73B5F55B56F6}"/>
    <cellStyle name="Normal 6 3 3 4 2" xfId="626" xr:uid="{ABFBDBD4-F1AB-4E90-944B-E09AB5146FBC}"/>
    <cellStyle name="Normal 6 3 3 4 2 2" xfId="1535" xr:uid="{34449BD6-870B-46C0-8E87-278B7E100A34}"/>
    <cellStyle name="Normal 6 3 3 4 2 2 2" xfId="1536" xr:uid="{443EC4E6-D49C-4A77-AC5C-F156E76EB2E5}"/>
    <cellStyle name="Normal 6 3 3 4 2 3" xfId="1537" xr:uid="{A22DAC6C-9C82-45FB-B456-9A27E22DE212}"/>
    <cellStyle name="Normal 6 3 3 4 3" xfId="1538" xr:uid="{38671FA3-F1F5-48DF-9A74-E50A007B3316}"/>
    <cellStyle name="Normal 6 3 3 4 3 2" xfId="1539" xr:uid="{94D05693-F240-41E4-9E45-8D61311597B1}"/>
    <cellStyle name="Normal 6 3 3 4 4" xfId="1540" xr:uid="{D1E24D2C-52D8-4E08-A624-7D8ABB24DC19}"/>
    <cellStyle name="Normal 6 3 3 5" xfId="627" xr:uid="{92688358-075C-4670-BFE2-1C963B4F9184}"/>
    <cellStyle name="Normal 6 3 3 5 2" xfId="1541" xr:uid="{365ACD64-9FDE-4B0C-8CA2-03843A9F36FC}"/>
    <cellStyle name="Normal 6 3 3 5 2 2" xfId="1542" xr:uid="{4AC92DE6-7739-4309-9693-CF6B08A464B1}"/>
    <cellStyle name="Normal 6 3 3 5 3" xfId="1543" xr:uid="{F79DAD5A-E2BA-4CFF-9DA9-815852ED4DB7}"/>
    <cellStyle name="Normal 6 3 3 5 4" xfId="3144" xr:uid="{94ED2A62-CCA3-40D4-956E-E6119AA65B8A}"/>
    <cellStyle name="Normal 6 3 3 6" xfId="1544" xr:uid="{E6329414-89EC-449C-8F61-C075048C9779}"/>
    <cellStyle name="Normal 6 3 3 6 2" xfId="1545" xr:uid="{0B3878E2-ECAA-49F7-BFB6-0719DAC5649D}"/>
    <cellStyle name="Normal 6 3 3 7" xfId="1546" xr:uid="{E800B797-64D4-4B47-B867-2F6A23FAAF66}"/>
    <cellStyle name="Normal 6 3 3 8" xfId="3145" xr:uid="{D504D0F7-5884-4610-957A-C7AEBC2BC065}"/>
    <cellStyle name="Normal 6 3 4" xfId="116" xr:uid="{C57D36EC-ADBA-48FF-A40A-1E4267E7ACAD}"/>
    <cellStyle name="Normal 6 3 4 2" xfId="447" xr:uid="{7FD5978B-1C60-470B-809B-8FFF7DC1F587}"/>
    <cellStyle name="Normal 6 3 4 2 2" xfId="628" xr:uid="{8E806A99-B051-411D-AB44-1A5D64043B7F}"/>
    <cellStyle name="Normal 6 3 4 2 2 2" xfId="1547" xr:uid="{8041DD89-F705-4F00-9DCC-AA6A5F97FD9B}"/>
    <cellStyle name="Normal 6 3 4 2 2 2 2" xfId="1548" xr:uid="{05BD27B1-16DB-4C1C-953B-DD2DB248B9B5}"/>
    <cellStyle name="Normal 6 3 4 2 2 3" xfId="1549" xr:uid="{938DA615-2785-471A-8DB0-0517E9B87772}"/>
    <cellStyle name="Normal 6 3 4 2 2 4" xfId="3146" xr:uid="{D10E50AD-3C2A-4271-8787-BBA6E9245EA9}"/>
    <cellStyle name="Normal 6 3 4 2 3" xfId="1550" xr:uid="{BC1B6C59-7CD2-46A5-8629-7533C61B951E}"/>
    <cellStyle name="Normal 6 3 4 2 3 2" xfId="1551" xr:uid="{C2DAFA42-F968-42BC-BF67-1961932F3899}"/>
    <cellStyle name="Normal 6 3 4 2 4" xfId="1552" xr:uid="{10888C85-ED4F-4639-90A3-F6C2719EF6F8}"/>
    <cellStyle name="Normal 6 3 4 2 5" xfId="3147" xr:uid="{0C8C8919-569F-454E-86A0-560B125A2A82}"/>
    <cellStyle name="Normal 6 3 4 3" xfId="629" xr:uid="{E667FF00-D8BF-4C70-9B3D-17F61DA63D45}"/>
    <cellStyle name="Normal 6 3 4 3 2" xfId="1553" xr:uid="{358726BC-10EF-4CF4-A866-D50D5B20606E}"/>
    <cellStyle name="Normal 6 3 4 3 2 2" xfId="1554" xr:uid="{D8FFD9DE-1586-4D4E-B682-58B5534BBEFB}"/>
    <cellStyle name="Normal 6 3 4 3 3" xfId="1555" xr:uid="{816DFA24-3B37-4102-80EA-A4D2897CFEE4}"/>
    <cellStyle name="Normal 6 3 4 3 4" xfId="3148" xr:uid="{AD06E78C-3298-4550-B2AE-2101EEEC7B76}"/>
    <cellStyle name="Normal 6 3 4 4" xfId="1556" xr:uid="{2AB8FA82-D5FF-46BE-87C7-A646CDF60DE4}"/>
    <cellStyle name="Normal 6 3 4 4 2" xfId="1557" xr:uid="{14B6E6CE-8595-4290-B554-ED5430BAC213}"/>
    <cellStyle name="Normal 6 3 4 4 3" xfId="3149" xr:uid="{D47245B7-E0BD-4E85-A202-FD86C7E45C2E}"/>
    <cellStyle name="Normal 6 3 4 4 4" xfId="3150" xr:uid="{755247E5-8873-4FBF-9910-FF6BB51507A2}"/>
    <cellStyle name="Normal 6 3 4 5" xfId="1558" xr:uid="{BA7C1027-FE6E-4D9F-A5FE-EE77E4D480E6}"/>
    <cellStyle name="Normal 6 3 4 6" xfId="3151" xr:uid="{55304026-6037-4384-8C02-883DBEC59ADE}"/>
    <cellStyle name="Normal 6 3 4 7" xfId="3152" xr:uid="{012F1839-B491-4C38-B4EE-17E3020723E7}"/>
    <cellStyle name="Normal 6 3 5" xfId="328" xr:uid="{93E06BE8-82D0-471B-8AF3-22A1B68DBEA0}"/>
    <cellStyle name="Normal 6 3 5 2" xfId="630" xr:uid="{AB590BF4-06E7-4F14-AFAE-EA1A6F6FA0FD}"/>
    <cellStyle name="Normal 6 3 5 2 2" xfId="631" xr:uid="{75140B7B-2187-4BE1-BDD1-D6CA0210575C}"/>
    <cellStyle name="Normal 6 3 5 2 2 2" xfId="1559" xr:uid="{4851B61A-6B99-44CF-992E-D21D0D6A41D1}"/>
    <cellStyle name="Normal 6 3 5 2 2 2 2" xfId="1560" xr:uid="{A079DBFC-A401-4388-9FDB-43D90B8C7A0A}"/>
    <cellStyle name="Normal 6 3 5 2 2 3" xfId="1561" xr:uid="{7D19B3B9-46BB-4B09-9977-4B238500F240}"/>
    <cellStyle name="Normal 6 3 5 2 3" xfId="1562" xr:uid="{566D191F-4895-4415-9F01-3EEA66AFBAB4}"/>
    <cellStyle name="Normal 6 3 5 2 3 2" xfId="1563" xr:uid="{87D02E49-44D2-45A9-85B2-D7DBD4F166F1}"/>
    <cellStyle name="Normal 6 3 5 2 4" xfId="1564" xr:uid="{388B71AE-43C8-4F6F-B4A4-3D3AD5F09A80}"/>
    <cellStyle name="Normal 6 3 5 3" xfId="632" xr:uid="{9A972F2B-995D-40D9-B13B-5A0F0BFD4877}"/>
    <cellStyle name="Normal 6 3 5 3 2" xfId="1565" xr:uid="{181A19F7-01F3-4D95-BB79-5E756986CF24}"/>
    <cellStyle name="Normal 6 3 5 3 2 2" xfId="1566" xr:uid="{B98B4D0F-3733-41FF-80AF-210358DEEB60}"/>
    <cellStyle name="Normal 6 3 5 3 3" xfId="1567" xr:uid="{D4E30FCB-C53B-4C22-9151-20FC645ED79E}"/>
    <cellStyle name="Normal 6 3 5 3 4" xfId="3153" xr:uid="{9AAE5D91-0026-40C0-8898-63FBCEC4D62F}"/>
    <cellStyle name="Normal 6 3 5 4" xfId="1568" xr:uid="{3774EC49-6CCE-4431-92A4-20BBFED2B4CC}"/>
    <cellStyle name="Normal 6 3 5 4 2" xfId="1569" xr:uid="{79CBB841-ED6C-451F-9CA0-6AF74529031B}"/>
    <cellStyle name="Normal 6 3 5 5" xfId="1570" xr:uid="{9638A0F8-9077-4472-B2C5-E823702AF83F}"/>
    <cellStyle name="Normal 6 3 5 6" xfId="3154" xr:uid="{08CD60DD-5849-4AF4-BFC0-7C7C2FAF6E6D}"/>
    <cellStyle name="Normal 6 3 6" xfId="329" xr:uid="{7A6A4DE3-313C-4674-A35F-49CB56586C70}"/>
    <cellStyle name="Normal 6 3 6 2" xfId="633" xr:uid="{E0CCBF3C-6115-4662-B373-A3912553D8F7}"/>
    <cellStyle name="Normal 6 3 6 2 2" xfId="1571" xr:uid="{F36C5E11-760F-4AB4-8A84-4193BBD28934}"/>
    <cellStyle name="Normal 6 3 6 2 2 2" xfId="1572" xr:uid="{C1078D41-6090-4357-B8D9-78FCF74D8D9E}"/>
    <cellStyle name="Normal 6 3 6 2 3" xfId="1573" xr:uid="{6328EF57-9A73-4806-967C-07773DECDCBC}"/>
    <cellStyle name="Normal 6 3 6 2 4" xfId="3155" xr:uid="{ECC148FB-7497-453F-8C69-8E9786D4F9F7}"/>
    <cellStyle name="Normal 6 3 6 3" xfId="1574" xr:uid="{2C582327-C1B9-4498-8083-D5C8A7389A1B}"/>
    <cellStyle name="Normal 6 3 6 3 2" xfId="1575" xr:uid="{7C933D28-8ACE-4301-9F41-7E20B0C70D6A}"/>
    <cellStyle name="Normal 6 3 6 4" xfId="1576" xr:uid="{E2CFD5CA-8E8F-4CFC-A2CD-C236E609ECA6}"/>
    <cellStyle name="Normal 6 3 6 5" xfId="3156" xr:uid="{B05908E1-6DEB-421E-8756-B4C34E011B01}"/>
    <cellStyle name="Normal 6 3 7" xfId="634" xr:uid="{9CD0F7C4-71CB-4138-B265-BA693493D3D1}"/>
    <cellStyle name="Normal 6 3 7 2" xfId="1577" xr:uid="{956B4883-7ECA-4A49-9BE8-8205656A8FF7}"/>
    <cellStyle name="Normal 6 3 7 2 2" xfId="1578" xr:uid="{9ABB0F91-31DC-49F6-9368-2316FC3B943E}"/>
    <cellStyle name="Normal 6 3 7 3" xfId="1579" xr:uid="{391E538A-2390-4354-884C-EF1036BDFE12}"/>
    <cellStyle name="Normal 6 3 7 4" xfId="3157" xr:uid="{B5F4111E-C1F5-4ADF-A80B-DED802CB319E}"/>
    <cellStyle name="Normal 6 3 8" xfId="1580" xr:uid="{CD7DD696-6B8D-4014-99B8-A5795F6FFED0}"/>
    <cellStyle name="Normal 6 3 8 2" xfId="1581" xr:uid="{ED506746-1138-41EB-BA4A-6D1679269383}"/>
    <cellStyle name="Normal 6 3 8 3" xfId="3158" xr:uid="{85CFD103-1AE1-424D-8C13-E9A24D185CD1}"/>
    <cellStyle name="Normal 6 3 8 4" xfId="3159" xr:uid="{9BBF1BBB-A43E-4620-90D7-20DA25DB3208}"/>
    <cellStyle name="Normal 6 3 9" xfId="1582" xr:uid="{68A58404-6812-4E6A-997C-370D0E96D5C8}"/>
    <cellStyle name="Normal 6 3 9 2" xfId="4718" xr:uid="{1732263F-4BD8-4C21-99B3-335AA6E1E649}"/>
    <cellStyle name="Normal 6 4" xfId="117" xr:uid="{FD7E22A2-CFD7-4EB3-8434-7DD610C33923}"/>
    <cellStyle name="Normal 6 4 10" xfId="3160" xr:uid="{10E0B4A3-30B8-47AA-A4E7-10EF974322CD}"/>
    <cellStyle name="Normal 6 4 11" xfId="3161" xr:uid="{966C89D4-82AA-4436-B930-578792F2A3C1}"/>
    <cellStyle name="Normal 6 4 2" xfId="118" xr:uid="{0D51238D-0D36-47B9-8B56-EC25E884AF3E}"/>
    <cellStyle name="Normal 6 4 2 2" xfId="119" xr:uid="{7478FB7B-843B-4A67-9CC2-EE06CAD4D754}"/>
    <cellStyle name="Normal 6 4 2 2 2" xfId="330" xr:uid="{BA910550-A2EB-429D-906C-D687B6A7EC9E}"/>
    <cellStyle name="Normal 6 4 2 2 2 2" xfId="635" xr:uid="{EABB5FD3-C8D0-49B8-AE08-B724AA0ACB0C}"/>
    <cellStyle name="Normal 6 4 2 2 2 2 2" xfId="1583" xr:uid="{940A6A6E-2964-4F2E-9B81-B12D83904826}"/>
    <cellStyle name="Normal 6 4 2 2 2 2 2 2" xfId="1584" xr:uid="{FE37AD99-95F4-4BD6-90A5-3941F56D375F}"/>
    <cellStyle name="Normal 6 4 2 2 2 2 3" xfId="1585" xr:uid="{AE5F17C4-9EB4-4EEF-B85B-4029A4CD713C}"/>
    <cellStyle name="Normal 6 4 2 2 2 2 4" xfId="3162" xr:uid="{C264DA2A-094C-49ED-98E0-D38ECBFE901B}"/>
    <cellStyle name="Normal 6 4 2 2 2 3" xfId="1586" xr:uid="{BBFC9DD9-02BB-40BD-B2D5-897E2ABC09BC}"/>
    <cellStyle name="Normal 6 4 2 2 2 3 2" xfId="1587" xr:uid="{28D93E1E-438E-41DD-B833-C6853EE30153}"/>
    <cellStyle name="Normal 6 4 2 2 2 3 3" xfId="3163" xr:uid="{8F5C5567-CC95-4CD0-98A6-FD7C892EF21A}"/>
    <cellStyle name="Normal 6 4 2 2 2 3 4" xfId="3164" xr:uid="{C66D423D-9882-46E3-80F6-BF942B92F40D}"/>
    <cellStyle name="Normal 6 4 2 2 2 4" xfId="1588" xr:uid="{0792B157-1423-4A8B-8D65-4F98EAE5863C}"/>
    <cellStyle name="Normal 6 4 2 2 2 5" xfId="3165" xr:uid="{64FA1DB5-DF04-41BB-90DA-C1E12F51B9DE}"/>
    <cellStyle name="Normal 6 4 2 2 2 6" xfId="3166" xr:uid="{9B44BA64-A748-42B4-87B0-671EDB8C5BB3}"/>
    <cellStyle name="Normal 6 4 2 2 3" xfId="636" xr:uid="{1103F36C-0B63-48A2-BE0E-900B2C93324F}"/>
    <cellStyle name="Normal 6 4 2 2 3 2" xfId="1589" xr:uid="{E26B303C-0352-438F-9863-20CE29D54976}"/>
    <cellStyle name="Normal 6 4 2 2 3 2 2" xfId="1590" xr:uid="{6B0FE022-A9C8-4A09-8AE4-27FE59D6ADE7}"/>
    <cellStyle name="Normal 6 4 2 2 3 2 3" xfId="3167" xr:uid="{8D525AA8-CEB2-4B58-BB6B-7568248B5F16}"/>
    <cellStyle name="Normal 6 4 2 2 3 2 4" xfId="3168" xr:uid="{F495FB69-1EBE-408D-A58B-B01709F509F9}"/>
    <cellStyle name="Normal 6 4 2 2 3 3" xfId="1591" xr:uid="{8BC302CE-CEBB-4443-96CC-0CBACB1EEFEB}"/>
    <cellStyle name="Normal 6 4 2 2 3 4" xfId="3169" xr:uid="{3186B4E9-43FB-418E-8F70-3A109418D537}"/>
    <cellStyle name="Normal 6 4 2 2 3 5" xfId="3170" xr:uid="{385D572D-CA7D-4B01-A712-950D75F50EC6}"/>
    <cellStyle name="Normal 6 4 2 2 4" xfId="1592" xr:uid="{EA34CF08-4ADA-4DC4-B9A5-C29569113C4F}"/>
    <cellStyle name="Normal 6 4 2 2 4 2" xfId="1593" xr:uid="{A716A824-CF8B-441D-B92D-C373B95F78B6}"/>
    <cellStyle name="Normal 6 4 2 2 4 3" xfId="3171" xr:uid="{99848EAC-7136-4FF2-824D-2E9784E119E9}"/>
    <cellStyle name="Normal 6 4 2 2 4 4" xfId="3172" xr:uid="{870FA0B9-2E8B-4307-9E30-7D5B731C76B7}"/>
    <cellStyle name="Normal 6 4 2 2 5" xfId="1594" xr:uid="{85C9B20D-25CA-4732-8A7C-341A956482FE}"/>
    <cellStyle name="Normal 6 4 2 2 5 2" xfId="3173" xr:uid="{B0CC286D-0F7B-4A3F-8B55-ABACD741A61E}"/>
    <cellStyle name="Normal 6 4 2 2 5 3" xfId="3174" xr:uid="{BB0D1154-990B-4CCC-A4D3-E7637A52491E}"/>
    <cellStyle name="Normal 6 4 2 2 5 4" xfId="3175" xr:uid="{AD620164-0A43-4E8E-B3AD-B1F00B506F5B}"/>
    <cellStyle name="Normal 6 4 2 2 6" xfId="3176" xr:uid="{CB4ACE1A-2653-4EF4-A48A-DA4048043695}"/>
    <cellStyle name="Normal 6 4 2 2 7" xfId="3177" xr:uid="{456FE107-618C-4D2F-A017-BDB539C0F739}"/>
    <cellStyle name="Normal 6 4 2 2 8" xfId="3178" xr:uid="{C039D7A9-11B7-4036-BFD3-9359C0692024}"/>
    <cellStyle name="Normal 6 4 2 3" xfId="331" xr:uid="{BB0BAD97-2EDD-481D-9C71-A4C7D56D3436}"/>
    <cellStyle name="Normal 6 4 2 3 2" xfId="637" xr:uid="{E17740B5-12F3-4830-937C-A513CBA83B51}"/>
    <cellStyle name="Normal 6 4 2 3 2 2" xfId="638" xr:uid="{6E7C4271-DE07-470A-AE9D-FB1FF146E5C7}"/>
    <cellStyle name="Normal 6 4 2 3 2 2 2" xfId="1595" xr:uid="{1D75D694-7D7D-4070-AE0C-BCF077D42D51}"/>
    <cellStyle name="Normal 6 4 2 3 2 2 2 2" xfId="1596" xr:uid="{8E9F1B0E-4C79-4438-BE3E-D44B463DA6DF}"/>
    <cellStyle name="Normal 6 4 2 3 2 2 3" xfId="1597" xr:uid="{4A27CD3F-AFA2-4CC5-8A4E-199838385FB1}"/>
    <cellStyle name="Normal 6 4 2 3 2 3" xfId="1598" xr:uid="{75968304-97AA-42B7-A7D4-274ACD256D6A}"/>
    <cellStyle name="Normal 6 4 2 3 2 3 2" xfId="1599" xr:uid="{F9F9F925-3EDF-4B9B-A56A-CE51949B2E8C}"/>
    <cellStyle name="Normal 6 4 2 3 2 4" xfId="1600" xr:uid="{2572E45A-9C25-40F2-B29C-19D33DA0CE44}"/>
    <cellStyle name="Normal 6 4 2 3 3" xfId="639" xr:uid="{9AC68734-3BE7-4308-AE6C-15152534958F}"/>
    <cellStyle name="Normal 6 4 2 3 3 2" xfId="1601" xr:uid="{3B9DF165-526E-4FBA-B26B-9952878D4ED7}"/>
    <cellStyle name="Normal 6 4 2 3 3 2 2" xfId="1602" xr:uid="{9ACB83B4-2957-4987-AF5C-558A9088273D}"/>
    <cellStyle name="Normal 6 4 2 3 3 3" xfId="1603" xr:uid="{64607243-D63E-47F6-939F-BD8FF18E00C9}"/>
    <cellStyle name="Normal 6 4 2 3 3 4" xfId="3179" xr:uid="{7096093D-2C17-45E7-A73D-F824E910C559}"/>
    <cellStyle name="Normal 6 4 2 3 4" xfId="1604" xr:uid="{07FB5247-D0BC-430D-B4B9-89E957E294D1}"/>
    <cellStyle name="Normal 6 4 2 3 4 2" xfId="1605" xr:uid="{59A4EDE0-B91A-41EE-9BB5-5BB69E3D63BA}"/>
    <cellStyle name="Normal 6 4 2 3 5" xfId="1606" xr:uid="{E20BC986-E0D9-4858-8CE3-A1EB16670C99}"/>
    <cellStyle name="Normal 6 4 2 3 6" xfId="3180" xr:uid="{91ACDE84-F050-497F-86F8-C94B1516AB45}"/>
    <cellStyle name="Normal 6 4 2 4" xfId="332" xr:uid="{9D87B9AE-0461-4365-B882-90C00EB1C66B}"/>
    <cellStyle name="Normal 6 4 2 4 2" xfId="640" xr:uid="{63DDD129-1782-462B-BAF2-8C7CE2E2DFDE}"/>
    <cellStyle name="Normal 6 4 2 4 2 2" xfId="1607" xr:uid="{E18EE504-5313-41A2-80FC-A7C1D98A5363}"/>
    <cellStyle name="Normal 6 4 2 4 2 2 2" xfId="1608" xr:uid="{63ACE61E-9B0B-4F01-A014-9457BC7A06D0}"/>
    <cellStyle name="Normal 6 4 2 4 2 3" xfId="1609" xr:uid="{AFE13758-9B8B-40DA-80EB-257A7FCBC955}"/>
    <cellStyle name="Normal 6 4 2 4 2 4" xfId="3181" xr:uid="{6BE0DB55-794E-40C5-A9C7-39CC8DA805F8}"/>
    <cellStyle name="Normal 6 4 2 4 3" xfId="1610" xr:uid="{A0535B9A-500A-4978-BD23-1BC7A48A2D00}"/>
    <cellStyle name="Normal 6 4 2 4 3 2" xfId="1611" xr:uid="{86C1A482-3FBC-4D55-A694-6CE118421EA3}"/>
    <cellStyle name="Normal 6 4 2 4 4" xfId="1612" xr:uid="{40017C8F-A707-43C8-8B78-4E5E513C8EF6}"/>
    <cellStyle name="Normal 6 4 2 4 5" xfId="3182" xr:uid="{290A26F2-FCA4-4DEB-9A23-EAAAFF69D434}"/>
    <cellStyle name="Normal 6 4 2 5" xfId="333" xr:uid="{5E8B2E23-E152-43A5-9AC5-E9E98BA0857E}"/>
    <cellStyle name="Normal 6 4 2 5 2" xfId="1613" xr:uid="{73F2D994-5A94-416D-8709-55852A41E60A}"/>
    <cellStyle name="Normal 6 4 2 5 2 2" xfId="1614" xr:uid="{51F0A4EF-AF8A-4BDA-8BDC-2DE83D29891B}"/>
    <cellStyle name="Normal 6 4 2 5 3" xfId="1615" xr:uid="{0507E41B-F7D7-47C7-8F87-216DA049CF81}"/>
    <cellStyle name="Normal 6 4 2 5 4" xfId="3183" xr:uid="{71A6F137-E619-478E-A217-B51DF4F6A7B0}"/>
    <cellStyle name="Normal 6 4 2 6" xfId="1616" xr:uid="{4A250F37-502A-48DA-B964-43F96716E3B1}"/>
    <cellStyle name="Normal 6 4 2 6 2" xfId="1617" xr:uid="{889C57DF-7C95-486F-BFA2-B5FE818972FB}"/>
    <cellStyle name="Normal 6 4 2 6 3" xfId="3184" xr:uid="{F589C5E1-82E8-4530-89F9-C221DC7DE960}"/>
    <cellStyle name="Normal 6 4 2 6 4" xfId="3185" xr:uid="{A3CD022E-B615-4C6D-8671-A769613CAC3A}"/>
    <cellStyle name="Normal 6 4 2 7" xfId="1618" xr:uid="{71FEFC0D-A38D-4D7E-830F-756CD6C2B60A}"/>
    <cellStyle name="Normal 6 4 2 8" xfId="3186" xr:uid="{E68C3150-C099-45B9-A08A-53AF87EEA9DB}"/>
    <cellStyle name="Normal 6 4 2 9" xfId="3187" xr:uid="{9708B7C3-36A9-424F-BC8F-A4854C5B2281}"/>
    <cellStyle name="Normal 6 4 3" xfId="120" xr:uid="{1715D16B-3D62-41FC-A929-3645D773252A}"/>
    <cellStyle name="Normal 6 4 3 2" xfId="121" xr:uid="{4E9D116F-B5CE-41F0-B3A9-0168EF5612DF}"/>
    <cellStyle name="Normal 6 4 3 2 2" xfId="641" xr:uid="{BF1BA223-037A-4721-BA70-73BBA4D6D919}"/>
    <cellStyle name="Normal 6 4 3 2 2 2" xfId="1619" xr:uid="{538F99B9-2B31-4E84-8F33-0E92E21347D4}"/>
    <cellStyle name="Normal 6 4 3 2 2 2 2" xfId="1620" xr:uid="{F44DAF41-DF97-47D0-ABAA-02120E0A37C0}"/>
    <cellStyle name="Normal 6 4 3 2 2 2 2 2" xfId="4476" xr:uid="{87987A27-0419-4FD1-8E16-9D6FC081AD3A}"/>
    <cellStyle name="Normal 6 4 3 2 2 2 3" xfId="4477" xr:uid="{24BA4A54-DB13-41E1-95CB-69DF66BCF108}"/>
    <cellStyle name="Normal 6 4 3 2 2 3" xfId="1621" xr:uid="{E68E2C95-FDEF-4E78-AC32-36F8BB105717}"/>
    <cellStyle name="Normal 6 4 3 2 2 3 2" xfId="4478" xr:uid="{8C099B65-3A26-4AE5-A4C5-8F016427CE17}"/>
    <cellStyle name="Normal 6 4 3 2 2 4" xfId="3188" xr:uid="{BB64AAD9-F960-4BAE-A5D8-D44449F5138F}"/>
    <cellStyle name="Normal 6 4 3 2 3" xfId="1622" xr:uid="{C1672145-F223-4BB6-9466-902A9B5B928C}"/>
    <cellStyle name="Normal 6 4 3 2 3 2" xfId="1623" xr:uid="{681D4213-82CB-4957-97A1-FCC61481176E}"/>
    <cellStyle name="Normal 6 4 3 2 3 2 2" xfId="4479" xr:uid="{A55E4D82-87C5-4894-A8D4-ABD98C1965EE}"/>
    <cellStyle name="Normal 6 4 3 2 3 3" xfId="3189" xr:uid="{04CAB616-649B-4119-B343-143A32C059AF}"/>
    <cellStyle name="Normal 6 4 3 2 3 4" xfId="3190" xr:uid="{D2C06D0D-B5DA-4175-BE3F-019658712A04}"/>
    <cellStyle name="Normal 6 4 3 2 4" xfId="1624" xr:uid="{E08A2457-B914-45C4-A179-23951874E089}"/>
    <cellStyle name="Normal 6 4 3 2 4 2" xfId="4480" xr:uid="{E7CFC5C9-5907-4D0F-9B98-22BFF8F906F5}"/>
    <cellStyle name="Normal 6 4 3 2 5" xfId="3191" xr:uid="{DA76A06B-73F7-4950-88FB-569A86BCFC98}"/>
    <cellStyle name="Normal 6 4 3 2 6" xfId="3192" xr:uid="{B5915325-8185-4D2F-BDD5-575B6747455A}"/>
    <cellStyle name="Normal 6 4 3 3" xfId="334" xr:uid="{33B1493B-DEBD-45FC-9946-7D87B5D58C5D}"/>
    <cellStyle name="Normal 6 4 3 3 2" xfId="1625" xr:uid="{104F61C0-305B-4C7D-B4B4-673D6860C812}"/>
    <cellStyle name="Normal 6 4 3 3 2 2" xfId="1626" xr:uid="{DDC9AF18-8C15-4460-A5C6-408D675CD83A}"/>
    <cellStyle name="Normal 6 4 3 3 2 2 2" xfId="4481" xr:uid="{3821E5F4-8371-482C-86D8-6D1D03874B70}"/>
    <cellStyle name="Normal 6 4 3 3 2 3" xfId="3193" xr:uid="{94FF5CF8-3E51-41CF-892F-6B3C9E93DD86}"/>
    <cellStyle name="Normal 6 4 3 3 2 4" xfId="3194" xr:uid="{E6917C93-DBF5-4895-816E-894A6C7F01D8}"/>
    <cellStyle name="Normal 6 4 3 3 3" xfId="1627" xr:uid="{B8C9233A-6E9A-4AEA-958C-77A2ABED95F1}"/>
    <cellStyle name="Normal 6 4 3 3 3 2" xfId="4482" xr:uid="{34F46637-75DF-4F0C-9FDA-83537924EF6A}"/>
    <cellStyle name="Normal 6 4 3 3 4" xfId="3195" xr:uid="{CB4C99C9-F694-4A80-824F-BF9E00731CCF}"/>
    <cellStyle name="Normal 6 4 3 3 5" xfId="3196" xr:uid="{4D97DBB3-12E1-40FE-AD54-D9B804404263}"/>
    <cellStyle name="Normal 6 4 3 4" xfId="1628" xr:uid="{FEBB5CE9-6245-4FF0-B6B6-861AAC6ED4AB}"/>
    <cellStyle name="Normal 6 4 3 4 2" xfId="1629" xr:uid="{CC1E4684-4EEE-415D-B3A2-938C961BF730}"/>
    <cellStyle name="Normal 6 4 3 4 2 2" xfId="4483" xr:uid="{7495F6CF-4B52-449F-8676-9C655DAC4110}"/>
    <cellStyle name="Normal 6 4 3 4 3" xfId="3197" xr:uid="{62990C40-1EA2-45F4-8B7B-404AD6A7268C}"/>
    <cellStyle name="Normal 6 4 3 4 4" xfId="3198" xr:uid="{4F717BBF-543B-45D4-84A7-65FBD0EC8DB0}"/>
    <cellStyle name="Normal 6 4 3 5" xfId="1630" xr:uid="{192B5B69-4DF6-4BE8-A3C4-CF3C3A89EE78}"/>
    <cellStyle name="Normal 6 4 3 5 2" xfId="3199" xr:uid="{C0E0292A-A55B-4F99-A982-F320D2B47C99}"/>
    <cellStyle name="Normal 6 4 3 5 3" xfId="3200" xr:uid="{8B359B8C-71D5-4C9D-9551-6578E8772AA0}"/>
    <cellStyle name="Normal 6 4 3 5 4" xfId="3201" xr:uid="{11059FB3-061D-4852-AFCC-CF9B1BBEDFFF}"/>
    <cellStyle name="Normal 6 4 3 6" xfId="3202" xr:uid="{E475BB13-C60F-4E04-BC67-19F73A6BB358}"/>
    <cellStyle name="Normal 6 4 3 7" xfId="3203" xr:uid="{F4A71917-00DE-464F-A4E0-BB31EB01B845}"/>
    <cellStyle name="Normal 6 4 3 8" xfId="3204" xr:uid="{BE1F8FF0-4CE5-4EAB-8ED3-9B1222F56169}"/>
    <cellStyle name="Normal 6 4 4" xfId="122" xr:uid="{AD325842-6269-4719-9477-8BB8F6054414}"/>
    <cellStyle name="Normal 6 4 4 2" xfId="642" xr:uid="{0C4581B2-6FC5-41FE-B167-3DE3BE9E8DF3}"/>
    <cellStyle name="Normal 6 4 4 2 2" xfId="643" xr:uid="{4546818B-42A7-4BFF-957D-67C6BC45AF1C}"/>
    <cellStyle name="Normal 6 4 4 2 2 2" xfId="1631" xr:uid="{94AA1EAE-FA3A-46B5-B587-0616B8B98CC0}"/>
    <cellStyle name="Normal 6 4 4 2 2 2 2" xfId="1632" xr:uid="{26B02978-D0F1-4514-9F25-25CD75931A90}"/>
    <cellStyle name="Normal 6 4 4 2 2 3" xfId="1633" xr:uid="{5D971D99-8F57-4867-B06C-EACAA64E7AB1}"/>
    <cellStyle name="Normal 6 4 4 2 2 4" xfId="3205" xr:uid="{D1590264-B16D-4FE3-A472-D0110ADA8E26}"/>
    <cellStyle name="Normal 6 4 4 2 3" xfId="1634" xr:uid="{C1C97FDA-EF96-46F2-9C9A-F4E083D2DEAF}"/>
    <cellStyle name="Normal 6 4 4 2 3 2" xfId="1635" xr:uid="{793D0A76-1926-4E37-AE52-9339AD736323}"/>
    <cellStyle name="Normal 6 4 4 2 4" xfId="1636" xr:uid="{5A8BA7D3-5222-47B2-9491-C2659CCD5A87}"/>
    <cellStyle name="Normal 6 4 4 2 5" xfId="3206" xr:uid="{0B8C3F34-F88D-410D-8C4F-878AFF014C6E}"/>
    <cellStyle name="Normal 6 4 4 3" xfId="644" xr:uid="{6CC3B1F7-9E86-4753-8408-8891198C74CC}"/>
    <cellStyle name="Normal 6 4 4 3 2" xfId="1637" xr:uid="{9C0F7234-5A56-441A-B1CC-10B8FC4F65C2}"/>
    <cellStyle name="Normal 6 4 4 3 2 2" xfId="1638" xr:uid="{9A796640-3139-4BB3-92A8-CA95AE507581}"/>
    <cellStyle name="Normal 6 4 4 3 3" xfId="1639" xr:uid="{FCF71BBA-7DE8-452D-925F-D68BA055D565}"/>
    <cellStyle name="Normal 6 4 4 3 4" xfId="3207" xr:uid="{0C5719A5-2953-40E5-9E38-28BC7E72B6BD}"/>
    <cellStyle name="Normal 6 4 4 4" xfId="1640" xr:uid="{24322299-D69B-4FC9-9A1F-EA75DF3A375A}"/>
    <cellStyle name="Normal 6 4 4 4 2" xfId="1641" xr:uid="{2A183459-E8B0-47ED-B84C-A6254F670DB3}"/>
    <cellStyle name="Normal 6 4 4 4 3" xfId="3208" xr:uid="{44A1CA18-99D3-4B49-9217-A8DC99021C52}"/>
    <cellStyle name="Normal 6 4 4 4 4" xfId="3209" xr:uid="{B417D334-8A55-4CC6-BDF1-293D5163C3E8}"/>
    <cellStyle name="Normal 6 4 4 5" xfId="1642" xr:uid="{164C0D0B-5379-4FC1-BD4F-5EDB50DB504B}"/>
    <cellStyle name="Normal 6 4 4 6" xfId="3210" xr:uid="{7C8FC991-57A6-4AB2-B728-FD3188E339AF}"/>
    <cellStyle name="Normal 6 4 4 7" xfId="3211" xr:uid="{BF70381F-65FE-4FA1-A2EC-507D50ABD6D8}"/>
    <cellStyle name="Normal 6 4 5" xfId="335" xr:uid="{D0C3293B-B4B5-464D-8D64-644796E88EE4}"/>
    <cellStyle name="Normal 6 4 5 2" xfId="645" xr:uid="{FCC1D137-0C86-43E7-B402-D5847F99CA64}"/>
    <cellStyle name="Normal 6 4 5 2 2" xfId="1643" xr:uid="{76488607-A6D4-4295-9507-748003C8D365}"/>
    <cellStyle name="Normal 6 4 5 2 2 2" xfId="1644" xr:uid="{401FAFC3-47ED-4C47-A910-010C7171A3EC}"/>
    <cellStyle name="Normal 6 4 5 2 3" xfId="1645" xr:uid="{E3869585-4363-4FB2-92AC-F03079C29E62}"/>
    <cellStyle name="Normal 6 4 5 2 4" xfId="3212" xr:uid="{1533A5E5-D072-41A1-A6FC-99EDA5F4BEC7}"/>
    <cellStyle name="Normal 6 4 5 3" xfId="1646" xr:uid="{463860B7-5F6D-499F-8AC1-C7C0BBF18444}"/>
    <cellStyle name="Normal 6 4 5 3 2" xfId="1647" xr:uid="{32AB3137-9543-496C-A056-F51394C3D298}"/>
    <cellStyle name="Normal 6 4 5 3 3" xfId="3213" xr:uid="{4FF3573B-387C-49D0-BF10-6475FF27559F}"/>
    <cellStyle name="Normal 6 4 5 3 4" xfId="3214" xr:uid="{207D72A9-1DEE-438E-A314-E14A27EB3875}"/>
    <cellStyle name="Normal 6 4 5 4" xfId="1648" xr:uid="{30071357-1EBC-4C45-8A93-A0E3953A3F8A}"/>
    <cellStyle name="Normal 6 4 5 5" xfId="3215" xr:uid="{9D6CC587-5B5D-4283-89F0-CF01C5A193AC}"/>
    <cellStyle name="Normal 6 4 5 6" xfId="3216" xr:uid="{A5BC70E9-ABCE-407F-982D-7344F019E7D1}"/>
    <cellStyle name="Normal 6 4 6" xfId="336" xr:uid="{9BBBBD34-D91D-4B44-B1FD-645EF33B32CA}"/>
    <cellStyle name="Normal 6 4 6 2" xfId="1649" xr:uid="{B6C87073-264A-4B8E-9F5A-19AECF76714F}"/>
    <cellStyle name="Normal 6 4 6 2 2" xfId="1650" xr:uid="{249D9300-D54C-4874-BDDA-C7BE8410113B}"/>
    <cellStyle name="Normal 6 4 6 2 3" xfId="3217" xr:uid="{52D7FB33-92E8-4498-94D8-C7A22780D850}"/>
    <cellStyle name="Normal 6 4 6 2 4" xfId="3218" xr:uid="{2EE71CD9-80A9-4A38-821E-54581A73823F}"/>
    <cellStyle name="Normal 6 4 6 3" xfId="1651" xr:uid="{A411517B-5791-4623-A9BC-936AD1EFBBA4}"/>
    <cellStyle name="Normal 6 4 6 4" xfId="3219" xr:uid="{EE1DC5FE-F723-4E4C-B5D1-3D2753232729}"/>
    <cellStyle name="Normal 6 4 6 5" xfId="3220" xr:uid="{FB640CDB-9359-4A9B-8D90-587836228CF9}"/>
    <cellStyle name="Normal 6 4 7" xfId="1652" xr:uid="{173C39BD-25DB-470A-95BE-C98400D7D26C}"/>
    <cellStyle name="Normal 6 4 7 2" xfId="1653" xr:uid="{4AC6B0A2-21BB-4B85-B9D1-AC0D03B920CD}"/>
    <cellStyle name="Normal 6 4 7 3" xfId="3221" xr:uid="{011BC3C9-DD2A-4D22-BD48-502890457DF3}"/>
    <cellStyle name="Normal 6 4 7 3 2" xfId="4407" xr:uid="{FF63EAC4-CEDA-4B38-B4D8-160882E37CBD}"/>
    <cellStyle name="Normal 6 4 7 3 3" xfId="4685" xr:uid="{7CD307A3-E389-4295-ADED-53B4397C0DC2}"/>
    <cellStyle name="Normal 6 4 7 4" xfId="3222" xr:uid="{14C325DA-86A2-4F63-A900-721F10D3E421}"/>
    <cellStyle name="Normal 6 4 8" xfId="1654" xr:uid="{22114CB2-1C7D-48C8-9D04-7A8F1388BCA6}"/>
    <cellStyle name="Normal 6 4 8 2" xfId="3223" xr:uid="{2C9D7807-452A-4621-827B-EAD6B9BA0AC7}"/>
    <cellStyle name="Normal 6 4 8 3" xfId="3224" xr:uid="{198FE764-89F6-44A8-8457-B84D2C4FFFDC}"/>
    <cellStyle name="Normal 6 4 8 4" xfId="3225" xr:uid="{E0D9D882-E0EB-45C3-861E-3237DEEAA3C7}"/>
    <cellStyle name="Normal 6 4 9" xfId="3226" xr:uid="{BAC8DDDF-A694-4634-9A58-A8DC74254A74}"/>
    <cellStyle name="Normal 6 5" xfId="123" xr:uid="{EE39C039-E6E3-43C5-A862-34CC28F89549}"/>
    <cellStyle name="Normal 6 5 10" xfId="3227" xr:uid="{020B454B-E897-4C42-8FD1-00739478B20D}"/>
    <cellStyle name="Normal 6 5 11" xfId="3228" xr:uid="{003F48B3-9CDB-450F-8EEA-1BB4C822F44F}"/>
    <cellStyle name="Normal 6 5 2" xfId="124" xr:uid="{C110E2E7-5A08-4944-9C3B-5181E472D26B}"/>
    <cellStyle name="Normal 6 5 2 2" xfId="337" xr:uid="{FF2CE4F7-7E0F-4D28-B3B0-09B21597E183}"/>
    <cellStyle name="Normal 6 5 2 2 2" xfId="646" xr:uid="{70F3B587-2944-4289-8CB4-067C2880A764}"/>
    <cellStyle name="Normal 6 5 2 2 2 2" xfId="647" xr:uid="{D4A91B1C-767B-400A-9311-E29AD8E0B22D}"/>
    <cellStyle name="Normal 6 5 2 2 2 2 2" xfId="1655" xr:uid="{2F6F6F07-5E4E-4CD7-BB58-354FA6CEE082}"/>
    <cellStyle name="Normal 6 5 2 2 2 2 3" xfId="3229" xr:uid="{EDFAEBAE-8788-4C1F-8CFF-AF5B2704A5C0}"/>
    <cellStyle name="Normal 6 5 2 2 2 2 4" xfId="3230" xr:uid="{54B5A188-A7BB-4DDB-9288-39CC4E937138}"/>
    <cellStyle name="Normal 6 5 2 2 2 3" xfId="1656" xr:uid="{945B5686-16F4-4272-B5CA-D5DC207B367E}"/>
    <cellStyle name="Normal 6 5 2 2 2 3 2" xfId="3231" xr:uid="{7AF88A26-4F70-4A3C-84CD-80705F8AD26B}"/>
    <cellStyle name="Normal 6 5 2 2 2 3 3" xfId="3232" xr:uid="{D5EC33AC-2CE8-4722-BAC8-0AEF9305CB14}"/>
    <cellStyle name="Normal 6 5 2 2 2 3 4" xfId="3233" xr:uid="{B112DAC5-4A59-43A5-A8A0-6DA1F8E899FA}"/>
    <cellStyle name="Normal 6 5 2 2 2 4" xfId="3234" xr:uid="{A067918A-812C-475A-A4D9-8EE803A0B2AB}"/>
    <cellStyle name="Normal 6 5 2 2 2 5" xfId="3235" xr:uid="{6791B343-4C2C-4E21-ACEE-D9CBE7402F92}"/>
    <cellStyle name="Normal 6 5 2 2 2 6" xfId="3236" xr:uid="{5782EDE6-68EA-4FFE-B981-DB84BE348963}"/>
    <cellStyle name="Normal 6 5 2 2 3" xfId="648" xr:uid="{167D6564-4DBC-4649-9AD8-DB1547E89E7E}"/>
    <cellStyle name="Normal 6 5 2 2 3 2" xfId="1657" xr:uid="{C7525173-CF55-4643-934B-761F91A5FF42}"/>
    <cellStyle name="Normal 6 5 2 2 3 2 2" xfId="3237" xr:uid="{B83818B8-52EE-4859-BE71-381F3C430D1A}"/>
    <cellStyle name="Normal 6 5 2 2 3 2 3" xfId="3238" xr:uid="{DAD6DE2B-6F52-4507-8D55-841F7512B40E}"/>
    <cellStyle name="Normal 6 5 2 2 3 2 4" xfId="3239" xr:uid="{AB9ED122-487F-4ABA-AE10-961E4CB8F5C7}"/>
    <cellStyle name="Normal 6 5 2 2 3 3" xfId="3240" xr:uid="{202BD102-1AED-4092-981E-91C4A1B1D951}"/>
    <cellStyle name="Normal 6 5 2 2 3 4" xfId="3241" xr:uid="{424964AA-8A0E-47C9-B33A-E2853F59B564}"/>
    <cellStyle name="Normal 6 5 2 2 3 5" xfId="3242" xr:uid="{EA28AE82-34FE-418E-9C70-BCD1DEA25FA7}"/>
    <cellStyle name="Normal 6 5 2 2 4" xfId="1658" xr:uid="{7A3766FE-5980-498D-ADEB-98A1EDC24968}"/>
    <cellStyle name="Normal 6 5 2 2 4 2" xfId="3243" xr:uid="{D83E8F38-6405-44E2-8A60-73BAA67252EB}"/>
    <cellStyle name="Normal 6 5 2 2 4 3" xfId="3244" xr:uid="{62F5F6F5-C5F8-4DF5-8BB3-6F5C9647D29E}"/>
    <cellStyle name="Normal 6 5 2 2 4 4" xfId="3245" xr:uid="{06911F15-1952-4187-B784-9F7B414DB02F}"/>
    <cellStyle name="Normal 6 5 2 2 5" xfId="3246" xr:uid="{1720009B-817D-4218-9755-7B74D92DDC5D}"/>
    <cellStyle name="Normal 6 5 2 2 5 2" xfId="3247" xr:uid="{6B64262B-95ED-434C-A10E-FD313394DAC4}"/>
    <cellStyle name="Normal 6 5 2 2 5 3" xfId="3248" xr:uid="{4B1AC660-CE67-43A1-9CA2-BBA892BAAC22}"/>
    <cellStyle name="Normal 6 5 2 2 5 4" xfId="3249" xr:uid="{F0499F7B-5303-4B50-88EF-33986E8951E6}"/>
    <cellStyle name="Normal 6 5 2 2 6" xfId="3250" xr:uid="{60F834FE-6DB4-4599-A4C5-9AAAEFBA7AC2}"/>
    <cellStyle name="Normal 6 5 2 2 7" xfId="3251" xr:uid="{72F9FA60-6EC8-4E9E-A073-B78A816727E4}"/>
    <cellStyle name="Normal 6 5 2 2 8" xfId="3252" xr:uid="{43799322-15FA-491B-BC71-305C2CD6E680}"/>
    <cellStyle name="Normal 6 5 2 3" xfId="649" xr:uid="{944DCDEC-BD66-43EC-885A-96AA504D9E79}"/>
    <cellStyle name="Normal 6 5 2 3 2" xfId="650" xr:uid="{70CFB5DC-10BD-49A2-8512-71C3B2BC65C1}"/>
    <cellStyle name="Normal 6 5 2 3 2 2" xfId="651" xr:uid="{6E93B3AD-006D-4649-A480-5DCF8CC3B302}"/>
    <cellStyle name="Normal 6 5 2 3 2 3" xfId="3253" xr:uid="{5CCA1C65-6B03-4989-AD0E-4F843E5734FC}"/>
    <cellStyle name="Normal 6 5 2 3 2 4" xfId="3254" xr:uid="{065A60C2-B5AF-4278-B705-F3F7494E9BEF}"/>
    <cellStyle name="Normal 6 5 2 3 3" xfId="652" xr:uid="{9B51B962-E28C-4EF1-9966-F2400F2F97FD}"/>
    <cellStyle name="Normal 6 5 2 3 3 2" xfId="3255" xr:uid="{7EFB0DE3-82D9-4435-8DE2-06F491AF8E0A}"/>
    <cellStyle name="Normal 6 5 2 3 3 3" xfId="3256" xr:uid="{995913FD-FC90-4499-9F77-90DB2BEF55D2}"/>
    <cellStyle name="Normal 6 5 2 3 3 4" xfId="3257" xr:uid="{8C9A5024-E48E-4F53-ACB0-DAA1B1463019}"/>
    <cellStyle name="Normal 6 5 2 3 4" xfId="3258" xr:uid="{2E4255E3-7A90-4F03-B640-516C291D5E72}"/>
    <cellStyle name="Normal 6 5 2 3 5" xfId="3259" xr:uid="{3F955823-BA8E-4426-906B-B83E68F3399A}"/>
    <cellStyle name="Normal 6 5 2 3 6" xfId="3260" xr:uid="{83093FF7-0A6C-4D58-92CF-C4530EADD250}"/>
    <cellStyle name="Normal 6 5 2 4" xfId="653" xr:uid="{08D64EA5-ACB5-42B6-AF50-94761AD64FE3}"/>
    <cellStyle name="Normal 6 5 2 4 2" xfId="654" xr:uid="{326953CF-92A0-480F-B893-538884F1DBE8}"/>
    <cellStyle name="Normal 6 5 2 4 2 2" xfId="3261" xr:uid="{C1B144BD-E8F0-42B5-B30A-B35153082AC6}"/>
    <cellStyle name="Normal 6 5 2 4 2 3" xfId="3262" xr:uid="{CEF0AAAA-61C4-4866-8258-09D112AFB3D3}"/>
    <cellStyle name="Normal 6 5 2 4 2 4" xfId="3263" xr:uid="{F1AFCADE-4262-41DF-A9E2-84B84600EB8F}"/>
    <cellStyle name="Normal 6 5 2 4 3" xfId="3264" xr:uid="{DE8F15BB-1C3A-45A4-A73D-34C58A246005}"/>
    <cellStyle name="Normal 6 5 2 4 4" xfId="3265" xr:uid="{1AA4BD14-F5F4-4A1B-8C71-C39B293E3943}"/>
    <cellStyle name="Normal 6 5 2 4 5" xfId="3266" xr:uid="{389AB589-F7BF-4296-B339-C9BDE3CE303D}"/>
    <cellStyle name="Normal 6 5 2 5" xfId="655" xr:uid="{35E5FBD8-0E88-4239-BCE6-3DC86266F351}"/>
    <cellStyle name="Normal 6 5 2 5 2" xfId="3267" xr:uid="{FBFD3DAF-76C8-48F2-ACBC-BA8FE61BD487}"/>
    <cellStyle name="Normal 6 5 2 5 3" xfId="3268" xr:uid="{30DCB6CD-17C5-4B71-8455-762AB9FFEE33}"/>
    <cellStyle name="Normal 6 5 2 5 4" xfId="3269" xr:uid="{EA678C52-2F78-4582-AB73-1398A3D750DC}"/>
    <cellStyle name="Normal 6 5 2 6" xfId="3270" xr:uid="{C545EA84-92C5-4475-849E-89A4AB96E164}"/>
    <cellStyle name="Normal 6 5 2 6 2" xfId="3271" xr:uid="{2F3D93EC-9D22-41EE-8E8E-00B11BBD3161}"/>
    <cellStyle name="Normal 6 5 2 6 3" xfId="3272" xr:uid="{7062096B-8E9B-4DBF-9103-209DFBAF49E3}"/>
    <cellStyle name="Normal 6 5 2 6 4" xfId="3273" xr:uid="{CE23D258-3097-49B2-9D21-45BD32C87CAB}"/>
    <cellStyle name="Normal 6 5 2 7" xfId="3274" xr:uid="{B95C5E1A-004E-4E78-A2D5-761DC4DE3254}"/>
    <cellStyle name="Normal 6 5 2 8" xfId="3275" xr:uid="{FFFDE877-EFE5-4EC0-8E67-27981CEB688D}"/>
    <cellStyle name="Normal 6 5 2 9" xfId="3276" xr:uid="{D9FE5EE3-1FF8-4244-855F-549BA8DE95A2}"/>
    <cellStyle name="Normal 6 5 3" xfId="338" xr:uid="{EC227701-DFED-45E6-AC3A-89861F7439C5}"/>
    <cellStyle name="Normal 6 5 3 2" xfId="656" xr:uid="{7CA0F571-C383-43B9-A007-74A658EC962C}"/>
    <cellStyle name="Normal 6 5 3 2 2" xfId="657" xr:uid="{63C38BF6-8202-4150-8F39-E05064E7D06A}"/>
    <cellStyle name="Normal 6 5 3 2 2 2" xfId="1659" xr:uid="{6CC5C006-9AF1-4ED0-B555-B505D4752951}"/>
    <cellStyle name="Normal 6 5 3 2 2 2 2" xfId="1660" xr:uid="{B27121E9-638F-4A7B-A49D-50074FF84EEE}"/>
    <cellStyle name="Normal 6 5 3 2 2 3" xfId="1661" xr:uid="{BAFE7628-BB95-4A81-98A6-8C5DED4AE193}"/>
    <cellStyle name="Normal 6 5 3 2 2 4" xfId="3277" xr:uid="{E0697205-4DB2-468B-A6D2-6DBD71D62798}"/>
    <cellStyle name="Normal 6 5 3 2 3" xfId="1662" xr:uid="{5F372377-BF2C-4D34-B6FA-A81F7E3F5ADD}"/>
    <cellStyle name="Normal 6 5 3 2 3 2" xfId="1663" xr:uid="{A442AC02-8459-42C0-B117-EAC3D6F7554B}"/>
    <cellStyle name="Normal 6 5 3 2 3 3" xfId="3278" xr:uid="{0FA819A8-1AF1-4F92-B298-7125F280934D}"/>
    <cellStyle name="Normal 6 5 3 2 3 4" xfId="3279" xr:uid="{18BAD324-CF20-44D5-A2FF-33844B9B533E}"/>
    <cellStyle name="Normal 6 5 3 2 4" xfId="1664" xr:uid="{C333F814-EB78-414C-96A7-D9FDEAF0436A}"/>
    <cellStyle name="Normal 6 5 3 2 5" xfId="3280" xr:uid="{E7D6448B-5279-44DB-BBAD-0812AC641E41}"/>
    <cellStyle name="Normal 6 5 3 2 6" xfId="3281" xr:uid="{45FB7992-B17B-46DE-821A-867E9A985723}"/>
    <cellStyle name="Normal 6 5 3 3" xfId="658" xr:uid="{6B4D07AC-9C4D-41C6-8B37-6BAFE37587EB}"/>
    <cellStyle name="Normal 6 5 3 3 2" xfId="1665" xr:uid="{BCFD0016-4F89-4421-96F4-7FBB0C9E99A7}"/>
    <cellStyle name="Normal 6 5 3 3 2 2" xfId="1666" xr:uid="{88892594-8CB4-46C8-BAEC-637F6C5E16FC}"/>
    <cellStyle name="Normal 6 5 3 3 2 3" xfId="3282" xr:uid="{4C7FDAD7-15C8-4757-9536-5920DC1F6CEB}"/>
    <cellStyle name="Normal 6 5 3 3 2 4" xfId="3283" xr:uid="{B5DC0610-F3CB-4417-8DE7-E2CCB73491D1}"/>
    <cellStyle name="Normal 6 5 3 3 3" xfId="1667" xr:uid="{1F09D33B-A57F-43CA-80FF-F63EFA3FE5F4}"/>
    <cellStyle name="Normal 6 5 3 3 4" xfId="3284" xr:uid="{C07A59A7-A8A0-4C98-A527-3AB24A77D083}"/>
    <cellStyle name="Normal 6 5 3 3 5" xfId="3285" xr:uid="{13E5C941-0611-42BE-9659-F0780905ED8A}"/>
    <cellStyle name="Normal 6 5 3 4" xfId="1668" xr:uid="{5DB5A799-EB96-431C-9E7E-04A1FC8BAFD3}"/>
    <cellStyle name="Normal 6 5 3 4 2" xfId="1669" xr:uid="{4350C3F0-78B5-45B3-9D6F-CB6B29633217}"/>
    <cellStyle name="Normal 6 5 3 4 3" xfId="3286" xr:uid="{E4B15B8A-DFE4-44E2-AF30-409997175882}"/>
    <cellStyle name="Normal 6 5 3 4 4" xfId="3287" xr:uid="{231D74C5-ACBC-4BA4-9117-DBB8156F3EB9}"/>
    <cellStyle name="Normal 6 5 3 5" xfId="1670" xr:uid="{8E78F68E-E47D-4840-A766-46959C70C6D2}"/>
    <cellStyle name="Normal 6 5 3 5 2" xfId="3288" xr:uid="{9CF8B73E-5669-4FC0-8C16-43567C1A0F4A}"/>
    <cellStyle name="Normal 6 5 3 5 3" xfId="3289" xr:uid="{0C61CCFF-3212-4885-A519-90EF5FEF0BF1}"/>
    <cellStyle name="Normal 6 5 3 5 4" xfId="3290" xr:uid="{B9995555-8733-47E4-8569-CB022B84B2AA}"/>
    <cellStyle name="Normal 6 5 3 6" xfId="3291" xr:uid="{754BB434-4A1B-42CF-AB15-6FE7A19FAEC4}"/>
    <cellStyle name="Normal 6 5 3 7" xfId="3292" xr:uid="{D823523F-24B5-4220-B6FC-941875EDA7CF}"/>
    <cellStyle name="Normal 6 5 3 8" xfId="3293" xr:uid="{0403E930-932D-43F0-B167-5DD34D1F2C40}"/>
    <cellStyle name="Normal 6 5 4" xfId="339" xr:uid="{9BC71578-0574-47EB-BEDE-FC90259C63C1}"/>
    <cellStyle name="Normal 6 5 4 2" xfId="659" xr:uid="{41E8596F-5D6E-477B-84DC-AEBD1F65D35A}"/>
    <cellStyle name="Normal 6 5 4 2 2" xfId="660" xr:uid="{FE7FD48C-B66F-4154-8B28-83EE01CF7571}"/>
    <cellStyle name="Normal 6 5 4 2 2 2" xfId="1671" xr:uid="{132CA253-6BBA-42EF-BFB0-C1BB37D6C1DC}"/>
    <cellStyle name="Normal 6 5 4 2 2 3" xfId="3294" xr:uid="{0212E25E-CE03-4843-99DB-FC2563583711}"/>
    <cellStyle name="Normal 6 5 4 2 2 4" xfId="3295" xr:uid="{C58CDBCD-1161-4229-AB40-1AAEBAE6C220}"/>
    <cellStyle name="Normal 6 5 4 2 3" xfId="1672" xr:uid="{789139AF-98F2-4008-B80D-B6892AC8F6F5}"/>
    <cellStyle name="Normal 6 5 4 2 4" xfId="3296" xr:uid="{70EA421C-EDDF-4815-9BE2-E50711AD32B2}"/>
    <cellStyle name="Normal 6 5 4 2 5" xfId="3297" xr:uid="{8797A7E4-7F2C-4E0A-B760-2B381533AF62}"/>
    <cellStyle name="Normal 6 5 4 3" xfId="661" xr:uid="{3EEAF1DD-05F9-4504-9AAF-3701C14E9B4C}"/>
    <cellStyle name="Normal 6 5 4 3 2" xfId="1673" xr:uid="{D4FFF234-5C7C-49CE-986F-7D0ED550CD56}"/>
    <cellStyle name="Normal 6 5 4 3 3" xfId="3298" xr:uid="{E9CCB153-50A3-4925-80E1-A97B3A7B58A0}"/>
    <cellStyle name="Normal 6 5 4 3 4" xfId="3299" xr:uid="{FCC04BBE-0A2F-4266-9BD7-DCE3FA880D5B}"/>
    <cellStyle name="Normal 6 5 4 4" xfId="1674" xr:uid="{7E44FDBD-9505-4A33-AAE8-C9F7172C5AF3}"/>
    <cellStyle name="Normal 6 5 4 4 2" xfId="3300" xr:uid="{A98B69D7-F43C-4572-B60B-08E1740A0658}"/>
    <cellStyle name="Normal 6 5 4 4 3" xfId="3301" xr:uid="{5976FBFE-805F-4BD2-86F6-11B8415240DF}"/>
    <cellStyle name="Normal 6 5 4 4 4" xfId="3302" xr:uid="{F9302685-C1DF-4B42-B5DF-565A1A49724D}"/>
    <cellStyle name="Normal 6 5 4 5" xfId="3303" xr:uid="{540F9935-D01F-4BA9-AA48-9F0A96ECAA9E}"/>
    <cellStyle name="Normal 6 5 4 6" xfId="3304" xr:uid="{C0DD4FDA-7DCD-4EFE-95EB-DFD4E86E0BE9}"/>
    <cellStyle name="Normal 6 5 4 7" xfId="3305" xr:uid="{0D639BB0-7AEA-42C9-91D2-DC58A260FD8E}"/>
    <cellStyle name="Normal 6 5 5" xfId="340" xr:uid="{25BF2339-C986-419B-A9E0-8716BC585CB5}"/>
    <cellStyle name="Normal 6 5 5 2" xfId="662" xr:uid="{7A87D170-3924-4CE2-8383-B04265EA9BE9}"/>
    <cellStyle name="Normal 6 5 5 2 2" xfId="1675" xr:uid="{C31A1EAF-DEED-49B2-A075-805153AFE6F5}"/>
    <cellStyle name="Normal 6 5 5 2 3" xfId="3306" xr:uid="{15046FDB-3FB5-4AE4-AA90-EB7BAD51F15E}"/>
    <cellStyle name="Normal 6 5 5 2 4" xfId="3307" xr:uid="{6836AEB1-E7FC-4198-BF3E-328AD2F41CD4}"/>
    <cellStyle name="Normal 6 5 5 3" xfId="1676" xr:uid="{90C3A34F-7B8F-48C1-9836-55817FCA98BE}"/>
    <cellStyle name="Normal 6 5 5 3 2" xfId="3308" xr:uid="{B4AB3F0E-061C-412C-B80B-06C9481BDA5D}"/>
    <cellStyle name="Normal 6 5 5 3 3" xfId="3309" xr:uid="{D41A9FB0-50D6-4D9D-B39A-25DD18BDA55F}"/>
    <cellStyle name="Normal 6 5 5 3 4" xfId="3310" xr:uid="{A9C8CB6E-F96C-403C-ABE0-8CE128E22496}"/>
    <cellStyle name="Normal 6 5 5 4" xfId="3311" xr:uid="{10907917-3FF2-4A60-BE19-E15B04724125}"/>
    <cellStyle name="Normal 6 5 5 5" xfId="3312" xr:uid="{34A71135-F2FF-49C6-BF0B-8FB695800B3C}"/>
    <cellStyle name="Normal 6 5 5 6" xfId="3313" xr:uid="{2825DD4F-CE39-4CAB-B320-BC463A5CCAB7}"/>
    <cellStyle name="Normal 6 5 6" xfId="663" xr:uid="{2A336B0A-CA7B-4482-A691-FEBED27CF8DD}"/>
    <cellStyle name="Normal 6 5 6 2" xfId="1677" xr:uid="{000D72F6-14CD-49B3-9036-5C58878CD6C9}"/>
    <cellStyle name="Normal 6 5 6 2 2" xfId="3314" xr:uid="{6C0ADBA5-C982-40A3-96C1-A9065B65261D}"/>
    <cellStyle name="Normal 6 5 6 2 3" xfId="3315" xr:uid="{46512711-3981-443D-8319-773014F6D8F4}"/>
    <cellStyle name="Normal 6 5 6 2 4" xfId="3316" xr:uid="{3D9131C0-28AA-4509-B43C-084185EFDDDF}"/>
    <cellStyle name="Normal 6 5 6 3" xfId="3317" xr:uid="{35B3EBE8-2263-4776-AD51-A83EE26DAE39}"/>
    <cellStyle name="Normal 6 5 6 4" xfId="3318" xr:uid="{DC263D13-7A62-4BDD-865E-3E38BC886F03}"/>
    <cellStyle name="Normal 6 5 6 5" xfId="3319" xr:uid="{9492EE37-D5B5-4043-9BF6-3A8000EA6533}"/>
    <cellStyle name="Normal 6 5 7" xfId="1678" xr:uid="{CC26C7F6-91A7-4A84-8560-3694EB8349D2}"/>
    <cellStyle name="Normal 6 5 7 2" xfId="3320" xr:uid="{79D32BE6-BC6E-45B0-9CE9-BE2BDEA2FB40}"/>
    <cellStyle name="Normal 6 5 7 3" xfId="3321" xr:uid="{29EAA9EE-6776-4B38-95FC-3A01F9B96A0F}"/>
    <cellStyle name="Normal 6 5 7 4" xfId="3322" xr:uid="{DB8C6555-7184-4248-A5E5-EFFFE5E41913}"/>
    <cellStyle name="Normal 6 5 8" xfId="3323" xr:uid="{7DA27209-E315-407C-8CFD-464F7682F32F}"/>
    <cellStyle name="Normal 6 5 8 2" xfId="3324" xr:uid="{7582AA38-CDC6-4B5D-B2A7-A813D5F5AE5B}"/>
    <cellStyle name="Normal 6 5 8 3" xfId="3325" xr:uid="{6E7AB437-7B54-4771-BDC3-5164A0E3A77B}"/>
    <cellStyle name="Normal 6 5 8 4" xfId="3326" xr:uid="{B197189A-34A8-486E-A342-9508E2A88B40}"/>
    <cellStyle name="Normal 6 5 9" xfId="3327" xr:uid="{EFFEF3C7-2A52-4150-9A84-538D11522667}"/>
    <cellStyle name="Normal 6 6" xfId="125" xr:uid="{398F21F6-27ED-457B-A987-6F651CD1834F}"/>
    <cellStyle name="Normal 6 6 2" xfId="126" xr:uid="{4BAF7E94-9314-4158-960E-A6426AB7FE23}"/>
    <cellStyle name="Normal 6 6 2 2" xfId="341" xr:uid="{645C5FC1-319E-491E-8BFC-76B0622E1C24}"/>
    <cellStyle name="Normal 6 6 2 2 2" xfId="664" xr:uid="{F108DD80-E27C-468D-AB42-B9786A5FBA85}"/>
    <cellStyle name="Normal 6 6 2 2 2 2" xfId="1679" xr:uid="{BAA9EC3C-C574-40EE-AEB1-045DF8DF3E5E}"/>
    <cellStyle name="Normal 6 6 2 2 2 3" xfId="3328" xr:uid="{A52F9B3D-1382-45CE-AB56-5F07D58050E4}"/>
    <cellStyle name="Normal 6 6 2 2 2 4" xfId="3329" xr:uid="{280A0E97-2A95-4D45-AEAC-5DC2643E8F85}"/>
    <cellStyle name="Normal 6 6 2 2 3" xfId="1680" xr:uid="{4E4FFC12-24B7-4B07-8E2F-8D4B26D1AF20}"/>
    <cellStyle name="Normal 6 6 2 2 3 2" xfId="3330" xr:uid="{319AA629-B676-472A-9BEB-FF78A3DB581F}"/>
    <cellStyle name="Normal 6 6 2 2 3 3" xfId="3331" xr:uid="{1ADD12E5-A3E8-4CCD-A68A-77D77D12D958}"/>
    <cellStyle name="Normal 6 6 2 2 3 4" xfId="3332" xr:uid="{63E59CDF-F695-40DE-AFF1-AC9F8E0C3658}"/>
    <cellStyle name="Normal 6 6 2 2 4" xfId="3333" xr:uid="{C340D3C3-6B4E-480C-A746-CCAA29700F45}"/>
    <cellStyle name="Normal 6 6 2 2 5" xfId="3334" xr:uid="{3E7D8B46-DE76-4956-98B9-D1CC104AB284}"/>
    <cellStyle name="Normal 6 6 2 2 6" xfId="3335" xr:uid="{28708BD4-92C2-4103-9ECE-811C9916CF5B}"/>
    <cellStyle name="Normal 6 6 2 3" xfId="665" xr:uid="{5BD41875-489E-4F8C-9643-CFBE18A72C73}"/>
    <cellStyle name="Normal 6 6 2 3 2" xfId="1681" xr:uid="{7FBC848F-0AF3-42E9-AD40-3454902CF615}"/>
    <cellStyle name="Normal 6 6 2 3 2 2" xfId="3336" xr:uid="{23E13152-D97C-43C3-B1B0-8FB5408A39BB}"/>
    <cellStyle name="Normal 6 6 2 3 2 3" xfId="3337" xr:uid="{DC57E717-7171-4A41-AFD3-7F87BABCD7B5}"/>
    <cellStyle name="Normal 6 6 2 3 2 4" xfId="3338" xr:uid="{B95B0A81-5C94-4395-8DA9-CA09D2853D8F}"/>
    <cellStyle name="Normal 6 6 2 3 3" xfId="3339" xr:uid="{6A64EA79-9D94-4889-BC9D-47B906281683}"/>
    <cellStyle name="Normal 6 6 2 3 4" xfId="3340" xr:uid="{C864606F-9FA6-4021-9D51-20AB781D999E}"/>
    <cellStyle name="Normal 6 6 2 3 5" xfId="3341" xr:uid="{14654063-B93B-4E43-884D-40AAD23208A2}"/>
    <cellStyle name="Normal 6 6 2 4" xfId="1682" xr:uid="{6DB4BDB5-8E9B-4AF5-A82B-7FC38AE4ADBA}"/>
    <cellStyle name="Normal 6 6 2 4 2" xfId="3342" xr:uid="{9BAA8F8C-7A01-4FB5-A4FB-4B77325E2331}"/>
    <cellStyle name="Normal 6 6 2 4 3" xfId="3343" xr:uid="{492BCE5E-2349-4D03-9C9A-9555F7221158}"/>
    <cellStyle name="Normal 6 6 2 4 4" xfId="3344" xr:uid="{B21F36F6-C5BC-4669-8681-E2ABF387BDFA}"/>
    <cellStyle name="Normal 6 6 2 5" xfId="3345" xr:uid="{63AA6E14-AC4D-4683-BA7D-6D545DE2FFDA}"/>
    <cellStyle name="Normal 6 6 2 5 2" xfId="3346" xr:uid="{608DB034-2014-4040-9567-6CEFDEF8E323}"/>
    <cellStyle name="Normal 6 6 2 5 3" xfId="3347" xr:uid="{947DB5B2-676D-4121-A2DF-BF9B99A7ACA3}"/>
    <cellStyle name="Normal 6 6 2 5 4" xfId="3348" xr:uid="{50D23AE7-694A-47B6-B854-D268F1E2B0B1}"/>
    <cellStyle name="Normal 6 6 2 6" xfId="3349" xr:uid="{494C5497-4F35-472A-A2D9-469ED438F824}"/>
    <cellStyle name="Normal 6 6 2 7" xfId="3350" xr:uid="{03E1AEE6-1CAC-4E64-923E-950586A68026}"/>
    <cellStyle name="Normal 6 6 2 8" xfId="3351" xr:uid="{071B3E0B-DD7C-4538-8D5C-C4273FBEFC9A}"/>
    <cellStyle name="Normal 6 6 3" xfId="342" xr:uid="{B116EB8C-EBC5-4E28-9F69-0223FD2257EA}"/>
    <cellStyle name="Normal 6 6 3 2" xfId="666" xr:uid="{3416FD63-62C0-4001-B481-BD920376EFF4}"/>
    <cellStyle name="Normal 6 6 3 2 2" xfId="667" xr:uid="{8C226E14-7B14-4C96-B03E-7BB87DC2C2CE}"/>
    <cellStyle name="Normal 6 6 3 2 3" xfId="3352" xr:uid="{6255FF2D-0E4C-4A75-A403-6093D2BEE81D}"/>
    <cellStyle name="Normal 6 6 3 2 4" xfId="3353" xr:uid="{C649E870-A9F8-4E91-B79B-3CD5E9B4FFEE}"/>
    <cellStyle name="Normal 6 6 3 3" xfId="668" xr:uid="{680F276A-334E-40A1-BFF4-23444E6E803C}"/>
    <cellStyle name="Normal 6 6 3 3 2" xfId="3354" xr:uid="{B80EF747-1E84-49DE-9C1A-E0F717E04D53}"/>
    <cellStyle name="Normal 6 6 3 3 3" xfId="3355" xr:uid="{D7D10D8F-68D4-4FC9-B38E-FB85172608D7}"/>
    <cellStyle name="Normal 6 6 3 3 4" xfId="3356" xr:uid="{197E1B4D-7C8E-4C07-82D5-3429299CC007}"/>
    <cellStyle name="Normal 6 6 3 4" xfId="3357" xr:uid="{7402CC31-DF1F-4FAC-86E6-C5C829776D46}"/>
    <cellStyle name="Normal 6 6 3 5" xfId="3358" xr:uid="{8434BA08-5C8D-4F38-8318-B7754BF7094A}"/>
    <cellStyle name="Normal 6 6 3 6" xfId="3359" xr:uid="{9B2867A0-8535-43F3-8677-E23911D4B8E7}"/>
    <cellStyle name="Normal 6 6 4" xfId="343" xr:uid="{B4741368-B8D3-423F-B665-FE268C3D4CF0}"/>
    <cellStyle name="Normal 6 6 4 2" xfId="669" xr:uid="{DBD9DF79-9840-487E-A4B5-4D3833D5FC62}"/>
    <cellStyle name="Normal 6 6 4 2 2" xfId="3360" xr:uid="{25BF1330-1770-4072-85A2-9BB750E89EE4}"/>
    <cellStyle name="Normal 6 6 4 2 3" xfId="3361" xr:uid="{1A17655F-4A46-48BA-8EF6-294F69CD3185}"/>
    <cellStyle name="Normal 6 6 4 2 4" xfId="3362" xr:uid="{A9F79367-F5A2-495C-BE5A-80812F28FC81}"/>
    <cellStyle name="Normal 6 6 4 3" xfId="3363" xr:uid="{D8367070-448D-483C-B981-B0CDF99AE055}"/>
    <cellStyle name="Normal 6 6 4 4" xfId="3364" xr:uid="{10CC9E92-5D44-459C-AD55-128F9128273E}"/>
    <cellStyle name="Normal 6 6 4 5" xfId="3365" xr:uid="{1D3BEC94-39C6-4D13-B74B-878A67ABB2D2}"/>
    <cellStyle name="Normal 6 6 5" xfId="670" xr:uid="{D1795A0E-4B43-466D-B5D9-561796ED5F5E}"/>
    <cellStyle name="Normal 6 6 5 2" xfId="3366" xr:uid="{8E4D33B3-6606-418B-AEF2-9EE524D644CB}"/>
    <cellStyle name="Normal 6 6 5 3" xfId="3367" xr:uid="{09D6AF02-45D4-46A7-90FD-24EE84D9BF74}"/>
    <cellStyle name="Normal 6 6 5 4" xfId="3368" xr:uid="{10A9BD1A-2DB1-48FB-93E2-D00CF0A86193}"/>
    <cellStyle name="Normal 6 6 6" xfId="3369" xr:uid="{D307747F-8867-4810-B8A0-74E95A8BA8C5}"/>
    <cellStyle name="Normal 6 6 6 2" xfId="3370" xr:uid="{3F34D0A5-5204-40C0-8E14-2C93A4211D23}"/>
    <cellStyle name="Normal 6 6 6 3" xfId="3371" xr:uid="{40CA1AB8-A010-4D59-BF41-C4D1A490E7D6}"/>
    <cellStyle name="Normal 6 6 6 4" xfId="3372" xr:uid="{A5684C2E-F5B3-4C68-BC2E-7FC96F4C34C8}"/>
    <cellStyle name="Normal 6 6 7" xfId="3373" xr:uid="{0AE3546D-DF7D-48CA-A578-6B71B8E0F5EB}"/>
    <cellStyle name="Normal 6 6 8" xfId="3374" xr:uid="{B8E6DDCD-190C-476A-8C3E-BAD7FC3CC159}"/>
    <cellStyle name="Normal 6 6 9" xfId="3375" xr:uid="{A51BF674-25ED-4AD9-B4F7-6B5DE8A66DC4}"/>
    <cellStyle name="Normal 6 7" xfId="127" xr:uid="{97307C51-3B15-4F74-BC0A-B715B3905163}"/>
    <cellStyle name="Normal 6 7 2" xfId="344" xr:uid="{7BA28D9D-7344-47AA-AB3E-59C31FDD9128}"/>
    <cellStyle name="Normal 6 7 2 2" xfId="671" xr:uid="{C54454B8-8DB8-41E4-A0F8-2F8028E3675C}"/>
    <cellStyle name="Normal 6 7 2 2 2" xfId="1683" xr:uid="{9BCBAFF7-069F-4B2D-A30E-30A309FFA401}"/>
    <cellStyle name="Normal 6 7 2 2 2 2" xfId="1684" xr:uid="{F48D7F4B-B4CB-4186-87B0-7812EE543BA1}"/>
    <cellStyle name="Normal 6 7 2 2 3" xfId="1685" xr:uid="{EFC3B6D1-7286-4B98-A19F-06ABFBDB4EEC}"/>
    <cellStyle name="Normal 6 7 2 2 4" xfId="3376" xr:uid="{985C24CB-32AB-44A5-9CF9-CF9CDB605FF9}"/>
    <cellStyle name="Normal 6 7 2 3" xfId="1686" xr:uid="{6AB1DCDA-7662-42C2-8A8A-32B863C3B893}"/>
    <cellStyle name="Normal 6 7 2 3 2" xfId="1687" xr:uid="{11A071C0-0BCA-40C2-9A9A-CC7243A14F3B}"/>
    <cellStyle name="Normal 6 7 2 3 3" xfId="3377" xr:uid="{C3CC041D-AED5-4603-BEAB-D72E5FD00919}"/>
    <cellStyle name="Normal 6 7 2 3 4" xfId="3378" xr:uid="{92B7A6A5-BA97-4FD6-9ACD-17B3E8809814}"/>
    <cellStyle name="Normal 6 7 2 4" xfId="1688" xr:uid="{9EA4D036-CDA0-4550-846B-CBB12F075649}"/>
    <cellStyle name="Normal 6 7 2 5" xfId="3379" xr:uid="{FF360F02-F66C-4D2C-9F05-6E5D94403FE6}"/>
    <cellStyle name="Normal 6 7 2 6" xfId="3380" xr:uid="{205B06FE-DFFD-4817-93C6-A86B44667D4B}"/>
    <cellStyle name="Normal 6 7 3" xfId="672" xr:uid="{7939616C-9B51-450B-97BF-7A8BD532A244}"/>
    <cellStyle name="Normal 6 7 3 2" xfId="1689" xr:uid="{AE8E5D72-8CD7-45B3-9567-7084D7FCEC33}"/>
    <cellStyle name="Normal 6 7 3 2 2" xfId="1690" xr:uid="{2D6330ED-F2A7-42B0-BEB8-853B76E507C6}"/>
    <cellStyle name="Normal 6 7 3 2 3" xfId="3381" xr:uid="{05A8D0E8-91C2-40FC-AAE1-29DE59D941CB}"/>
    <cellStyle name="Normal 6 7 3 2 4" xfId="3382" xr:uid="{DD14AE56-6AE0-4E04-A936-31D060197242}"/>
    <cellStyle name="Normal 6 7 3 3" xfId="1691" xr:uid="{7F498E13-14CD-486A-8AEF-C3FDC1231C2B}"/>
    <cellStyle name="Normal 6 7 3 4" xfId="3383" xr:uid="{C83BBFAF-8B80-451F-B1E7-9659B12B7062}"/>
    <cellStyle name="Normal 6 7 3 5" xfId="3384" xr:uid="{86DE19F8-BB24-4666-AB5D-1E08B9A0B36C}"/>
    <cellStyle name="Normal 6 7 4" xfId="1692" xr:uid="{38FB9701-836F-4380-875D-367A19E882CA}"/>
    <cellStyle name="Normal 6 7 4 2" xfId="1693" xr:uid="{E63AEA42-A37B-49F3-B4F5-CAD9B9021339}"/>
    <cellStyle name="Normal 6 7 4 3" xfId="3385" xr:uid="{DEABA6E6-5ECF-4660-A17D-56D866E56411}"/>
    <cellStyle name="Normal 6 7 4 4" xfId="3386" xr:uid="{C72C5767-D909-46E1-AA06-7BE42A60FE6E}"/>
    <cellStyle name="Normal 6 7 5" xfId="1694" xr:uid="{B0D7218E-8E4A-4754-8B7D-F19AB00FF86F}"/>
    <cellStyle name="Normal 6 7 5 2" xfId="3387" xr:uid="{C6F2E3E2-DA93-414B-A760-DD175428753A}"/>
    <cellStyle name="Normal 6 7 5 3" xfId="3388" xr:uid="{B4CF6050-720E-476F-8278-AECD8675A295}"/>
    <cellStyle name="Normal 6 7 5 4" xfId="3389" xr:uid="{8EB70482-A3F3-4660-B144-1D3591A1DEB9}"/>
    <cellStyle name="Normal 6 7 6" xfId="3390" xr:uid="{0496E165-4700-482D-BB4B-7DABC664CA69}"/>
    <cellStyle name="Normal 6 7 7" xfId="3391" xr:uid="{64AAF058-34DA-4022-BE92-1FBC574ADD27}"/>
    <cellStyle name="Normal 6 7 8" xfId="3392" xr:uid="{B715BA99-83C1-4B6E-96F4-683D95BDBD9D}"/>
    <cellStyle name="Normal 6 8" xfId="345" xr:uid="{6B2C55F7-C547-442E-858E-EE025CB8E722}"/>
    <cellStyle name="Normal 6 8 2" xfId="673" xr:uid="{0DF16596-BA6E-4A00-A52F-F653A6131FFE}"/>
    <cellStyle name="Normal 6 8 2 2" xfId="674" xr:uid="{A11C599A-DB5F-4FC3-BF66-198475E239CD}"/>
    <cellStyle name="Normal 6 8 2 2 2" xfId="1695" xr:uid="{DEB24D72-720E-48F8-BFAB-3CAD2890AE47}"/>
    <cellStyle name="Normal 6 8 2 2 3" xfId="3393" xr:uid="{EC7DC290-286F-4E7D-9489-61FFB43D7B6F}"/>
    <cellStyle name="Normal 6 8 2 2 4" xfId="3394" xr:uid="{D35DCCA2-FA02-4D96-8525-25959A4EAD80}"/>
    <cellStyle name="Normal 6 8 2 3" xfId="1696" xr:uid="{E5FF7393-6190-465C-9322-0BD806E5C496}"/>
    <cellStyle name="Normal 6 8 2 4" xfId="3395" xr:uid="{624B6351-31DC-4EF6-AF1B-3F830928E0FC}"/>
    <cellStyle name="Normal 6 8 2 5" xfId="3396" xr:uid="{5C7A2852-5B01-48F9-8880-C1A28B9DAD5E}"/>
    <cellStyle name="Normal 6 8 3" xfId="675" xr:uid="{3E566821-EFE6-420B-980C-2A5BE9598B43}"/>
    <cellStyle name="Normal 6 8 3 2" xfId="1697" xr:uid="{5E3F6617-B1DB-4EEC-A9B9-1BA7055E09F0}"/>
    <cellStyle name="Normal 6 8 3 3" xfId="3397" xr:uid="{5B35E9F4-D175-4003-92E2-7B9FF83A8289}"/>
    <cellStyle name="Normal 6 8 3 4" xfId="3398" xr:uid="{A1D8612D-A939-4AAE-B64E-DF52AD8E173E}"/>
    <cellStyle name="Normal 6 8 4" xfId="1698" xr:uid="{41EEC1D0-3E0D-4F4C-8E82-D63F7B44B21D}"/>
    <cellStyle name="Normal 6 8 4 2" xfId="3399" xr:uid="{8B3C49BA-E92A-4B0B-82EA-01FF13062CBF}"/>
    <cellStyle name="Normal 6 8 4 3" xfId="3400" xr:uid="{EC3D6C84-AF52-4038-96FC-FAEB4D2820FF}"/>
    <cellStyle name="Normal 6 8 4 4" xfId="3401" xr:uid="{2865630C-07FA-4BAB-9058-4C435943A7D2}"/>
    <cellStyle name="Normal 6 8 5" xfId="3402" xr:uid="{1B900FF3-5685-444E-9D91-02E7389E56EB}"/>
    <cellStyle name="Normal 6 8 6" xfId="3403" xr:uid="{A2F2DCE2-59B1-4D24-B6D2-9DD60AFE7D4B}"/>
    <cellStyle name="Normal 6 8 7" xfId="3404" xr:uid="{FE2B3B30-144F-4FDA-8F21-A6F78DF354C0}"/>
    <cellStyle name="Normal 6 9" xfId="346" xr:uid="{617292BF-15C7-4D2A-A6AC-5122CDAC03A2}"/>
    <cellStyle name="Normal 6 9 2" xfId="676" xr:uid="{0E2EA5E2-72C5-44B6-B41D-4257497B4540}"/>
    <cellStyle name="Normal 6 9 2 2" xfId="1699" xr:uid="{2E21F87C-65A5-4334-A3E8-976EC3A184A8}"/>
    <cellStyle name="Normal 6 9 2 3" xfId="3405" xr:uid="{058906EC-B7BF-4CF5-B817-22A7E57E3CA2}"/>
    <cellStyle name="Normal 6 9 2 4" xfId="3406" xr:uid="{6BE7E5CC-FC51-4D3B-9874-B4F3F710D1B1}"/>
    <cellStyle name="Normal 6 9 3" xfId="1700" xr:uid="{0F1237DF-5F0C-43B8-B387-8F9865C3A415}"/>
    <cellStyle name="Normal 6 9 3 2" xfId="3407" xr:uid="{CCF75964-D24D-48CA-91EB-9E6B246B2A6E}"/>
    <cellStyle name="Normal 6 9 3 3" xfId="3408" xr:uid="{BC8B4507-416E-4788-9C94-C2D0EECA7A91}"/>
    <cellStyle name="Normal 6 9 3 4" xfId="3409" xr:uid="{5FB6035E-7F64-4D2E-AD2E-90590B5B95B7}"/>
    <cellStyle name="Normal 6 9 4" xfId="3410" xr:uid="{26004018-3E95-4B2B-B0E9-A504F674DADF}"/>
    <cellStyle name="Normal 6 9 5" xfId="3411" xr:uid="{B025C913-1741-4389-A415-6C326F8F7026}"/>
    <cellStyle name="Normal 6 9 6" xfId="3412" xr:uid="{23F1E815-869B-4F51-B7AB-BAC1F8C8F96A}"/>
    <cellStyle name="Normal 7" xfId="128" xr:uid="{29167C52-D0B6-41D7-B32A-B5E7C70DDD31}"/>
    <cellStyle name="Normal 7 10" xfId="1701" xr:uid="{02458885-A9AE-4D71-B8D1-EBFC21C01E66}"/>
    <cellStyle name="Normal 7 10 2" xfId="3413" xr:uid="{04BCB1E2-2C34-4ADD-A42C-DB1890DA5B91}"/>
    <cellStyle name="Normal 7 10 3" xfId="3414" xr:uid="{5549F070-88E2-4CE6-A143-0A5F8C9F3B8B}"/>
    <cellStyle name="Normal 7 10 4" xfId="3415" xr:uid="{A95AA2A1-9F44-4B8B-8D2E-20712F5CF953}"/>
    <cellStyle name="Normal 7 11" xfId="3416" xr:uid="{145FE3A0-D6D7-442F-A0EB-687F64EE0D58}"/>
    <cellStyle name="Normal 7 11 2" xfId="3417" xr:uid="{B3BA75F9-4040-4EFC-AD74-43B1EF64F9F3}"/>
    <cellStyle name="Normal 7 11 3" xfId="3418" xr:uid="{43B8E814-6454-4BC4-BA82-4169F62AB6F5}"/>
    <cellStyle name="Normal 7 11 4" xfId="3419" xr:uid="{6273DDE3-2F89-4574-8DCB-B45CE7CF35C2}"/>
    <cellStyle name="Normal 7 12" xfId="3420" xr:uid="{D692D9FD-7BBE-4AF7-82CB-4E9050982EA3}"/>
    <cellStyle name="Normal 7 12 2" xfId="3421" xr:uid="{573D15BD-20B2-4327-95BA-FB75715FDB80}"/>
    <cellStyle name="Normal 7 13" xfId="3422" xr:uid="{A074A2FA-6F77-425B-9D2D-469E3FBD2BB0}"/>
    <cellStyle name="Normal 7 14" xfId="3423" xr:uid="{BE54528E-A120-4821-9DA2-857A113E4BB0}"/>
    <cellStyle name="Normal 7 15" xfId="3424" xr:uid="{99FF70C6-E660-4FE1-A8B4-E607B0AD208A}"/>
    <cellStyle name="Normal 7 2" xfId="129" xr:uid="{978B1F22-6410-4BD4-847B-174920D76B2A}"/>
    <cellStyle name="Normal 7 2 10" xfId="3425" xr:uid="{F578EBC3-30CB-4486-838D-9C59DCF7FF23}"/>
    <cellStyle name="Normal 7 2 11" xfId="3426" xr:uid="{A2562F43-EBF5-460D-ABD3-CD497B4EB17E}"/>
    <cellStyle name="Normal 7 2 2" xfId="130" xr:uid="{0E0FA1CE-32FB-4C54-94AB-4E3D306E9180}"/>
    <cellStyle name="Normal 7 2 2 2" xfId="131" xr:uid="{7F0A49BB-439B-419B-91D7-D8819B6C8D54}"/>
    <cellStyle name="Normal 7 2 2 2 2" xfId="347" xr:uid="{1128B45E-4662-428E-92F3-3BCFAEFC5D69}"/>
    <cellStyle name="Normal 7 2 2 2 2 2" xfId="677" xr:uid="{5ABC52D6-8BE8-44F5-8BAA-51ED5B3992FE}"/>
    <cellStyle name="Normal 7 2 2 2 2 2 2" xfId="678" xr:uid="{F54742C9-9436-4AAE-94B1-63ECB53071B5}"/>
    <cellStyle name="Normal 7 2 2 2 2 2 2 2" xfId="1702" xr:uid="{7B40DF34-A73A-47FE-9FDB-70E098ED9884}"/>
    <cellStyle name="Normal 7 2 2 2 2 2 2 2 2" xfId="1703" xr:uid="{EFBFDF85-BFC6-4743-81B7-494C815CCA43}"/>
    <cellStyle name="Normal 7 2 2 2 2 2 2 3" xfId="1704" xr:uid="{88C34780-10AB-43B9-B5BE-A4D099E7FAEC}"/>
    <cellStyle name="Normal 7 2 2 2 2 2 3" xfId="1705" xr:uid="{052C3CC6-7747-4193-B8C7-714270F2D234}"/>
    <cellStyle name="Normal 7 2 2 2 2 2 3 2" xfId="1706" xr:uid="{3000CD8E-8301-4C27-9705-CDAFD1F0ACE8}"/>
    <cellStyle name="Normal 7 2 2 2 2 2 4" xfId="1707" xr:uid="{B82978AE-CE26-4B31-9FC3-A1CC8662296E}"/>
    <cellStyle name="Normal 7 2 2 2 2 3" xfId="679" xr:uid="{A22AA8BB-864C-4381-B0E4-2E75F5421E29}"/>
    <cellStyle name="Normal 7 2 2 2 2 3 2" xfId="1708" xr:uid="{998EDB2E-0ABD-47C4-9DDF-E8AF67B1EEF8}"/>
    <cellStyle name="Normal 7 2 2 2 2 3 2 2" xfId="1709" xr:uid="{B95A955B-1A40-4EE2-A1FC-EEC3FC6651BF}"/>
    <cellStyle name="Normal 7 2 2 2 2 3 3" xfId="1710" xr:uid="{4BD18908-97D0-47AB-8713-9535D27DF3DA}"/>
    <cellStyle name="Normal 7 2 2 2 2 3 4" xfId="3427" xr:uid="{A994D38F-5715-495D-A005-D9B160E2FB6E}"/>
    <cellStyle name="Normal 7 2 2 2 2 4" xfId="1711" xr:uid="{23BBFD32-6902-41EA-B4F2-63A0C8DD5F49}"/>
    <cellStyle name="Normal 7 2 2 2 2 4 2" xfId="1712" xr:uid="{0F2EB649-C9F8-445A-BDC8-619084D465D6}"/>
    <cellStyle name="Normal 7 2 2 2 2 5" xfId="1713" xr:uid="{3AEEA68C-4075-4211-A168-FB45385C172A}"/>
    <cellStyle name="Normal 7 2 2 2 2 6" xfId="3428" xr:uid="{9B644E42-07B1-4A50-8156-04130735AE96}"/>
    <cellStyle name="Normal 7 2 2 2 3" xfId="348" xr:uid="{6562AC00-6BF3-4E68-83CB-F9CCF591E155}"/>
    <cellStyle name="Normal 7 2 2 2 3 2" xfId="680" xr:uid="{E1DDC299-5F2B-42B4-9EA3-5559B99953A1}"/>
    <cellStyle name="Normal 7 2 2 2 3 2 2" xfId="681" xr:uid="{5EC68CBE-1504-4B73-BE20-721DFE38900F}"/>
    <cellStyle name="Normal 7 2 2 2 3 2 2 2" xfId="1714" xr:uid="{11025A40-8215-4FC2-83A5-3053696C4774}"/>
    <cellStyle name="Normal 7 2 2 2 3 2 2 2 2" xfId="1715" xr:uid="{BAA468F5-08FA-400D-8E88-D538DDB0DEA1}"/>
    <cellStyle name="Normal 7 2 2 2 3 2 2 3" xfId="1716" xr:uid="{4864EA6B-6C84-474A-B8B3-8EB9E3154687}"/>
    <cellStyle name="Normal 7 2 2 2 3 2 3" xfId="1717" xr:uid="{02ECBB65-CD5E-4231-99CD-15ECCCDAC5DC}"/>
    <cellStyle name="Normal 7 2 2 2 3 2 3 2" xfId="1718" xr:uid="{69FD605A-4CD2-4C9A-9DF6-F9177383D82F}"/>
    <cellStyle name="Normal 7 2 2 2 3 2 4" xfId="1719" xr:uid="{DE525BE9-0064-4A1A-8840-78243593EDF9}"/>
    <cellStyle name="Normal 7 2 2 2 3 3" xfId="682" xr:uid="{410FB9CD-B18F-4A69-BEE9-74199BF2804F}"/>
    <cellStyle name="Normal 7 2 2 2 3 3 2" xfId="1720" xr:uid="{8B9DA031-D25D-4275-9019-89B74997891C}"/>
    <cellStyle name="Normal 7 2 2 2 3 3 2 2" xfId="1721" xr:uid="{A4D560FA-25E0-4FF8-832E-EE49202E1C88}"/>
    <cellStyle name="Normal 7 2 2 2 3 3 3" xfId="1722" xr:uid="{30B8C56F-8D89-46DD-AA98-030B0E5FA9C0}"/>
    <cellStyle name="Normal 7 2 2 2 3 4" xfId="1723" xr:uid="{D7BA5E4B-712F-48E2-9B5D-035F9693887C}"/>
    <cellStyle name="Normal 7 2 2 2 3 4 2" xfId="1724" xr:uid="{72033961-B099-4A7E-BA36-574F8593B90C}"/>
    <cellStyle name="Normal 7 2 2 2 3 5" xfId="1725" xr:uid="{3765CBA1-18DD-4B9D-8B00-7D82724A33E0}"/>
    <cellStyle name="Normal 7 2 2 2 4" xfId="683" xr:uid="{A202CF00-107E-4CF7-9208-124693B56C37}"/>
    <cellStyle name="Normal 7 2 2 2 4 2" xfId="684" xr:uid="{44155C4C-33F6-4FEB-8C45-F366A484DF0B}"/>
    <cellStyle name="Normal 7 2 2 2 4 2 2" xfId="1726" xr:uid="{13A99083-D699-4681-8712-181AE5977308}"/>
    <cellStyle name="Normal 7 2 2 2 4 2 2 2" xfId="1727" xr:uid="{B845387E-7B53-4CEE-ABF9-9842C67CA4D3}"/>
    <cellStyle name="Normal 7 2 2 2 4 2 3" xfId="1728" xr:uid="{103124C2-F6A1-44D2-827C-98E31AA87308}"/>
    <cellStyle name="Normal 7 2 2 2 4 3" xfId="1729" xr:uid="{F09D9D06-88F0-466C-A737-28A9047AE41B}"/>
    <cellStyle name="Normal 7 2 2 2 4 3 2" xfId="1730" xr:uid="{C8E15339-281A-476A-AFA5-77B4FD94EB3C}"/>
    <cellStyle name="Normal 7 2 2 2 4 4" xfId="1731" xr:uid="{7AE490C0-6771-4BE2-B10C-EB2752D28BFB}"/>
    <cellStyle name="Normal 7 2 2 2 5" xfId="685" xr:uid="{EAE258B0-0ACC-45E6-8EC1-88FBBAFB8AD6}"/>
    <cellStyle name="Normal 7 2 2 2 5 2" xfId="1732" xr:uid="{EEABAEDB-1AF9-4671-B757-5F6D204A0C69}"/>
    <cellStyle name="Normal 7 2 2 2 5 2 2" xfId="1733" xr:uid="{A2C101A6-538C-4584-BAEC-4116AE947C0A}"/>
    <cellStyle name="Normal 7 2 2 2 5 3" xfId="1734" xr:uid="{9D870547-AEF2-4B6A-B666-D1E89BD33454}"/>
    <cellStyle name="Normal 7 2 2 2 5 4" xfId="3429" xr:uid="{D5E66FDB-C75C-4F93-BB21-D6F5623D682C}"/>
    <cellStyle name="Normal 7 2 2 2 6" xfId="1735" xr:uid="{80D0CE89-41AB-489B-9632-C56788C8A940}"/>
    <cellStyle name="Normal 7 2 2 2 6 2" xfId="1736" xr:uid="{6194EAED-A224-443F-AF1B-86FBC956D58B}"/>
    <cellStyle name="Normal 7 2 2 2 7" xfId="1737" xr:uid="{F7516F43-FB43-447C-9341-CA95E1F6B15C}"/>
    <cellStyle name="Normal 7 2 2 2 8" xfId="3430" xr:uid="{11F05A57-A70C-4F99-8FDB-E53D283729AC}"/>
    <cellStyle name="Normal 7 2 2 3" xfId="349" xr:uid="{6009CE2B-FEB0-4C50-9A77-0D40D050138D}"/>
    <cellStyle name="Normal 7 2 2 3 2" xfId="686" xr:uid="{33BEDB7B-650A-41E5-8061-FB540BAC19DE}"/>
    <cellStyle name="Normal 7 2 2 3 2 2" xfId="687" xr:uid="{82A5725D-7467-47E1-BB7D-4EBFB24393AB}"/>
    <cellStyle name="Normal 7 2 2 3 2 2 2" xfId="1738" xr:uid="{751143FA-C2AB-4C2C-8A00-E7512A142C1D}"/>
    <cellStyle name="Normal 7 2 2 3 2 2 2 2" xfId="1739" xr:uid="{501C4BFE-CFB9-4631-9B67-3E0DDC488E25}"/>
    <cellStyle name="Normal 7 2 2 3 2 2 3" xfId="1740" xr:uid="{EDD39316-4C0E-4698-8A55-0272B4428579}"/>
    <cellStyle name="Normal 7 2 2 3 2 3" xfId="1741" xr:uid="{1DB5DE14-1575-4E78-8CAA-8E97B98D6BC8}"/>
    <cellStyle name="Normal 7 2 2 3 2 3 2" xfId="1742" xr:uid="{0D5670F0-437D-47A0-9BD2-8609D4F6B509}"/>
    <cellStyle name="Normal 7 2 2 3 2 4" xfId="1743" xr:uid="{53A3F120-47CB-4E66-A997-E9D7FC314F82}"/>
    <cellStyle name="Normal 7 2 2 3 3" xfId="688" xr:uid="{0692C9B9-7215-4743-85CE-F27FCA7DC48A}"/>
    <cellStyle name="Normal 7 2 2 3 3 2" xfId="1744" xr:uid="{0413C0BC-2F30-4257-8838-406FA50594C9}"/>
    <cellStyle name="Normal 7 2 2 3 3 2 2" xfId="1745" xr:uid="{504A16F6-738C-47A4-BE9C-1AFFD1A5E4A8}"/>
    <cellStyle name="Normal 7 2 2 3 3 3" xfId="1746" xr:uid="{0466803D-33E7-4F6B-A2DD-D6A3E0A849EB}"/>
    <cellStyle name="Normal 7 2 2 3 3 4" xfId="3431" xr:uid="{671E1BCB-784B-46A2-A323-304F8D9D1700}"/>
    <cellStyle name="Normal 7 2 2 3 4" xfId="1747" xr:uid="{6D03146D-BA5C-4EA7-B82A-924BCB9B3551}"/>
    <cellStyle name="Normal 7 2 2 3 4 2" xfId="1748" xr:uid="{72AA36F5-F060-430E-9945-83A5F79CDAAB}"/>
    <cellStyle name="Normal 7 2 2 3 5" xfId="1749" xr:uid="{F83CAD23-FAB5-4EBB-889D-9239E9E13566}"/>
    <cellStyle name="Normal 7 2 2 3 6" xfId="3432" xr:uid="{67D2DBAC-4D5A-45F5-9759-D47F63E29BFF}"/>
    <cellStyle name="Normal 7 2 2 4" xfId="350" xr:uid="{B48F33A0-A2DB-475A-A1CF-3EDBF3344585}"/>
    <cellStyle name="Normal 7 2 2 4 2" xfId="689" xr:uid="{737BEE59-5962-4957-81CF-862B82C42068}"/>
    <cellStyle name="Normal 7 2 2 4 2 2" xfId="690" xr:uid="{3E9910A6-E6CF-40C6-AB0D-1E816CE5FE50}"/>
    <cellStyle name="Normal 7 2 2 4 2 2 2" xfId="1750" xr:uid="{BDC421AC-BBF4-4DD4-A888-D9BC87E77D01}"/>
    <cellStyle name="Normal 7 2 2 4 2 2 2 2" xfId="1751" xr:uid="{D8606D22-767F-4A25-BA3A-EC1139AF3548}"/>
    <cellStyle name="Normal 7 2 2 4 2 2 3" xfId="1752" xr:uid="{1060F290-0AF6-4EDC-8A58-8CCEDE036F42}"/>
    <cellStyle name="Normal 7 2 2 4 2 3" xfId="1753" xr:uid="{67513348-6013-4ABE-B36E-2F64519B5632}"/>
    <cellStyle name="Normal 7 2 2 4 2 3 2" xfId="1754" xr:uid="{0B7485EC-37FE-4686-990D-88C962A863F6}"/>
    <cellStyle name="Normal 7 2 2 4 2 4" xfId="1755" xr:uid="{7F9D2DA7-3C7D-4A4E-9A24-2FD6D337E45D}"/>
    <cellStyle name="Normal 7 2 2 4 3" xfId="691" xr:uid="{4D380310-21DC-46ED-888B-B5F121633181}"/>
    <cellStyle name="Normal 7 2 2 4 3 2" xfId="1756" xr:uid="{2B34AF99-4433-43E1-B01C-3BBF2B8D6EA6}"/>
    <cellStyle name="Normal 7 2 2 4 3 2 2" xfId="1757" xr:uid="{C6AD16DB-A297-4D43-90EB-8A68C7E2996B}"/>
    <cellStyle name="Normal 7 2 2 4 3 3" xfId="1758" xr:uid="{D1229BF1-27C4-4666-BBD4-B26EE0D8A165}"/>
    <cellStyle name="Normal 7 2 2 4 4" xfId="1759" xr:uid="{161774AF-051A-42E2-A107-AB0EC6577D54}"/>
    <cellStyle name="Normal 7 2 2 4 4 2" xfId="1760" xr:uid="{BF5E911C-A08F-4F8D-9145-022E5A8BDBDE}"/>
    <cellStyle name="Normal 7 2 2 4 5" xfId="1761" xr:uid="{BB979ADE-ADEE-464F-AF71-4EDAFF3287F1}"/>
    <cellStyle name="Normal 7 2 2 5" xfId="351" xr:uid="{5391F8F5-BB55-4CBA-A37B-40197BAA59CC}"/>
    <cellStyle name="Normal 7 2 2 5 2" xfId="692" xr:uid="{CFB793B6-7447-4651-9FF7-AB84084962DE}"/>
    <cellStyle name="Normal 7 2 2 5 2 2" xfId="1762" xr:uid="{FE714453-5EA3-4628-B3FF-7B485DADBD12}"/>
    <cellStyle name="Normal 7 2 2 5 2 2 2" xfId="1763" xr:uid="{8AF3BCB1-94F6-4123-B1D1-64F72B8D275C}"/>
    <cellStyle name="Normal 7 2 2 5 2 3" xfId="1764" xr:uid="{86BE6492-3FB9-4072-A458-489E4786B2E3}"/>
    <cellStyle name="Normal 7 2 2 5 3" xfId="1765" xr:uid="{60B1F28B-5948-444E-AB5D-6A17504FB24E}"/>
    <cellStyle name="Normal 7 2 2 5 3 2" xfId="1766" xr:uid="{BCD397F8-3043-412D-8CE6-A3B07B55A63C}"/>
    <cellStyle name="Normal 7 2 2 5 4" xfId="1767" xr:uid="{40F9E9E7-BE18-410C-B58C-7B3C30D6ACD9}"/>
    <cellStyle name="Normal 7 2 2 6" xfId="693" xr:uid="{D31C4162-576E-4043-B29F-789B77827AA7}"/>
    <cellStyle name="Normal 7 2 2 6 2" xfId="1768" xr:uid="{DFCAA13F-6E9B-4E77-AE55-95D73A267491}"/>
    <cellStyle name="Normal 7 2 2 6 2 2" xfId="1769" xr:uid="{23603E66-16D2-41FF-929C-9C2DB3D2389A}"/>
    <cellStyle name="Normal 7 2 2 6 3" xfId="1770" xr:uid="{4F5DB567-3E4A-49F8-8460-9245ECB97C4A}"/>
    <cellStyle name="Normal 7 2 2 6 4" xfId="3433" xr:uid="{7D65B622-BB5D-4E35-B15E-4D4FB3818578}"/>
    <cellStyle name="Normal 7 2 2 7" xfId="1771" xr:uid="{BEA15CF0-70ED-4E99-B4C2-0835E3F851F9}"/>
    <cellStyle name="Normal 7 2 2 7 2" xfId="1772" xr:uid="{927FC603-959A-4C3C-99E0-4A3FD841329A}"/>
    <cellStyle name="Normal 7 2 2 8" xfId="1773" xr:uid="{21EBE937-D3B6-47F0-8B10-DA6F78359897}"/>
    <cellStyle name="Normal 7 2 2 9" xfId="3434" xr:uid="{A0CCE11A-B571-40F5-8C0C-5B351D2EC585}"/>
    <cellStyle name="Normal 7 2 3" xfId="132" xr:uid="{4718695E-2A7C-4667-B10D-42824A0C0573}"/>
    <cellStyle name="Normal 7 2 3 2" xfId="133" xr:uid="{017C59F6-68B0-4F6B-A542-3FF1E93031CC}"/>
    <cellStyle name="Normal 7 2 3 2 2" xfId="694" xr:uid="{5298A97E-1608-4025-B31F-097B39CEE031}"/>
    <cellStyle name="Normal 7 2 3 2 2 2" xfId="695" xr:uid="{57CA60DC-B89B-4342-A391-701D2330C7A6}"/>
    <cellStyle name="Normal 7 2 3 2 2 2 2" xfId="1774" xr:uid="{9D65F424-A9A8-4348-A909-778B629C644F}"/>
    <cellStyle name="Normal 7 2 3 2 2 2 2 2" xfId="1775" xr:uid="{B9ED814E-794E-4AFE-9DA9-1F8D296E4C50}"/>
    <cellStyle name="Normal 7 2 3 2 2 2 3" xfId="1776" xr:uid="{7D5847C2-F35E-42AC-94E1-AB509463D8EA}"/>
    <cellStyle name="Normal 7 2 3 2 2 3" xfId="1777" xr:uid="{BF82B9A2-7469-4EAE-B539-DCEA5DCFD841}"/>
    <cellStyle name="Normal 7 2 3 2 2 3 2" xfId="1778" xr:uid="{9DAB7571-08DC-48BB-916E-135DF33A4D28}"/>
    <cellStyle name="Normal 7 2 3 2 2 4" xfId="1779" xr:uid="{FEE8972D-102F-4A4E-9BF8-294DB147DCF3}"/>
    <cellStyle name="Normal 7 2 3 2 3" xfId="696" xr:uid="{ABBDB74C-6EA3-4385-97E1-0CB6D191A481}"/>
    <cellStyle name="Normal 7 2 3 2 3 2" xfId="1780" xr:uid="{E8F48C65-E73F-4036-BEB4-4AFA455DE93A}"/>
    <cellStyle name="Normal 7 2 3 2 3 2 2" xfId="1781" xr:uid="{2C10034E-1FDB-4FE0-AAD8-F86E8AC65ADA}"/>
    <cellStyle name="Normal 7 2 3 2 3 3" xfId="1782" xr:uid="{97B231BF-7D1D-41F1-B588-468FCFBECFFE}"/>
    <cellStyle name="Normal 7 2 3 2 3 4" xfId="3435" xr:uid="{A13C8166-6AF9-46DC-A7B3-3D7283DA92C4}"/>
    <cellStyle name="Normal 7 2 3 2 4" xfId="1783" xr:uid="{FE2EFA1A-ACA1-49E6-AB7F-4256A9CD03CE}"/>
    <cellStyle name="Normal 7 2 3 2 4 2" xfId="1784" xr:uid="{106E2DD4-B1E1-4589-8B6F-0461672EF207}"/>
    <cellStyle name="Normal 7 2 3 2 5" xfId="1785" xr:uid="{D8DC926C-D9B6-4AD2-8A8F-20F325C63DB2}"/>
    <cellStyle name="Normal 7 2 3 2 6" xfId="3436" xr:uid="{45E4B133-8AA1-4C50-8F59-8679304DCEA2}"/>
    <cellStyle name="Normal 7 2 3 3" xfId="352" xr:uid="{BFF8E089-F553-436E-AD8A-5E427289DD0A}"/>
    <cellStyle name="Normal 7 2 3 3 2" xfId="697" xr:uid="{A08D22E1-779E-466F-874D-C76C5E5F693E}"/>
    <cellStyle name="Normal 7 2 3 3 2 2" xfId="698" xr:uid="{1B61BEF8-8625-4DB1-988C-39AAAC4A68A2}"/>
    <cellStyle name="Normal 7 2 3 3 2 2 2" xfId="1786" xr:uid="{3EE9C573-FE37-4FC1-A0FE-163DA3F8DD76}"/>
    <cellStyle name="Normal 7 2 3 3 2 2 2 2" xfId="1787" xr:uid="{B2FB0EC4-6F96-4495-991D-38652B3F3F9A}"/>
    <cellStyle name="Normal 7 2 3 3 2 2 3" xfId="1788" xr:uid="{71BA0EBF-93E6-483E-B407-CBF71D04646E}"/>
    <cellStyle name="Normal 7 2 3 3 2 3" xfId="1789" xr:uid="{1E605691-B9BD-4D0B-B141-FB48C2614CFE}"/>
    <cellStyle name="Normal 7 2 3 3 2 3 2" xfId="1790" xr:uid="{654A9032-983C-4BB4-B1EA-B38A56F58851}"/>
    <cellStyle name="Normal 7 2 3 3 2 4" xfId="1791" xr:uid="{B200B5C4-BFD8-4264-8D57-B274F6ADF3BD}"/>
    <cellStyle name="Normal 7 2 3 3 3" xfId="699" xr:uid="{E357212B-6483-4A9E-AB73-29D7978CA117}"/>
    <cellStyle name="Normal 7 2 3 3 3 2" xfId="1792" xr:uid="{3A03AA3B-DDF0-4C5D-9F31-CA30D70FA7D9}"/>
    <cellStyle name="Normal 7 2 3 3 3 2 2" xfId="1793" xr:uid="{87C87D2B-8D0D-433F-B6E2-35DF5AF734AA}"/>
    <cellStyle name="Normal 7 2 3 3 3 3" xfId="1794" xr:uid="{CC9D815F-8D11-48CE-8EFA-DC5921D6B6C8}"/>
    <cellStyle name="Normal 7 2 3 3 4" xfId="1795" xr:uid="{0620A319-1753-4D6F-9CCD-87A5A22467FC}"/>
    <cellStyle name="Normal 7 2 3 3 4 2" xfId="1796" xr:uid="{2D3A1BD6-AF87-4FDB-AD39-EF4D347E4E5E}"/>
    <cellStyle name="Normal 7 2 3 3 5" xfId="1797" xr:uid="{15EBE4E8-2D2E-401B-B035-32F7A7921E47}"/>
    <cellStyle name="Normal 7 2 3 4" xfId="353" xr:uid="{CB41B201-9692-4DC3-BBDF-5AB21D811B1A}"/>
    <cellStyle name="Normal 7 2 3 4 2" xfId="700" xr:uid="{B65F3716-6257-4B5D-9274-14CA954DE91B}"/>
    <cellStyle name="Normal 7 2 3 4 2 2" xfId="1798" xr:uid="{3D2E5720-F930-451C-A93A-A7374B4C9CD5}"/>
    <cellStyle name="Normal 7 2 3 4 2 2 2" xfId="1799" xr:uid="{E477F18F-8F3D-49A4-B52A-C29657187735}"/>
    <cellStyle name="Normal 7 2 3 4 2 3" xfId="1800" xr:uid="{5B21D4E3-0EF9-4E22-ABF8-A4E5A46A72C3}"/>
    <cellStyle name="Normal 7 2 3 4 3" xfId="1801" xr:uid="{B4A35600-F94B-42E8-8C8E-19F297B270C1}"/>
    <cellStyle name="Normal 7 2 3 4 3 2" xfId="1802" xr:uid="{42FEAF6B-8E4D-4823-89FB-7E3585D767F1}"/>
    <cellStyle name="Normal 7 2 3 4 4" xfId="1803" xr:uid="{155EE380-57C4-4CDE-BFE0-ABB86606AFBB}"/>
    <cellStyle name="Normal 7 2 3 5" xfId="701" xr:uid="{F4EA38F2-271D-4867-9B9C-AB3EBEA2E0DF}"/>
    <cellStyle name="Normal 7 2 3 5 2" xfId="1804" xr:uid="{DCEA44FC-D986-4556-A97F-01A1D206F5F3}"/>
    <cellStyle name="Normal 7 2 3 5 2 2" xfId="1805" xr:uid="{7FCF2A92-9DEE-4501-B668-A1B1C4130BE1}"/>
    <cellStyle name="Normal 7 2 3 5 3" xfId="1806" xr:uid="{C6DDEF2D-E11A-4BCA-9A0D-02F7BF41144E}"/>
    <cellStyle name="Normal 7 2 3 5 4" xfId="3437" xr:uid="{4D3163F4-4E50-482F-940A-BC39E5569F56}"/>
    <cellStyle name="Normal 7 2 3 6" xfId="1807" xr:uid="{B70CB672-B027-4B05-924B-245C397A11D5}"/>
    <cellStyle name="Normal 7 2 3 6 2" xfId="1808" xr:uid="{084B564D-978D-4E8C-88F2-488C13590378}"/>
    <cellStyle name="Normal 7 2 3 7" xfId="1809" xr:uid="{ED565A52-C15E-417F-97E6-22872721B973}"/>
    <cellStyle name="Normal 7 2 3 8" xfId="3438" xr:uid="{694EE9F7-72E9-4264-A3E7-F2F15BD733DC}"/>
    <cellStyle name="Normal 7 2 4" xfId="134" xr:uid="{E9366283-D356-434B-9135-D07E359FB452}"/>
    <cellStyle name="Normal 7 2 4 2" xfId="448" xr:uid="{8ABFB5FA-13A9-4FA3-8023-A10244CAEE23}"/>
    <cellStyle name="Normal 7 2 4 2 2" xfId="702" xr:uid="{006461B3-6E4D-4EDC-9C55-DB278360B3BB}"/>
    <cellStyle name="Normal 7 2 4 2 2 2" xfId="1810" xr:uid="{E27B7480-8536-41DD-ACC3-AC83A68528A7}"/>
    <cellStyle name="Normal 7 2 4 2 2 2 2" xfId="1811" xr:uid="{0AE03714-7206-4740-85F2-CE63A3B5069F}"/>
    <cellStyle name="Normal 7 2 4 2 2 3" xfId="1812" xr:uid="{45DE76E0-AA60-4ADF-916C-943EEE88460F}"/>
    <cellStyle name="Normal 7 2 4 2 2 4" xfId="3439" xr:uid="{7A30072D-05C7-44D8-8EF7-E23D60C999B1}"/>
    <cellStyle name="Normal 7 2 4 2 3" xfId="1813" xr:uid="{BB693A7B-6483-4565-B8D1-18060E9844EC}"/>
    <cellStyle name="Normal 7 2 4 2 3 2" xfId="1814" xr:uid="{E60FB7DF-EA65-46E5-96D8-C9224F09D2DD}"/>
    <cellStyle name="Normal 7 2 4 2 4" xfId="1815" xr:uid="{B918C652-4CC6-4D51-BC4D-2D774CE98F0E}"/>
    <cellStyle name="Normal 7 2 4 2 5" xfId="3440" xr:uid="{B856B662-F43C-4A00-8F28-DB9F68C96B9B}"/>
    <cellStyle name="Normal 7 2 4 3" xfId="703" xr:uid="{950E4EA6-83E1-4415-9D2D-358464A1387C}"/>
    <cellStyle name="Normal 7 2 4 3 2" xfId="1816" xr:uid="{1BB9715E-E694-4DAC-9620-6F6132425E6C}"/>
    <cellStyle name="Normal 7 2 4 3 2 2" xfId="1817" xr:uid="{0229470E-C1BC-41B7-9D05-198977BA922C}"/>
    <cellStyle name="Normal 7 2 4 3 3" xfId="1818" xr:uid="{2C320839-F087-4A8E-B35D-C5D8CBFDDD06}"/>
    <cellStyle name="Normal 7 2 4 3 4" xfId="3441" xr:uid="{B4C93501-5D55-4BBE-96B5-23E32CD8CD23}"/>
    <cellStyle name="Normal 7 2 4 4" xfId="1819" xr:uid="{DE825AC7-E0C9-4610-89AF-43E33C59A3A8}"/>
    <cellStyle name="Normal 7 2 4 4 2" xfId="1820" xr:uid="{B72A1590-B4F2-40BA-AB97-8942B6016710}"/>
    <cellStyle name="Normal 7 2 4 4 3" xfId="3442" xr:uid="{DCE03936-FFA1-408A-BE84-36387FEDD724}"/>
    <cellStyle name="Normal 7 2 4 4 4" xfId="3443" xr:uid="{632FCBD6-B732-4B0D-8731-D3DD30B81B85}"/>
    <cellStyle name="Normal 7 2 4 5" xfId="1821" xr:uid="{CDDA45F1-F7C4-4F8C-BD7C-74CDD70ED06C}"/>
    <cellStyle name="Normal 7 2 4 6" xfId="3444" xr:uid="{3477BF88-63DD-48A6-B512-C57844E56DF1}"/>
    <cellStyle name="Normal 7 2 4 7" xfId="3445" xr:uid="{C161EF46-CC42-4194-BA13-468D81138270}"/>
    <cellStyle name="Normal 7 2 5" xfId="354" xr:uid="{07625226-2001-45B1-91A3-0C3E1AA56049}"/>
    <cellStyle name="Normal 7 2 5 2" xfId="704" xr:uid="{29EE1989-0E81-483A-B9F1-F87ECE2F448C}"/>
    <cellStyle name="Normal 7 2 5 2 2" xfId="705" xr:uid="{56919845-C590-4ABE-9F63-46CC57A673CD}"/>
    <cellStyle name="Normal 7 2 5 2 2 2" xfId="1822" xr:uid="{2F8E53DD-7788-478D-980D-074A42669641}"/>
    <cellStyle name="Normal 7 2 5 2 2 2 2" xfId="1823" xr:uid="{21FFED84-22BD-446E-95EB-633A396B2645}"/>
    <cellStyle name="Normal 7 2 5 2 2 3" xfId="1824" xr:uid="{9E751F17-8F83-4B13-8143-2AD919ECC090}"/>
    <cellStyle name="Normal 7 2 5 2 3" xfId="1825" xr:uid="{0AB56EBE-0255-4C8B-A382-B67862BD4795}"/>
    <cellStyle name="Normal 7 2 5 2 3 2" xfId="1826" xr:uid="{A7C61A90-874A-4BB2-9235-32DE46EAD643}"/>
    <cellStyle name="Normal 7 2 5 2 4" xfId="1827" xr:uid="{B0A8ADFD-3A79-4C64-8756-4A27B788BB06}"/>
    <cellStyle name="Normal 7 2 5 3" xfId="706" xr:uid="{3307BC60-3E4B-411F-B4CC-BEFE59884F88}"/>
    <cellStyle name="Normal 7 2 5 3 2" xfId="1828" xr:uid="{CBE418FC-2C25-4A58-B5FC-97DE1A9F4244}"/>
    <cellStyle name="Normal 7 2 5 3 2 2" xfId="1829" xr:uid="{CB8D590E-0152-4E40-BD5C-800CB2B78EE5}"/>
    <cellStyle name="Normal 7 2 5 3 3" xfId="1830" xr:uid="{C276B5D0-9E4D-4AAC-B162-9B67C12C9EFF}"/>
    <cellStyle name="Normal 7 2 5 3 4" xfId="3446" xr:uid="{8477B086-2C8F-42A1-941B-960B9DA37993}"/>
    <cellStyle name="Normal 7 2 5 4" xfId="1831" xr:uid="{1EB45892-ABCB-4780-9EA7-EC7642078CBE}"/>
    <cellStyle name="Normal 7 2 5 4 2" xfId="1832" xr:uid="{634A20BE-DD33-430B-82B1-D38D2F163E65}"/>
    <cellStyle name="Normal 7 2 5 5" xfId="1833" xr:uid="{FA078D11-C784-4F56-AB23-413A80D9BC50}"/>
    <cellStyle name="Normal 7 2 5 6" xfId="3447" xr:uid="{F58AC3DE-8FC8-489A-806F-77DE9BC472CD}"/>
    <cellStyle name="Normal 7 2 6" xfId="355" xr:uid="{A7FDC6AB-923B-4D52-8B83-310A104D4FB4}"/>
    <cellStyle name="Normal 7 2 6 2" xfId="707" xr:uid="{86AEC90B-000E-437C-96A7-B21380B28890}"/>
    <cellStyle name="Normal 7 2 6 2 2" xfId="1834" xr:uid="{60924CBC-1DAD-4208-AAC8-E681F3A7D699}"/>
    <cellStyle name="Normal 7 2 6 2 2 2" xfId="1835" xr:uid="{74BCDC2E-615B-423E-A946-7E20B05AACEC}"/>
    <cellStyle name="Normal 7 2 6 2 3" xfId="1836" xr:uid="{36358198-D30C-43E8-AA24-02A456B2A03F}"/>
    <cellStyle name="Normal 7 2 6 2 4" xfId="3448" xr:uid="{34BD65DB-D80D-4CDA-BC70-98AFD24749B0}"/>
    <cellStyle name="Normal 7 2 6 3" xfId="1837" xr:uid="{41EFD1EA-A48F-4DFE-98A9-BF50DDFC904B}"/>
    <cellStyle name="Normal 7 2 6 3 2" xfId="1838" xr:uid="{A812EF44-D42A-45EC-AD83-F90FB8FA77C3}"/>
    <cellStyle name="Normal 7 2 6 4" xfId="1839" xr:uid="{9C1518C4-D7B0-4A76-8921-45218364A89F}"/>
    <cellStyle name="Normal 7 2 6 5" xfId="3449" xr:uid="{D1B531E5-8E10-4164-B0DF-ED5BE6351BEB}"/>
    <cellStyle name="Normal 7 2 7" xfId="708" xr:uid="{277D1609-5C33-45D9-B0E2-8789E6DD6B71}"/>
    <cellStyle name="Normal 7 2 7 2" xfId="1840" xr:uid="{289799E6-3806-4529-A57F-E2A48A5E9BA7}"/>
    <cellStyle name="Normal 7 2 7 2 2" xfId="1841" xr:uid="{47683C9D-ABBD-420E-A958-7DC6C9D6E466}"/>
    <cellStyle name="Normal 7 2 7 2 3" xfId="4409" xr:uid="{BCF33BE8-C547-419F-A4EA-D3448A9F65FF}"/>
    <cellStyle name="Normal 7 2 7 3" xfId="1842" xr:uid="{BCD06264-BE3A-4D90-BD65-5DDE85DBD826}"/>
    <cellStyle name="Normal 7 2 7 4" xfId="3450" xr:uid="{A05A1A2D-025D-4300-80A9-7B65F2330E84}"/>
    <cellStyle name="Normal 7 2 7 4 2" xfId="4579" xr:uid="{421F7C41-38DA-4CD7-A436-1656223FE38B}"/>
    <cellStyle name="Normal 7 2 7 4 3" xfId="4686" xr:uid="{DAE60AD1-D892-4E2B-B6EA-EC7AD3C096D1}"/>
    <cellStyle name="Normal 7 2 7 4 4" xfId="4608" xr:uid="{4E8FDD08-D9F9-4196-B411-8255BA5E5CF9}"/>
    <cellStyle name="Normal 7 2 8" xfId="1843" xr:uid="{FB38DEA4-C650-4204-9EE7-597476158B4E}"/>
    <cellStyle name="Normal 7 2 8 2" xfId="1844" xr:uid="{F04FCB88-32F4-40C9-8E9A-F4A96E65611F}"/>
    <cellStyle name="Normal 7 2 8 3" xfId="3451" xr:uid="{0C2BE8D8-9386-48A5-B89C-A527C94AEF9D}"/>
    <cellStyle name="Normal 7 2 8 4" xfId="3452" xr:uid="{BD8B6FAE-FD57-4AE5-A4B5-43C4F8FFB0D7}"/>
    <cellStyle name="Normal 7 2 9" xfId="1845" xr:uid="{A1C3DEA7-36FB-482B-9547-B3D68CCC35F0}"/>
    <cellStyle name="Normal 7 3" xfId="135" xr:uid="{CC5572D3-9511-4C38-BD49-6D1EAF6D0113}"/>
    <cellStyle name="Normal 7 3 10" xfId="3453" xr:uid="{E693BD24-F12A-4D01-86B7-DDF50BB5CA4E}"/>
    <cellStyle name="Normal 7 3 11" xfId="3454" xr:uid="{C58D3B9A-8618-4F55-8A87-6A45C227AAD7}"/>
    <cellStyle name="Normal 7 3 2" xfId="136" xr:uid="{243A3CF6-33AA-462A-B8A3-E8DF7372AB41}"/>
    <cellStyle name="Normal 7 3 2 2" xfId="137" xr:uid="{27B490CD-FF24-458F-AEED-C00B3FCAFA85}"/>
    <cellStyle name="Normal 7 3 2 2 2" xfId="356" xr:uid="{6971B25E-3CBF-4FF9-8645-1CD71CF02A9B}"/>
    <cellStyle name="Normal 7 3 2 2 2 2" xfId="709" xr:uid="{396E4207-A585-4F1D-9DB0-0776BBEEEF36}"/>
    <cellStyle name="Normal 7 3 2 2 2 2 2" xfId="1846" xr:uid="{DF379E30-27D0-43D3-8827-57C627AAE3B8}"/>
    <cellStyle name="Normal 7 3 2 2 2 2 2 2" xfId="1847" xr:uid="{4A77D434-D955-4131-BC06-BD22BD51C001}"/>
    <cellStyle name="Normal 7 3 2 2 2 2 3" xfId="1848" xr:uid="{423EB2F3-F9B7-4F47-BBB8-151575A7F67E}"/>
    <cellStyle name="Normal 7 3 2 2 2 2 4" xfId="3455" xr:uid="{16DE5423-6DDD-46FF-AAE2-2BC2B07CB884}"/>
    <cellStyle name="Normal 7 3 2 2 2 3" xfId="1849" xr:uid="{8EF85645-8E7D-4A0F-ACA6-414658AEB09B}"/>
    <cellStyle name="Normal 7 3 2 2 2 3 2" xfId="1850" xr:uid="{D8607593-8467-4949-8D02-F191415A4327}"/>
    <cellStyle name="Normal 7 3 2 2 2 3 3" xfId="3456" xr:uid="{8F7FAC38-C2A2-401B-AABD-8F53605AA796}"/>
    <cellStyle name="Normal 7 3 2 2 2 3 4" xfId="3457" xr:uid="{8FDC0E5D-9161-43C6-B57D-13313EE0BD26}"/>
    <cellStyle name="Normal 7 3 2 2 2 4" xfId="1851" xr:uid="{C996F800-A669-4CC9-8A4B-0AF8B1B0AA92}"/>
    <cellStyle name="Normal 7 3 2 2 2 5" xfId="3458" xr:uid="{105F738B-839C-40A0-90E9-1BBE0C96E024}"/>
    <cellStyle name="Normal 7 3 2 2 2 6" xfId="3459" xr:uid="{14538E95-0AC3-4767-BB7E-16DD6AA644B2}"/>
    <cellStyle name="Normal 7 3 2 2 3" xfId="710" xr:uid="{2F8F69B5-B62D-4BC7-AB9E-0FA6680AFC2D}"/>
    <cellStyle name="Normal 7 3 2 2 3 2" xfId="1852" xr:uid="{960F92F2-D42E-47BF-A228-FB86214F533A}"/>
    <cellStyle name="Normal 7 3 2 2 3 2 2" xfId="1853" xr:uid="{411D7A4D-FF35-45C1-A1E7-C88DA5B2A4F0}"/>
    <cellStyle name="Normal 7 3 2 2 3 2 3" xfId="3460" xr:uid="{2D484170-846F-472F-8181-A390E5953348}"/>
    <cellStyle name="Normal 7 3 2 2 3 2 4" xfId="3461" xr:uid="{8FB258F3-CED6-4FD1-9C6C-9247E2847D88}"/>
    <cellStyle name="Normal 7 3 2 2 3 3" xfId="1854" xr:uid="{9D345728-7BB2-4F0C-B1C7-F6E16242F961}"/>
    <cellStyle name="Normal 7 3 2 2 3 4" xfId="3462" xr:uid="{A6B7D9B7-7A85-4A18-B74A-CE42D235BCCA}"/>
    <cellStyle name="Normal 7 3 2 2 3 5" xfId="3463" xr:uid="{F4CF8418-D486-4008-8C79-A75A6EB17E94}"/>
    <cellStyle name="Normal 7 3 2 2 4" xfId="1855" xr:uid="{37C2D384-3A47-4E7B-A3F1-21F4B6ADA7CF}"/>
    <cellStyle name="Normal 7 3 2 2 4 2" xfId="1856" xr:uid="{56580DDA-B84E-4045-94DA-A43525A4D883}"/>
    <cellStyle name="Normal 7 3 2 2 4 3" xfId="3464" xr:uid="{CF8E6028-A330-40C1-BA12-44985DD71547}"/>
    <cellStyle name="Normal 7 3 2 2 4 4" xfId="3465" xr:uid="{D9193F02-98C2-4117-A73D-3CB3DB6A5E81}"/>
    <cellStyle name="Normal 7 3 2 2 5" xfId="1857" xr:uid="{B4F58CA4-6133-4050-B672-443A1EAC1058}"/>
    <cellStyle name="Normal 7 3 2 2 5 2" xfId="3466" xr:uid="{2A1E9ADD-4DD5-467B-A8C4-AB603BB81E05}"/>
    <cellStyle name="Normal 7 3 2 2 5 3" xfId="3467" xr:uid="{EFA714DA-40B1-4507-A8C4-E810022B93DD}"/>
    <cellStyle name="Normal 7 3 2 2 5 4" xfId="3468" xr:uid="{70B8B3D4-FB3E-42E8-95B9-753880AF0865}"/>
    <cellStyle name="Normal 7 3 2 2 6" xfId="3469" xr:uid="{64D9C4D8-773F-4C4E-92C8-D5911F984029}"/>
    <cellStyle name="Normal 7 3 2 2 7" xfId="3470" xr:uid="{C87F4FE0-12A9-4904-9B24-691366B118AC}"/>
    <cellStyle name="Normal 7 3 2 2 8" xfId="3471" xr:uid="{C4CBF02D-F750-4616-87B5-6FBB10065ABB}"/>
    <cellStyle name="Normal 7 3 2 3" xfId="357" xr:uid="{2010120E-BE6B-41E9-93C1-BE4E893A4252}"/>
    <cellStyle name="Normal 7 3 2 3 2" xfId="711" xr:uid="{D2DA002F-ED88-4AFA-9D27-AD7321EDCA50}"/>
    <cellStyle name="Normal 7 3 2 3 2 2" xfId="712" xr:uid="{91910EB5-9C9A-44B0-AD99-9725159DC96B}"/>
    <cellStyle name="Normal 7 3 2 3 2 2 2" xfId="1858" xr:uid="{4FF68517-2D66-4927-88A9-7A905CBFB32E}"/>
    <cellStyle name="Normal 7 3 2 3 2 2 2 2" xfId="1859" xr:uid="{BF0FF5C6-8122-4A8D-A8AB-F53F07A994C7}"/>
    <cellStyle name="Normal 7 3 2 3 2 2 3" xfId="1860" xr:uid="{73261FEF-E029-4787-9E7B-9056AF3DFA9F}"/>
    <cellStyle name="Normal 7 3 2 3 2 3" xfId="1861" xr:uid="{273F3E12-2047-4E86-8D31-E72DBA0487A2}"/>
    <cellStyle name="Normal 7 3 2 3 2 3 2" xfId="1862" xr:uid="{B7EED67E-1713-4216-ADD9-CF90E1ABFB1D}"/>
    <cellStyle name="Normal 7 3 2 3 2 4" xfId="1863" xr:uid="{3B944E42-DDC6-4979-835D-AAEEE4138975}"/>
    <cellStyle name="Normal 7 3 2 3 3" xfId="713" xr:uid="{32D780C4-1EF7-4DEF-A134-C5FF7BFB742B}"/>
    <cellStyle name="Normal 7 3 2 3 3 2" xfId="1864" xr:uid="{3071B467-2B7A-40CF-B089-39E83E17469B}"/>
    <cellStyle name="Normal 7 3 2 3 3 2 2" xfId="1865" xr:uid="{92691567-1CFE-40EF-9868-13504D93ABE7}"/>
    <cellStyle name="Normal 7 3 2 3 3 3" xfId="1866" xr:uid="{B6E25FC9-9E0E-4777-8306-0A0341D0EE75}"/>
    <cellStyle name="Normal 7 3 2 3 3 4" xfId="3472" xr:uid="{2F51591A-B645-4E18-8C38-82EAE32014EA}"/>
    <cellStyle name="Normal 7 3 2 3 4" xfId="1867" xr:uid="{2F7D9551-2584-4E46-9326-CEDBE65D9CB0}"/>
    <cellStyle name="Normal 7 3 2 3 4 2" xfId="1868" xr:uid="{D05377E5-85B7-47E1-A7F7-EB35E60B24BE}"/>
    <cellStyle name="Normal 7 3 2 3 5" xfId="1869" xr:uid="{5D05FD8A-3177-4EAC-8D4D-5EB90BCC3843}"/>
    <cellStyle name="Normal 7 3 2 3 6" xfId="3473" xr:uid="{7C2B44A7-072A-4889-9615-02FDB9C5FE58}"/>
    <cellStyle name="Normal 7 3 2 4" xfId="358" xr:uid="{32A861B8-722B-474F-8F04-691C38587BAB}"/>
    <cellStyle name="Normal 7 3 2 4 2" xfId="714" xr:uid="{FBDF2617-37FD-4892-998F-AD2C09CC5F09}"/>
    <cellStyle name="Normal 7 3 2 4 2 2" xfId="1870" xr:uid="{EFF9472C-5CAE-4F00-BDAA-966C6B24E4BD}"/>
    <cellStyle name="Normal 7 3 2 4 2 2 2" xfId="1871" xr:uid="{736D21FB-7844-49DB-B9A1-D536C4706592}"/>
    <cellStyle name="Normal 7 3 2 4 2 3" xfId="1872" xr:uid="{7102DD27-0829-4F08-9362-8A59400444A1}"/>
    <cellStyle name="Normal 7 3 2 4 2 4" xfId="3474" xr:uid="{72570F36-77DF-4DF2-BC9B-1D841B260BE7}"/>
    <cellStyle name="Normal 7 3 2 4 3" xfId="1873" xr:uid="{07B931E6-A039-495C-8837-5C8343D8BD0B}"/>
    <cellStyle name="Normal 7 3 2 4 3 2" xfId="1874" xr:uid="{415E4387-FF74-4593-8FBD-F53356399195}"/>
    <cellStyle name="Normal 7 3 2 4 4" xfId="1875" xr:uid="{10908292-7BF1-4641-875F-CBDDF856E888}"/>
    <cellStyle name="Normal 7 3 2 4 5" xfId="3475" xr:uid="{30AD06D7-8958-4F67-BA77-50AEAF1944CB}"/>
    <cellStyle name="Normal 7 3 2 5" xfId="359" xr:uid="{3827D848-7DFB-43D0-BBA9-3F57E9E60C4F}"/>
    <cellStyle name="Normal 7 3 2 5 2" xfId="1876" xr:uid="{B8FF4A32-B710-4FFD-A450-9BA295CF4399}"/>
    <cellStyle name="Normal 7 3 2 5 2 2" xfId="1877" xr:uid="{9E0F91F1-9D4F-423B-AED8-5CA3D33256E6}"/>
    <cellStyle name="Normal 7 3 2 5 3" xfId="1878" xr:uid="{87848639-9C20-47CD-83AA-6F36765DFCBC}"/>
    <cellStyle name="Normal 7 3 2 5 4" xfId="3476" xr:uid="{ED615364-8AC8-47CB-9137-411778C5FBB2}"/>
    <cellStyle name="Normal 7 3 2 6" xfId="1879" xr:uid="{33140E08-DE20-4A2D-8E19-A0A68318A74B}"/>
    <cellStyle name="Normal 7 3 2 6 2" xfId="1880" xr:uid="{D98B3408-3B3F-41B5-BCC0-0D677ADE2D85}"/>
    <cellStyle name="Normal 7 3 2 6 3" xfId="3477" xr:uid="{C3AF54B9-3855-4EC1-A6AF-270EA502EE59}"/>
    <cellStyle name="Normal 7 3 2 6 4" xfId="3478" xr:uid="{FD9A10DE-1893-4C70-B761-131BF4F1EE91}"/>
    <cellStyle name="Normal 7 3 2 7" xfId="1881" xr:uid="{0CB9C4A3-9FDF-4EA5-8DBD-171F4BCEE8BB}"/>
    <cellStyle name="Normal 7 3 2 8" xfId="3479" xr:uid="{463A1425-7F6C-443C-94B2-CD04105F5D10}"/>
    <cellStyle name="Normal 7 3 2 9" xfId="3480" xr:uid="{94263683-BD23-44B0-8218-DC21B92E4700}"/>
    <cellStyle name="Normal 7 3 3" xfId="138" xr:uid="{211204C6-B29F-40F3-8CD2-C98F3BAEC128}"/>
    <cellStyle name="Normal 7 3 3 2" xfId="139" xr:uid="{DA74F612-4214-4CC7-805F-1A12F1C5D5ED}"/>
    <cellStyle name="Normal 7 3 3 2 2" xfId="715" xr:uid="{6D2D10AF-466F-45CB-B327-024DF496CDA4}"/>
    <cellStyle name="Normal 7 3 3 2 2 2" xfId="1882" xr:uid="{2182CB54-9143-4034-8D15-126291A08B5F}"/>
    <cellStyle name="Normal 7 3 3 2 2 2 2" xfId="1883" xr:uid="{4614B1CA-960B-434C-8F48-ADF5A25BD792}"/>
    <cellStyle name="Normal 7 3 3 2 2 2 2 2" xfId="4484" xr:uid="{30360638-1BD9-4DB5-92CF-E6308F1E4F52}"/>
    <cellStyle name="Normal 7 3 3 2 2 2 3" xfId="4485" xr:uid="{42D85FBA-72D9-41AE-A285-410854F512D1}"/>
    <cellStyle name="Normal 7 3 3 2 2 3" xfId="1884" xr:uid="{F0E36854-DB3B-47A9-86C3-104198472881}"/>
    <cellStyle name="Normal 7 3 3 2 2 3 2" xfId="4486" xr:uid="{8A37AC29-53B1-417B-8906-BE6ABBD8C330}"/>
    <cellStyle name="Normal 7 3 3 2 2 4" xfId="3481" xr:uid="{EEA64312-66DF-4E7E-AC59-F9CA85E3B7CC}"/>
    <cellStyle name="Normal 7 3 3 2 3" xfId="1885" xr:uid="{990E6CCD-594E-41D6-AB52-E0CFBA966000}"/>
    <cellStyle name="Normal 7 3 3 2 3 2" xfId="1886" xr:uid="{8B394564-EEC4-491E-873E-0D4CBDB2F94D}"/>
    <cellStyle name="Normal 7 3 3 2 3 2 2" xfId="4487" xr:uid="{63126943-DFE0-483B-80DB-1F5E5A7FB7E0}"/>
    <cellStyle name="Normal 7 3 3 2 3 3" xfId="3482" xr:uid="{29422673-6EFC-4E16-92C0-65CBE6B00F58}"/>
    <cellStyle name="Normal 7 3 3 2 3 4" xfId="3483" xr:uid="{D613B3AF-9C63-472E-A82B-EA373CAE461B}"/>
    <cellStyle name="Normal 7 3 3 2 4" xfId="1887" xr:uid="{87CB6C53-A83A-4B71-9C8D-E6808D62F9C1}"/>
    <cellStyle name="Normal 7 3 3 2 4 2" xfId="4488" xr:uid="{603EA52B-1B09-437D-8AA9-4F017B0E65CA}"/>
    <cellStyle name="Normal 7 3 3 2 5" xfId="3484" xr:uid="{85724130-4FF4-4BC5-AB29-5D1CFEDB4CF1}"/>
    <cellStyle name="Normal 7 3 3 2 6" xfId="3485" xr:uid="{BB481E34-22E1-4429-AFCD-B94ECEF2C7C1}"/>
    <cellStyle name="Normal 7 3 3 3" xfId="360" xr:uid="{1D7F962C-844A-4147-9C60-23C36407318F}"/>
    <cellStyle name="Normal 7 3 3 3 2" xfId="1888" xr:uid="{D58EDB58-6B21-44B2-894F-3DE9C274B99B}"/>
    <cellStyle name="Normal 7 3 3 3 2 2" xfId="1889" xr:uid="{4962BC99-CABC-48D5-8110-F258AA097022}"/>
    <cellStyle name="Normal 7 3 3 3 2 2 2" xfId="4489" xr:uid="{A25C3C6C-882D-4A22-B985-0938F8E3D266}"/>
    <cellStyle name="Normal 7 3 3 3 2 3" xfId="3486" xr:uid="{97280139-1172-4C8D-B434-C799FB8571DB}"/>
    <cellStyle name="Normal 7 3 3 3 2 4" xfId="3487" xr:uid="{D688E8F7-DA23-4BC3-8A7A-89C759C9BA09}"/>
    <cellStyle name="Normal 7 3 3 3 3" xfId="1890" xr:uid="{1EC320D7-226F-48E3-8B80-2D2E339A2214}"/>
    <cellStyle name="Normal 7 3 3 3 3 2" xfId="4490" xr:uid="{C66F30AA-16AD-42D7-B96D-A261AF4E5771}"/>
    <cellStyle name="Normal 7 3 3 3 4" xfId="3488" xr:uid="{61AE6C16-7103-4EA9-9E7A-BB3AE9BBC18A}"/>
    <cellStyle name="Normal 7 3 3 3 5" xfId="3489" xr:uid="{E330837C-EF27-4D72-AD93-9D6E36F1930B}"/>
    <cellStyle name="Normal 7 3 3 4" xfId="1891" xr:uid="{F6EB87F2-DA20-46D4-9F50-5393270E3E4C}"/>
    <cellStyle name="Normal 7 3 3 4 2" xfId="1892" xr:uid="{D193457B-25FC-4F96-B76C-EBFB3514853E}"/>
    <cellStyle name="Normal 7 3 3 4 2 2" xfId="4491" xr:uid="{9E0522CF-6A69-4DAB-962D-BAEB527EA63C}"/>
    <cellStyle name="Normal 7 3 3 4 3" xfId="3490" xr:uid="{FF56072F-28BD-4967-80AB-BD6B9B1732BC}"/>
    <cellStyle name="Normal 7 3 3 4 4" xfId="3491" xr:uid="{4FC242D9-2E19-4AB3-9C44-33A0699B804D}"/>
    <cellStyle name="Normal 7 3 3 5" xfId="1893" xr:uid="{A98C5D4D-B1CC-49B2-AF37-1071991CF00C}"/>
    <cellStyle name="Normal 7 3 3 5 2" xfId="3492" xr:uid="{42C5BF94-AD97-43E7-9AD0-CE9C6C4D1720}"/>
    <cellStyle name="Normal 7 3 3 5 3" xfId="3493" xr:uid="{BC1AE383-0FE2-4C37-85E4-3105DF88CBF4}"/>
    <cellStyle name="Normal 7 3 3 5 4" xfId="3494" xr:uid="{BD0FF386-6076-4C00-B979-1DAE6B8E8103}"/>
    <cellStyle name="Normal 7 3 3 6" xfId="3495" xr:uid="{79C32F3A-0B0C-4849-97D8-0C0FD03C3113}"/>
    <cellStyle name="Normal 7 3 3 7" xfId="3496" xr:uid="{6B0AB315-D8E3-4CE5-8977-78C3C9F1AEED}"/>
    <cellStyle name="Normal 7 3 3 8" xfId="3497" xr:uid="{1476D2A5-8EA8-4D33-AC83-E2F374749ED0}"/>
    <cellStyle name="Normal 7 3 4" xfId="140" xr:uid="{FE76F23A-EEDF-4413-BD0A-C59206C7D293}"/>
    <cellStyle name="Normal 7 3 4 2" xfId="716" xr:uid="{77D8342B-2D8E-4584-A8D5-EDF81302EF52}"/>
    <cellStyle name="Normal 7 3 4 2 2" xfId="717" xr:uid="{4942CC37-8622-4DFE-8716-161D946A0E9B}"/>
    <cellStyle name="Normal 7 3 4 2 2 2" xfId="1894" xr:uid="{9B1410DA-1204-45D2-8055-1B910A213518}"/>
    <cellStyle name="Normal 7 3 4 2 2 2 2" xfId="1895" xr:uid="{7FEF5B8E-479F-4494-92F2-A48EEC14F806}"/>
    <cellStyle name="Normal 7 3 4 2 2 3" xfId="1896" xr:uid="{C204FC7C-48B2-456C-B74C-FAE1999B4A63}"/>
    <cellStyle name="Normal 7 3 4 2 2 4" xfId="3498" xr:uid="{763D2A16-D765-4BB1-BC31-DAE1B8E012DC}"/>
    <cellStyle name="Normal 7 3 4 2 3" xfId="1897" xr:uid="{89EE00B0-05F4-400E-83DF-EEBF4AE19FEB}"/>
    <cellStyle name="Normal 7 3 4 2 3 2" xfId="1898" xr:uid="{26E3240F-DB2E-4ACE-B928-14B9005623B9}"/>
    <cellStyle name="Normal 7 3 4 2 4" xfId="1899" xr:uid="{54086E90-45E6-4E25-B4E4-A477FDEEF7CD}"/>
    <cellStyle name="Normal 7 3 4 2 5" xfId="3499" xr:uid="{E2FE9F3A-C3F5-4DE5-B8AF-C3E9D29EF896}"/>
    <cellStyle name="Normal 7 3 4 3" xfId="718" xr:uid="{4D7D5DDF-97A3-40E0-BD58-F3447E024FD7}"/>
    <cellStyle name="Normal 7 3 4 3 2" xfId="1900" xr:uid="{285BE109-F64B-43BE-BEE0-D3D6AA90EB13}"/>
    <cellStyle name="Normal 7 3 4 3 2 2" xfId="1901" xr:uid="{558B5EB2-F771-40ED-AF29-DDBA5EDFE50E}"/>
    <cellStyle name="Normal 7 3 4 3 3" xfId="1902" xr:uid="{28C1AEFC-C46A-427C-98C9-A9D820BBA7F9}"/>
    <cellStyle name="Normal 7 3 4 3 4" xfId="3500" xr:uid="{720E9BE2-CEAC-4AF4-9862-4C11B2E8AC54}"/>
    <cellStyle name="Normal 7 3 4 4" xfId="1903" xr:uid="{572E77F8-D3A3-4A9F-8D62-7705FC978AEB}"/>
    <cellStyle name="Normal 7 3 4 4 2" xfId="1904" xr:uid="{EF7D6938-0211-455F-A239-5DB4FDA26645}"/>
    <cellStyle name="Normal 7 3 4 4 3" xfId="3501" xr:uid="{2AA331E4-2527-40C3-8C55-78774F41F749}"/>
    <cellStyle name="Normal 7 3 4 4 4" xfId="3502" xr:uid="{1120B0C2-7C7F-4352-962B-B5E948A0622D}"/>
    <cellStyle name="Normal 7 3 4 5" xfId="1905" xr:uid="{CE7BD139-F9DE-40BC-8DA9-2757783DDE20}"/>
    <cellStyle name="Normal 7 3 4 6" xfId="3503" xr:uid="{0861E47A-EC7C-4FBE-A3F5-D09691442CFC}"/>
    <cellStyle name="Normal 7 3 4 7" xfId="3504" xr:uid="{6ED1F9D4-8062-4FFB-B92C-75152CF8C45D}"/>
    <cellStyle name="Normal 7 3 5" xfId="361" xr:uid="{46D5B5DC-F491-4B0F-9873-9B9490C0F9C4}"/>
    <cellStyle name="Normal 7 3 5 2" xfId="719" xr:uid="{736C60A0-35D8-453A-B6FD-266D6E7A3995}"/>
    <cellStyle name="Normal 7 3 5 2 2" xfId="1906" xr:uid="{EB7920E0-C3AD-4C56-893D-D85B6C4DDE0B}"/>
    <cellStyle name="Normal 7 3 5 2 2 2" xfId="1907" xr:uid="{0CE8BCD3-3309-43A1-9A62-5B04119D1E1E}"/>
    <cellStyle name="Normal 7 3 5 2 3" xfId="1908" xr:uid="{4657B4A2-50BF-43A7-AED8-60AD1EDF76FE}"/>
    <cellStyle name="Normal 7 3 5 2 4" xfId="3505" xr:uid="{F1E66F3E-6BD4-43C6-BD80-09EF0136EE6F}"/>
    <cellStyle name="Normal 7 3 5 3" xfId="1909" xr:uid="{59C32015-E56B-4FBF-A52F-0D29E2E0E373}"/>
    <cellStyle name="Normal 7 3 5 3 2" xfId="1910" xr:uid="{8AE57E96-6CE5-4BE6-9F52-14BCB32FCFD0}"/>
    <cellStyle name="Normal 7 3 5 3 3" xfId="3506" xr:uid="{9F087D7A-4486-443F-944A-F32A09A44061}"/>
    <cellStyle name="Normal 7 3 5 3 4" xfId="3507" xr:uid="{00D64132-C37C-442C-9D56-E78EAA9C192A}"/>
    <cellStyle name="Normal 7 3 5 4" xfId="1911" xr:uid="{0FAD4B90-4A0C-407F-BB5C-DC25782BE604}"/>
    <cellStyle name="Normal 7 3 5 5" xfId="3508" xr:uid="{C48A841D-1EB9-4460-B18A-0C777CD4BC14}"/>
    <cellStyle name="Normal 7 3 5 6" xfId="3509" xr:uid="{C02E0A01-7BDE-4A7E-95DA-BE46276B0E63}"/>
    <cellStyle name="Normal 7 3 6" xfId="362" xr:uid="{BC0D845C-EEF5-4924-8AB1-B15BEF02F558}"/>
    <cellStyle name="Normal 7 3 6 2" xfId="1912" xr:uid="{DC5FF4D9-934C-4AB8-A6F2-3D4B71647D98}"/>
    <cellStyle name="Normal 7 3 6 2 2" xfId="1913" xr:uid="{38DB5AC9-E18E-4BAC-80FB-5E1A276C704F}"/>
    <cellStyle name="Normal 7 3 6 2 3" xfId="3510" xr:uid="{FB197BDC-B34A-490C-BA5C-EE1775BC924D}"/>
    <cellStyle name="Normal 7 3 6 2 4" xfId="3511" xr:uid="{B654712D-0B95-4588-A211-63371CDAF68E}"/>
    <cellStyle name="Normal 7 3 6 3" xfId="1914" xr:uid="{E57F3469-DB5A-4852-8BE7-B41A5EC9774D}"/>
    <cellStyle name="Normal 7 3 6 4" xfId="3512" xr:uid="{C42729DD-ED0B-45E2-86F7-DAA83212AB26}"/>
    <cellStyle name="Normal 7 3 6 5" xfId="3513" xr:uid="{B920D7C6-E4ED-4206-9F0A-C9F883BEC372}"/>
    <cellStyle name="Normal 7 3 7" xfId="1915" xr:uid="{FC983F52-A988-4492-9094-77B5E726244B}"/>
    <cellStyle name="Normal 7 3 7 2" xfId="1916" xr:uid="{5A8765A8-889C-4ECB-A825-DFB36921E7EE}"/>
    <cellStyle name="Normal 7 3 7 3" xfId="3514" xr:uid="{10EBAFC4-8C67-4B86-8552-6F463872C3CE}"/>
    <cellStyle name="Normal 7 3 7 4" xfId="3515" xr:uid="{5BD5812E-30F9-4F47-9C6D-B8A43C92E037}"/>
    <cellStyle name="Normal 7 3 8" xfId="1917" xr:uid="{55468248-CB17-4014-ADED-977694DF03DD}"/>
    <cellStyle name="Normal 7 3 8 2" xfId="3516" xr:uid="{4E95FD3B-3588-4C03-9F9A-2E07759ADC4F}"/>
    <cellStyle name="Normal 7 3 8 3" xfId="3517" xr:uid="{F99793CF-E07D-492D-8900-D2CE1946AFC3}"/>
    <cellStyle name="Normal 7 3 8 4" xfId="3518" xr:uid="{FC53D428-81DA-4A74-A0A3-EE7F713D021B}"/>
    <cellStyle name="Normal 7 3 9" xfId="3519" xr:uid="{613EF177-AD77-4454-9ABE-00BE2ED5BE61}"/>
    <cellStyle name="Normal 7 4" xfId="141" xr:uid="{179186FE-18D0-42D8-BCC9-FC99B0C6D3AE}"/>
    <cellStyle name="Normal 7 4 10" xfId="3520" xr:uid="{8BB4D362-FC2E-49A3-9A6C-BD55646C8850}"/>
    <cellStyle name="Normal 7 4 11" xfId="3521" xr:uid="{069B5237-23A6-4345-AF50-4BFBAD06F8FE}"/>
    <cellStyle name="Normal 7 4 2" xfId="142" xr:uid="{5838AB2E-2A50-419D-9F23-44D885C274F6}"/>
    <cellStyle name="Normal 7 4 2 2" xfId="363" xr:uid="{9C67A9B2-EF72-4894-AA9D-39C8D4ADA7D8}"/>
    <cellStyle name="Normal 7 4 2 2 2" xfId="720" xr:uid="{63645EA5-DA7F-49D8-A630-6823F042C686}"/>
    <cellStyle name="Normal 7 4 2 2 2 2" xfId="721" xr:uid="{7DE857B9-E6EE-4418-ACA5-F744D2E00612}"/>
    <cellStyle name="Normal 7 4 2 2 2 2 2" xfId="1918" xr:uid="{6D04CE9F-BF2F-4E2E-B560-1DF77D67FE77}"/>
    <cellStyle name="Normal 7 4 2 2 2 2 3" xfId="3522" xr:uid="{283FF2A5-06FC-418A-9BB3-33CE851540FE}"/>
    <cellStyle name="Normal 7 4 2 2 2 2 4" xfId="3523" xr:uid="{CA828770-CEDC-45D5-B588-1CC9A9E14A5F}"/>
    <cellStyle name="Normal 7 4 2 2 2 3" xfId="1919" xr:uid="{A4CC0816-D670-4DCF-B649-BCD76DB97628}"/>
    <cellStyle name="Normal 7 4 2 2 2 3 2" xfId="3524" xr:uid="{85872A67-CE85-4D96-8B4B-B7352CD8FB4B}"/>
    <cellStyle name="Normal 7 4 2 2 2 3 3" xfId="3525" xr:uid="{F2F0C370-B399-429C-9A24-39FF7AE7EFA8}"/>
    <cellStyle name="Normal 7 4 2 2 2 3 4" xfId="3526" xr:uid="{2DBEBDFD-D364-4592-A496-240D872546A2}"/>
    <cellStyle name="Normal 7 4 2 2 2 4" xfId="3527" xr:uid="{71F545B8-2AAD-4EB1-B69F-4628F228FF60}"/>
    <cellStyle name="Normal 7 4 2 2 2 5" xfId="3528" xr:uid="{8CF25893-78F2-45A7-B2B1-8D5B4DD56E82}"/>
    <cellStyle name="Normal 7 4 2 2 2 6" xfId="3529" xr:uid="{403F2081-0271-40A5-90FB-3623E902ED1B}"/>
    <cellStyle name="Normal 7 4 2 2 3" xfId="722" xr:uid="{D9F1AE24-B65B-4E4E-829E-798CFF45AB3B}"/>
    <cellStyle name="Normal 7 4 2 2 3 2" xfId="1920" xr:uid="{6AC75BAF-A159-44F7-9A77-F20AAFE0E329}"/>
    <cellStyle name="Normal 7 4 2 2 3 2 2" xfId="3530" xr:uid="{5AB6C6D9-37A3-4CDE-8311-983552778ACF}"/>
    <cellStyle name="Normal 7 4 2 2 3 2 3" xfId="3531" xr:uid="{A355E1E5-A10B-48BE-BBAF-F58B4A525F4C}"/>
    <cellStyle name="Normal 7 4 2 2 3 2 4" xfId="3532" xr:uid="{FF5C0199-0468-4BDF-93F8-F40801557DC4}"/>
    <cellStyle name="Normal 7 4 2 2 3 3" xfId="3533" xr:uid="{8B8C4EEA-4708-4979-B384-F330033370D8}"/>
    <cellStyle name="Normal 7 4 2 2 3 4" xfId="3534" xr:uid="{6BD2E8B1-2D6A-43A0-A58D-DB0284310D86}"/>
    <cellStyle name="Normal 7 4 2 2 3 5" xfId="3535" xr:uid="{D11A6004-D1CD-4045-8044-6D79E28FC4C7}"/>
    <cellStyle name="Normal 7 4 2 2 4" xfId="1921" xr:uid="{3F0B07DE-DFFA-4C05-B21E-16513CA8CA34}"/>
    <cellStyle name="Normal 7 4 2 2 4 2" xfId="3536" xr:uid="{7962CCC3-0BA9-4A4F-8F0F-4107FE8AFC51}"/>
    <cellStyle name="Normal 7 4 2 2 4 3" xfId="3537" xr:uid="{6843188B-4179-4EB6-B45C-BF2DFF29423A}"/>
    <cellStyle name="Normal 7 4 2 2 4 4" xfId="3538" xr:uid="{D30D683B-4440-4FE2-B137-38588FE2769C}"/>
    <cellStyle name="Normal 7 4 2 2 5" xfId="3539" xr:uid="{E82DC1E4-9443-4F9D-952A-4BF0C72A956D}"/>
    <cellStyle name="Normal 7 4 2 2 5 2" xfId="3540" xr:uid="{E3BDB375-0000-4C05-B497-F8B598FB79CF}"/>
    <cellStyle name="Normal 7 4 2 2 5 3" xfId="3541" xr:uid="{5AA563F5-79C6-4A2D-A7D8-3965C03032C2}"/>
    <cellStyle name="Normal 7 4 2 2 5 4" xfId="3542" xr:uid="{3D7546FF-16D7-4DCC-9542-62CC5DED58E9}"/>
    <cellStyle name="Normal 7 4 2 2 6" xfId="3543" xr:uid="{986458E6-41FA-4AB2-9952-66E044693C69}"/>
    <cellStyle name="Normal 7 4 2 2 7" xfId="3544" xr:uid="{A40966B1-15AD-4362-9CE7-593326A667DA}"/>
    <cellStyle name="Normal 7 4 2 2 8" xfId="3545" xr:uid="{AFFEF423-EFE3-4C73-987A-53EEB41E2F36}"/>
    <cellStyle name="Normal 7 4 2 3" xfId="723" xr:uid="{43E80AF0-5F9C-4DE1-B95F-F03EEA856A41}"/>
    <cellStyle name="Normal 7 4 2 3 2" xfId="724" xr:uid="{46924F49-C2FC-4A3B-AA21-98EA76630C80}"/>
    <cellStyle name="Normal 7 4 2 3 2 2" xfId="725" xr:uid="{45E5A2FC-2AAD-4852-839E-BBEECBD1403A}"/>
    <cellStyle name="Normal 7 4 2 3 2 3" xfId="3546" xr:uid="{9E61CE4B-C435-4559-9C85-E8D4C412F8BA}"/>
    <cellStyle name="Normal 7 4 2 3 2 4" xfId="3547" xr:uid="{7E1F946B-62C6-435D-B48D-CCAF34621E0F}"/>
    <cellStyle name="Normal 7 4 2 3 3" xfId="726" xr:uid="{9530AFAF-66BB-494F-A8DC-7D91A3994139}"/>
    <cellStyle name="Normal 7 4 2 3 3 2" xfId="3548" xr:uid="{74B11592-5302-414D-BFF9-2588E82C904A}"/>
    <cellStyle name="Normal 7 4 2 3 3 3" xfId="3549" xr:uid="{7E173137-71A3-4388-A965-846A59AFEABA}"/>
    <cellStyle name="Normal 7 4 2 3 3 4" xfId="3550" xr:uid="{0AD3BBE4-62FC-4C2A-88F2-E579A241093A}"/>
    <cellStyle name="Normal 7 4 2 3 4" xfId="3551" xr:uid="{B755F2E0-A9F4-4351-A7A5-0BDB979435FF}"/>
    <cellStyle name="Normal 7 4 2 3 5" xfId="3552" xr:uid="{4F752128-E8EC-4F34-9673-1C8BE163BE7B}"/>
    <cellStyle name="Normal 7 4 2 3 6" xfId="3553" xr:uid="{E38DEC47-C04C-483B-A955-BF998D899961}"/>
    <cellStyle name="Normal 7 4 2 4" xfId="727" xr:uid="{C30A6C4D-CEE9-49D9-B96E-352B11F5FD73}"/>
    <cellStyle name="Normal 7 4 2 4 2" xfId="728" xr:uid="{C1197B8C-7E47-4891-B2FF-536A46F74C5C}"/>
    <cellStyle name="Normal 7 4 2 4 2 2" xfId="3554" xr:uid="{C19A5A8E-A956-4E68-8FF6-092855DD2F09}"/>
    <cellStyle name="Normal 7 4 2 4 2 3" xfId="3555" xr:uid="{6ADE8D5F-5A63-4D4C-A462-C5EDE14718AF}"/>
    <cellStyle name="Normal 7 4 2 4 2 4" xfId="3556" xr:uid="{D1849FE2-3248-4F67-99AC-63149C8D34ED}"/>
    <cellStyle name="Normal 7 4 2 4 3" xfId="3557" xr:uid="{E4A78DBA-D299-4F36-A858-B40C88236F9D}"/>
    <cellStyle name="Normal 7 4 2 4 4" xfId="3558" xr:uid="{AD7D8484-CFC8-43F9-BEA5-19A8270A6763}"/>
    <cellStyle name="Normal 7 4 2 4 5" xfId="3559" xr:uid="{2E228CF9-BD1E-4E44-A329-5C0EBC505F2D}"/>
    <cellStyle name="Normal 7 4 2 5" xfId="729" xr:uid="{0CCBA39B-BA68-4C5E-9C19-D37F9AF53D0E}"/>
    <cellStyle name="Normal 7 4 2 5 2" xfId="3560" xr:uid="{9ED26373-64DD-4EE5-B751-DE96F5AD97EC}"/>
    <cellStyle name="Normal 7 4 2 5 3" xfId="3561" xr:uid="{CCE53E76-EB73-4DF4-B605-3E7305FF9C0F}"/>
    <cellStyle name="Normal 7 4 2 5 4" xfId="3562" xr:uid="{31EF0E44-5FAD-4AEB-A895-0C85E2B5679F}"/>
    <cellStyle name="Normal 7 4 2 6" xfId="3563" xr:uid="{751B98A7-5C45-4828-9266-1599006461EF}"/>
    <cellStyle name="Normal 7 4 2 6 2" xfId="3564" xr:uid="{E4A162A8-B845-483D-81AC-9306CDEB320D}"/>
    <cellStyle name="Normal 7 4 2 6 3" xfId="3565" xr:uid="{332D30DB-71CE-4B2C-AE2E-58B8C4D5F1E9}"/>
    <cellStyle name="Normal 7 4 2 6 4" xfId="3566" xr:uid="{5D7B5FEA-6E3A-4612-95E5-101B1FB8D097}"/>
    <cellStyle name="Normal 7 4 2 7" xfId="3567" xr:uid="{C12A8C6B-AE2A-472A-BCDD-C4BBDA8B232C}"/>
    <cellStyle name="Normal 7 4 2 8" xfId="3568" xr:uid="{6608DD70-4C36-4F17-821B-F5F9BFAE343E}"/>
    <cellStyle name="Normal 7 4 2 9" xfId="3569" xr:uid="{43C55AB7-F913-4793-975A-67D83DF72E56}"/>
    <cellStyle name="Normal 7 4 3" xfId="364" xr:uid="{8D74CF30-BC68-4E1F-B5A1-88EEED8FC6FD}"/>
    <cellStyle name="Normal 7 4 3 2" xfId="730" xr:uid="{0610DD75-2BD0-4DF0-8366-12D46F4AD967}"/>
    <cellStyle name="Normal 7 4 3 2 2" xfId="731" xr:uid="{71040D5D-E83C-42CF-9BA2-1D9694124973}"/>
    <cellStyle name="Normal 7 4 3 2 2 2" xfId="1922" xr:uid="{72AE1397-0FF1-46F9-88F3-E3405628B61C}"/>
    <cellStyle name="Normal 7 4 3 2 2 2 2" xfId="1923" xr:uid="{3A4F3360-DB3C-438E-AE1B-B2E3A7FF352E}"/>
    <cellStyle name="Normal 7 4 3 2 2 3" xfId="1924" xr:uid="{0C7648ED-C443-4696-B4FC-5B1D6C77AED2}"/>
    <cellStyle name="Normal 7 4 3 2 2 4" xfId="3570" xr:uid="{2F805E2E-8E50-42C9-8E88-82EB23504A10}"/>
    <cellStyle name="Normal 7 4 3 2 3" xfId="1925" xr:uid="{80DACF97-76B7-4086-BC5C-7477C658054E}"/>
    <cellStyle name="Normal 7 4 3 2 3 2" xfId="1926" xr:uid="{D53F4524-E04D-4D79-AB38-1099023BE3DE}"/>
    <cellStyle name="Normal 7 4 3 2 3 3" xfId="3571" xr:uid="{ED786A7C-7B04-4008-975D-0AB6CC5073E2}"/>
    <cellStyle name="Normal 7 4 3 2 3 4" xfId="3572" xr:uid="{71D38B01-89FA-4845-AD24-F19C65DE2330}"/>
    <cellStyle name="Normal 7 4 3 2 4" xfId="1927" xr:uid="{4995ADE6-C636-4B2E-8962-2F9FC8F58E5A}"/>
    <cellStyle name="Normal 7 4 3 2 5" xfId="3573" xr:uid="{A4337C96-F92D-431E-A752-E58A7AC54A61}"/>
    <cellStyle name="Normal 7 4 3 2 6" xfId="3574" xr:uid="{A16F45C5-CD9C-4BA8-9FA0-834C93E65AFB}"/>
    <cellStyle name="Normal 7 4 3 3" xfId="732" xr:uid="{A31837AF-E230-4485-8188-C1917886CD63}"/>
    <cellStyle name="Normal 7 4 3 3 2" xfId="1928" xr:uid="{831A3B17-A04A-41EA-B0E7-DC478D1CD637}"/>
    <cellStyle name="Normal 7 4 3 3 2 2" xfId="1929" xr:uid="{45378FED-E4B8-46DA-81F0-CD1DE37B7120}"/>
    <cellStyle name="Normal 7 4 3 3 2 3" xfId="3575" xr:uid="{3E3E8E0F-FEBB-4338-B974-AB638B4429DE}"/>
    <cellStyle name="Normal 7 4 3 3 2 4" xfId="3576" xr:uid="{8EACA244-6813-4DEC-8A75-5855B4D72547}"/>
    <cellStyle name="Normal 7 4 3 3 3" xfId="1930" xr:uid="{31D02D54-0A00-43B8-A124-159FD9DD8977}"/>
    <cellStyle name="Normal 7 4 3 3 4" xfId="3577" xr:uid="{85C10F22-9174-4D51-B9AD-BFEF9D104CC5}"/>
    <cellStyle name="Normal 7 4 3 3 5" xfId="3578" xr:uid="{0E5F8193-203E-499B-A573-A6F5E471A778}"/>
    <cellStyle name="Normal 7 4 3 4" xfId="1931" xr:uid="{EA7561F0-733F-4021-AF3F-146E3ED3D54C}"/>
    <cellStyle name="Normal 7 4 3 4 2" xfId="1932" xr:uid="{320DE0C0-BE9F-47C1-85BC-744750568FF9}"/>
    <cellStyle name="Normal 7 4 3 4 3" xfId="3579" xr:uid="{86A1D8B8-9BC3-444E-BFFF-7CAA1D225D8E}"/>
    <cellStyle name="Normal 7 4 3 4 4" xfId="3580" xr:uid="{7C5C6CC3-E86C-4118-AEAD-DF8C42052176}"/>
    <cellStyle name="Normal 7 4 3 5" xfId="1933" xr:uid="{D8057A9C-D59C-496F-A1AD-5C78CD791C61}"/>
    <cellStyle name="Normal 7 4 3 5 2" xfId="3581" xr:uid="{7C5485AB-8264-43F5-97A2-B8DCDE93BA07}"/>
    <cellStyle name="Normal 7 4 3 5 3" xfId="3582" xr:uid="{DC5DAEB5-83C4-4C87-B036-2CAEF10353D9}"/>
    <cellStyle name="Normal 7 4 3 5 4" xfId="3583" xr:uid="{052F50FD-72A8-4524-B117-9F62315479C3}"/>
    <cellStyle name="Normal 7 4 3 6" xfId="3584" xr:uid="{63A8D1EE-F538-429A-BB41-7F762E5E0645}"/>
    <cellStyle name="Normal 7 4 3 7" xfId="3585" xr:uid="{1CD6629E-97E5-4B7B-937B-F72331F0E684}"/>
    <cellStyle name="Normal 7 4 3 8" xfId="3586" xr:uid="{5ACB2D9A-4FFF-4D5E-937A-89E82AD983B9}"/>
    <cellStyle name="Normal 7 4 4" xfId="365" xr:uid="{A1B839FA-073E-4C67-8CAE-4BB380ABFB33}"/>
    <cellStyle name="Normal 7 4 4 2" xfId="733" xr:uid="{DAA44490-A080-498C-8911-4128A35A98E2}"/>
    <cellStyle name="Normal 7 4 4 2 2" xfId="734" xr:uid="{F3A73E28-6C91-4B18-923A-DE34CA9F0579}"/>
    <cellStyle name="Normal 7 4 4 2 2 2" xfId="1934" xr:uid="{3B539951-F4BD-41CC-86FE-8015C8CFBE30}"/>
    <cellStyle name="Normal 7 4 4 2 2 3" xfId="3587" xr:uid="{CCE3208A-AABA-4FEE-A19C-5AEFCDA97D32}"/>
    <cellStyle name="Normal 7 4 4 2 2 4" xfId="3588" xr:uid="{0E4BB118-A90F-4513-A38D-7B4CCC0B6FC8}"/>
    <cellStyle name="Normal 7 4 4 2 3" xfId="1935" xr:uid="{182130D9-8F8E-4F4F-B825-83B3DFAD74DD}"/>
    <cellStyle name="Normal 7 4 4 2 4" xfId="3589" xr:uid="{6A390D97-0777-4B6B-970B-94D11DC98758}"/>
    <cellStyle name="Normal 7 4 4 2 5" xfId="3590" xr:uid="{6B35360C-5137-4B8E-AC89-A7CD351D3519}"/>
    <cellStyle name="Normal 7 4 4 3" xfId="735" xr:uid="{DDCF05E9-A440-498C-AEFB-B53AF5A95E99}"/>
    <cellStyle name="Normal 7 4 4 3 2" xfId="1936" xr:uid="{3C4026E0-7887-4988-A6EA-7C3890B3BAAC}"/>
    <cellStyle name="Normal 7 4 4 3 3" xfId="3591" xr:uid="{4D9F07A1-C870-4220-8B93-8D9D25F04776}"/>
    <cellStyle name="Normal 7 4 4 3 4" xfId="3592" xr:uid="{2BD88E36-AE21-44E3-AC0F-13E198048B72}"/>
    <cellStyle name="Normal 7 4 4 4" xfId="1937" xr:uid="{9F99D5A0-1225-43E9-A4A3-A18849A3A24B}"/>
    <cellStyle name="Normal 7 4 4 4 2" xfId="3593" xr:uid="{A6E76E20-260F-46E4-8DAD-F2C1353C2FB2}"/>
    <cellStyle name="Normal 7 4 4 4 3" xfId="3594" xr:uid="{44DEB1FE-0BFC-49F1-A4C7-9A92ACDD49DA}"/>
    <cellStyle name="Normal 7 4 4 4 4" xfId="3595" xr:uid="{9DDABA3D-A860-4CEC-AE2C-0944EBB09814}"/>
    <cellStyle name="Normal 7 4 4 5" xfId="3596" xr:uid="{46A3995E-2E6B-43C6-AB1A-555318E10CCF}"/>
    <cellStyle name="Normal 7 4 4 6" xfId="3597" xr:uid="{7F58A8B4-5DDA-4900-863C-A4883A297354}"/>
    <cellStyle name="Normal 7 4 4 7" xfId="3598" xr:uid="{7688DCB7-03FA-4F34-842A-0520B58FD2F2}"/>
    <cellStyle name="Normal 7 4 5" xfId="366" xr:uid="{AB4F394E-5692-4967-94A3-F07686D4033F}"/>
    <cellStyle name="Normal 7 4 5 2" xfId="736" xr:uid="{6CFF4B11-E110-4D5C-88E3-A6C833DFCF21}"/>
    <cellStyle name="Normal 7 4 5 2 2" xfId="1938" xr:uid="{24885D97-81C9-4B32-999C-F217BEECF70A}"/>
    <cellStyle name="Normal 7 4 5 2 3" xfId="3599" xr:uid="{511857A0-D140-4786-987F-734A2D5C0524}"/>
    <cellStyle name="Normal 7 4 5 2 4" xfId="3600" xr:uid="{5E3C4097-341A-4687-B205-343457C34637}"/>
    <cellStyle name="Normal 7 4 5 3" xfId="1939" xr:uid="{914D29AE-C8CE-4FF6-A5C8-9CD19C3F0E67}"/>
    <cellStyle name="Normal 7 4 5 3 2" xfId="3601" xr:uid="{AC0491EF-DDFE-41A3-822E-FB78938762C9}"/>
    <cellStyle name="Normal 7 4 5 3 3" xfId="3602" xr:uid="{AC45D566-6BDE-4438-907F-C7A75BCEFFC3}"/>
    <cellStyle name="Normal 7 4 5 3 4" xfId="3603" xr:uid="{01DF2AEF-0AB6-487D-983E-D95F269EB78B}"/>
    <cellStyle name="Normal 7 4 5 4" xfId="3604" xr:uid="{FB12C21A-CEF3-4810-B584-1EEF9A0D4C34}"/>
    <cellStyle name="Normal 7 4 5 5" xfId="3605" xr:uid="{5DADD84D-239C-47E0-86B9-25323FAE6736}"/>
    <cellStyle name="Normal 7 4 5 6" xfId="3606" xr:uid="{D863D3D7-B8B3-4AFF-A12E-B2C65450C856}"/>
    <cellStyle name="Normal 7 4 6" xfId="737" xr:uid="{4D5B1288-887E-43B3-8BA3-C06F2FC73ADB}"/>
    <cellStyle name="Normal 7 4 6 2" xfId="1940" xr:uid="{30646F01-F2C7-4F2D-87FD-2B00C7DE26F0}"/>
    <cellStyle name="Normal 7 4 6 2 2" xfId="3607" xr:uid="{F629671B-2336-47B9-846A-17825DF28A4D}"/>
    <cellStyle name="Normal 7 4 6 2 3" xfId="3608" xr:uid="{BC592665-A092-433A-B82A-E03DAAAE80B7}"/>
    <cellStyle name="Normal 7 4 6 2 4" xfId="3609" xr:uid="{E17D9A64-459F-400A-8D0F-64A45B5FF2F6}"/>
    <cellStyle name="Normal 7 4 6 3" xfId="3610" xr:uid="{4BCD7CCC-6228-4DDD-9F59-5096CE3D0BB6}"/>
    <cellStyle name="Normal 7 4 6 4" xfId="3611" xr:uid="{87B6472F-5427-4D87-9486-E7B1CFF0BDAF}"/>
    <cellStyle name="Normal 7 4 6 5" xfId="3612" xr:uid="{F7348826-58AC-42E0-9569-6C7CCE59A9EF}"/>
    <cellStyle name="Normal 7 4 7" xfId="1941" xr:uid="{BF6B5793-B921-4661-B7C1-A524EE7AFC27}"/>
    <cellStyle name="Normal 7 4 7 2" xfId="3613" xr:uid="{E6EC1DE5-B127-4F48-8DB5-C8EEF4CBF52D}"/>
    <cellStyle name="Normal 7 4 7 3" xfId="3614" xr:uid="{755FC765-C402-436E-82AD-2F0F7261F3CE}"/>
    <cellStyle name="Normal 7 4 7 4" xfId="3615" xr:uid="{0EC41B37-830E-4F17-B79C-747A1432EA5B}"/>
    <cellStyle name="Normal 7 4 8" xfId="3616" xr:uid="{FF3D8F85-AFDB-46A3-8140-38E2EF3CAA7A}"/>
    <cellStyle name="Normal 7 4 8 2" xfId="3617" xr:uid="{310F884B-6BEA-4046-AA06-0ADA76D826F1}"/>
    <cellStyle name="Normal 7 4 8 3" xfId="3618" xr:uid="{536C4127-933D-499B-BAC7-6528DAAC6ED9}"/>
    <cellStyle name="Normal 7 4 8 4" xfId="3619" xr:uid="{02AFCB53-DE2D-4D2C-B590-6FC581E73B70}"/>
    <cellStyle name="Normal 7 4 9" xfId="3620" xr:uid="{31369C75-98B5-4E46-A418-8817CF439CB7}"/>
    <cellStyle name="Normal 7 5" xfId="143" xr:uid="{E54458A0-FBE4-481D-8EB5-6714EAE1FB9D}"/>
    <cellStyle name="Normal 7 5 2" xfId="144" xr:uid="{BE74EC06-FFFC-456E-9A8F-51D7B85180AF}"/>
    <cellStyle name="Normal 7 5 2 2" xfId="367" xr:uid="{F46346AA-1B6E-4741-A124-DE180211547B}"/>
    <cellStyle name="Normal 7 5 2 2 2" xfId="738" xr:uid="{7A01E5CD-A2C2-4420-BCA7-7B12626FE8F1}"/>
    <cellStyle name="Normal 7 5 2 2 2 2" xfId="1942" xr:uid="{FD892379-556B-47EE-B669-3E504689CCB7}"/>
    <cellStyle name="Normal 7 5 2 2 2 3" xfId="3621" xr:uid="{72F905EE-8181-48A6-BD05-6EBC2625965F}"/>
    <cellStyle name="Normal 7 5 2 2 2 4" xfId="3622" xr:uid="{96B7121B-8D72-413C-BA05-9A78F759211D}"/>
    <cellStyle name="Normal 7 5 2 2 3" xfId="1943" xr:uid="{41806CE8-A661-46B9-A74F-EC888707FB0F}"/>
    <cellStyle name="Normal 7 5 2 2 3 2" xfId="3623" xr:uid="{618927BD-4254-49A4-B7D0-AF93A18975ED}"/>
    <cellStyle name="Normal 7 5 2 2 3 3" xfId="3624" xr:uid="{934559E5-1C55-48BC-840F-B7D9FC7144AC}"/>
    <cellStyle name="Normal 7 5 2 2 3 4" xfId="3625" xr:uid="{4C961630-0E48-434C-BD72-719A151B7C63}"/>
    <cellStyle name="Normal 7 5 2 2 4" xfId="3626" xr:uid="{A2952BF3-24BF-4BBB-BF38-1C8164C37D5E}"/>
    <cellStyle name="Normal 7 5 2 2 5" xfId="3627" xr:uid="{7C640AD6-3954-4E69-9728-44AE5D9CF587}"/>
    <cellStyle name="Normal 7 5 2 2 6" xfId="3628" xr:uid="{DFB87A48-D560-4BBA-BC89-2A498A245E45}"/>
    <cellStyle name="Normal 7 5 2 3" xfId="739" xr:uid="{F81B66D0-EF78-4A65-8788-CA5FA0ADC8CA}"/>
    <cellStyle name="Normal 7 5 2 3 2" xfId="1944" xr:uid="{8AE9002D-0DDC-4D2F-8EBA-97F8CC7DDF9F}"/>
    <cellStyle name="Normal 7 5 2 3 2 2" xfId="3629" xr:uid="{AEF2B48C-F71D-4C20-BA7F-AB9588735001}"/>
    <cellStyle name="Normal 7 5 2 3 2 3" xfId="3630" xr:uid="{F143E27C-3621-4A82-BC5D-4D75976BD218}"/>
    <cellStyle name="Normal 7 5 2 3 2 4" xfId="3631" xr:uid="{B3A43E0F-4E77-4BBB-BDB4-8AF28364A12C}"/>
    <cellStyle name="Normal 7 5 2 3 3" xfId="3632" xr:uid="{4F1FC16D-0FD5-4D6D-87F3-E7EE7862004B}"/>
    <cellStyle name="Normal 7 5 2 3 4" xfId="3633" xr:uid="{B1286A17-37C7-43E8-98C5-FF555938D475}"/>
    <cellStyle name="Normal 7 5 2 3 5" xfId="3634" xr:uid="{07E672C7-FAE9-4F2F-BF99-44B25864FB6C}"/>
    <cellStyle name="Normal 7 5 2 4" xfId="1945" xr:uid="{D428F6EA-26E3-4604-8C5D-13A8E3401A82}"/>
    <cellStyle name="Normal 7 5 2 4 2" xfId="3635" xr:uid="{B6EAAEFA-32E0-4173-967A-5D3AE56FBEAB}"/>
    <cellStyle name="Normal 7 5 2 4 3" xfId="3636" xr:uid="{721FF200-33D9-4ACD-B557-F5FAFF4AD57A}"/>
    <cellStyle name="Normal 7 5 2 4 4" xfId="3637" xr:uid="{A0D48539-7E29-45D0-ACA1-9933CEFF3E11}"/>
    <cellStyle name="Normal 7 5 2 5" xfId="3638" xr:uid="{30B642E9-7D33-4EB2-9497-1713BBDD11C1}"/>
    <cellStyle name="Normal 7 5 2 5 2" xfId="3639" xr:uid="{43F8DBA5-48D3-45F0-B730-7E9EFFCD91D0}"/>
    <cellStyle name="Normal 7 5 2 5 3" xfId="3640" xr:uid="{AE028336-F516-492D-B738-7995A14157D9}"/>
    <cellStyle name="Normal 7 5 2 5 4" xfId="3641" xr:uid="{72046DFD-A449-47EC-A645-7CE25B5D2344}"/>
    <cellStyle name="Normal 7 5 2 6" xfId="3642" xr:uid="{2A1656E9-E195-4B14-8FF5-A76E0A2F485C}"/>
    <cellStyle name="Normal 7 5 2 7" xfId="3643" xr:uid="{2642AE06-CC31-4AF9-99B5-527BCE947AA5}"/>
    <cellStyle name="Normal 7 5 2 8" xfId="3644" xr:uid="{788B24F3-D923-46A4-B463-C254FABB486A}"/>
    <cellStyle name="Normal 7 5 3" xfId="368" xr:uid="{B19ADA05-F9B0-4E0A-8F07-303B94623F44}"/>
    <cellStyle name="Normal 7 5 3 2" xfId="740" xr:uid="{F66B1BF8-C1B8-4341-9E40-81EC20360D72}"/>
    <cellStyle name="Normal 7 5 3 2 2" xfId="741" xr:uid="{93ADC86B-E1FF-462D-AAA0-44420F21DA65}"/>
    <cellStyle name="Normal 7 5 3 2 3" xfId="3645" xr:uid="{A20FC844-0488-4A38-98BA-CA5F3FFF3FB9}"/>
    <cellStyle name="Normal 7 5 3 2 4" xfId="3646" xr:uid="{072E016E-AA2B-4A45-AC02-37590E686DCD}"/>
    <cellStyle name="Normal 7 5 3 3" xfId="742" xr:uid="{C485D10C-249B-4EB8-A4E7-6D894CA919FE}"/>
    <cellStyle name="Normal 7 5 3 3 2" xfId="3647" xr:uid="{5488965F-0C8A-4AB9-BB93-1A4477EB9004}"/>
    <cellStyle name="Normal 7 5 3 3 3" xfId="3648" xr:uid="{8E41C445-15DD-4588-BEDD-0BB48FC1F04F}"/>
    <cellStyle name="Normal 7 5 3 3 4" xfId="3649" xr:uid="{0361C449-EDE8-48A5-A20A-CF6905315753}"/>
    <cellStyle name="Normal 7 5 3 4" xfId="3650" xr:uid="{A629D70C-3546-42A6-8A19-2451CD9855AF}"/>
    <cellStyle name="Normal 7 5 3 5" xfId="3651" xr:uid="{B7C20CAB-E095-4572-AB0E-E4215897B530}"/>
    <cellStyle name="Normal 7 5 3 6" xfId="3652" xr:uid="{192B7B40-99F7-4244-8C5C-1FF767DC268A}"/>
    <cellStyle name="Normal 7 5 4" xfId="369" xr:uid="{CC2A9D1A-526F-498E-8496-3FB9A0433603}"/>
    <cellStyle name="Normal 7 5 4 2" xfId="743" xr:uid="{F6521D31-E9A4-4807-838B-8A06E2EDADDD}"/>
    <cellStyle name="Normal 7 5 4 2 2" xfId="3653" xr:uid="{2D833F23-50AF-4C78-A238-A231D6EA211F}"/>
    <cellStyle name="Normal 7 5 4 2 3" xfId="3654" xr:uid="{CA570BF9-EAED-48F1-B3AB-F5B7249B04A4}"/>
    <cellStyle name="Normal 7 5 4 2 4" xfId="3655" xr:uid="{214017DD-7119-4254-BB67-9B06150F0E11}"/>
    <cellStyle name="Normal 7 5 4 3" xfId="3656" xr:uid="{FA75C97B-2740-4D6A-A227-357434891B5C}"/>
    <cellStyle name="Normal 7 5 4 4" xfId="3657" xr:uid="{2C714565-95BE-4E6E-8046-963AD7AE1288}"/>
    <cellStyle name="Normal 7 5 4 5" xfId="3658" xr:uid="{922BCAB0-41BF-4A0E-8C3D-5DE72AE96478}"/>
    <cellStyle name="Normal 7 5 5" xfId="744" xr:uid="{BC26CB02-0899-4140-996D-B031B122BF16}"/>
    <cellStyle name="Normal 7 5 5 2" xfId="3659" xr:uid="{799154B8-E8C2-45D0-8F19-7A72D61B80E0}"/>
    <cellStyle name="Normal 7 5 5 3" xfId="3660" xr:uid="{19EA8D01-2E65-43F5-928A-68405667EF0D}"/>
    <cellStyle name="Normal 7 5 5 4" xfId="3661" xr:uid="{AA075320-BBBD-4E23-9C3B-ABFBF48F1720}"/>
    <cellStyle name="Normal 7 5 6" xfId="3662" xr:uid="{7FCA3728-8739-49FB-BCC7-A5A1C5035D40}"/>
    <cellStyle name="Normal 7 5 6 2" xfId="3663" xr:uid="{9ACD0D75-FC79-4A63-8508-E346ADA07E62}"/>
    <cellStyle name="Normal 7 5 6 3" xfId="3664" xr:uid="{BB452117-F656-4B69-AC24-53DF116F1C3A}"/>
    <cellStyle name="Normal 7 5 6 4" xfId="3665" xr:uid="{77C96009-7A0B-4440-BAF4-D76A05D59830}"/>
    <cellStyle name="Normal 7 5 7" xfId="3666" xr:uid="{66E1DD9F-FCAE-40C1-B303-6FD55D9295AB}"/>
    <cellStyle name="Normal 7 5 8" xfId="3667" xr:uid="{1D5B81F4-4D6E-48C8-BFA2-67D3EBB7C783}"/>
    <cellStyle name="Normal 7 5 9" xfId="3668" xr:uid="{522197AD-BF9E-4126-BDBC-132847F07526}"/>
    <cellStyle name="Normal 7 6" xfId="145" xr:uid="{9AB4FE40-E248-444B-92F8-301AE8147F9C}"/>
    <cellStyle name="Normal 7 6 2" xfId="370" xr:uid="{290D9A73-6D07-4D52-AEAA-7C5F8A21394F}"/>
    <cellStyle name="Normal 7 6 2 2" xfId="745" xr:uid="{FE8D3BDF-8419-4606-AEAF-610FBA0A7955}"/>
    <cellStyle name="Normal 7 6 2 2 2" xfId="1946" xr:uid="{43865404-9D06-4024-A494-EADCC3FE5D4C}"/>
    <cellStyle name="Normal 7 6 2 2 2 2" xfId="1947" xr:uid="{C09C58CF-FAAE-4166-868A-D7EAD28149B1}"/>
    <cellStyle name="Normal 7 6 2 2 3" xfId="1948" xr:uid="{86BC5BE0-6271-4410-A66F-0BDD3FE2D10A}"/>
    <cellStyle name="Normal 7 6 2 2 4" xfId="3669" xr:uid="{C462DC17-E949-42B7-80F7-407827153030}"/>
    <cellStyle name="Normal 7 6 2 3" xfId="1949" xr:uid="{9ABDBDE8-BD4D-43C8-8A1F-2F1A15D68092}"/>
    <cellStyle name="Normal 7 6 2 3 2" xfId="1950" xr:uid="{A06D4CEC-EEDA-405F-8E89-D36BC023FA5F}"/>
    <cellStyle name="Normal 7 6 2 3 3" xfId="3670" xr:uid="{BEE7F8F2-CF2C-412A-8356-DA75F2D1F3A9}"/>
    <cellStyle name="Normal 7 6 2 3 4" xfId="3671" xr:uid="{A49F3F0F-8044-47B7-A27C-CDFB0B9EC5B6}"/>
    <cellStyle name="Normal 7 6 2 4" xfId="1951" xr:uid="{839B5F30-64ED-4CC4-B5F7-E8F40DAF205F}"/>
    <cellStyle name="Normal 7 6 2 5" xfId="3672" xr:uid="{B0B082EB-40ED-4B60-803D-961D3597DC4A}"/>
    <cellStyle name="Normal 7 6 2 6" xfId="3673" xr:uid="{D96BC1A4-8804-479D-9DBA-76974EA7C47C}"/>
    <cellStyle name="Normal 7 6 3" xfId="746" xr:uid="{1733498B-4431-4E2B-9FAB-410EFB9DB874}"/>
    <cellStyle name="Normal 7 6 3 2" xfId="1952" xr:uid="{9D691502-9FFC-4D07-B47D-1C3151A3AFD8}"/>
    <cellStyle name="Normal 7 6 3 2 2" xfId="1953" xr:uid="{D17CAA48-688B-46F8-94BC-43D016345A55}"/>
    <cellStyle name="Normal 7 6 3 2 3" xfId="3674" xr:uid="{6A61E969-EF8C-47ED-BFDA-5DCE3259109F}"/>
    <cellStyle name="Normal 7 6 3 2 4" xfId="3675" xr:uid="{AD2FC91A-4DD8-4B44-935A-264FF9D337D0}"/>
    <cellStyle name="Normal 7 6 3 3" xfId="1954" xr:uid="{EC4AD141-5C4D-411A-83EA-DB7CBC83DDD0}"/>
    <cellStyle name="Normal 7 6 3 4" xfId="3676" xr:uid="{956FC909-59AF-4539-9923-B8152C4DBD46}"/>
    <cellStyle name="Normal 7 6 3 5" xfId="3677" xr:uid="{34255900-EFCB-405D-B85D-004290ECB038}"/>
    <cellStyle name="Normal 7 6 4" xfId="1955" xr:uid="{3C7ABF1E-6584-43A9-98E2-AA77899A4F5E}"/>
    <cellStyle name="Normal 7 6 4 2" xfId="1956" xr:uid="{F453DFD9-60F7-469F-9DDC-0DE5205F7FE7}"/>
    <cellStyle name="Normal 7 6 4 3" xfId="3678" xr:uid="{78355A00-2359-4CED-A1AB-E29CC1C05376}"/>
    <cellStyle name="Normal 7 6 4 4" xfId="3679" xr:uid="{18F18693-E0CC-4290-90E3-5B09CFC81E00}"/>
    <cellStyle name="Normal 7 6 5" xfId="1957" xr:uid="{57028836-63C7-4BF7-94A8-AC55E9B7F00F}"/>
    <cellStyle name="Normal 7 6 5 2" xfId="3680" xr:uid="{79AFB07E-F4D7-452D-BE3A-87281011D8B3}"/>
    <cellStyle name="Normal 7 6 5 3" xfId="3681" xr:uid="{434C94EA-A332-465D-A250-32D2F18A50CD}"/>
    <cellStyle name="Normal 7 6 5 4" xfId="3682" xr:uid="{9766248B-1710-4E40-A062-ED3AC8641B58}"/>
    <cellStyle name="Normal 7 6 6" xfId="3683" xr:uid="{F95D55CF-7876-4692-8F53-A00ABD9A78B4}"/>
    <cellStyle name="Normal 7 6 7" xfId="3684" xr:uid="{841839F4-3571-4E40-B94D-E1B2349BD6B7}"/>
    <cellStyle name="Normal 7 6 8" xfId="3685" xr:uid="{F590A930-E167-4BA7-9A08-D8B08BC46CDB}"/>
    <cellStyle name="Normal 7 7" xfId="371" xr:uid="{EBD54DD5-23E1-471B-B9A7-97B1563CEEFA}"/>
    <cellStyle name="Normal 7 7 2" xfId="747" xr:uid="{90D6E927-886E-4814-BE4C-FF6401CB6BCC}"/>
    <cellStyle name="Normal 7 7 2 2" xfId="748" xr:uid="{46CD7D75-242B-4857-BFC2-5896A15EA083}"/>
    <cellStyle name="Normal 7 7 2 2 2" xfId="1958" xr:uid="{C58FCCA0-D3F5-445A-84A5-205AC41BD99A}"/>
    <cellStyle name="Normal 7 7 2 2 3" xfId="3686" xr:uid="{537F8A1C-F6D2-4522-8D88-D83C08E8C4EB}"/>
    <cellStyle name="Normal 7 7 2 2 4" xfId="3687" xr:uid="{93249C93-36CB-4674-AD7F-C2BC35258056}"/>
    <cellStyle name="Normal 7 7 2 3" xfId="1959" xr:uid="{F3DAAB10-CF5D-423A-AE7E-BD58185F4CEF}"/>
    <cellStyle name="Normal 7 7 2 4" xfId="3688" xr:uid="{C41A1B69-449F-4BA1-ADDC-9A314EAF361D}"/>
    <cellStyle name="Normal 7 7 2 5" xfId="3689" xr:uid="{A40FA151-6492-4CDE-8F0D-0E4BB9677147}"/>
    <cellStyle name="Normal 7 7 3" xfId="749" xr:uid="{95D744B4-F93F-4C99-839A-08AA4F112110}"/>
    <cellStyle name="Normal 7 7 3 2" xfId="1960" xr:uid="{BC31A0A9-EFBD-47A9-B594-80AF57CD2C74}"/>
    <cellStyle name="Normal 7 7 3 3" xfId="3690" xr:uid="{2010173C-FCB8-4C03-B191-219F7B7831B0}"/>
    <cellStyle name="Normal 7 7 3 4" xfId="3691" xr:uid="{68A379BA-4D30-4142-A508-9C01DBC6A8AB}"/>
    <cellStyle name="Normal 7 7 4" xfId="1961" xr:uid="{F00E9A5A-E356-40A0-AD70-4B76F0EFA073}"/>
    <cellStyle name="Normal 7 7 4 2" xfId="3692" xr:uid="{9E361950-86A9-4D3E-8A49-93809C909007}"/>
    <cellStyle name="Normal 7 7 4 3" xfId="3693" xr:uid="{E7185A3C-FA05-4FC8-8FE5-4429814DE375}"/>
    <cellStyle name="Normal 7 7 4 4" xfId="3694" xr:uid="{2634DB5E-5D00-480A-9C8C-430D4A8A5463}"/>
    <cellStyle name="Normal 7 7 5" xfId="3695" xr:uid="{92B0D8C4-F042-47F0-8698-067F8550AA68}"/>
    <cellStyle name="Normal 7 7 6" xfId="3696" xr:uid="{D04D0510-3383-4E4A-A53E-C1DD9736A1D8}"/>
    <cellStyle name="Normal 7 7 7" xfId="3697" xr:uid="{EA67ACDA-03E4-4E6B-A3F9-68B4A9F2917C}"/>
    <cellStyle name="Normal 7 8" xfId="372" xr:uid="{A0775206-5068-4290-8982-E2F26AEF2FB3}"/>
    <cellStyle name="Normal 7 8 2" xfId="750" xr:uid="{4AEA9B9A-CE3A-4839-8357-B34D3DE04A69}"/>
    <cellStyle name="Normal 7 8 2 2" xfId="1962" xr:uid="{FAF15223-3D8C-46F8-AA76-5358C93D7C93}"/>
    <cellStyle name="Normal 7 8 2 3" xfId="3698" xr:uid="{C508A6B5-26EB-4DF6-9584-55D202D49D98}"/>
    <cellStyle name="Normal 7 8 2 4" xfId="3699" xr:uid="{B4A29755-3EBE-4827-B8EC-D04489565F95}"/>
    <cellStyle name="Normal 7 8 3" xfId="1963" xr:uid="{6DDD850D-27C0-42F9-9B03-910ABB1D1665}"/>
    <cellStyle name="Normal 7 8 3 2" xfId="3700" xr:uid="{6DED0CAE-FBA7-4E17-A0BF-59D88C937B18}"/>
    <cellStyle name="Normal 7 8 3 3" xfId="3701" xr:uid="{DEDFACA0-AF50-4161-B6B6-FFE3B794664F}"/>
    <cellStyle name="Normal 7 8 3 4" xfId="3702" xr:uid="{7A43E8EE-1A0A-4655-BB87-D3D90491C49C}"/>
    <cellStyle name="Normal 7 8 4" xfId="3703" xr:uid="{5186373D-8600-4C01-9159-7F5A31D5980C}"/>
    <cellStyle name="Normal 7 8 5" xfId="3704" xr:uid="{E24AF9A9-DE63-4163-BA0C-22B9C182F7F0}"/>
    <cellStyle name="Normal 7 8 6" xfId="3705" xr:uid="{B8DF95A5-61C7-4AEE-B583-84BDC9757400}"/>
    <cellStyle name="Normal 7 9" xfId="373" xr:uid="{54699430-A73D-43CA-851E-3FAFF6DF9ADE}"/>
    <cellStyle name="Normal 7 9 2" xfId="1964" xr:uid="{3A4DDE38-A480-430C-B104-EC8E60966353}"/>
    <cellStyle name="Normal 7 9 2 2" xfId="3706" xr:uid="{14B552C4-6CE9-4603-9470-074F07E1826C}"/>
    <cellStyle name="Normal 7 9 2 2 2" xfId="4408" xr:uid="{FCB01048-7B74-49E6-88AC-F1EB69D86F51}"/>
    <cellStyle name="Normal 7 9 2 2 3" xfId="4687" xr:uid="{0B36B945-C34E-450D-887A-3D3D61B859E4}"/>
    <cellStyle name="Normal 7 9 2 3" xfId="3707" xr:uid="{49F1E9FB-EB6D-4715-AD01-5557313EE58D}"/>
    <cellStyle name="Normal 7 9 2 4" xfId="3708" xr:uid="{0A87E8DD-F78B-4C0D-A9F6-41610EDB02B9}"/>
    <cellStyle name="Normal 7 9 3" xfId="3709" xr:uid="{FCFE2C6C-9907-408E-8E29-9003013FED7A}"/>
    <cellStyle name="Normal 7 9 4" xfId="3710" xr:uid="{E821DE42-B8BA-44F3-860B-6E72EF9F336C}"/>
    <cellStyle name="Normal 7 9 4 2" xfId="4578" xr:uid="{28AEFA02-0DD8-4F55-9233-9F2C8D92C1E9}"/>
    <cellStyle name="Normal 7 9 4 3" xfId="4688" xr:uid="{606BA1DA-0EB4-4CFF-A9C0-F8F49F61D349}"/>
    <cellStyle name="Normal 7 9 4 4" xfId="4607" xr:uid="{E40BF662-C9FF-4D42-91C0-69B44009EE11}"/>
    <cellStyle name="Normal 7 9 5" xfId="3711" xr:uid="{E573995C-D68B-48C5-A674-291B4CFEEC1F}"/>
    <cellStyle name="Normal 8" xfId="146" xr:uid="{37C101D3-A73B-4DD8-AD8D-5D885B1773EE}"/>
    <cellStyle name="Normal 8 10" xfId="1965" xr:uid="{BB3F94E6-013B-4AE6-B17F-A7D138DD6B6E}"/>
    <cellStyle name="Normal 8 10 2" xfId="3712" xr:uid="{93064108-8708-48BA-B2FD-F1C37010D96C}"/>
    <cellStyle name="Normal 8 10 3" xfId="3713" xr:uid="{39D0BEE3-727F-4B25-94B0-684CEB3DD7F1}"/>
    <cellStyle name="Normal 8 10 4" xfId="3714" xr:uid="{524F0CFD-3ECD-4060-9220-C9CA62239EBA}"/>
    <cellStyle name="Normal 8 11" xfId="3715" xr:uid="{F144F074-38C4-421F-9CC2-40DAD56E1333}"/>
    <cellStyle name="Normal 8 11 2" xfId="3716" xr:uid="{5BA168AA-0A11-4C5E-BE7C-4308084942E9}"/>
    <cellStyle name="Normal 8 11 3" xfId="3717" xr:uid="{63F31060-6982-4EF3-9154-97DA93902CFC}"/>
    <cellStyle name="Normal 8 11 4" xfId="3718" xr:uid="{72D9FA8A-5D77-40CB-A4DE-8AB2604D07A3}"/>
    <cellStyle name="Normal 8 12" xfId="3719" xr:uid="{388FAC6C-991D-404B-BBAD-B5C4300BF101}"/>
    <cellStyle name="Normal 8 12 2" xfId="3720" xr:uid="{5760A682-774E-4752-B94B-9D14CD12B2AE}"/>
    <cellStyle name="Normal 8 13" xfId="3721" xr:uid="{06328D3C-10DF-478C-A4E5-A39A3B07C068}"/>
    <cellStyle name="Normal 8 14" xfId="3722" xr:uid="{7F7A59B7-6ACF-41DE-A39D-4D829E19FE73}"/>
    <cellStyle name="Normal 8 15" xfId="3723" xr:uid="{5F658D3E-A5AE-450E-9F8E-62960B550549}"/>
    <cellStyle name="Normal 8 2" xfId="147" xr:uid="{3268417C-CADC-4DDF-9581-A7BF4F9EB168}"/>
    <cellStyle name="Normal 8 2 10" xfId="3724" xr:uid="{BE01D8A1-34B6-49DE-AC76-200D731ED6B9}"/>
    <cellStyle name="Normal 8 2 11" xfId="3725" xr:uid="{F8326EE5-03B8-48C2-B880-FBF3725B8C3B}"/>
    <cellStyle name="Normal 8 2 2" xfId="148" xr:uid="{F6D404B3-ECE7-43C8-B363-789E55B021B2}"/>
    <cellStyle name="Normal 8 2 2 2" xfId="149" xr:uid="{B8F4E41C-F99D-4BC4-9DFE-DA5729560AEE}"/>
    <cellStyle name="Normal 8 2 2 2 2" xfId="374" xr:uid="{5A98D777-8035-447C-A74D-ABE3F405F6AA}"/>
    <cellStyle name="Normal 8 2 2 2 2 2" xfId="751" xr:uid="{2B7D311B-2BE5-498F-88AD-AB63B898015B}"/>
    <cellStyle name="Normal 8 2 2 2 2 2 2" xfId="752" xr:uid="{8BC678EF-277B-4DBB-9708-7EA53055930D}"/>
    <cellStyle name="Normal 8 2 2 2 2 2 2 2" xfId="1966" xr:uid="{74EC9B64-49E4-443B-A0CD-19388BDAC5A5}"/>
    <cellStyle name="Normal 8 2 2 2 2 2 2 2 2" xfId="1967" xr:uid="{2D62E9C9-AD5A-4FF2-A8AF-D8BAD2853164}"/>
    <cellStyle name="Normal 8 2 2 2 2 2 2 3" xfId="1968" xr:uid="{3A6FCF99-F1D5-420B-BB46-FBBFE419C7E6}"/>
    <cellStyle name="Normal 8 2 2 2 2 2 3" xfId="1969" xr:uid="{A28AEAC8-74C6-4CC7-A5CC-8767605B31A0}"/>
    <cellStyle name="Normal 8 2 2 2 2 2 3 2" xfId="1970" xr:uid="{3ADC28C2-5B2B-48A9-BFDC-E9D03BCD922C}"/>
    <cellStyle name="Normal 8 2 2 2 2 2 4" xfId="1971" xr:uid="{B85F9FFF-85E7-4626-838E-E3880A5DBE95}"/>
    <cellStyle name="Normal 8 2 2 2 2 3" xfId="753" xr:uid="{87E4D941-72A4-4676-9AEA-E78EFEC51741}"/>
    <cellStyle name="Normal 8 2 2 2 2 3 2" xfId="1972" xr:uid="{7E0CAA1D-ACC7-4551-B4B3-CA6930F18ADD}"/>
    <cellStyle name="Normal 8 2 2 2 2 3 2 2" xfId="1973" xr:uid="{4556448F-9CA9-4332-829B-7D9F3A18A1FE}"/>
    <cellStyle name="Normal 8 2 2 2 2 3 3" xfId="1974" xr:uid="{780DE1F8-609F-4E4D-A84A-7CA2FED73F13}"/>
    <cellStyle name="Normal 8 2 2 2 2 3 4" xfId="3726" xr:uid="{55ADE186-E45B-4F78-85BB-65ABAF8A0AE1}"/>
    <cellStyle name="Normal 8 2 2 2 2 4" xfId="1975" xr:uid="{6929A87F-4491-43F2-B7FC-4835E9F05FC0}"/>
    <cellStyle name="Normal 8 2 2 2 2 4 2" xfId="1976" xr:uid="{CAFBCCFA-8BA0-47A5-A8A4-958AC802B4E7}"/>
    <cellStyle name="Normal 8 2 2 2 2 5" xfId="1977" xr:uid="{38480D09-5153-4521-AEA0-7C6B7626BFA6}"/>
    <cellStyle name="Normal 8 2 2 2 2 6" xfId="3727" xr:uid="{15593183-ABD7-479D-A906-1F10FC6EBD84}"/>
    <cellStyle name="Normal 8 2 2 2 3" xfId="375" xr:uid="{405CA9AE-A264-4B58-9319-8E369AD147AB}"/>
    <cellStyle name="Normal 8 2 2 2 3 2" xfId="754" xr:uid="{145F4FA7-F6DE-469D-B192-AB2C2140CFD7}"/>
    <cellStyle name="Normal 8 2 2 2 3 2 2" xfId="755" xr:uid="{BFB63253-58E5-4E2A-A8D0-BAAB81DC2897}"/>
    <cellStyle name="Normal 8 2 2 2 3 2 2 2" xfId="1978" xr:uid="{44965BD3-2607-4D91-933C-CD52E826D036}"/>
    <cellStyle name="Normal 8 2 2 2 3 2 2 2 2" xfId="1979" xr:uid="{ACEB916E-AEF3-449F-99B8-4CCF8D22668C}"/>
    <cellStyle name="Normal 8 2 2 2 3 2 2 3" xfId="1980" xr:uid="{E50A7335-64E0-46FF-B47A-9C53BADF846C}"/>
    <cellStyle name="Normal 8 2 2 2 3 2 3" xfId="1981" xr:uid="{86AF43D4-59EB-481F-A636-5737B03BE340}"/>
    <cellStyle name="Normal 8 2 2 2 3 2 3 2" xfId="1982" xr:uid="{2D49A780-F587-4AB8-99B8-B84F1320502D}"/>
    <cellStyle name="Normal 8 2 2 2 3 2 4" xfId="1983" xr:uid="{953B5C52-7335-40A7-8528-BB29A40EEC09}"/>
    <cellStyle name="Normal 8 2 2 2 3 3" xfId="756" xr:uid="{EDCC8849-5641-4CE2-939E-02623EC47DAD}"/>
    <cellStyle name="Normal 8 2 2 2 3 3 2" xfId="1984" xr:uid="{ABC313D6-119A-4884-ABA2-D22D60EBC549}"/>
    <cellStyle name="Normal 8 2 2 2 3 3 2 2" xfId="1985" xr:uid="{16965D99-4572-4D17-A733-9719C2BE5EE7}"/>
    <cellStyle name="Normal 8 2 2 2 3 3 3" xfId="1986" xr:uid="{CAEBC076-2CE1-45AB-81FE-65E3D0B2A711}"/>
    <cellStyle name="Normal 8 2 2 2 3 4" xfId="1987" xr:uid="{91F069B0-110E-4C97-8E6E-6C100A105EF8}"/>
    <cellStyle name="Normal 8 2 2 2 3 4 2" xfId="1988" xr:uid="{4C83CCBC-1306-4964-9646-EFF27F0A8F1D}"/>
    <cellStyle name="Normal 8 2 2 2 3 5" xfId="1989" xr:uid="{24748E9F-0AC1-42B1-8F8E-F28FFA2CB57A}"/>
    <cellStyle name="Normal 8 2 2 2 4" xfId="757" xr:uid="{CC1A093C-085E-4696-B1C0-0A077601D362}"/>
    <cellStyle name="Normal 8 2 2 2 4 2" xfId="758" xr:uid="{71AE5399-B051-40B0-8854-34139491C9BD}"/>
    <cellStyle name="Normal 8 2 2 2 4 2 2" xfId="1990" xr:uid="{47D12085-D0CA-4006-9FA6-37B571F11606}"/>
    <cellStyle name="Normal 8 2 2 2 4 2 2 2" xfId="1991" xr:uid="{4A00A232-CBF6-467A-BA2C-3EB982E56362}"/>
    <cellStyle name="Normal 8 2 2 2 4 2 3" xfId="1992" xr:uid="{D982AF50-FBB3-4FBC-AD4A-680E24F15ED6}"/>
    <cellStyle name="Normal 8 2 2 2 4 3" xfId="1993" xr:uid="{E172F3B5-C9B9-4A27-828F-DE8D60C095BA}"/>
    <cellStyle name="Normal 8 2 2 2 4 3 2" xfId="1994" xr:uid="{19FCFB7F-F6FA-4BAD-901B-C626ACEE689B}"/>
    <cellStyle name="Normal 8 2 2 2 4 4" xfId="1995" xr:uid="{9E5E2A94-2CB4-497E-AACA-E8F7A9416C1A}"/>
    <cellStyle name="Normal 8 2 2 2 5" xfId="759" xr:uid="{2272A205-01F7-40B6-8239-766693DBFABD}"/>
    <cellStyle name="Normal 8 2 2 2 5 2" xfId="1996" xr:uid="{4580AB37-9905-4B3D-AF75-64C3D4384CA6}"/>
    <cellStyle name="Normal 8 2 2 2 5 2 2" xfId="1997" xr:uid="{449C190E-6406-44EF-BE9D-A8456C31922F}"/>
    <cellStyle name="Normal 8 2 2 2 5 3" xfId="1998" xr:uid="{8AA236BD-13F8-4E37-A6F1-66789A34C801}"/>
    <cellStyle name="Normal 8 2 2 2 5 4" xfId="3728" xr:uid="{FBCC4E66-56DA-4F78-8383-2B6AA110DAEA}"/>
    <cellStyle name="Normal 8 2 2 2 6" xfId="1999" xr:uid="{8A046D10-4EDE-4418-90B8-8F8D30BD8772}"/>
    <cellStyle name="Normal 8 2 2 2 6 2" xfId="2000" xr:uid="{D0B4B6C6-1683-4C90-839A-0ACF7D329DE7}"/>
    <cellStyle name="Normal 8 2 2 2 7" xfId="2001" xr:uid="{5006F3AD-113D-4106-B0CB-A06030AF1BB1}"/>
    <cellStyle name="Normal 8 2 2 2 8" xfId="3729" xr:uid="{4930A164-1DAE-4B35-A570-5D6CE4278D33}"/>
    <cellStyle name="Normal 8 2 2 3" xfId="376" xr:uid="{AF275D74-72C0-48C2-BF95-680A9D9DB686}"/>
    <cellStyle name="Normal 8 2 2 3 2" xfId="760" xr:uid="{6018EEB5-4A9C-4CB3-82B2-35E0D6599281}"/>
    <cellStyle name="Normal 8 2 2 3 2 2" xfId="761" xr:uid="{6935601C-3558-48EA-AF75-CA57F12A3362}"/>
    <cellStyle name="Normal 8 2 2 3 2 2 2" xfId="2002" xr:uid="{DEE3EE71-F391-4203-A552-600EF1D17AEB}"/>
    <cellStyle name="Normal 8 2 2 3 2 2 2 2" xfId="2003" xr:uid="{51662879-9F55-4244-AD14-790BC12B1CD0}"/>
    <cellStyle name="Normal 8 2 2 3 2 2 3" xfId="2004" xr:uid="{349F3814-A98F-42E5-9C01-7AFE423EB2A6}"/>
    <cellStyle name="Normal 8 2 2 3 2 3" xfId="2005" xr:uid="{8DED0DF4-5ABE-4A5E-8739-E6A8E91CB871}"/>
    <cellStyle name="Normal 8 2 2 3 2 3 2" xfId="2006" xr:uid="{9E7BA76A-E63D-4CF6-83DB-7DF9EDC538B8}"/>
    <cellStyle name="Normal 8 2 2 3 2 4" xfId="2007" xr:uid="{E0BBA727-81A3-48B4-9FA4-41E5748DD87B}"/>
    <cellStyle name="Normal 8 2 2 3 3" xfId="762" xr:uid="{298B363E-1013-48A1-B988-00FE81128953}"/>
    <cellStyle name="Normal 8 2 2 3 3 2" xfId="2008" xr:uid="{E7C057DC-79E2-4310-9A31-BF1C9387688E}"/>
    <cellStyle name="Normal 8 2 2 3 3 2 2" xfId="2009" xr:uid="{758E53F1-7296-42B1-8960-2C990AD8644E}"/>
    <cellStyle name="Normal 8 2 2 3 3 3" xfId="2010" xr:uid="{698A6C8D-14AB-42AF-8ADD-8CF4A98B15D3}"/>
    <cellStyle name="Normal 8 2 2 3 3 4" xfId="3730" xr:uid="{FF743229-7C9F-4276-9E10-1082F1348D15}"/>
    <cellStyle name="Normal 8 2 2 3 4" xfId="2011" xr:uid="{3B1B7F21-6E3B-4A57-81EE-8C83444ADAA6}"/>
    <cellStyle name="Normal 8 2 2 3 4 2" xfId="2012" xr:uid="{330966AA-E650-4D9F-BB91-90356E4F4647}"/>
    <cellStyle name="Normal 8 2 2 3 5" xfId="2013" xr:uid="{EAA338E6-918B-4913-B9E5-1FA1527D3109}"/>
    <cellStyle name="Normal 8 2 2 3 6" xfId="3731" xr:uid="{7FF5E4C1-7EEE-4083-88C8-92600D702D0F}"/>
    <cellStyle name="Normal 8 2 2 4" xfId="377" xr:uid="{A11DB2AE-AE09-4D30-86DD-3D5E469AD60A}"/>
    <cellStyle name="Normal 8 2 2 4 2" xfId="763" xr:uid="{8C7E3984-6A63-4A12-87FA-1A218035E626}"/>
    <cellStyle name="Normal 8 2 2 4 2 2" xfId="764" xr:uid="{A9B24A07-2BDE-4537-91A9-56B02FA20D73}"/>
    <cellStyle name="Normal 8 2 2 4 2 2 2" xfId="2014" xr:uid="{3604FA8F-0E96-4CE9-9D38-CF0A5083508B}"/>
    <cellStyle name="Normal 8 2 2 4 2 2 2 2" xfId="2015" xr:uid="{B3D02F3A-796F-46F4-B030-55545434D825}"/>
    <cellStyle name="Normal 8 2 2 4 2 2 3" xfId="2016" xr:uid="{14BD04D6-E0D5-435E-B286-94706DD91FA6}"/>
    <cellStyle name="Normal 8 2 2 4 2 3" xfId="2017" xr:uid="{A1A1E9A8-83E8-4313-A624-B93D1D5E4213}"/>
    <cellStyle name="Normal 8 2 2 4 2 3 2" xfId="2018" xr:uid="{4400AAC3-9DDD-42DD-BE9E-4EE195F0EBAA}"/>
    <cellStyle name="Normal 8 2 2 4 2 4" xfId="2019" xr:uid="{AE08A94C-CBBB-428E-B699-0927B254297A}"/>
    <cellStyle name="Normal 8 2 2 4 3" xfId="765" xr:uid="{707F2601-3699-45FB-9FEC-D6F25AC72C0A}"/>
    <cellStyle name="Normal 8 2 2 4 3 2" xfId="2020" xr:uid="{28667634-84D2-4671-A242-A2C9C626AD51}"/>
    <cellStyle name="Normal 8 2 2 4 3 2 2" xfId="2021" xr:uid="{5792C398-D4B3-491A-9EC4-9AA22FE18142}"/>
    <cellStyle name="Normal 8 2 2 4 3 3" xfId="2022" xr:uid="{48AD9AFB-0179-4378-8863-203A3BAEDEAD}"/>
    <cellStyle name="Normal 8 2 2 4 4" xfId="2023" xr:uid="{F1E33073-2541-4AE5-A20A-319940093533}"/>
    <cellStyle name="Normal 8 2 2 4 4 2" xfId="2024" xr:uid="{EDA6CE2D-8D5A-4F78-929D-6F8351BB975A}"/>
    <cellStyle name="Normal 8 2 2 4 5" xfId="2025" xr:uid="{7945047E-99F4-4780-95AD-B3B89F995FAF}"/>
    <cellStyle name="Normal 8 2 2 5" xfId="378" xr:uid="{0558B74B-8F0B-4A2B-A1B8-E7035F9D76AC}"/>
    <cellStyle name="Normal 8 2 2 5 2" xfId="766" xr:uid="{EC326174-A9C8-49A8-882F-36532AF30BD3}"/>
    <cellStyle name="Normal 8 2 2 5 2 2" xfId="2026" xr:uid="{A0E3F774-AFA8-49A9-820A-1CAC33093D82}"/>
    <cellStyle name="Normal 8 2 2 5 2 2 2" xfId="2027" xr:uid="{2E9A3FB2-BD4E-4B91-AF57-2BCB1F91E6B3}"/>
    <cellStyle name="Normal 8 2 2 5 2 3" xfId="2028" xr:uid="{04593870-1180-4E8C-970A-87EFF561712A}"/>
    <cellStyle name="Normal 8 2 2 5 3" xfId="2029" xr:uid="{49A793DC-762E-45F1-93C0-4E0D4ED1C0A2}"/>
    <cellStyle name="Normal 8 2 2 5 3 2" xfId="2030" xr:uid="{B22C735C-603D-4643-957E-1CA7B9913B80}"/>
    <cellStyle name="Normal 8 2 2 5 4" xfId="2031" xr:uid="{1099FCC5-F904-4715-A6F8-15947079E8A0}"/>
    <cellStyle name="Normal 8 2 2 6" xfId="767" xr:uid="{5499A919-1A10-4795-8F1B-6B788585D68B}"/>
    <cellStyle name="Normal 8 2 2 6 2" xfId="2032" xr:uid="{AB3389CF-BBFC-4116-8599-075AAFFDD049}"/>
    <cellStyle name="Normal 8 2 2 6 2 2" xfId="2033" xr:uid="{1BBCD788-BAC4-4147-8797-2D49FB04AB66}"/>
    <cellStyle name="Normal 8 2 2 6 3" xfId="2034" xr:uid="{04A48D05-8A59-4AC6-9858-142BB13BCDAD}"/>
    <cellStyle name="Normal 8 2 2 6 4" xfId="3732" xr:uid="{B7C2689B-3B76-49A9-A121-540BE881E8F6}"/>
    <cellStyle name="Normal 8 2 2 7" xfId="2035" xr:uid="{E4BA7381-A22E-444E-BE14-605AE51B77DA}"/>
    <cellStyle name="Normal 8 2 2 7 2" xfId="2036" xr:uid="{FD4A2391-433B-4E8D-B77C-A60BCEF5518E}"/>
    <cellStyle name="Normal 8 2 2 8" xfId="2037" xr:uid="{42E75D7F-B90E-4823-ADE0-1D691F2363C0}"/>
    <cellStyle name="Normal 8 2 2 9" xfId="3733" xr:uid="{DF8E0052-C05D-40B7-AACB-B679F3A70103}"/>
    <cellStyle name="Normal 8 2 3" xfId="150" xr:uid="{2D4AD92B-0158-47F3-8DDF-FC64833000DF}"/>
    <cellStyle name="Normal 8 2 3 2" xfId="151" xr:uid="{6B250804-493F-4B0C-8EDB-F6F41A0113F1}"/>
    <cellStyle name="Normal 8 2 3 2 2" xfId="768" xr:uid="{8C565001-5931-4C1C-914A-4678714C5AE9}"/>
    <cellStyle name="Normal 8 2 3 2 2 2" xfId="769" xr:uid="{CCEEF3E0-8CCF-41F7-9D43-213145E7DDFD}"/>
    <cellStyle name="Normal 8 2 3 2 2 2 2" xfId="2038" xr:uid="{9E4E90CF-79C7-438C-8BD9-DD8FF11D8940}"/>
    <cellStyle name="Normal 8 2 3 2 2 2 2 2" xfId="2039" xr:uid="{2BF34966-9232-4065-891C-AAA270124B97}"/>
    <cellStyle name="Normal 8 2 3 2 2 2 3" xfId="2040" xr:uid="{8BF3380C-1A6A-4489-9A3B-76D71AB7D97E}"/>
    <cellStyle name="Normal 8 2 3 2 2 3" xfId="2041" xr:uid="{A05E6D52-80D9-4702-927B-E1E2F2E44143}"/>
    <cellStyle name="Normal 8 2 3 2 2 3 2" xfId="2042" xr:uid="{2999493D-CE47-4D2D-A2BA-3938E2462481}"/>
    <cellStyle name="Normal 8 2 3 2 2 4" xfId="2043" xr:uid="{68CC8B80-EE9F-4C3F-A36F-3759315700F9}"/>
    <cellStyle name="Normal 8 2 3 2 3" xfId="770" xr:uid="{A679C038-62DD-48DC-B48D-FAAA5678BE1E}"/>
    <cellStyle name="Normal 8 2 3 2 3 2" xfId="2044" xr:uid="{E3E1CA05-C1E4-470C-8D83-D1DA738001FC}"/>
    <cellStyle name="Normal 8 2 3 2 3 2 2" xfId="2045" xr:uid="{498326F5-8DD9-4641-8191-5DCC987C6435}"/>
    <cellStyle name="Normal 8 2 3 2 3 3" xfId="2046" xr:uid="{9AFC651A-9372-4105-875C-87850817A140}"/>
    <cellStyle name="Normal 8 2 3 2 3 4" xfId="3734" xr:uid="{D6AF97FA-3EFE-4E25-95B1-72EC964451AF}"/>
    <cellStyle name="Normal 8 2 3 2 4" xfId="2047" xr:uid="{3CB752EF-C15B-4A24-AD86-4B2F28287CE7}"/>
    <cellStyle name="Normal 8 2 3 2 4 2" xfId="2048" xr:uid="{E269DFC8-20F3-41DA-8A9E-8CDFDAF630FB}"/>
    <cellStyle name="Normal 8 2 3 2 5" xfId="2049" xr:uid="{5576131C-51BD-4AFA-93B0-4EF1B7D88907}"/>
    <cellStyle name="Normal 8 2 3 2 6" xfId="3735" xr:uid="{AF1D6EED-F777-4772-AA87-F76C858E04E0}"/>
    <cellStyle name="Normal 8 2 3 3" xfId="379" xr:uid="{4D09EF7F-2C0E-4D1A-8630-06B8055FC3E1}"/>
    <cellStyle name="Normal 8 2 3 3 2" xfId="771" xr:uid="{76853A6B-6081-4A16-B0D6-7F5DCD5D8750}"/>
    <cellStyle name="Normal 8 2 3 3 2 2" xfId="772" xr:uid="{6F8FA294-643B-4475-89CA-1CA2C6D76F93}"/>
    <cellStyle name="Normal 8 2 3 3 2 2 2" xfId="2050" xr:uid="{E16C09CE-9B25-40E8-A5A5-0F41A7C4DF22}"/>
    <cellStyle name="Normal 8 2 3 3 2 2 2 2" xfId="2051" xr:uid="{AEE58FD4-D353-404D-8535-BF7746ED50D2}"/>
    <cellStyle name="Normal 8 2 3 3 2 2 3" xfId="2052" xr:uid="{2A30B5A6-EC4C-4C1E-B1D7-BA5F9DD6DBB2}"/>
    <cellStyle name="Normal 8 2 3 3 2 3" xfId="2053" xr:uid="{730B8832-F04B-4CBA-8E56-30E0D74C864E}"/>
    <cellStyle name="Normal 8 2 3 3 2 3 2" xfId="2054" xr:uid="{281031E3-2199-457E-B72E-97ED87AE62A0}"/>
    <cellStyle name="Normal 8 2 3 3 2 4" xfId="2055" xr:uid="{450CC5D0-7737-42A7-BE6A-FAEA94B6E312}"/>
    <cellStyle name="Normal 8 2 3 3 3" xfId="773" xr:uid="{AE124BA2-C24C-4199-85E8-CA83E8E8D7F5}"/>
    <cellStyle name="Normal 8 2 3 3 3 2" xfId="2056" xr:uid="{89926504-48DB-464D-99EB-5EA774097AAD}"/>
    <cellStyle name="Normal 8 2 3 3 3 2 2" xfId="2057" xr:uid="{216B060F-66B3-40EF-BA5B-7F7DB4F0524D}"/>
    <cellStyle name="Normal 8 2 3 3 3 3" xfId="2058" xr:uid="{2F3AE95C-7000-4F78-8A3C-A0CCD48147C2}"/>
    <cellStyle name="Normal 8 2 3 3 4" xfId="2059" xr:uid="{40770598-3586-43DD-A05C-DFC7E8F99244}"/>
    <cellStyle name="Normal 8 2 3 3 4 2" xfId="2060" xr:uid="{41D30911-E227-49D1-82A0-90B234D90540}"/>
    <cellStyle name="Normal 8 2 3 3 5" xfId="2061" xr:uid="{1D218D16-E26C-41C5-A713-405A2EFE48BF}"/>
    <cellStyle name="Normal 8 2 3 4" xfId="380" xr:uid="{25F33A56-09B5-4356-905D-DB446118206F}"/>
    <cellStyle name="Normal 8 2 3 4 2" xfId="774" xr:uid="{5B56F682-9195-441B-9559-19F087E4A3D9}"/>
    <cellStyle name="Normal 8 2 3 4 2 2" xfId="2062" xr:uid="{12AAD215-A850-4560-91CB-28BF1C3FE722}"/>
    <cellStyle name="Normal 8 2 3 4 2 2 2" xfId="2063" xr:uid="{DD0230D6-52BE-45CD-85C8-4C4FD74B64D1}"/>
    <cellStyle name="Normal 8 2 3 4 2 3" xfId="2064" xr:uid="{0AF56A48-EA05-40D0-8E28-C819286BB5C4}"/>
    <cellStyle name="Normal 8 2 3 4 3" xfId="2065" xr:uid="{D61426F9-9DFE-4373-A61A-CFAD293DF018}"/>
    <cellStyle name="Normal 8 2 3 4 3 2" xfId="2066" xr:uid="{8F48381A-9B56-443A-BED2-DF91B22EB1CC}"/>
    <cellStyle name="Normal 8 2 3 4 4" xfId="2067" xr:uid="{44D1F6F4-D5BD-419D-B34F-A73F69B9547E}"/>
    <cellStyle name="Normal 8 2 3 5" xfId="775" xr:uid="{CC4D5673-6243-4FFC-9AD8-6E034EF25490}"/>
    <cellStyle name="Normal 8 2 3 5 2" xfId="2068" xr:uid="{929C1251-551F-4B75-B2B0-029656A7ABD2}"/>
    <cellStyle name="Normal 8 2 3 5 2 2" xfId="2069" xr:uid="{DA30FA4E-F7AE-49C7-B946-92EF2D03CCA3}"/>
    <cellStyle name="Normal 8 2 3 5 3" xfId="2070" xr:uid="{A37619F9-2D60-4F6D-8DE4-AD8B5E2799C9}"/>
    <cellStyle name="Normal 8 2 3 5 4" xfId="3736" xr:uid="{790F74C2-32C9-48D8-AD83-798A25B847DE}"/>
    <cellStyle name="Normal 8 2 3 6" xfId="2071" xr:uid="{D2CB7044-4E02-4BAB-8941-18995A2844CF}"/>
    <cellStyle name="Normal 8 2 3 6 2" xfId="2072" xr:uid="{833F0A76-593D-4B4D-8840-3159D56232DB}"/>
    <cellStyle name="Normal 8 2 3 7" xfId="2073" xr:uid="{66C9F6DC-9C93-4E80-8BFA-3347DA9A5E86}"/>
    <cellStyle name="Normal 8 2 3 8" xfId="3737" xr:uid="{BFAA1138-2E03-4B63-A98F-92639AAB8E35}"/>
    <cellStyle name="Normal 8 2 4" xfId="152" xr:uid="{83865C88-68E2-4665-9D91-FED5DC69350C}"/>
    <cellStyle name="Normal 8 2 4 2" xfId="449" xr:uid="{CDEF6E45-0B3A-4DF8-A6AD-7FCBC810F9F1}"/>
    <cellStyle name="Normal 8 2 4 2 2" xfId="776" xr:uid="{912CC3EC-793A-468A-8323-D468CE3BCB55}"/>
    <cellStyle name="Normal 8 2 4 2 2 2" xfId="2074" xr:uid="{D7431DAF-C2C5-459C-B8A4-68067565FF01}"/>
    <cellStyle name="Normal 8 2 4 2 2 2 2" xfId="2075" xr:uid="{487B6A30-698F-4508-B083-F7A0A1D58B1D}"/>
    <cellStyle name="Normal 8 2 4 2 2 3" xfId="2076" xr:uid="{267AFC96-758D-4DE8-9311-88D3E3CFBB95}"/>
    <cellStyle name="Normal 8 2 4 2 2 4" xfId="3738" xr:uid="{E02F0E42-F908-4F06-A335-A83085F41A4D}"/>
    <cellStyle name="Normal 8 2 4 2 3" xfId="2077" xr:uid="{95B1F96F-18C5-4812-9676-A45FD7F20877}"/>
    <cellStyle name="Normal 8 2 4 2 3 2" xfId="2078" xr:uid="{7B5EE3B9-DC6E-4087-87EB-16DD457724DA}"/>
    <cellStyle name="Normal 8 2 4 2 4" xfId="2079" xr:uid="{3ED6853D-4FC2-45FA-9EA1-DE8FBFBA238F}"/>
    <cellStyle name="Normal 8 2 4 2 5" xfId="3739" xr:uid="{9C3B3D2B-6AD9-4BBE-9123-6E7A3821F400}"/>
    <cellStyle name="Normal 8 2 4 3" xfId="777" xr:uid="{6F7B7F4A-A82B-44E8-9192-5B429F329B67}"/>
    <cellStyle name="Normal 8 2 4 3 2" xfId="2080" xr:uid="{2B1CB457-992F-4BA1-8AC8-CB51235B53EC}"/>
    <cellStyle name="Normal 8 2 4 3 2 2" xfId="2081" xr:uid="{D98847A8-2473-422D-99DE-6679E432DF08}"/>
    <cellStyle name="Normal 8 2 4 3 3" xfId="2082" xr:uid="{EB52415B-623A-4049-9EF2-5C1B8E91F50E}"/>
    <cellStyle name="Normal 8 2 4 3 4" xfId="3740" xr:uid="{8609A85C-9D61-4B07-80E2-FBB5A23577EF}"/>
    <cellStyle name="Normal 8 2 4 4" xfId="2083" xr:uid="{02A25496-B637-4A27-996D-54D4E462A200}"/>
    <cellStyle name="Normal 8 2 4 4 2" xfId="2084" xr:uid="{A58BD1E3-0464-4E20-9E6E-E45770682138}"/>
    <cellStyle name="Normal 8 2 4 4 3" xfId="3741" xr:uid="{F1A6ADF9-4558-4145-9988-83D4FD5019C2}"/>
    <cellStyle name="Normal 8 2 4 4 4" xfId="3742" xr:uid="{0C73176A-CE92-49DB-A6D9-694BC690A6BF}"/>
    <cellStyle name="Normal 8 2 4 5" xfId="2085" xr:uid="{149CE5A3-5C13-4CC6-80C9-772DB8374F36}"/>
    <cellStyle name="Normal 8 2 4 6" xfId="3743" xr:uid="{5A7E9657-4828-4434-A935-370BCAC12DA1}"/>
    <cellStyle name="Normal 8 2 4 7" xfId="3744" xr:uid="{C4AE9804-3146-440E-9A3C-60446C78FA8B}"/>
    <cellStyle name="Normal 8 2 5" xfId="381" xr:uid="{458AF97F-1746-4AC3-84AE-7C1F06A453BF}"/>
    <cellStyle name="Normal 8 2 5 2" xfId="778" xr:uid="{13EEB275-EAEB-4272-8FC4-46223FCFDFF4}"/>
    <cellStyle name="Normal 8 2 5 2 2" xfId="779" xr:uid="{3410FC26-3CBC-403D-B607-38C984FD0B5D}"/>
    <cellStyle name="Normal 8 2 5 2 2 2" xfId="2086" xr:uid="{93375157-D597-430D-A015-7E00F878A847}"/>
    <cellStyle name="Normal 8 2 5 2 2 2 2" xfId="2087" xr:uid="{67C8C9D2-2FE5-4399-88C8-1857A218605F}"/>
    <cellStyle name="Normal 8 2 5 2 2 3" xfId="2088" xr:uid="{A2955CF8-4F4E-4B51-A747-E85523A67B1B}"/>
    <cellStyle name="Normal 8 2 5 2 3" xfId="2089" xr:uid="{36F403A0-94B8-4015-8860-D73037901375}"/>
    <cellStyle name="Normal 8 2 5 2 3 2" xfId="2090" xr:uid="{568707C7-DD75-439A-B57E-9F5FB1540184}"/>
    <cellStyle name="Normal 8 2 5 2 4" xfId="2091" xr:uid="{17D02373-E09D-46D0-AFB3-54263F9838E3}"/>
    <cellStyle name="Normal 8 2 5 3" xfId="780" xr:uid="{5954BEBA-F230-4B63-A88E-A4C741FABE4B}"/>
    <cellStyle name="Normal 8 2 5 3 2" xfId="2092" xr:uid="{BC2897A4-EB00-4A79-8E95-42357030A00A}"/>
    <cellStyle name="Normal 8 2 5 3 2 2" xfId="2093" xr:uid="{BE4CFBD6-DF68-4334-B862-ACF08D269280}"/>
    <cellStyle name="Normal 8 2 5 3 3" xfId="2094" xr:uid="{5DCA327B-B9DA-41A1-9A30-DDE64B4018D7}"/>
    <cellStyle name="Normal 8 2 5 3 4" xfId="3745" xr:uid="{3699760E-8E1D-4011-A94E-1378DEFC4360}"/>
    <cellStyle name="Normal 8 2 5 4" xfId="2095" xr:uid="{BE84A91E-4708-4B31-8EE3-6DEFFBF29513}"/>
    <cellStyle name="Normal 8 2 5 4 2" xfId="2096" xr:uid="{FC73D65F-E627-4F0E-B4CC-A04825B89058}"/>
    <cellStyle name="Normal 8 2 5 5" xfId="2097" xr:uid="{32F1C6C9-A796-4114-A4FC-7DAF405ECCD6}"/>
    <cellStyle name="Normal 8 2 5 6" xfId="3746" xr:uid="{34D8F9CB-4C00-4A73-A437-3E0C9F85ED5A}"/>
    <cellStyle name="Normal 8 2 6" xfId="382" xr:uid="{D44E3CD1-40C6-4222-B679-8FA30CD48349}"/>
    <cellStyle name="Normal 8 2 6 2" xfId="781" xr:uid="{EA063B9D-5118-400B-A911-F75F44C5F2CA}"/>
    <cellStyle name="Normal 8 2 6 2 2" xfId="2098" xr:uid="{806D7FA0-453E-4456-959D-39874CFC2457}"/>
    <cellStyle name="Normal 8 2 6 2 2 2" xfId="2099" xr:uid="{FF49C8D8-9925-491E-9D1B-C260B1C09679}"/>
    <cellStyle name="Normal 8 2 6 2 3" xfId="2100" xr:uid="{448D5CBD-C0DD-4235-952F-5D593FF138F9}"/>
    <cellStyle name="Normal 8 2 6 2 4" xfId="3747" xr:uid="{3E0D9684-DA0E-4D7E-A593-1701BA2C3809}"/>
    <cellStyle name="Normal 8 2 6 3" xfId="2101" xr:uid="{B4DBD9CE-1387-4730-9019-55A1D369C9B5}"/>
    <cellStyle name="Normal 8 2 6 3 2" xfId="2102" xr:uid="{73A9DAC4-D4A8-4FE2-9A37-B61E89750DDC}"/>
    <cellStyle name="Normal 8 2 6 4" xfId="2103" xr:uid="{4C7FCBD1-EC79-4409-9108-7A7FA216AA2E}"/>
    <cellStyle name="Normal 8 2 6 5" xfId="3748" xr:uid="{B8324FA2-2C4F-49C1-8D79-29142056C32A}"/>
    <cellStyle name="Normal 8 2 7" xfId="782" xr:uid="{806F44C8-CDD8-4165-A54E-A7599344113B}"/>
    <cellStyle name="Normal 8 2 7 2" xfId="2104" xr:uid="{6F39E52F-44DD-4435-AFFF-E598A49BA38F}"/>
    <cellStyle name="Normal 8 2 7 2 2" xfId="2105" xr:uid="{9E598911-E976-4BB8-AE67-40E2C184A786}"/>
    <cellStyle name="Normal 8 2 7 3" xfId="2106" xr:uid="{6EA4FC09-1EDA-4A85-8FBB-8E945EB66629}"/>
    <cellStyle name="Normal 8 2 7 4" xfId="3749" xr:uid="{609B89B4-71CC-4CB3-B02A-86744D0BBC45}"/>
    <cellStyle name="Normal 8 2 8" xfId="2107" xr:uid="{6F2595DA-0F04-416B-B9EE-95B410131F38}"/>
    <cellStyle name="Normal 8 2 8 2" xfId="2108" xr:uid="{4C52362E-6313-4F84-84C8-B6C364B7B123}"/>
    <cellStyle name="Normal 8 2 8 3" xfId="3750" xr:uid="{C0BCC623-27E7-4C77-B53F-3A406097EC63}"/>
    <cellStyle name="Normal 8 2 8 4" xfId="3751" xr:uid="{504DAC74-E5BA-4D4F-AE94-CC3C817B670A}"/>
    <cellStyle name="Normal 8 2 9" xfId="2109" xr:uid="{9E5C6EA4-F972-49A1-B405-59F9931D9C4A}"/>
    <cellStyle name="Normal 8 3" xfId="153" xr:uid="{E46B72A0-274B-4429-AC74-011E2744B3C4}"/>
    <cellStyle name="Normal 8 3 10" xfId="3752" xr:uid="{EE821122-DEDC-4AC4-9F7E-83136010DB05}"/>
    <cellStyle name="Normal 8 3 11" xfId="3753" xr:uid="{2617B215-4B36-4439-B013-95993A994D8E}"/>
    <cellStyle name="Normal 8 3 2" xfId="154" xr:uid="{C9C1801F-8403-4F79-B7C1-B093A9B29FAF}"/>
    <cellStyle name="Normal 8 3 2 2" xfId="155" xr:uid="{B190819E-1B65-468C-A3BB-942F4D792F20}"/>
    <cellStyle name="Normal 8 3 2 2 2" xfId="383" xr:uid="{AF435EC0-E3B1-423F-A593-0729A0E8FFA3}"/>
    <cellStyle name="Normal 8 3 2 2 2 2" xfId="783" xr:uid="{693E098A-ECA2-4CC6-B436-D09737DAB391}"/>
    <cellStyle name="Normal 8 3 2 2 2 2 2" xfId="2110" xr:uid="{F68A5782-5ADF-4066-A7FB-9C8DAB01DED0}"/>
    <cellStyle name="Normal 8 3 2 2 2 2 2 2" xfId="2111" xr:uid="{D6B8D376-ED1C-4F6D-80A1-A856F5B00BF5}"/>
    <cellStyle name="Normal 8 3 2 2 2 2 3" xfId="2112" xr:uid="{DC67DEBB-D30A-419D-8DCB-028338E70EE2}"/>
    <cellStyle name="Normal 8 3 2 2 2 2 4" xfId="3754" xr:uid="{ECA3BBD0-65E8-4BEF-9719-F66EDBEC5C2C}"/>
    <cellStyle name="Normal 8 3 2 2 2 3" xfId="2113" xr:uid="{0E012DEC-1144-4C64-8451-18520FA62510}"/>
    <cellStyle name="Normal 8 3 2 2 2 3 2" xfId="2114" xr:uid="{65BDC81E-A66E-4F34-A2BF-07C205452736}"/>
    <cellStyle name="Normal 8 3 2 2 2 3 3" xfId="3755" xr:uid="{8F633218-8BFA-4540-9A76-EAF6B3C10842}"/>
    <cellStyle name="Normal 8 3 2 2 2 3 4" xfId="3756" xr:uid="{F2B6EFE2-93B4-472F-A518-3DAFA7C29D6A}"/>
    <cellStyle name="Normal 8 3 2 2 2 4" xfId="2115" xr:uid="{0831FDE0-5C9A-4062-9D8A-C3D01ED4D504}"/>
    <cellStyle name="Normal 8 3 2 2 2 5" xfId="3757" xr:uid="{0029B150-FC68-41B9-82DE-C3C895F710D3}"/>
    <cellStyle name="Normal 8 3 2 2 2 6" xfId="3758" xr:uid="{0AFB68AA-19E9-4F94-A582-2E4776E62BFA}"/>
    <cellStyle name="Normal 8 3 2 2 3" xfId="784" xr:uid="{FFF911EE-7654-41A1-9A91-4AFD46A70DD3}"/>
    <cellStyle name="Normal 8 3 2 2 3 2" xfId="2116" xr:uid="{2A1FA7C2-0053-47B6-885F-5C8E9F9EC05A}"/>
    <cellStyle name="Normal 8 3 2 2 3 2 2" xfId="2117" xr:uid="{8E4874CC-3886-42B9-AC15-613878846529}"/>
    <cellStyle name="Normal 8 3 2 2 3 2 3" xfId="3759" xr:uid="{5B3EAD53-14C9-41AD-8999-EAC1431ED06F}"/>
    <cellStyle name="Normal 8 3 2 2 3 2 4" xfId="3760" xr:uid="{04D87E65-D35F-499E-9E5C-93F2EC5477FD}"/>
    <cellStyle name="Normal 8 3 2 2 3 3" xfId="2118" xr:uid="{49EBF103-FD8E-4BE0-8156-04948551F09A}"/>
    <cellStyle name="Normal 8 3 2 2 3 4" xfId="3761" xr:uid="{B26C235E-FC09-40A9-9194-3B0229FFDD3C}"/>
    <cellStyle name="Normal 8 3 2 2 3 5" xfId="3762" xr:uid="{FBF13C36-0476-4CC2-8846-BD64A1307382}"/>
    <cellStyle name="Normal 8 3 2 2 4" xfId="2119" xr:uid="{CCFE1ADF-84B8-4F51-AADF-5C857ED6EDBE}"/>
    <cellStyle name="Normal 8 3 2 2 4 2" xfId="2120" xr:uid="{B43B9C0F-D3B6-4F37-A5A3-7FE674AA10E3}"/>
    <cellStyle name="Normal 8 3 2 2 4 3" xfId="3763" xr:uid="{C8A7BF0A-D315-4261-BF3F-7727C2F3A050}"/>
    <cellStyle name="Normal 8 3 2 2 4 4" xfId="3764" xr:uid="{C2224B2C-2E58-48FB-99F7-B370DAB82B74}"/>
    <cellStyle name="Normal 8 3 2 2 5" xfId="2121" xr:uid="{D0937666-8ABA-43EB-B400-703D7773ACDF}"/>
    <cellStyle name="Normal 8 3 2 2 5 2" xfId="3765" xr:uid="{DA436804-EBE3-4210-80B5-FBEFA739BFFA}"/>
    <cellStyle name="Normal 8 3 2 2 5 3" xfId="3766" xr:uid="{4D94E1B6-8EFA-4727-8E73-C28F29FED319}"/>
    <cellStyle name="Normal 8 3 2 2 5 4" xfId="3767" xr:uid="{C9C119A0-3455-46F2-997D-CF07D4801BAA}"/>
    <cellStyle name="Normal 8 3 2 2 6" xfId="3768" xr:uid="{53631D7B-46B2-4E94-B33C-2F325D85FDDF}"/>
    <cellStyle name="Normal 8 3 2 2 7" xfId="3769" xr:uid="{B5C7D784-06FC-4113-951F-29EF59E6C9BD}"/>
    <cellStyle name="Normal 8 3 2 2 8" xfId="3770" xr:uid="{BE0F2703-EFED-4265-9DA2-66D505172494}"/>
    <cellStyle name="Normal 8 3 2 3" xfId="384" xr:uid="{4D5CC54B-EFEC-4757-B419-3E6782A11C45}"/>
    <cellStyle name="Normal 8 3 2 3 2" xfId="785" xr:uid="{59776B61-38F9-4C42-A523-31CC48E1730F}"/>
    <cellStyle name="Normal 8 3 2 3 2 2" xfId="786" xr:uid="{D5092F65-03EB-47BA-B060-89D96B85CAF3}"/>
    <cellStyle name="Normal 8 3 2 3 2 2 2" xfId="2122" xr:uid="{75AA1A01-ABE9-4B3B-9074-C01404BB6366}"/>
    <cellStyle name="Normal 8 3 2 3 2 2 2 2" xfId="2123" xr:uid="{69127889-5586-4E47-A457-90494AE3A9B7}"/>
    <cellStyle name="Normal 8 3 2 3 2 2 3" xfId="2124" xr:uid="{0D684D87-11EF-4EB1-89A1-65D071499BB9}"/>
    <cellStyle name="Normal 8 3 2 3 2 3" xfId="2125" xr:uid="{AC13A27B-207B-4956-8BFA-8A8547209A27}"/>
    <cellStyle name="Normal 8 3 2 3 2 3 2" xfId="2126" xr:uid="{E576A698-08B5-467D-95E7-CCE21BF8A05E}"/>
    <cellStyle name="Normal 8 3 2 3 2 4" xfId="2127" xr:uid="{8E4FF58E-3526-4B19-BBA2-4AFBF77516AE}"/>
    <cellStyle name="Normal 8 3 2 3 3" xfId="787" xr:uid="{A1048215-6626-4A6C-AB55-4F3BC747B7E1}"/>
    <cellStyle name="Normal 8 3 2 3 3 2" xfId="2128" xr:uid="{4327406B-0CB2-4930-A4D6-8AF7AB13CBE0}"/>
    <cellStyle name="Normal 8 3 2 3 3 2 2" xfId="2129" xr:uid="{A741BD42-56B2-4D1C-A2CA-A5E32141D2E8}"/>
    <cellStyle name="Normal 8 3 2 3 3 3" xfId="2130" xr:uid="{278D2489-9CD3-404C-8714-ADD93BC47083}"/>
    <cellStyle name="Normal 8 3 2 3 3 4" xfId="3771" xr:uid="{BD81F6F4-DAFF-4044-A042-4603DC7B5777}"/>
    <cellStyle name="Normal 8 3 2 3 4" xfId="2131" xr:uid="{C404100F-DB01-4169-BC67-A1CA9F332303}"/>
    <cellStyle name="Normal 8 3 2 3 4 2" xfId="2132" xr:uid="{10D0F5D9-3FA1-47E8-974C-B1DB2A74197C}"/>
    <cellStyle name="Normal 8 3 2 3 5" xfId="2133" xr:uid="{AF47C17D-8EC4-415D-8947-D13EE811ADC0}"/>
    <cellStyle name="Normal 8 3 2 3 6" xfId="3772" xr:uid="{9317C654-51C8-4FD9-B6BD-3EEF31DB013A}"/>
    <cellStyle name="Normal 8 3 2 4" xfId="385" xr:uid="{FFD17F74-009C-40D1-8AF2-DD43935EA133}"/>
    <cellStyle name="Normal 8 3 2 4 2" xfId="788" xr:uid="{0D1643E7-CB37-4686-A4C4-9D05ECB565D5}"/>
    <cellStyle name="Normal 8 3 2 4 2 2" xfId="2134" xr:uid="{9E195E37-508C-4DEC-AD33-8E27F07C3871}"/>
    <cellStyle name="Normal 8 3 2 4 2 2 2" xfId="2135" xr:uid="{3F5C2A88-2399-4938-B474-8880E26B4B80}"/>
    <cellStyle name="Normal 8 3 2 4 2 3" xfId="2136" xr:uid="{21FF2725-A42D-4EEE-9110-6753B897F10E}"/>
    <cellStyle name="Normal 8 3 2 4 2 4" xfId="3773" xr:uid="{F1C78AB9-9E02-49A1-8547-377C3CE3045C}"/>
    <cellStyle name="Normal 8 3 2 4 3" xfId="2137" xr:uid="{F02EAD5A-0E8B-4278-B5DC-BB9A6C3E3649}"/>
    <cellStyle name="Normal 8 3 2 4 3 2" xfId="2138" xr:uid="{921DACC0-AD77-427C-8B49-1BA9E59ACA3F}"/>
    <cellStyle name="Normal 8 3 2 4 4" xfId="2139" xr:uid="{E711EB29-26AB-4221-9F14-3EE96A71C43A}"/>
    <cellStyle name="Normal 8 3 2 4 5" xfId="3774" xr:uid="{0EA98F42-2D4F-4006-ACE8-186B158D3A73}"/>
    <cellStyle name="Normal 8 3 2 5" xfId="386" xr:uid="{14C9FB36-98CC-4541-B615-14C7A1E4AFC9}"/>
    <cellStyle name="Normal 8 3 2 5 2" xfId="2140" xr:uid="{345B31D7-4D6D-47EA-956B-35AA1DBE06CF}"/>
    <cellStyle name="Normal 8 3 2 5 2 2" xfId="2141" xr:uid="{127E5621-07FC-4BDB-B36A-1A2014636E49}"/>
    <cellStyle name="Normal 8 3 2 5 3" xfId="2142" xr:uid="{DB087E57-3D4E-4BEE-9CF2-24113E7AE057}"/>
    <cellStyle name="Normal 8 3 2 5 4" xfId="3775" xr:uid="{FA7E979F-4579-4A2E-9D0C-D0BADCDB1907}"/>
    <cellStyle name="Normal 8 3 2 6" xfId="2143" xr:uid="{4CAFB64B-DE78-4126-A729-FD9177DA1BC8}"/>
    <cellStyle name="Normal 8 3 2 6 2" xfId="2144" xr:uid="{36109E34-24AA-4D95-A041-E55AE8E190A2}"/>
    <cellStyle name="Normal 8 3 2 6 3" xfId="3776" xr:uid="{F9E0758B-7F69-41F0-8C5B-AA66FB17415B}"/>
    <cellStyle name="Normal 8 3 2 6 4" xfId="3777" xr:uid="{54830E70-8918-4418-B787-3BED6A77E5A1}"/>
    <cellStyle name="Normal 8 3 2 7" xfId="2145" xr:uid="{2F4C8437-3A6C-4F4C-9BB9-9209E4F5FC39}"/>
    <cellStyle name="Normal 8 3 2 8" xfId="3778" xr:uid="{0FAF67D9-355D-4F24-803A-69C05FB32DEB}"/>
    <cellStyle name="Normal 8 3 2 9" xfId="3779" xr:uid="{3909AAC9-D22F-4804-8010-F962ECEA647B}"/>
    <cellStyle name="Normal 8 3 3" xfId="156" xr:uid="{4C31C8FA-3BCB-4646-BA2F-7F6D435A2225}"/>
    <cellStyle name="Normal 8 3 3 2" xfId="157" xr:uid="{570E40BF-9FFC-4172-852B-7A539F3BB39C}"/>
    <cellStyle name="Normal 8 3 3 2 2" xfId="789" xr:uid="{0350AB74-B0CD-4855-84DC-AFA925EF227D}"/>
    <cellStyle name="Normal 8 3 3 2 2 2" xfId="2146" xr:uid="{CBADB213-170A-479D-8BBB-6A8B6758216F}"/>
    <cellStyle name="Normal 8 3 3 2 2 2 2" xfId="2147" xr:uid="{C2351647-428A-4236-9D36-8AF4582774EB}"/>
    <cellStyle name="Normal 8 3 3 2 2 2 2 2" xfId="4492" xr:uid="{D9E2449F-C546-44CB-9E6A-4CE432740498}"/>
    <cellStyle name="Normal 8 3 3 2 2 2 3" xfId="4493" xr:uid="{95D7B22E-446E-4625-B01D-E28F2C79B7FC}"/>
    <cellStyle name="Normal 8 3 3 2 2 3" xfId="2148" xr:uid="{DD59C2A0-FA1B-4FDF-BD4F-4A848A001F1E}"/>
    <cellStyle name="Normal 8 3 3 2 2 3 2" xfId="4494" xr:uid="{E232E475-DEA3-411A-9303-8DF2C5B13707}"/>
    <cellStyle name="Normal 8 3 3 2 2 4" xfId="3780" xr:uid="{81213661-7C9A-4C8A-8789-096E243F1706}"/>
    <cellStyle name="Normal 8 3 3 2 3" xfId="2149" xr:uid="{25A41625-5BE9-4052-A865-51A53CB4BA87}"/>
    <cellStyle name="Normal 8 3 3 2 3 2" xfId="2150" xr:uid="{45DF4D83-4F9D-432D-814E-B3B91F69ABD5}"/>
    <cellStyle name="Normal 8 3 3 2 3 2 2" xfId="4495" xr:uid="{EEA4559F-75D0-4F1A-94E6-DACD220C9102}"/>
    <cellStyle name="Normal 8 3 3 2 3 3" xfId="3781" xr:uid="{222E1E1E-8503-49EC-8D06-A70F5DAD0ACD}"/>
    <cellStyle name="Normal 8 3 3 2 3 4" xfId="3782" xr:uid="{BD3F3AE2-F46A-4CA3-B56E-35928D699554}"/>
    <cellStyle name="Normal 8 3 3 2 4" xfId="2151" xr:uid="{6E1CD6D5-82EF-4D69-9F23-A33C94BA6C74}"/>
    <cellStyle name="Normal 8 3 3 2 4 2" xfId="4496" xr:uid="{7506EDC5-43C2-408C-9DB1-E37F08D85CEA}"/>
    <cellStyle name="Normal 8 3 3 2 5" xfId="3783" xr:uid="{3A848BA6-CFD3-4DA8-AB91-034F8A5EA593}"/>
    <cellStyle name="Normal 8 3 3 2 6" xfId="3784" xr:uid="{9F499426-E37D-4E80-9733-E4EDDB01E35B}"/>
    <cellStyle name="Normal 8 3 3 3" xfId="387" xr:uid="{1C1E8C2A-C948-4EDF-A913-DEAC7693F9F4}"/>
    <cellStyle name="Normal 8 3 3 3 2" xfId="2152" xr:uid="{A39A34FD-BACB-426E-ABDE-F7656CB37584}"/>
    <cellStyle name="Normal 8 3 3 3 2 2" xfId="2153" xr:uid="{F9BEA76E-8C2B-4759-83F3-A8473AA2E209}"/>
    <cellStyle name="Normal 8 3 3 3 2 2 2" xfId="4497" xr:uid="{19598A20-3472-4B78-A02C-6E5F9B0FE4F3}"/>
    <cellStyle name="Normal 8 3 3 3 2 3" xfId="3785" xr:uid="{2F8900A2-2848-4ED9-B369-03A60DCB24EF}"/>
    <cellStyle name="Normal 8 3 3 3 2 4" xfId="3786" xr:uid="{444BF226-00DE-4BCC-ADFA-057CCE7ABFB4}"/>
    <cellStyle name="Normal 8 3 3 3 3" xfId="2154" xr:uid="{C336FD0F-564A-4782-A884-909897F039AE}"/>
    <cellStyle name="Normal 8 3 3 3 3 2" xfId="4498" xr:uid="{13BA30D9-ED54-4B14-80C6-FA7F3BA19DEB}"/>
    <cellStyle name="Normal 8 3 3 3 4" xfId="3787" xr:uid="{1395C8AB-317E-4D85-BDEF-C599ED18DE7D}"/>
    <cellStyle name="Normal 8 3 3 3 5" xfId="3788" xr:uid="{09E6BC44-64D0-46CE-892F-BF61048D9909}"/>
    <cellStyle name="Normal 8 3 3 4" xfId="2155" xr:uid="{1326BCE1-DF38-465E-80AC-999C2E5F54DA}"/>
    <cellStyle name="Normal 8 3 3 4 2" xfId="2156" xr:uid="{237F3F58-669F-4C9C-A632-75482FA30AEC}"/>
    <cellStyle name="Normal 8 3 3 4 2 2" xfId="4499" xr:uid="{3C72DD9A-19F0-4C2F-B815-602BA7957D24}"/>
    <cellStyle name="Normal 8 3 3 4 3" xfId="3789" xr:uid="{0B2CCB8F-4273-46B5-AF16-76BF05E6496E}"/>
    <cellStyle name="Normal 8 3 3 4 4" xfId="3790" xr:uid="{E6542356-C0A0-47DC-A01F-B6DE065FB4FA}"/>
    <cellStyle name="Normal 8 3 3 5" xfId="2157" xr:uid="{FBB34C91-1381-4D13-8FD1-F38490A4A05B}"/>
    <cellStyle name="Normal 8 3 3 5 2" xfId="3791" xr:uid="{EC84EA6B-5B92-48C9-84B1-8C975D7810DF}"/>
    <cellStyle name="Normal 8 3 3 5 3" xfId="3792" xr:uid="{42CCF97E-5F01-4709-8C7E-C4E98F304098}"/>
    <cellStyle name="Normal 8 3 3 5 4" xfId="3793" xr:uid="{BFED7FDE-A55E-46C0-9C77-3C43DDABE595}"/>
    <cellStyle name="Normal 8 3 3 6" xfId="3794" xr:uid="{475F9556-1D98-4212-A17A-84E884324E37}"/>
    <cellStyle name="Normal 8 3 3 7" xfId="3795" xr:uid="{B6CDA868-EE26-4824-8C05-F37444EA7766}"/>
    <cellStyle name="Normal 8 3 3 8" xfId="3796" xr:uid="{EAA1B03A-2727-4E8A-9071-0D7EB696B7DA}"/>
    <cellStyle name="Normal 8 3 4" xfId="158" xr:uid="{B8885E01-CC5B-4FA7-8667-EB41BAE4A4B0}"/>
    <cellStyle name="Normal 8 3 4 2" xfId="790" xr:uid="{AD3C095D-55F6-42FA-B377-965921FD3499}"/>
    <cellStyle name="Normal 8 3 4 2 2" xfId="791" xr:uid="{16AF37F7-124C-4313-A710-AD4650DCD899}"/>
    <cellStyle name="Normal 8 3 4 2 2 2" xfId="2158" xr:uid="{7BC324CB-2B09-40C5-83A2-2012965F6E7C}"/>
    <cellStyle name="Normal 8 3 4 2 2 2 2" xfId="2159" xr:uid="{3070E8A8-7DB4-43FB-A2BD-695D5EB563AF}"/>
    <cellStyle name="Normal 8 3 4 2 2 3" xfId="2160" xr:uid="{8A7A1146-17BE-4517-AD22-0333AE6AE321}"/>
    <cellStyle name="Normal 8 3 4 2 2 4" xfId="3797" xr:uid="{8EE8BFA3-589A-4F61-AFF2-53534BA4701B}"/>
    <cellStyle name="Normal 8 3 4 2 3" xfId="2161" xr:uid="{D876EB1E-99AA-4928-8745-F314B0A5AE48}"/>
    <cellStyle name="Normal 8 3 4 2 3 2" xfId="2162" xr:uid="{39C2B3DD-8804-4A6D-8D2D-AB36AEE2AEEE}"/>
    <cellStyle name="Normal 8 3 4 2 4" xfId="2163" xr:uid="{8F80745E-44D3-4CE0-959B-F0884C59990E}"/>
    <cellStyle name="Normal 8 3 4 2 5" xfId="3798" xr:uid="{4476F515-839F-42C2-A6CE-FC5D59093079}"/>
    <cellStyle name="Normal 8 3 4 3" xfId="792" xr:uid="{CC08F128-41FE-4219-890D-0754B685FB5A}"/>
    <cellStyle name="Normal 8 3 4 3 2" xfId="2164" xr:uid="{2FC93689-7466-4557-A0BD-DB604B9F98DD}"/>
    <cellStyle name="Normal 8 3 4 3 2 2" xfId="2165" xr:uid="{7AE1DABB-20A8-49CA-B665-F2C550A01B60}"/>
    <cellStyle name="Normal 8 3 4 3 3" xfId="2166" xr:uid="{8240E064-D54F-41F4-BED4-FE022319AA13}"/>
    <cellStyle name="Normal 8 3 4 3 4" xfId="3799" xr:uid="{1C434D70-586B-4AB9-9F91-6A6A2E3A7857}"/>
    <cellStyle name="Normal 8 3 4 4" xfId="2167" xr:uid="{AAB8EDD4-2860-4BE4-98EF-6B95924AB471}"/>
    <cellStyle name="Normal 8 3 4 4 2" xfId="2168" xr:uid="{7DB299D4-C563-4428-9B1D-90F57E351020}"/>
    <cellStyle name="Normal 8 3 4 4 3" xfId="3800" xr:uid="{69949290-9F82-4D4D-8F69-33C442036299}"/>
    <cellStyle name="Normal 8 3 4 4 4" xfId="3801" xr:uid="{6D4C9279-2DF5-4F99-8F09-D961EB23D5B6}"/>
    <cellStyle name="Normal 8 3 4 5" xfId="2169" xr:uid="{19A3C08A-9BEE-453A-AE09-3FBF883927F4}"/>
    <cellStyle name="Normal 8 3 4 6" xfId="3802" xr:uid="{CC5C4D14-22EB-415E-81B0-280932F5DEE4}"/>
    <cellStyle name="Normal 8 3 4 7" xfId="3803" xr:uid="{944A3615-1C78-4207-8BE4-501D860E5114}"/>
    <cellStyle name="Normal 8 3 5" xfId="388" xr:uid="{DF256D04-D85F-404D-8134-D383BA7C04FD}"/>
    <cellStyle name="Normal 8 3 5 2" xfId="793" xr:uid="{7CBDD49F-08CE-4C0E-9DB3-A262DD087D22}"/>
    <cellStyle name="Normal 8 3 5 2 2" xfId="2170" xr:uid="{9FB07B4E-21E0-4E17-A4E0-74A88F71241B}"/>
    <cellStyle name="Normal 8 3 5 2 2 2" xfId="2171" xr:uid="{8BEFBADD-C5F6-40EC-BA3C-F2EC4055DBD2}"/>
    <cellStyle name="Normal 8 3 5 2 3" xfId="2172" xr:uid="{EE634E19-91B8-4339-9764-F4234CE007BB}"/>
    <cellStyle name="Normal 8 3 5 2 4" xfId="3804" xr:uid="{09866A13-785A-44BA-B201-015B1834BD3E}"/>
    <cellStyle name="Normal 8 3 5 3" xfId="2173" xr:uid="{072E1556-1BF0-455B-9BF3-3667B01B6D6C}"/>
    <cellStyle name="Normal 8 3 5 3 2" xfId="2174" xr:uid="{7FF48780-FD07-4E5E-A596-215B78A31335}"/>
    <cellStyle name="Normal 8 3 5 3 3" xfId="3805" xr:uid="{780F1D7E-5220-422E-9A07-CAF6C1605A5A}"/>
    <cellStyle name="Normal 8 3 5 3 4" xfId="3806" xr:uid="{DA7BC941-B7A8-4BD7-9778-AC1078BE7C78}"/>
    <cellStyle name="Normal 8 3 5 4" xfId="2175" xr:uid="{9F481E85-B56D-4963-A342-0A31DE7F5400}"/>
    <cellStyle name="Normal 8 3 5 5" xfId="3807" xr:uid="{C6B0E4C1-D8D9-4E3F-B6AD-DBAB264BD25D}"/>
    <cellStyle name="Normal 8 3 5 6" xfId="3808" xr:uid="{5D291BB9-1CED-43EF-9740-DE3CFFE59C77}"/>
    <cellStyle name="Normal 8 3 6" xfId="389" xr:uid="{6365F517-C5F6-4E1E-B1F2-72A68A43F4BF}"/>
    <cellStyle name="Normal 8 3 6 2" xfId="2176" xr:uid="{563EF5F5-93A3-4B9C-9474-AE917194472C}"/>
    <cellStyle name="Normal 8 3 6 2 2" xfId="2177" xr:uid="{8B911904-91D2-4A5F-8BE4-F78D9B8D7A48}"/>
    <cellStyle name="Normal 8 3 6 2 3" xfId="3809" xr:uid="{A1E99281-AAD7-4E68-86DD-073422D062F2}"/>
    <cellStyle name="Normal 8 3 6 2 4" xfId="3810" xr:uid="{F2D886AF-FC49-4D97-9239-33CA7EB8C402}"/>
    <cellStyle name="Normal 8 3 6 3" xfId="2178" xr:uid="{8AF97B75-92A3-4CBB-9E0C-8A2F292FEF85}"/>
    <cellStyle name="Normal 8 3 6 4" xfId="3811" xr:uid="{485E2A19-4D1D-4AB1-B706-B08676C36ABE}"/>
    <cellStyle name="Normal 8 3 6 5" xfId="3812" xr:uid="{1E22EF74-4E3F-4C5C-BBE3-09AA4EBEFDB2}"/>
    <cellStyle name="Normal 8 3 7" xfId="2179" xr:uid="{B57C5ECE-13F1-4D5B-8743-0FA7A8867C69}"/>
    <cellStyle name="Normal 8 3 7 2" xfId="2180" xr:uid="{A501E370-55A1-4D7F-8355-6DE5A88ACF4D}"/>
    <cellStyle name="Normal 8 3 7 3" xfId="3813" xr:uid="{A74E6399-5AAE-433A-8BC6-CEE466246D4E}"/>
    <cellStyle name="Normal 8 3 7 4" xfId="3814" xr:uid="{58D9FDC8-5BF6-4544-A393-74F6EE5A66A2}"/>
    <cellStyle name="Normal 8 3 8" xfId="2181" xr:uid="{1204BCB3-C1D2-421E-AD0F-F0C860C26738}"/>
    <cellStyle name="Normal 8 3 8 2" xfId="3815" xr:uid="{1906892E-6217-484C-9B49-71D8FA039254}"/>
    <cellStyle name="Normal 8 3 8 3" xfId="3816" xr:uid="{D59D9FCE-6FDB-437F-9FF2-AD99C9BF03F2}"/>
    <cellStyle name="Normal 8 3 8 4" xfId="3817" xr:uid="{7924171C-02BA-4787-8ABD-0F4325777506}"/>
    <cellStyle name="Normal 8 3 9" xfId="3818" xr:uid="{18E6A738-E7BA-4F37-955C-8E5E93784D23}"/>
    <cellStyle name="Normal 8 4" xfId="159" xr:uid="{AE422E62-AED7-4C90-829F-6994D62E45BD}"/>
    <cellStyle name="Normal 8 4 10" xfId="3819" xr:uid="{C63724FF-6F09-4FE0-B523-559C06F882C3}"/>
    <cellStyle name="Normal 8 4 11" xfId="3820" xr:uid="{A237329F-1A96-43F3-A4A0-E64E407722A2}"/>
    <cellStyle name="Normal 8 4 2" xfId="160" xr:uid="{3CCA9119-2843-4B57-86B0-9185B71C5FB1}"/>
    <cellStyle name="Normal 8 4 2 2" xfId="390" xr:uid="{89CA9008-17C1-4F45-8B04-6622D52D08D4}"/>
    <cellStyle name="Normal 8 4 2 2 2" xfId="794" xr:uid="{2FBFF0A8-71D2-45D7-8CEB-56277E221828}"/>
    <cellStyle name="Normal 8 4 2 2 2 2" xfId="795" xr:uid="{8A1D0A28-295E-4EA8-B59C-8370AA59A1B8}"/>
    <cellStyle name="Normal 8 4 2 2 2 2 2" xfId="2182" xr:uid="{5A912AC7-A4A3-42DB-807D-DA9C4473D274}"/>
    <cellStyle name="Normal 8 4 2 2 2 2 3" xfId="3821" xr:uid="{A8E30E28-2BEB-4EEF-8D40-A2CE1950529A}"/>
    <cellStyle name="Normal 8 4 2 2 2 2 4" xfId="3822" xr:uid="{E63184FB-9636-4663-8FFA-9B1D033E6F2C}"/>
    <cellStyle name="Normal 8 4 2 2 2 3" xfId="2183" xr:uid="{87389EC0-6D21-49E7-A873-F7A8EB83FE90}"/>
    <cellStyle name="Normal 8 4 2 2 2 3 2" xfId="3823" xr:uid="{98335957-7968-4FCD-BA84-687DEADD3350}"/>
    <cellStyle name="Normal 8 4 2 2 2 3 3" xfId="3824" xr:uid="{EB6C7436-4DE5-4F8C-A666-4F50F323CA9F}"/>
    <cellStyle name="Normal 8 4 2 2 2 3 4" xfId="3825" xr:uid="{A0EC9EAF-288A-4AAA-9379-9810F1690842}"/>
    <cellStyle name="Normal 8 4 2 2 2 4" xfId="3826" xr:uid="{A2E9CC51-80CC-445D-B683-736F1C566DEC}"/>
    <cellStyle name="Normal 8 4 2 2 2 5" xfId="3827" xr:uid="{C9048CD4-CE9D-4FA2-988F-F120385770D5}"/>
    <cellStyle name="Normal 8 4 2 2 2 6" xfId="3828" xr:uid="{B0CCF76B-BDCE-4676-85EE-000BEC3F72BF}"/>
    <cellStyle name="Normal 8 4 2 2 3" xfId="796" xr:uid="{7292445D-5CBD-453B-8240-A12BAA3D4234}"/>
    <cellStyle name="Normal 8 4 2 2 3 2" xfId="2184" xr:uid="{A3CCA161-5F1D-46AA-87CB-5F2852EFF1F7}"/>
    <cellStyle name="Normal 8 4 2 2 3 2 2" xfId="3829" xr:uid="{FA81EC04-B9DB-42A2-851C-2230473B0785}"/>
    <cellStyle name="Normal 8 4 2 2 3 2 3" xfId="3830" xr:uid="{9A5CE345-3912-4BD1-ACCD-C90747DE774C}"/>
    <cellStyle name="Normal 8 4 2 2 3 2 4" xfId="3831" xr:uid="{01555359-7D10-4134-B32C-EB914C1B9CCF}"/>
    <cellStyle name="Normal 8 4 2 2 3 3" xfId="3832" xr:uid="{FEF60473-4E11-482E-BD06-0CA3A6BCE9A2}"/>
    <cellStyle name="Normal 8 4 2 2 3 4" xfId="3833" xr:uid="{0572BF72-FB00-45FF-B4B4-4675C9DEF6E0}"/>
    <cellStyle name="Normal 8 4 2 2 3 5" xfId="3834" xr:uid="{F367CA13-3512-4702-946E-B870FF5C42CD}"/>
    <cellStyle name="Normal 8 4 2 2 4" xfId="2185" xr:uid="{A4039FBB-988E-4029-B33C-390564F11D80}"/>
    <cellStyle name="Normal 8 4 2 2 4 2" xfId="3835" xr:uid="{9F5C3A21-1140-4982-8B1B-B0E520516323}"/>
    <cellStyle name="Normal 8 4 2 2 4 3" xfId="3836" xr:uid="{BAD21DF9-9274-42EF-8C7D-8E777D75924E}"/>
    <cellStyle name="Normal 8 4 2 2 4 4" xfId="3837" xr:uid="{9BE5D8FB-86F7-46FF-9B73-5DE590B42354}"/>
    <cellStyle name="Normal 8 4 2 2 5" xfId="3838" xr:uid="{220920FA-D39C-4FBD-8AF0-B560933209EF}"/>
    <cellStyle name="Normal 8 4 2 2 5 2" xfId="3839" xr:uid="{E99E744E-F368-4DCB-8039-0B3CAC56561D}"/>
    <cellStyle name="Normal 8 4 2 2 5 3" xfId="3840" xr:uid="{F078C9EF-8F1A-4F89-8EB5-28C930C413EA}"/>
    <cellStyle name="Normal 8 4 2 2 5 4" xfId="3841" xr:uid="{D8BC1B95-ED72-46D2-A930-41C6A4048B24}"/>
    <cellStyle name="Normal 8 4 2 2 6" xfId="3842" xr:uid="{3C1474A3-D60F-4B61-BF36-AD6CC4810604}"/>
    <cellStyle name="Normal 8 4 2 2 7" xfId="3843" xr:uid="{4CBD4C9A-E5CA-41AD-BCFE-4E05E543138C}"/>
    <cellStyle name="Normal 8 4 2 2 8" xfId="3844" xr:uid="{ADD7CF27-AD9C-4F20-8DEA-B439B7C029D4}"/>
    <cellStyle name="Normal 8 4 2 3" xfId="797" xr:uid="{D115B19C-2967-4456-AD50-4C9D084195ED}"/>
    <cellStyle name="Normal 8 4 2 3 2" xfId="798" xr:uid="{49B5B0FA-7DD6-4B3D-956D-01F601220BAF}"/>
    <cellStyle name="Normal 8 4 2 3 2 2" xfId="799" xr:uid="{3DD701A9-1F09-4835-B1A9-D5F1A14B6D1C}"/>
    <cellStyle name="Normal 8 4 2 3 2 3" xfId="3845" xr:uid="{449B8D34-35E8-4494-BBB1-A48563CC2EC2}"/>
    <cellStyle name="Normal 8 4 2 3 2 4" xfId="3846" xr:uid="{2D517DD1-9DDA-4E8B-91C5-F172DF04FC0B}"/>
    <cellStyle name="Normal 8 4 2 3 3" xfId="800" xr:uid="{F12931E6-05BD-47DA-9562-38472A8C3319}"/>
    <cellStyle name="Normal 8 4 2 3 3 2" xfId="3847" xr:uid="{7AFA0F51-F7A6-46C9-9469-33C542A1394A}"/>
    <cellStyle name="Normal 8 4 2 3 3 3" xfId="3848" xr:uid="{2FE49E4B-7C39-4E43-AADB-F8CAFA139917}"/>
    <cellStyle name="Normal 8 4 2 3 3 4" xfId="3849" xr:uid="{703696C4-0391-4828-B537-30AD0555AFF0}"/>
    <cellStyle name="Normal 8 4 2 3 4" xfId="3850" xr:uid="{3BB167F8-6AAC-414B-AE5E-D4EA90A2CDA0}"/>
    <cellStyle name="Normal 8 4 2 3 5" xfId="3851" xr:uid="{32A03296-833E-4493-B731-5AB8F77E43C0}"/>
    <cellStyle name="Normal 8 4 2 3 6" xfId="3852" xr:uid="{A9A3F677-F4EF-4BDE-B891-03F680A9375D}"/>
    <cellStyle name="Normal 8 4 2 4" xfId="801" xr:uid="{C3596E2E-09D5-47F1-9C02-0EFBEF86CF01}"/>
    <cellStyle name="Normal 8 4 2 4 2" xfId="802" xr:uid="{A64700D8-9B84-4265-8103-1E40AE098B38}"/>
    <cellStyle name="Normal 8 4 2 4 2 2" xfId="3853" xr:uid="{7E210F71-AEBC-47D5-AE2A-3FDBF01848A9}"/>
    <cellStyle name="Normal 8 4 2 4 2 3" xfId="3854" xr:uid="{5D5D3417-F715-4864-A120-D33F11CF061E}"/>
    <cellStyle name="Normal 8 4 2 4 2 4" xfId="3855" xr:uid="{2B685F16-C9A1-4AAD-8B63-5724FBAE5F76}"/>
    <cellStyle name="Normal 8 4 2 4 3" xfId="3856" xr:uid="{0514F45D-A237-47EA-AADD-09785221D5AB}"/>
    <cellStyle name="Normal 8 4 2 4 4" xfId="3857" xr:uid="{BD4F250D-65F5-42A5-B7BE-385F00E0EF87}"/>
    <cellStyle name="Normal 8 4 2 4 5" xfId="3858" xr:uid="{EE01F074-4224-4A38-85BC-A626B882CA8E}"/>
    <cellStyle name="Normal 8 4 2 5" xfId="803" xr:uid="{260C64E0-4B04-42C1-B43F-64754EA6C273}"/>
    <cellStyle name="Normal 8 4 2 5 2" xfId="3859" xr:uid="{0AE67D96-E7A5-42C7-81CE-E3E492BFAAC2}"/>
    <cellStyle name="Normal 8 4 2 5 3" xfId="3860" xr:uid="{94049F52-643D-4242-B821-1E1F89CE95C3}"/>
    <cellStyle name="Normal 8 4 2 5 4" xfId="3861" xr:uid="{D63D0825-7BD7-42AC-BD1B-B869908C35D9}"/>
    <cellStyle name="Normal 8 4 2 6" xfId="3862" xr:uid="{11628D57-3FD9-4430-A5B9-216D99A8FA88}"/>
    <cellStyle name="Normal 8 4 2 6 2" xfId="3863" xr:uid="{9B2B0669-50CD-4449-A0E9-E3F2951334A6}"/>
    <cellStyle name="Normal 8 4 2 6 3" xfId="3864" xr:uid="{0E9E6B9B-FB88-4AEE-B925-9BD2DB181D6F}"/>
    <cellStyle name="Normal 8 4 2 6 4" xfId="3865" xr:uid="{265A4C19-B00C-4872-9430-7762725DBD24}"/>
    <cellStyle name="Normal 8 4 2 7" xfId="3866" xr:uid="{3A6B1E1F-D41B-4EC5-BB47-3D6EEE957C06}"/>
    <cellStyle name="Normal 8 4 2 8" xfId="3867" xr:uid="{7BBE73D7-5269-486E-996B-44F35A23B8C0}"/>
    <cellStyle name="Normal 8 4 2 9" xfId="3868" xr:uid="{04EF5AE5-ADB8-43E0-9B27-405A144C128C}"/>
    <cellStyle name="Normal 8 4 3" xfId="391" xr:uid="{151818B4-1906-4E58-BAC0-D04896F5EDA3}"/>
    <cellStyle name="Normal 8 4 3 2" xfId="804" xr:uid="{2411C657-3C3C-4B48-B0E3-081B8BF380CA}"/>
    <cellStyle name="Normal 8 4 3 2 2" xfId="805" xr:uid="{DD2A7B2C-46EC-4BEF-8FF9-ED7C96FB6909}"/>
    <cellStyle name="Normal 8 4 3 2 2 2" xfId="2186" xr:uid="{740A175F-9318-4060-9460-7A49C6FB4426}"/>
    <cellStyle name="Normal 8 4 3 2 2 2 2" xfId="2187" xr:uid="{1F0020DB-F7E9-463C-A3AF-AADB0663F51E}"/>
    <cellStyle name="Normal 8 4 3 2 2 3" xfId="2188" xr:uid="{A2C61D19-8D73-4B69-9420-0BCAF9078E5C}"/>
    <cellStyle name="Normal 8 4 3 2 2 4" xfId="3869" xr:uid="{18089C9F-2588-4CA9-AA73-8C822F847B2F}"/>
    <cellStyle name="Normal 8 4 3 2 3" xfId="2189" xr:uid="{BBC24790-BCEC-4454-A45B-91C268FBC991}"/>
    <cellStyle name="Normal 8 4 3 2 3 2" xfId="2190" xr:uid="{A898811A-9BB6-4ED7-92EF-4051253B36D5}"/>
    <cellStyle name="Normal 8 4 3 2 3 3" xfId="3870" xr:uid="{460D2E9D-1C31-4646-B131-2B15EFCB8021}"/>
    <cellStyle name="Normal 8 4 3 2 3 4" xfId="3871" xr:uid="{4B88B628-3FED-44EE-9745-9DE7ACE828F6}"/>
    <cellStyle name="Normal 8 4 3 2 4" xfId="2191" xr:uid="{90D2F7AC-78D8-4684-9263-CF5236999311}"/>
    <cellStyle name="Normal 8 4 3 2 5" xfId="3872" xr:uid="{27408198-A20F-4209-B548-2C7AEEAE6E21}"/>
    <cellStyle name="Normal 8 4 3 2 6" xfId="3873" xr:uid="{7EFB8E2F-4BCB-4E42-B532-4B1A5CC95A9D}"/>
    <cellStyle name="Normal 8 4 3 3" xfId="806" xr:uid="{73C8802B-E8CF-48D7-8170-E320DDB8EA93}"/>
    <cellStyle name="Normal 8 4 3 3 2" xfId="2192" xr:uid="{1F280731-8665-4331-BCAD-194B97F369F7}"/>
    <cellStyle name="Normal 8 4 3 3 2 2" xfId="2193" xr:uid="{5F230E0B-BAB1-451B-81EC-B1C34DCADF67}"/>
    <cellStyle name="Normal 8 4 3 3 2 3" xfId="3874" xr:uid="{50176892-6DFC-4390-8E1D-65B239BE1EC6}"/>
    <cellStyle name="Normal 8 4 3 3 2 4" xfId="3875" xr:uid="{22D49514-ABC2-4EA8-A88D-A2C3F0CA323E}"/>
    <cellStyle name="Normal 8 4 3 3 3" xfId="2194" xr:uid="{05C448DC-460E-4AA0-8C1C-7969E4DFDB67}"/>
    <cellStyle name="Normal 8 4 3 3 4" xfId="3876" xr:uid="{8BB5ED9C-DB10-42DD-AEBE-7C9B92EBB56A}"/>
    <cellStyle name="Normal 8 4 3 3 5" xfId="3877" xr:uid="{8FC20404-B820-4004-B8F7-82EA50FEC4F4}"/>
    <cellStyle name="Normal 8 4 3 4" xfId="2195" xr:uid="{14C39650-10AC-44A0-9E0D-55B4A48CBFE7}"/>
    <cellStyle name="Normal 8 4 3 4 2" xfId="2196" xr:uid="{BB542367-F0FB-4854-838C-BF65E53AD926}"/>
    <cellStyle name="Normal 8 4 3 4 3" xfId="3878" xr:uid="{CAD62FFB-15AA-466A-A952-A9D3D45063CB}"/>
    <cellStyle name="Normal 8 4 3 4 4" xfId="3879" xr:uid="{F31A89A2-0C56-4944-9D6F-576E31A047A4}"/>
    <cellStyle name="Normal 8 4 3 5" xfId="2197" xr:uid="{0AECECD3-C44C-4FF1-9006-D89182258EFE}"/>
    <cellStyle name="Normal 8 4 3 5 2" xfId="3880" xr:uid="{26773ED7-7EC6-4266-8ED4-D57780CF5A8C}"/>
    <cellStyle name="Normal 8 4 3 5 3" xfId="3881" xr:uid="{E43A8646-05C7-4677-8B63-2ABA228313BB}"/>
    <cellStyle name="Normal 8 4 3 5 4" xfId="3882" xr:uid="{75C5B73A-3734-495B-88FB-7FA05D100300}"/>
    <cellStyle name="Normal 8 4 3 6" xfId="3883" xr:uid="{ADDA35F5-3A12-4A95-B18B-1B47566B3EAF}"/>
    <cellStyle name="Normal 8 4 3 7" xfId="3884" xr:uid="{928F1BF6-BF05-4BE3-8356-D4170FC285AE}"/>
    <cellStyle name="Normal 8 4 3 8" xfId="3885" xr:uid="{DB29791B-F8E6-4D8B-AAF8-A2D34CC3E9B4}"/>
    <cellStyle name="Normal 8 4 4" xfId="392" xr:uid="{2EAE87EA-B0FA-4D0F-A6F8-C5564A695B6C}"/>
    <cellStyle name="Normal 8 4 4 2" xfId="807" xr:uid="{98DD25C6-29B1-4E0A-A359-8EB3C9276681}"/>
    <cellStyle name="Normal 8 4 4 2 2" xfId="808" xr:uid="{B357F0BD-9557-45DF-8EDB-75B390CF3118}"/>
    <cellStyle name="Normal 8 4 4 2 2 2" xfId="2198" xr:uid="{BEEAFD20-AAB9-488C-910E-6F246EB697B8}"/>
    <cellStyle name="Normal 8 4 4 2 2 3" xfId="3886" xr:uid="{332E252F-7E9D-49CC-852F-167021F70891}"/>
    <cellStyle name="Normal 8 4 4 2 2 4" xfId="3887" xr:uid="{9E21F24E-2C1D-494E-AC43-671D3DCF3FD2}"/>
    <cellStyle name="Normal 8 4 4 2 3" xfId="2199" xr:uid="{30FC071D-55E4-4355-947E-45795CF49DD6}"/>
    <cellStyle name="Normal 8 4 4 2 4" xfId="3888" xr:uid="{E91895E4-4D7E-4ACD-8046-FCA2DB8C4080}"/>
    <cellStyle name="Normal 8 4 4 2 5" xfId="3889" xr:uid="{2D85542D-BD33-454B-A476-4273B68A0C78}"/>
    <cellStyle name="Normal 8 4 4 3" xfId="809" xr:uid="{A1BC9A26-64C4-443C-8C4E-2EE06EE20D4B}"/>
    <cellStyle name="Normal 8 4 4 3 2" xfId="2200" xr:uid="{EF350C76-8005-4681-8D41-04D92094DE3C}"/>
    <cellStyle name="Normal 8 4 4 3 3" xfId="3890" xr:uid="{A36F90F8-2471-4944-BC64-E7E2D4ED1131}"/>
    <cellStyle name="Normal 8 4 4 3 4" xfId="3891" xr:uid="{49524201-54EF-429C-8BB6-003B87162141}"/>
    <cellStyle name="Normal 8 4 4 4" xfId="2201" xr:uid="{0E7C880C-5F3F-476B-A7DA-6DDBECE82AC8}"/>
    <cellStyle name="Normal 8 4 4 4 2" xfId="3892" xr:uid="{591FC5CB-CFA7-43F1-BF97-F0A92AB82D1A}"/>
    <cellStyle name="Normal 8 4 4 4 3" xfId="3893" xr:uid="{F93935D5-C529-476A-8863-9F7F61D0C242}"/>
    <cellStyle name="Normal 8 4 4 4 4" xfId="3894" xr:uid="{E97D4118-A1E8-4E07-A0DE-03D94D7C60F6}"/>
    <cellStyle name="Normal 8 4 4 5" xfId="3895" xr:uid="{359587B9-7E4A-42DB-8CA1-90811CC2939C}"/>
    <cellStyle name="Normal 8 4 4 6" xfId="3896" xr:uid="{77F2D96E-CA45-4133-844E-0A4334FBC0B3}"/>
    <cellStyle name="Normal 8 4 4 7" xfId="3897" xr:uid="{69C45A07-3D92-4125-8405-FEDAED50E625}"/>
    <cellStyle name="Normal 8 4 5" xfId="393" xr:uid="{CC5A92FE-7F32-4EAF-AC35-97D927F97F68}"/>
    <cellStyle name="Normal 8 4 5 2" xfId="810" xr:uid="{98F55171-8BB0-472F-BF14-75D3096F46B7}"/>
    <cellStyle name="Normal 8 4 5 2 2" xfId="2202" xr:uid="{F6450FFE-7964-4707-8DBA-296CB9511360}"/>
    <cellStyle name="Normal 8 4 5 2 3" xfId="3898" xr:uid="{C74EF596-76C1-4D23-997E-FFF6AB8C9C7B}"/>
    <cellStyle name="Normal 8 4 5 2 4" xfId="3899" xr:uid="{BB08E90D-4233-4F0A-80B3-4DC04250D70A}"/>
    <cellStyle name="Normal 8 4 5 3" xfId="2203" xr:uid="{A1FBB1C4-23A7-44DE-B949-88CCD8C0964D}"/>
    <cellStyle name="Normal 8 4 5 3 2" xfId="3900" xr:uid="{C262CE64-3225-427E-A25C-8013D2B3CF59}"/>
    <cellStyle name="Normal 8 4 5 3 3" xfId="3901" xr:uid="{8ED8C1C9-98B7-4CDB-9ECB-C6D3C649D8C0}"/>
    <cellStyle name="Normal 8 4 5 3 4" xfId="3902" xr:uid="{20C9E45B-9CD7-4F1F-B574-9E6F923C3B23}"/>
    <cellStyle name="Normal 8 4 5 4" xfId="3903" xr:uid="{438CB68E-02A4-47B0-81EC-A2697C68FA6E}"/>
    <cellStyle name="Normal 8 4 5 5" xfId="3904" xr:uid="{B2D2290A-F597-4693-8DB0-5B132565487D}"/>
    <cellStyle name="Normal 8 4 5 6" xfId="3905" xr:uid="{FD78874C-84F1-4077-A520-CAD44487FDB7}"/>
    <cellStyle name="Normal 8 4 6" xfId="811" xr:uid="{3E49C8B9-45BD-4C25-99FC-8C00D2EB89E9}"/>
    <cellStyle name="Normal 8 4 6 2" xfId="2204" xr:uid="{38C01414-E7AE-43DD-BEC2-5B199BFE192E}"/>
    <cellStyle name="Normal 8 4 6 2 2" xfId="3906" xr:uid="{89B0D48F-B907-4C8D-9CC8-3686BEB05A22}"/>
    <cellStyle name="Normal 8 4 6 2 3" xfId="3907" xr:uid="{F9A49A7C-980D-4CB1-B619-25C6BE80C751}"/>
    <cellStyle name="Normal 8 4 6 2 4" xfId="3908" xr:uid="{D2AD8D09-824B-47D9-8CF5-9A8DEFFBA4F5}"/>
    <cellStyle name="Normal 8 4 6 3" xfId="3909" xr:uid="{96B5D5D0-7F64-472D-82FB-99DD66415CC0}"/>
    <cellStyle name="Normal 8 4 6 4" xfId="3910" xr:uid="{952AC301-60A6-48EA-A9EA-4A26F029AFE5}"/>
    <cellStyle name="Normal 8 4 6 5" xfId="3911" xr:uid="{2693E4DD-A957-4921-939F-228E40CC23E5}"/>
    <cellStyle name="Normal 8 4 7" xfId="2205" xr:uid="{AD771D2C-08A4-4197-8AEC-3F4226638E3E}"/>
    <cellStyle name="Normal 8 4 7 2" xfId="3912" xr:uid="{B3E732D9-A4B3-4297-83C3-4F47EA68397D}"/>
    <cellStyle name="Normal 8 4 7 3" xfId="3913" xr:uid="{FB85FF60-04B7-41B0-947B-9478010F7D4D}"/>
    <cellStyle name="Normal 8 4 7 4" xfId="3914" xr:uid="{6ACD72E9-4305-4C18-ABDC-AA649F1B8F47}"/>
    <cellStyle name="Normal 8 4 8" xfId="3915" xr:uid="{65E78526-984D-4D85-814A-855615A86A37}"/>
    <cellStyle name="Normal 8 4 8 2" xfId="3916" xr:uid="{3CF043A5-6159-4279-B81F-E0094C31D9EB}"/>
    <cellStyle name="Normal 8 4 8 3" xfId="3917" xr:uid="{2BCDF0F8-B5E5-4589-8056-660B51B7DD06}"/>
    <cellStyle name="Normal 8 4 8 4" xfId="3918" xr:uid="{EF191D7C-D3D8-4C30-AF32-239707ACE543}"/>
    <cellStyle name="Normal 8 4 9" xfId="3919" xr:uid="{1B4EC30D-E35B-4E64-8B88-55C7ECAC381C}"/>
    <cellStyle name="Normal 8 5" xfId="161" xr:uid="{606053E1-4FCB-4E8C-BE2B-7EA509B6C50D}"/>
    <cellStyle name="Normal 8 5 2" xfId="162" xr:uid="{79D7A644-F6CC-4BC4-8477-A6BA3F863FBC}"/>
    <cellStyle name="Normal 8 5 2 2" xfId="394" xr:uid="{3F5F29E3-D9CE-4B54-BA4D-08D3C550CB04}"/>
    <cellStyle name="Normal 8 5 2 2 2" xfId="812" xr:uid="{FACB82DD-B73E-479A-B45C-39528677CB83}"/>
    <cellStyle name="Normal 8 5 2 2 2 2" xfId="2206" xr:uid="{F0709D7A-699C-47C7-8469-FB879B71D6CE}"/>
    <cellStyle name="Normal 8 5 2 2 2 3" xfId="3920" xr:uid="{471D9041-43C0-4105-B5C4-2575B22E16E8}"/>
    <cellStyle name="Normal 8 5 2 2 2 4" xfId="3921" xr:uid="{91EC6CE0-70AC-44CA-8E6F-0917738EFB14}"/>
    <cellStyle name="Normal 8 5 2 2 3" xfId="2207" xr:uid="{4A8CAB3A-66C2-43F4-A4A8-B82D928C1D2F}"/>
    <cellStyle name="Normal 8 5 2 2 3 2" xfId="3922" xr:uid="{E790C551-1FC2-4946-85C9-DCC8A8E2E5D8}"/>
    <cellStyle name="Normal 8 5 2 2 3 3" xfId="3923" xr:uid="{7058648F-7B77-4972-BAB6-00F7C07EFC9B}"/>
    <cellStyle name="Normal 8 5 2 2 3 4" xfId="3924" xr:uid="{F1452E21-76CE-4A03-ADF4-4CC1735264AD}"/>
    <cellStyle name="Normal 8 5 2 2 4" xfId="3925" xr:uid="{B8D697C7-FCFA-4212-BD4B-394CDF21F9FC}"/>
    <cellStyle name="Normal 8 5 2 2 5" xfId="3926" xr:uid="{B80EFB0C-559E-431A-9BEF-E29376892F09}"/>
    <cellStyle name="Normal 8 5 2 2 6" xfId="3927" xr:uid="{74770DD1-E6F7-4EC6-99EF-3D84B6BCCA71}"/>
    <cellStyle name="Normal 8 5 2 3" xfId="813" xr:uid="{7F937C5F-CC4D-4F46-8FCF-91B237E91F3A}"/>
    <cellStyle name="Normal 8 5 2 3 2" xfId="2208" xr:uid="{D71F9410-E3B5-4534-81E2-F8321745D1FD}"/>
    <cellStyle name="Normal 8 5 2 3 2 2" xfId="3928" xr:uid="{777C4CC7-267A-499A-B645-B9718C4E4244}"/>
    <cellStyle name="Normal 8 5 2 3 2 3" xfId="3929" xr:uid="{A538107D-4C3D-4934-9E48-53D816C48047}"/>
    <cellStyle name="Normal 8 5 2 3 2 4" xfId="3930" xr:uid="{68502D91-8843-4B64-B2F8-D34A2DF04D11}"/>
    <cellStyle name="Normal 8 5 2 3 3" xfId="3931" xr:uid="{A59DF0F5-4BA5-4B8D-87BC-8295838B430E}"/>
    <cellStyle name="Normal 8 5 2 3 4" xfId="3932" xr:uid="{7D768413-AFCB-471A-8712-4278763CF52A}"/>
    <cellStyle name="Normal 8 5 2 3 5" xfId="3933" xr:uid="{FF35043D-3412-4F59-B4E7-0A79DCC89B0B}"/>
    <cellStyle name="Normal 8 5 2 4" xfId="2209" xr:uid="{5FD27020-41B9-428B-B761-7F1C40B58662}"/>
    <cellStyle name="Normal 8 5 2 4 2" xfId="3934" xr:uid="{AA853B63-1A0D-4383-87B8-D01DB20E725E}"/>
    <cellStyle name="Normal 8 5 2 4 3" xfId="3935" xr:uid="{5C310929-CBFE-4AD3-895B-B39D6B684AD0}"/>
    <cellStyle name="Normal 8 5 2 4 4" xfId="3936" xr:uid="{5D65DBC9-070B-4262-8E79-C72248E62A8A}"/>
    <cellStyle name="Normal 8 5 2 5" xfId="3937" xr:uid="{438A3CD2-7B49-4D6D-BDA3-004C1D15BFC3}"/>
    <cellStyle name="Normal 8 5 2 5 2" xfId="3938" xr:uid="{29BEC6DB-FC80-47D6-BA0A-141CCCE689DE}"/>
    <cellStyle name="Normal 8 5 2 5 3" xfId="3939" xr:uid="{3CBBB26C-D8D3-46A3-B560-414EA5F1BBB4}"/>
    <cellStyle name="Normal 8 5 2 5 4" xfId="3940" xr:uid="{D51727F0-5E33-4A0F-BED5-39FF42B45E28}"/>
    <cellStyle name="Normal 8 5 2 6" xfId="3941" xr:uid="{ED672774-504D-4702-940A-6125B64ECD53}"/>
    <cellStyle name="Normal 8 5 2 7" xfId="3942" xr:uid="{EC4C4033-ECD1-4C33-986D-0C31B4320238}"/>
    <cellStyle name="Normal 8 5 2 8" xfId="3943" xr:uid="{39973D42-E0BC-4F7B-B582-0E8C28D0A99F}"/>
    <cellStyle name="Normal 8 5 3" xfId="395" xr:uid="{041DE1E9-FB3B-475F-A0C0-822C03BD2529}"/>
    <cellStyle name="Normal 8 5 3 2" xfId="814" xr:uid="{E15C79BF-064B-43CA-BFD7-CB1F537FC754}"/>
    <cellStyle name="Normal 8 5 3 2 2" xfId="815" xr:uid="{8B71615A-55E6-478D-98C3-EFEFE2D5BB38}"/>
    <cellStyle name="Normal 8 5 3 2 3" xfId="3944" xr:uid="{ADF44F2D-2FC5-422D-BE0B-DCC2FA54ED94}"/>
    <cellStyle name="Normal 8 5 3 2 4" xfId="3945" xr:uid="{95089DAA-B587-4EE3-A01D-A315F7978547}"/>
    <cellStyle name="Normal 8 5 3 3" xfId="816" xr:uid="{12610155-2619-47F1-9238-97DBB995DCA3}"/>
    <cellStyle name="Normal 8 5 3 3 2" xfId="3946" xr:uid="{54C20F73-AA53-4177-8E3C-76F66B2BC472}"/>
    <cellStyle name="Normal 8 5 3 3 3" xfId="3947" xr:uid="{CAF5174F-EED2-42AF-A83D-4109AB00C5F7}"/>
    <cellStyle name="Normal 8 5 3 3 4" xfId="3948" xr:uid="{16DCAE63-2761-439C-8502-6A066842BABF}"/>
    <cellStyle name="Normal 8 5 3 4" xfId="3949" xr:uid="{AC809CA0-69CB-4EC2-A713-993F03D93F95}"/>
    <cellStyle name="Normal 8 5 3 5" xfId="3950" xr:uid="{656A674B-C7D0-47B1-971C-150D979F0C74}"/>
    <cellStyle name="Normal 8 5 3 6" xfId="3951" xr:uid="{92527AFB-DFD0-43E9-933E-0CAF10F448DC}"/>
    <cellStyle name="Normal 8 5 4" xfId="396" xr:uid="{A333FA55-6AF5-41E6-BB5A-60059FAC672D}"/>
    <cellStyle name="Normal 8 5 4 2" xfId="817" xr:uid="{89F113C0-3CDE-4D49-8E84-F6972D7D4BB4}"/>
    <cellStyle name="Normal 8 5 4 2 2" xfId="3952" xr:uid="{AB7ACEED-9376-4CAD-9359-747F56410FCE}"/>
    <cellStyle name="Normal 8 5 4 2 3" xfId="3953" xr:uid="{92F88AA2-148F-4877-850A-DC7718E79AF1}"/>
    <cellStyle name="Normal 8 5 4 2 4" xfId="3954" xr:uid="{308A1F6E-478E-4E0D-8E8E-09CDC5F3EA91}"/>
    <cellStyle name="Normal 8 5 4 3" xfId="3955" xr:uid="{75EA8F2E-35B6-4F0F-BE7B-E12C610762C7}"/>
    <cellStyle name="Normal 8 5 4 4" xfId="3956" xr:uid="{435A3F22-66AB-435F-AB67-D20E738387EE}"/>
    <cellStyle name="Normal 8 5 4 5" xfId="3957" xr:uid="{2865858D-186A-4345-A0EF-E15F5AB10FE5}"/>
    <cellStyle name="Normal 8 5 5" xfId="818" xr:uid="{00213121-EAE0-467D-A00C-52A089988139}"/>
    <cellStyle name="Normal 8 5 5 2" xfId="3958" xr:uid="{65E6A987-37DD-411A-8EFB-C86423FA6CA3}"/>
    <cellStyle name="Normal 8 5 5 3" xfId="3959" xr:uid="{64D953EA-A576-4EA0-BBE2-4E99DDD21C48}"/>
    <cellStyle name="Normal 8 5 5 4" xfId="3960" xr:uid="{5A7D422E-72BF-4E92-AD8B-7694B19F21D8}"/>
    <cellStyle name="Normal 8 5 6" xfId="3961" xr:uid="{F9A1EB62-A1AF-4FCB-8198-1DF06E9F1C21}"/>
    <cellStyle name="Normal 8 5 6 2" xfId="3962" xr:uid="{6A40ED30-2EC8-4AD8-883B-1B8A058D10D4}"/>
    <cellStyle name="Normal 8 5 6 3" xfId="3963" xr:uid="{C9A0222A-07F8-4914-AFE9-348A24905362}"/>
    <cellStyle name="Normal 8 5 6 4" xfId="3964" xr:uid="{ADB476C8-B83D-4BC6-8C99-8F5A452CC710}"/>
    <cellStyle name="Normal 8 5 7" xfId="3965" xr:uid="{D5204699-E226-4950-936F-0D0D9279E5A2}"/>
    <cellStyle name="Normal 8 5 8" xfId="3966" xr:uid="{9B6E7340-8BA4-44B7-96D2-5E15847118A2}"/>
    <cellStyle name="Normal 8 5 9" xfId="3967" xr:uid="{AB863D95-AD8F-4D29-8C5C-16112CBD015A}"/>
    <cellStyle name="Normal 8 6" xfId="163" xr:uid="{D25934BC-674E-41BB-AA2C-D736C9ACAADB}"/>
    <cellStyle name="Normal 8 6 2" xfId="397" xr:uid="{7DAD0E93-3ED0-45A5-8101-A64E32141A96}"/>
    <cellStyle name="Normal 8 6 2 2" xfId="819" xr:uid="{471E69C4-8D25-4320-B202-40A79F91E886}"/>
    <cellStyle name="Normal 8 6 2 2 2" xfId="2210" xr:uid="{060A1E41-41AD-4CEC-A753-18378F81C00E}"/>
    <cellStyle name="Normal 8 6 2 2 2 2" xfId="2211" xr:uid="{BEA50E72-2DCF-43BB-8BA3-B95B1DD2040D}"/>
    <cellStyle name="Normal 8 6 2 2 3" xfId="2212" xr:uid="{3888B555-2702-4CC0-9E94-649D3470F976}"/>
    <cellStyle name="Normal 8 6 2 2 4" xfId="3968" xr:uid="{FBD457A7-5811-4429-B2FA-B90ED2214130}"/>
    <cellStyle name="Normal 8 6 2 3" xfId="2213" xr:uid="{9F1F5BB5-9107-463C-B78D-5AAF48888A14}"/>
    <cellStyle name="Normal 8 6 2 3 2" xfId="2214" xr:uid="{6BE87105-270A-4A01-8568-4535BCC4419B}"/>
    <cellStyle name="Normal 8 6 2 3 3" xfId="3969" xr:uid="{E4027E30-C2DF-427B-84A3-8553A38BA8FE}"/>
    <cellStyle name="Normal 8 6 2 3 4" xfId="3970" xr:uid="{700A56BE-AF0C-403F-9AF0-ED91517D0E05}"/>
    <cellStyle name="Normal 8 6 2 4" xfId="2215" xr:uid="{AB296565-C213-4BC3-95D6-A6ACB375D2C5}"/>
    <cellStyle name="Normal 8 6 2 5" xfId="3971" xr:uid="{B384B009-D870-4CA3-A008-739D8525233D}"/>
    <cellStyle name="Normal 8 6 2 6" xfId="3972" xr:uid="{84302F12-E178-426A-BDE2-DE6BD22F3EEE}"/>
    <cellStyle name="Normal 8 6 3" xfId="820" xr:uid="{6C4DA719-1BD6-448B-B675-3CAD962D8A79}"/>
    <cellStyle name="Normal 8 6 3 2" xfId="2216" xr:uid="{C5F2F1C5-4CE3-4A89-8A39-19C82EA0BF76}"/>
    <cellStyle name="Normal 8 6 3 2 2" xfId="2217" xr:uid="{859B400C-9EE9-4C39-994A-1AB7F9B72835}"/>
    <cellStyle name="Normal 8 6 3 2 3" xfId="3973" xr:uid="{5223EE1F-4957-4519-B6BB-CE96D92DF7D3}"/>
    <cellStyle name="Normal 8 6 3 2 4" xfId="3974" xr:uid="{D3FBB257-4163-45F0-9613-37C9D91DC92C}"/>
    <cellStyle name="Normal 8 6 3 3" xfId="2218" xr:uid="{39A782DD-1536-4B7D-80E5-C0842E433001}"/>
    <cellStyle name="Normal 8 6 3 4" xfId="3975" xr:uid="{59C9F234-A9D6-4651-A5B1-D052887A7941}"/>
    <cellStyle name="Normal 8 6 3 5" xfId="3976" xr:uid="{5B37EE17-DCC6-4132-8DF3-39C2121195A9}"/>
    <cellStyle name="Normal 8 6 4" xfId="2219" xr:uid="{2E599B2D-2CDD-4298-8E4E-C89CE94448F2}"/>
    <cellStyle name="Normal 8 6 4 2" xfId="2220" xr:uid="{BF83E85E-25EA-4791-B87F-2702D2C55A19}"/>
    <cellStyle name="Normal 8 6 4 3" xfId="3977" xr:uid="{AEF8F4C5-92F0-418A-9354-FA4C5D609706}"/>
    <cellStyle name="Normal 8 6 4 4" xfId="3978" xr:uid="{26E3FDFA-9C36-42A1-B95A-2250CF63B5FC}"/>
    <cellStyle name="Normal 8 6 5" xfId="2221" xr:uid="{3D752987-61BC-4EC4-BCFD-3AD0D7307651}"/>
    <cellStyle name="Normal 8 6 5 2" xfId="3979" xr:uid="{EE71B88B-ADDA-49CF-97A3-4978D949F8F3}"/>
    <cellStyle name="Normal 8 6 5 3" xfId="3980" xr:uid="{7F3DD6F9-2DBB-4DB2-B44D-CEF88D4BCCC0}"/>
    <cellStyle name="Normal 8 6 5 4" xfId="3981" xr:uid="{ACE1E7E4-A443-418D-9F24-533615CD3F9F}"/>
    <cellStyle name="Normal 8 6 6" xfId="3982" xr:uid="{35D6FC76-E7EA-4BA9-A7EB-BD35EABABC70}"/>
    <cellStyle name="Normal 8 6 7" xfId="3983" xr:uid="{F256D2F4-CCB3-4D65-87AF-2975008CCFF7}"/>
    <cellStyle name="Normal 8 6 8" xfId="3984" xr:uid="{FDDC318A-C489-4B2F-8CAD-9E93A4EE9CFF}"/>
    <cellStyle name="Normal 8 7" xfId="398" xr:uid="{CD6BB209-09E9-48A7-8F9B-156661F45218}"/>
    <cellStyle name="Normal 8 7 2" xfId="821" xr:uid="{C04EF03E-9BD3-439E-B924-15FE9EA6EF8E}"/>
    <cellStyle name="Normal 8 7 2 2" xfId="822" xr:uid="{154AB9F6-8746-45F4-9353-2A1709893D42}"/>
    <cellStyle name="Normal 8 7 2 2 2" xfId="2222" xr:uid="{18EB5398-4469-4BE0-ADB3-D9A060E68FD2}"/>
    <cellStyle name="Normal 8 7 2 2 3" xfId="3985" xr:uid="{010656F7-158B-4CE8-A1F1-91EFDFB8361A}"/>
    <cellStyle name="Normal 8 7 2 2 4" xfId="3986" xr:uid="{C9B05684-0A05-4E16-B3D5-E7223DE43BCB}"/>
    <cellStyle name="Normal 8 7 2 3" xfId="2223" xr:uid="{5F3681D4-3CD7-4E6A-B9CB-2DAA11ECF483}"/>
    <cellStyle name="Normal 8 7 2 4" xfId="3987" xr:uid="{F59A0736-C638-4F1E-ACD5-180961AA4C29}"/>
    <cellStyle name="Normal 8 7 2 5" xfId="3988" xr:uid="{349505D8-1993-4447-8E93-4089B7C5F18A}"/>
    <cellStyle name="Normal 8 7 3" xfId="823" xr:uid="{5DEEA043-77EB-41DE-92E4-A6D4E8197C33}"/>
    <cellStyle name="Normal 8 7 3 2" xfId="2224" xr:uid="{A50679B6-93D9-4FC0-945C-A1C7056024E6}"/>
    <cellStyle name="Normal 8 7 3 3" xfId="3989" xr:uid="{381840F1-1EA5-4C89-A1EA-0A9ED7C0B744}"/>
    <cellStyle name="Normal 8 7 3 4" xfId="3990" xr:uid="{059FD579-767A-4219-93E2-1DBF985510B1}"/>
    <cellStyle name="Normal 8 7 4" xfId="2225" xr:uid="{82DFB6A6-CB72-4BA3-86C9-46AD25CB7769}"/>
    <cellStyle name="Normal 8 7 4 2" xfId="3991" xr:uid="{D1FC910D-76D0-4E17-B1A2-446A3F1509E1}"/>
    <cellStyle name="Normal 8 7 4 3" xfId="3992" xr:uid="{AC4CED56-FC2C-4AB6-BDFA-0603F000D3C8}"/>
    <cellStyle name="Normal 8 7 4 4" xfId="3993" xr:uid="{37ED4FC6-7AE0-44CB-A04A-C30B3981AE61}"/>
    <cellStyle name="Normal 8 7 5" xfId="3994" xr:uid="{FE8D4C43-CE46-4168-8715-3F60958B6510}"/>
    <cellStyle name="Normal 8 7 6" xfId="3995" xr:uid="{1C17B481-96F1-4EA0-8073-8CA054F04FB0}"/>
    <cellStyle name="Normal 8 7 7" xfId="3996" xr:uid="{0158A51D-01B4-487C-825D-41DF09277C7F}"/>
    <cellStyle name="Normal 8 8" xfId="399" xr:uid="{55A4F4E3-BD5E-4843-9753-3819FD8158D0}"/>
    <cellStyle name="Normal 8 8 2" xfId="824" xr:uid="{B0D560E1-C0C8-4A03-BC72-D68466E29C28}"/>
    <cellStyle name="Normal 8 8 2 2" xfId="2226" xr:uid="{01BC0AF7-6EE0-4EAF-87D0-BE36B6F79DFF}"/>
    <cellStyle name="Normal 8 8 2 3" xfId="3997" xr:uid="{E67399AF-E220-4562-BB5C-08EAED32063D}"/>
    <cellStyle name="Normal 8 8 2 4" xfId="3998" xr:uid="{C768E0F2-DEBC-40D1-B0F5-1CEBDF42AF5B}"/>
    <cellStyle name="Normal 8 8 3" xfId="2227" xr:uid="{62C365D7-77DF-44F7-81F7-B75A59F69DFD}"/>
    <cellStyle name="Normal 8 8 3 2" xfId="3999" xr:uid="{088730D0-A3F7-4097-812B-95C28C13DC43}"/>
    <cellStyle name="Normal 8 8 3 3" xfId="4000" xr:uid="{F5B368FB-471A-4F31-A29A-B1B7245AAD92}"/>
    <cellStyle name="Normal 8 8 3 4" xfId="4001" xr:uid="{9C1E7305-7056-426A-8CEB-1C1F226CC1AF}"/>
    <cellStyle name="Normal 8 8 4" xfId="4002" xr:uid="{8167A5BA-05B2-429B-8995-5F43C8A35598}"/>
    <cellStyle name="Normal 8 8 5" xfId="4003" xr:uid="{E3A77754-DD2F-4DA6-AA8F-AF227F695626}"/>
    <cellStyle name="Normal 8 8 6" xfId="4004" xr:uid="{106FB0DD-9C32-4947-8C55-10C4A263360F}"/>
    <cellStyle name="Normal 8 9" xfId="400" xr:uid="{B48F6DB9-1B9C-4E95-8DC3-1AEFE875CF72}"/>
    <cellStyle name="Normal 8 9 2" xfId="2228" xr:uid="{34CE4A2D-DCC0-4375-A81A-5B74E24FFD59}"/>
    <cellStyle name="Normal 8 9 2 2" xfId="4005" xr:uid="{20A1C447-D7A9-483C-8929-C2C22DD63336}"/>
    <cellStyle name="Normal 8 9 2 2 2" xfId="4410" xr:uid="{C2A2A127-E424-4A52-9D98-6DAD38598E1F}"/>
    <cellStyle name="Normal 8 9 2 2 3" xfId="4689" xr:uid="{2F83B552-A94F-4862-84E1-B77BCF7F6F63}"/>
    <cellStyle name="Normal 8 9 2 3" xfId="4006" xr:uid="{4C47EF9D-DA4C-4798-BD4B-5CFF23E23B54}"/>
    <cellStyle name="Normal 8 9 2 4" xfId="4007" xr:uid="{F3C18D3F-5211-46C8-8691-ECCD1A29A4DD}"/>
    <cellStyle name="Normal 8 9 3" xfId="4008" xr:uid="{F618DC63-6A3B-43B2-9928-DA525C8B9A49}"/>
    <cellStyle name="Normal 8 9 4" xfId="4009" xr:uid="{E2A476C3-C86A-4425-B136-76DD341B5EAF}"/>
    <cellStyle name="Normal 8 9 4 2" xfId="4580" xr:uid="{43A16125-F93D-468E-8427-887561DF9D50}"/>
    <cellStyle name="Normal 8 9 4 3" xfId="4690" xr:uid="{3D203F7D-A538-45F2-A521-8D3C647CD884}"/>
    <cellStyle name="Normal 8 9 4 4" xfId="4609" xr:uid="{A89C73D1-0232-4A26-9069-C26161F8F7CA}"/>
    <cellStyle name="Normal 8 9 5" xfId="4010" xr:uid="{2008DA0F-0D1D-4324-A4D9-830A80651965}"/>
    <cellStyle name="Normal 9" xfId="164" xr:uid="{A4FCCF82-E941-47B7-B256-5D2FA35CC450}"/>
    <cellStyle name="Normal 9 10" xfId="401" xr:uid="{DA1A8177-D368-49EE-A2FC-C43B21B8C6CC}"/>
    <cellStyle name="Normal 9 10 2" xfId="2229" xr:uid="{9504DFF1-6833-40E6-BB34-0B660E890828}"/>
    <cellStyle name="Normal 9 10 2 2" xfId="4011" xr:uid="{B0CC588E-A4CA-4534-B6E7-0C399BA568F1}"/>
    <cellStyle name="Normal 9 10 2 3" xfId="4012" xr:uid="{F52C2AFA-3C66-4FCE-9389-01C37A1CBD9D}"/>
    <cellStyle name="Normal 9 10 2 4" xfId="4013" xr:uid="{A95B6F23-CCB3-4CBB-B104-1501C10DA520}"/>
    <cellStyle name="Normal 9 10 3" xfId="4014" xr:uid="{86532FBD-83AE-463F-85E5-8E58836DC738}"/>
    <cellStyle name="Normal 9 10 4" xfId="4015" xr:uid="{0FF4E870-4B4F-443D-AAF0-6D9E3A60E892}"/>
    <cellStyle name="Normal 9 10 5" xfId="4016" xr:uid="{041FE798-D13E-46E1-AAA8-9ABA68F0E65E}"/>
    <cellStyle name="Normal 9 11" xfId="2230" xr:uid="{64D707C6-56C2-449B-92E3-043284770501}"/>
    <cellStyle name="Normal 9 11 2" xfId="4017" xr:uid="{4DCB2596-AB81-4A31-861D-D885B7CF6786}"/>
    <cellStyle name="Normal 9 11 3" xfId="4018" xr:uid="{B8582C51-A171-4A80-8435-C2EFBE0D15DD}"/>
    <cellStyle name="Normal 9 11 4" xfId="4019" xr:uid="{48913C99-7953-4E42-AE3C-AB021DFA9DD4}"/>
    <cellStyle name="Normal 9 12" xfId="4020" xr:uid="{E302DCE8-3395-484F-B620-54ECCC0A7A64}"/>
    <cellStyle name="Normal 9 12 2" xfId="4021" xr:uid="{22C00EA9-E033-4E91-BEED-93B377095C74}"/>
    <cellStyle name="Normal 9 12 3" xfId="4022" xr:uid="{3DDB56B2-3574-4676-B011-076769751DA0}"/>
    <cellStyle name="Normal 9 12 4" xfId="4023" xr:uid="{A0CD40A3-D362-4584-9DFD-319AE2F5F936}"/>
    <cellStyle name="Normal 9 13" xfId="4024" xr:uid="{37513CC9-B772-443C-B971-CF9470B0216C}"/>
    <cellStyle name="Normal 9 13 2" xfId="4025" xr:uid="{9285E9A6-D802-4542-A0B0-D354409A1AB3}"/>
    <cellStyle name="Normal 9 14" xfId="4026" xr:uid="{8095C449-665D-4D61-B12D-5CFE27343696}"/>
    <cellStyle name="Normal 9 15" xfId="4027" xr:uid="{BFA174DD-E4BC-4F99-A86A-EEC2B510F3B2}"/>
    <cellStyle name="Normal 9 16" xfId="4028" xr:uid="{1FE9D24B-6141-4192-8434-497FFFCB3508}"/>
    <cellStyle name="Normal 9 2" xfId="165" xr:uid="{BDF8BAD8-2212-4E86-8488-4112B6730B13}"/>
    <cellStyle name="Normal 9 2 2" xfId="402" xr:uid="{D3DB79A3-AA22-4E7B-8FD8-199183B225E1}"/>
    <cellStyle name="Normal 9 2 2 2" xfId="4672" xr:uid="{0C92E00C-DBB4-4F12-AD5A-A029121862C9}"/>
    <cellStyle name="Normal 9 2 3" xfId="4561" xr:uid="{9BB3D4C9-D9F7-467D-A6D5-5A83A67E6E97}"/>
    <cellStyle name="Normal 9 3" xfId="166" xr:uid="{11CCC6CA-6958-467F-BE89-09336758E13D}"/>
    <cellStyle name="Normal 9 3 10" xfId="4029" xr:uid="{52138267-DCF5-4624-A271-166FE21E01AC}"/>
    <cellStyle name="Normal 9 3 11" xfId="4030" xr:uid="{CB437669-8CF4-4FA7-A4BA-E9D6C70BFC13}"/>
    <cellStyle name="Normal 9 3 2" xfId="167" xr:uid="{64FCB947-3750-47DF-993F-6469C619AF87}"/>
    <cellStyle name="Normal 9 3 2 2" xfId="168" xr:uid="{1D1DF713-0647-45FF-A764-9E2555290D1F}"/>
    <cellStyle name="Normal 9 3 2 2 2" xfId="403" xr:uid="{367C2D94-1241-4D83-890D-7DC7C6963E7B}"/>
    <cellStyle name="Normal 9 3 2 2 2 2" xfId="825" xr:uid="{70DC8D0E-AB98-4E7E-B44B-A02AFE61D5B5}"/>
    <cellStyle name="Normal 9 3 2 2 2 2 2" xfId="826" xr:uid="{C1AA45B8-9CCA-49F3-935E-0C52134F6A1A}"/>
    <cellStyle name="Normal 9 3 2 2 2 2 2 2" xfId="2231" xr:uid="{4194F269-6008-47DD-A947-E3B3B24B79A4}"/>
    <cellStyle name="Normal 9 3 2 2 2 2 2 2 2" xfId="2232" xr:uid="{10CA7F96-B2FF-4B70-9EB0-4F878A93D9B7}"/>
    <cellStyle name="Normal 9 3 2 2 2 2 2 3" xfId="2233" xr:uid="{672129F4-1E2F-4C8E-BE67-91CE5EEEE364}"/>
    <cellStyle name="Normal 9 3 2 2 2 2 3" xfId="2234" xr:uid="{ADF70894-9142-402C-A5A4-12ECB6B2FB6B}"/>
    <cellStyle name="Normal 9 3 2 2 2 2 3 2" xfId="2235" xr:uid="{C8F05AF0-FA34-413F-9C90-C60E0C97753A}"/>
    <cellStyle name="Normal 9 3 2 2 2 2 4" xfId="2236" xr:uid="{C916087A-EFD9-408A-B356-EB40416CC646}"/>
    <cellStyle name="Normal 9 3 2 2 2 3" xfId="827" xr:uid="{A4A84CFE-C562-4D92-B545-55E5FC277DC8}"/>
    <cellStyle name="Normal 9 3 2 2 2 3 2" xfId="2237" xr:uid="{73BE34B1-5CF7-434E-92A0-F0F4D41DB760}"/>
    <cellStyle name="Normal 9 3 2 2 2 3 2 2" xfId="2238" xr:uid="{91B5DFE4-8194-40AD-9413-E1782DFDFFFA}"/>
    <cellStyle name="Normal 9 3 2 2 2 3 3" xfId="2239" xr:uid="{0918BF04-DD3B-4FE2-A95B-1379DD424459}"/>
    <cellStyle name="Normal 9 3 2 2 2 3 4" xfId="4031" xr:uid="{27F820B5-2A94-418E-93A1-447B3C967A89}"/>
    <cellStyle name="Normal 9 3 2 2 2 4" xfId="2240" xr:uid="{E27664E9-FF7E-46D5-B29D-ECF13D3FA17D}"/>
    <cellStyle name="Normal 9 3 2 2 2 4 2" xfId="2241" xr:uid="{61474D82-CB3A-4297-9B7E-6125B9AC58C0}"/>
    <cellStyle name="Normal 9 3 2 2 2 5" xfId="2242" xr:uid="{92DCD312-99FC-45A2-A448-A6F18A798EFD}"/>
    <cellStyle name="Normal 9 3 2 2 2 6" xfId="4032" xr:uid="{AA2FDDBE-D9F8-420D-BE01-FCA136367F73}"/>
    <cellStyle name="Normal 9 3 2 2 3" xfId="404" xr:uid="{80159D24-363F-4B62-98CE-02FD7DCA8514}"/>
    <cellStyle name="Normal 9 3 2 2 3 2" xfId="828" xr:uid="{370414E1-7CF4-472E-87B4-0DD173B72D3F}"/>
    <cellStyle name="Normal 9 3 2 2 3 2 2" xfId="829" xr:uid="{4CE092E0-C973-498E-98E1-C6145866AFEA}"/>
    <cellStyle name="Normal 9 3 2 2 3 2 2 2" xfId="2243" xr:uid="{46FF8616-A50D-432B-BCE3-491DC1AF48BF}"/>
    <cellStyle name="Normal 9 3 2 2 3 2 2 2 2" xfId="2244" xr:uid="{997E2404-1889-421D-9B09-3439293E0FF3}"/>
    <cellStyle name="Normal 9 3 2 2 3 2 2 3" xfId="2245" xr:uid="{18E4B0F5-C389-4329-B910-DA9833991D98}"/>
    <cellStyle name="Normal 9 3 2 2 3 2 3" xfId="2246" xr:uid="{F4DD20A9-BEB2-424D-B6A8-FAB2D98D1900}"/>
    <cellStyle name="Normal 9 3 2 2 3 2 3 2" xfId="2247" xr:uid="{5B7A121B-AC95-4EC9-99E5-B24FE12DC2CD}"/>
    <cellStyle name="Normal 9 3 2 2 3 2 4" xfId="2248" xr:uid="{4521DF4C-398A-4275-8EBC-16E4EB1EFC5F}"/>
    <cellStyle name="Normal 9 3 2 2 3 3" xfId="830" xr:uid="{048B41CE-EED5-465D-845A-602B2DA3DB92}"/>
    <cellStyle name="Normal 9 3 2 2 3 3 2" xfId="2249" xr:uid="{AA9E6BD5-A0BF-4DAC-95EA-06BD7F6FDA79}"/>
    <cellStyle name="Normal 9 3 2 2 3 3 2 2" xfId="2250" xr:uid="{E7D9F047-22CB-409B-B54B-4ABBB00D3DD1}"/>
    <cellStyle name="Normal 9 3 2 2 3 3 3" xfId="2251" xr:uid="{D5715232-AD6A-4B9B-ACC3-989DB2B37C33}"/>
    <cellStyle name="Normal 9 3 2 2 3 4" xfId="2252" xr:uid="{473BC379-6E99-4C8B-B01D-BCD5AEB690C2}"/>
    <cellStyle name="Normal 9 3 2 2 3 4 2" xfId="2253" xr:uid="{DB94CE62-ACB8-4C6F-9BD5-AD22C1152CC1}"/>
    <cellStyle name="Normal 9 3 2 2 3 5" xfId="2254" xr:uid="{F52ADCB5-24C8-48F8-934B-65E27595F0DC}"/>
    <cellStyle name="Normal 9 3 2 2 4" xfId="831" xr:uid="{C8904DE2-FC07-4B78-AE2C-C49374FC1B85}"/>
    <cellStyle name="Normal 9 3 2 2 4 2" xfId="832" xr:uid="{48928942-871E-491A-8966-6443DDEA1763}"/>
    <cellStyle name="Normal 9 3 2 2 4 2 2" xfId="2255" xr:uid="{E6C85CA8-F545-4B37-9E96-8883EACA8642}"/>
    <cellStyle name="Normal 9 3 2 2 4 2 2 2" xfId="2256" xr:uid="{72DE504C-8E07-44B1-9317-B67E5AF33BE9}"/>
    <cellStyle name="Normal 9 3 2 2 4 2 3" xfId="2257" xr:uid="{530C8E94-35DC-4C58-A8B5-415B0C3B7D0F}"/>
    <cellStyle name="Normal 9 3 2 2 4 3" xfId="2258" xr:uid="{30459E70-ABD1-4925-BAED-624BFF418851}"/>
    <cellStyle name="Normal 9 3 2 2 4 3 2" xfId="2259" xr:uid="{498F18E6-57C0-4600-A67F-EC8478A5A60F}"/>
    <cellStyle name="Normal 9 3 2 2 4 4" xfId="2260" xr:uid="{6B888A59-F643-4DF2-B226-15A5C3BC29F2}"/>
    <cellStyle name="Normal 9 3 2 2 5" xfId="833" xr:uid="{00A0FAD9-1596-4389-A835-B0816F1C6DB3}"/>
    <cellStyle name="Normal 9 3 2 2 5 2" xfId="2261" xr:uid="{9422FE6E-FFE4-4A03-A1E8-CCAD485D272C}"/>
    <cellStyle name="Normal 9 3 2 2 5 2 2" xfId="2262" xr:uid="{39B51A79-FA04-4CA7-8DD6-CA968A1F0376}"/>
    <cellStyle name="Normal 9 3 2 2 5 3" xfId="2263" xr:uid="{E82D3868-CC6F-46CE-B31D-CB72E4538BD6}"/>
    <cellStyle name="Normal 9 3 2 2 5 4" xfId="4033" xr:uid="{3BE76A86-3A12-477D-ACBF-EA57EADDFB12}"/>
    <cellStyle name="Normal 9 3 2 2 6" xfId="2264" xr:uid="{B134B5C7-098B-4CAF-87FA-693C50F40051}"/>
    <cellStyle name="Normal 9 3 2 2 6 2" xfId="2265" xr:uid="{4655A550-4E97-4284-AE96-6689C8F4CBF6}"/>
    <cellStyle name="Normal 9 3 2 2 7" xfId="2266" xr:uid="{8AC35442-9825-4D30-A64F-14D390BD6283}"/>
    <cellStyle name="Normal 9 3 2 2 8" xfId="4034" xr:uid="{4FCD7BC2-7BAA-4BA1-8EDF-58A630B3FFE7}"/>
    <cellStyle name="Normal 9 3 2 3" xfId="405" xr:uid="{70550A84-AB25-48BA-B929-D27ACFFB1D37}"/>
    <cellStyle name="Normal 9 3 2 3 2" xfId="834" xr:uid="{FB38BEDC-A8E6-4395-8734-5993CDA3123F}"/>
    <cellStyle name="Normal 9 3 2 3 2 2" xfId="835" xr:uid="{696D75C3-428E-48A6-9C4F-9A9427074707}"/>
    <cellStyle name="Normal 9 3 2 3 2 2 2" xfId="2267" xr:uid="{4B45C484-5D0D-413F-903B-6B723FDEE2CC}"/>
    <cellStyle name="Normal 9 3 2 3 2 2 2 2" xfId="2268" xr:uid="{D9C3F1AD-E054-435E-ADC1-8138C19BE79B}"/>
    <cellStyle name="Normal 9 3 2 3 2 2 3" xfId="2269" xr:uid="{EA9506E6-40B1-4FEC-97E2-5E5E64D8730C}"/>
    <cellStyle name="Normal 9 3 2 3 2 3" xfId="2270" xr:uid="{1DB06C5F-4C75-46FF-8591-B4501944B96C}"/>
    <cellStyle name="Normal 9 3 2 3 2 3 2" xfId="2271" xr:uid="{0A2091FA-6FFB-495B-A88A-A297AB641C1E}"/>
    <cellStyle name="Normal 9 3 2 3 2 4" xfId="2272" xr:uid="{94BD5CCC-6074-4F84-91AF-AD3714B698BE}"/>
    <cellStyle name="Normal 9 3 2 3 3" xfId="836" xr:uid="{F3ACC73E-66C3-4301-8F06-BDEC55245611}"/>
    <cellStyle name="Normal 9 3 2 3 3 2" xfId="2273" xr:uid="{2B0B245C-8118-49C4-AE86-85154B2BB5D0}"/>
    <cellStyle name="Normal 9 3 2 3 3 2 2" xfId="2274" xr:uid="{0D740036-0ECE-44A9-AE14-F1FCAF3600BD}"/>
    <cellStyle name="Normal 9 3 2 3 3 3" xfId="2275" xr:uid="{8E7BC8ED-23F1-4569-86B3-379454EA5BF6}"/>
    <cellStyle name="Normal 9 3 2 3 3 4" xfId="4035" xr:uid="{BC2ED9D8-690C-4A45-B1D9-9172F13A86AD}"/>
    <cellStyle name="Normal 9 3 2 3 4" xfId="2276" xr:uid="{9816AF30-52BF-45BC-801D-10B904F49397}"/>
    <cellStyle name="Normal 9 3 2 3 4 2" xfId="2277" xr:uid="{3F36EAC5-B039-4135-99C6-FBD84E8406B4}"/>
    <cellStyle name="Normal 9 3 2 3 5" xfId="2278" xr:uid="{E85E79E7-DAF0-4A47-B966-D4A122DF6B4C}"/>
    <cellStyle name="Normal 9 3 2 3 6" xfId="4036" xr:uid="{9ABC1AC8-B008-44A0-8027-F47B8C2D6D28}"/>
    <cellStyle name="Normal 9 3 2 4" xfId="406" xr:uid="{51EEB8CB-4909-4E57-8582-C7230A229395}"/>
    <cellStyle name="Normal 9 3 2 4 2" xfId="837" xr:uid="{F23D3392-5359-4F8F-A3AE-7109055B5B43}"/>
    <cellStyle name="Normal 9 3 2 4 2 2" xfId="838" xr:uid="{A04B3DA7-A2D5-41D2-A871-BEB598008B81}"/>
    <cellStyle name="Normal 9 3 2 4 2 2 2" xfId="2279" xr:uid="{02854056-03E2-4B21-99F9-EDFA3AF45558}"/>
    <cellStyle name="Normal 9 3 2 4 2 2 2 2" xfId="2280" xr:uid="{E9BC77B4-D706-4281-AD24-9FC93D5B62AB}"/>
    <cellStyle name="Normal 9 3 2 4 2 2 3" xfId="2281" xr:uid="{0880B4CE-5E1A-4FF0-82B1-DE6099020D54}"/>
    <cellStyle name="Normal 9 3 2 4 2 3" xfId="2282" xr:uid="{6147FFBD-EF07-4ACF-86A6-4A9B130E27B2}"/>
    <cellStyle name="Normal 9 3 2 4 2 3 2" xfId="2283" xr:uid="{2A5FB82F-AAFB-4234-8828-BC4A1B85DBF4}"/>
    <cellStyle name="Normal 9 3 2 4 2 4" xfId="2284" xr:uid="{3A0B265C-0ADF-422E-8F01-4F1BC26395B8}"/>
    <cellStyle name="Normal 9 3 2 4 3" xfId="839" xr:uid="{22E0404B-8526-4BEA-B152-919BCAE08C2A}"/>
    <cellStyle name="Normal 9 3 2 4 3 2" xfId="2285" xr:uid="{22AF0BC2-4BF8-41E0-8F3C-A1EACF8C0C6D}"/>
    <cellStyle name="Normal 9 3 2 4 3 2 2" xfId="2286" xr:uid="{653EDE12-D878-4F88-94AB-AC72451A6DCB}"/>
    <cellStyle name="Normal 9 3 2 4 3 3" xfId="2287" xr:uid="{623231C5-5741-4DED-9E3A-EFD7F0DB5438}"/>
    <cellStyle name="Normal 9 3 2 4 4" xfId="2288" xr:uid="{8FC418FD-6528-496C-A904-CFB277DE703F}"/>
    <cellStyle name="Normal 9 3 2 4 4 2" xfId="2289" xr:uid="{5F4740E7-1FBA-4638-BDD6-CD8177AA866B}"/>
    <cellStyle name="Normal 9 3 2 4 5" xfId="2290" xr:uid="{114E12E4-0CF5-41E1-AE0B-919AB8A0A3EF}"/>
    <cellStyle name="Normal 9 3 2 5" xfId="407" xr:uid="{0DE4F51B-ACC1-4C85-9879-2E920654DB64}"/>
    <cellStyle name="Normal 9 3 2 5 2" xfId="840" xr:uid="{6C1C85E6-D9E7-4B99-BE17-85FF32361859}"/>
    <cellStyle name="Normal 9 3 2 5 2 2" xfId="2291" xr:uid="{71CAB49E-BB11-40B2-858C-2C10D2127E7B}"/>
    <cellStyle name="Normal 9 3 2 5 2 2 2" xfId="2292" xr:uid="{1B36BA5D-F557-4706-8AB2-979BAD3F413A}"/>
    <cellStyle name="Normal 9 3 2 5 2 3" xfId="2293" xr:uid="{AEBA78EE-AA01-4AB6-9406-A28AF037E492}"/>
    <cellStyle name="Normal 9 3 2 5 3" xfId="2294" xr:uid="{63FF6EE8-98A3-42A6-8393-C176A2098EEF}"/>
    <cellStyle name="Normal 9 3 2 5 3 2" xfId="2295" xr:uid="{A25F9C68-066E-4F8C-B85A-7F18E21290F2}"/>
    <cellStyle name="Normal 9 3 2 5 4" xfId="2296" xr:uid="{D439802F-C0EF-49A3-A55B-F1EDD28B5CE7}"/>
    <cellStyle name="Normal 9 3 2 6" xfId="841" xr:uid="{D8AD7C8F-8E62-4252-BFC9-33FF9F1FD9D7}"/>
    <cellStyle name="Normal 9 3 2 6 2" xfId="2297" xr:uid="{59EBC5F3-E5D3-47E1-8590-C197E177F2EE}"/>
    <cellStyle name="Normal 9 3 2 6 2 2" xfId="2298" xr:uid="{235AA861-2835-49C7-893A-A5D5255F9BFF}"/>
    <cellStyle name="Normal 9 3 2 6 3" xfId="2299" xr:uid="{F2890C65-CE39-4A32-9492-DBE7B189B0F1}"/>
    <cellStyle name="Normal 9 3 2 6 4" xfId="4037" xr:uid="{78379BEB-C674-4135-A3CE-F1EE4732C33E}"/>
    <cellStyle name="Normal 9 3 2 7" xfId="2300" xr:uid="{0C15E0B7-12ED-494C-BD12-867FB9C852EC}"/>
    <cellStyle name="Normal 9 3 2 7 2" xfId="2301" xr:uid="{90696698-D2B8-4BE2-879D-3DC23B05E020}"/>
    <cellStyle name="Normal 9 3 2 8" xfId="2302" xr:uid="{0B188210-3707-4694-846F-1E0655E0C4EB}"/>
    <cellStyle name="Normal 9 3 2 9" xfId="4038" xr:uid="{28FD6CDF-7F21-4341-A767-884DB3748303}"/>
    <cellStyle name="Normal 9 3 3" xfId="169" xr:uid="{EF91B649-8E98-4695-98B4-DDA6D416E8B2}"/>
    <cellStyle name="Normal 9 3 3 2" xfId="170" xr:uid="{4898832F-089D-4D72-B071-4E98A8462DC3}"/>
    <cellStyle name="Normal 9 3 3 2 2" xfId="842" xr:uid="{5E463F64-AC01-4F17-85EE-F8C9F039BB5F}"/>
    <cellStyle name="Normal 9 3 3 2 2 2" xfId="843" xr:uid="{1142DD51-6DA3-4331-8A4F-258D62EE32EA}"/>
    <cellStyle name="Normal 9 3 3 2 2 2 2" xfId="2303" xr:uid="{A702B6C3-BC70-4A05-89A2-04C3CD548EC8}"/>
    <cellStyle name="Normal 9 3 3 2 2 2 2 2" xfId="2304" xr:uid="{438EFF1C-0425-431F-BD12-95DFB9A93B1E}"/>
    <cellStyle name="Normal 9 3 3 2 2 2 3" xfId="2305" xr:uid="{AAAD4E32-D00D-4B8F-8CFC-823BC4553721}"/>
    <cellStyle name="Normal 9 3 3 2 2 3" xfId="2306" xr:uid="{D5BA82C8-C860-4D46-8BE0-FBFA2F8BD6E5}"/>
    <cellStyle name="Normal 9 3 3 2 2 3 2" xfId="2307" xr:uid="{6DAA7FD1-732F-40B1-A690-E14407878BF8}"/>
    <cellStyle name="Normal 9 3 3 2 2 4" xfId="2308" xr:uid="{E06EDCA4-F900-4D5D-B452-FE15CB8C6AE8}"/>
    <cellStyle name="Normal 9 3 3 2 3" xfId="844" xr:uid="{CC34973E-7373-491F-AD2F-5A08DD218889}"/>
    <cellStyle name="Normal 9 3 3 2 3 2" xfId="2309" xr:uid="{9C406277-0769-4ED2-BD68-3BA597E92855}"/>
    <cellStyle name="Normal 9 3 3 2 3 2 2" xfId="2310" xr:uid="{A5BA018D-45FF-46AB-8092-AA760393732E}"/>
    <cellStyle name="Normal 9 3 3 2 3 3" xfId="2311" xr:uid="{BEF6EDB1-4F58-4A8B-A8CF-74623F8F37C3}"/>
    <cellStyle name="Normal 9 3 3 2 3 4" xfId="4039" xr:uid="{A44B940B-2F6F-43C8-A197-D50E49C4EADA}"/>
    <cellStyle name="Normal 9 3 3 2 4" xfId="2312" xr:uid="{3044CF5D-8DE4-4216-8730-2EC947E0DB07}"/>
    <cellStyle name="Normal 9 3 3 2 4 2" xfId="2313" xr:uid="{2D3F0845-7CC2-4C59-BAD9-B4427DE84B71}"/>
    <cellStyle name="Normal 9 3 3 2 5" xfId="2314" xr:uid="{750B4851-117C-40B3-9067-C0FA083AF4B6}"/>
    <cellStyle name="Normal 9 3 3 2 6" xfId="4040" xr:uid="{EFDDACCC-940D-47E7-815E-6A6D62C46741}"/>
    <cellStyle name="Normal 9 3 3 3" xfId="408" xr:uid="{CB839F02-767A-4457-82BB-0B39A73A668F}"/>
    <cellStyle name="Normal 9 3 3 3 2" xfId="845" xr:uid="{512B75D8-F2DA-45BD-AD9A-82BB1EA1F6EA}"/>
    <cellStyle name="Normal 9 3 3 3 2 2" xfId="846" xr:uid="{AED2DABA-DB76-403E-A7DC-A8B2F7ED3CDA}"/>
    <cellStyle name="Normal 9 3 3 3 2 2 2" xfId="2315" xr:uid="{A98874CF-D8AF-4DB5-B3C8-64613F6D2E73}"/>
    <cellStyle name="Normal 9 3 3 3 2 2 2 2" xfId="2316" xr:uid="{7942FDFB-499D-4293-8619-20603F3B3364}"/>
    <cellStyle name="Normal 9 3 3 3 2 2 2 2 2" xfId="4765" xr:uid="{570DA2B1-9C14-4716-820C-45E6D364EA1A}"/>
    <cellStyle name="Normal 9 3 3 3 2 2 3" xfId="2317" xr:uid="{C7805704-F1B1-44C2-88C1-E9BE2E092AC3}"/>
    <cellStyle name="Normal 9 3 3 3 2 2 3 2" xfId="4766" xr:uid="{3F3B0943-82FE-4CAD-8168-C5D1C9BCA277}"/>
    <cellStyle name="Normal 9 3 3 3 2 3" xfId="2318" xr:uid="{CAB0306C-C9FF-4FD1-B737-6AED41D03BF7}"/>
    <cellStyle name="Normal 9 3 3 3 2 3 2" xfId="2319" xr:uid="{322871B5-F85E-499D-AF16-A3FF14EBDAA1}"/>
    <cellStyle name="Normal 9 3 3 3 2 3 2 2" xfId="4768" xr:uid="{981C2FBA-53C2-4D6D-B35D-9238B1EF6730}"/>
    <cellStyle name="Normal 9 3 3 3 2 3 3" xfId="4767" xr:uid="{BDF60A40-716C-48F9-892B-60BA39622559}"/>
    <cellStyle name="Normal 9 3 3 3 2 4" xfId="2320" xr:uid="{41339A9F-6146-411B-8CD2-E286234457B0}"/>
    <cellStyle name="Normal 9 3 3 3 2 4 2" xfId="4769" xr:uid="{10B4468E-E1BC-428F-8430-8394A5A64BBA}"/>
    <cellStyle name="Normal 9 3 3 3 3" xfId="847" xr:uid="{88D1A79D-F4E2-4205-BC42-05D6CF04B9B3}"/>
    <cellStyle name="Normal 9 3 3 3 3 2" xfId="2321" xr:uid="{28787AAE-46C5-48DF-9162-807CF0518DCF}"/>
    <cellStyle name="Normal 9 3 3 3 3 2 2" xfId="2322" xr:uid="{EC180A44-4C87-4CC3-A560-4985A82BB3FD}"/>
    <cellStyle name="Normal 9 3 3 3 3 2 2 2" xfId="4772" xr:uid="{CB040C2A-6045-4BBA-87A2-CAB0F4CEC84C}"/>
    <cellStyle name="Normal 9 3 3 3 3 2 3" xfId="4771" xr:uid="{BBCFF0A1-F990-4709-8EC2-448AF4A75978}"/>
    <cellStyle name="Normal 9 3 3 3 3 3" xfId="2323" xr:uid="{BC12108D-BEC1-4FA7-8CA7-296608035B75}"/>
    <cellStyle name="Normal 9 3 3 3 3 3 2" xfId="4773" xr:uid="{816C66BC-1B96-4D84-919F-426E5BDBAABC}"/>
    <cellStyle name="Normal 9 3 3 3 3 4" xfId="4770" xr:uid="{59F5BA57-471F-4E39-BFD3-0B4A709C1204}"/>
    <cellStyle name="Normal 9 3 3 3 4" xfId="2324" xr:uid="{B90633D6-33BB-4865-BBAB-BA65542963B0}"/>
    <cellStyle name="Normal 9 3 3 3 4 2" xfId="2325" xr:uid="{189A477C-F586-4291-A2C4-670FD8F74CC3}"/>
    <cellStyle name="Normal 9 3 3 3 4 2 2" xfId="4775" xr:uid="{B6A3C81D-553A-4215-B5EC-A7A0BB750262}"/>
    <cellStyle name="Normal 9 3 3 3 4 3" xfId="4774" xr:uid="{E349FA5A-0E16-4F78-B294-9E9A363F31E9}"/>
    <cellStyle name="Normal 9 3 3 3 5" xfId="2326" xr:uid="{DCC91860-4AC2-41BD-BAD6-B398ED735A19}"/>
    <cellStyle name="Normal 9 3 3 3 5 2" xfId="4776" xr:uid="{77A8F41B-7C3D-42FB-9A58-DEC3374E0CCE}"/>
    <cellStyle name="Normal 9 3 3 4" xfId="409" xr:uid="{E82D52AC-C0B7-418C-9D51-B09508FF6A5A}"/>
    <cellStyle name="Normal 9 3 3 4 2" xfId="848" xr:uid="{1D0A5EBF-F9BF-4457-869D-06289F8FDCD4}"/>
    <cellStyle name="Normal 9 3 3 4 2 2" xfId="2327" xr:uid="{0A8EFF0F-E9BF-476C-9E23-340E0C2D7971}"/>
    <cellStyle name="Normal 9 3 3 4 2 2 2" xfId="2328" xr:uid="{4A35CE65-5EB2-4B4A-9EC6-8223443D554C}"/>
    <cellStyle name="Normal 9 3 3 4 2 2 2 2" xfId="4780" xr:uid="{3C241024-BB3E-4577-89F1-EC9320832BED}"/>
    <cellStyle name="Normal 9 3 3 4 2 2 3" xfId="4779" xr:uid="{C15AF8CC-1CEC-4783-8BB3-1AEC36CB7F6D}"/>
    <cellStyle name="Normal 9 3 3 4 2 3" xfId="2329" xr:uid="{94C13776-EB57-49A9-AF17-A9050558CA3A}"/>
    <cellStyle name="Normal 9 3 3 4 2 3 2" xfId="4781" xr:uid="{1A95E62F-6B94-4B58-99A0-4AED6B0F1F67}"/>
    <cellStyle name="Normal 9 3 3 4 2 4" xfId="4778" xr:uid="{832D7F67-8FE2-4A9D-9EDE-68AC8997F1F7}"/>
    <cellStyle name="Normal 9 3 3 4 3" xfId="2330" xr:uid="{73B910E1-9BFE-453A-8561-2353D0EB05FE}"/>
    <cellStyle name="Normal 9 3 3 4 3 2" xfId="2331" xr:uid="{4148A5A6-3EA8-4916-8E7C-D224B441506C}"/>
    <cellStyle name="Normal 9 3 3 4 3 2 2" xfId="4783" xr:uid="{CE840F93-D1D7-42F9-8CBA-A2155B580165}"/>
    <cellStyle name="Normal 9 3 3 4 3 3" xfId="4782" xr:uid="{61908BE6-89CB-44CF-97BF-F57551106ACE}"/>
    <cellStyle name="Normal 9 3 3 4 4" xfId="2332" xr:uid="{A247002B-0DFA-4415-94B6-1BF0ED63F008}"/>
    <cellStyle name="Normal 9 3 3 4 4 2" xfId="4784" xr:uid="{6339A05E-1FDE-49B9-9735-4E6AE3B46ED9}"/>
    <cellStyle name="Normal 9 3 3 4 5" xfId="4777" xr:uid="{E316DF93-6C03-402E-A608-974463F4B4E4}"/>
    <cellStyle name="Normal 9 3 3 5" xfId="849" xr:uid="{BBED71F7-CC2B-41B2-87D3-563237C995C1}"/>
    <cellStyle name="Normal 9 3 3 5 2" xfId="2333" xr:uid="{BFDE0E23-A800-4D18-9E5B-8B330C9160FC}"/>
    <cellStyle name="Normal 9 3 3 5 2 2" xfId="2334" xr:uid="{D671EDCC-07C7-4142-87DA-0E6F606A1F01}"/>
    <cellStyle name="Normal 9 3 3 5 2 2 2" xfId="4787" xr:uid="{6C38DCB4-E4B2-488E-9786-C6F0E82DA59B}"/>
    <cellStyle name="Normal 9 3 3 5 2 3" xfId="4786" xr:uid="{5582251E-E25F-4F94-8A46-00B5DA0A7B7B}"/>
    <cellStyle name="Normal 9 3 3 5 3" xfId="2335" xr:uid="{591284AA-9193-4F85-AE95-1C95A143DE43}"/>
    <cellStyle name="Normal 9 3 3 5 3 2" xfId="4788" xr:uid="{AA1A6F4D-1608-4B27-8B1E-AF5DAE2B7CD5}"/>
    <cellStyle name="Normal 9 3 3 5 4" xfId="4041" xr:uid="{4CAFFC09-0F71-4D7A-A036-708E5A2DE521}"/>
    <cellStyle name="Normal 9 3 3 5 4 2" xfId="4789" xr:uid="{E04EB1A1-1B4C-4150-B517-9CE77A1F042D}"/>
    <cellStyle name="Normal 9 3 3 5 5" xfId="4785" xr:uid="{809A347D-86C2-4C62-8B42-891846CF6B6B}"/>
    <cellStyle name="Normal 9 3 3 6" xfId="2336" xr:uid="{F8841636-E9DC-4A8C-A57A-098D5D9A0F10}"/>
    <cellStyle name="Normal 9 3 3 6 2" xfId="2337" xr:uid="{9440C5A1-D1DB-48FC-B18C-52FE41623034}"/>
    <cellStyle name="Normal 9 3 3 6 2 2" xfId="4791" xr:uid="{BE190D4F-F6F1-4922-8A98-A1DA0811AD7B}"/>
    <cellStyle name="Normal 9 3 3 6 3" xfId="4790" xr:uid="{9093BE75-AC02-423F-86C9-285FE959199F}"/>
    <cellStyle name="Normal 9 3 3 7" xfId="2338" xr:uid="{14E0F31C-57D2-4C4D-939E-9C0CA74DAC29}"/>
    <cellStyle name="Normal 9 3 3 7 2" xfId="4792" xr:uid="{7216A4D5-C5EF-4FEC-B359-87DD8B663B33}"/>
    <cellStyle name="Normal 9 3 3 8" xfId="4042" xr:uid="{6B8F3741-693F-4E03-9EE2-8298E02D282A}"/>
    <cellStyle name="Normal 9 3 3 8 2" xfId="4793" xr:uid="{F6CEC3E2-0B27-4A60-BEED-786CDFA76876}"/>
    <cellStyle name="Normal 9 3 4" xfId="171" xr:uid="{F23EEA57-85D5-4AA0-8BE8-96503B91691A}"/>
    <cellStyle name="Normal 9 3 4 2" xfId="450" xr:uid="{9EEC6610-8C71-461E-9A1A-6970996667DE}"/>
    <cellStyle name="Normal 9 3 4 2 2" xfId="850" xr:uid="{3E5AD50E-BF61-47EA-A389-68ACAA4E762F}"/>
    <cellStyle name="Normal 9 3 4 2 2 2" xfId="2339" xr:uid="{76F69F55-29F4-496E-AB7D-B68E0DC69FCA}"/>
    <cellStyle name="Normal 9 3 4 2 2 2 2" xfId="2340" xr:uid="{F9A08FF3-AD82-4565-912A-873EE2176628}"/>
    <cellStyle name="Normal 9 3 4 2 2 2 2 2" xfId="4798" xr:uid="{A6D1CF44-1584-4AD6-B679-ADFCC5D93501}"/>
    <cellStyle name="Normal 9 3 4 2 2 2 3" xfId="4797" xr:uid="{33E361CB-3977-4822-BB43-6458A9202C5A}"/>
    <cellStyle name="Normal 9 3 4 2 2 3" xfId="2341" xr:uid="{7E2EBCB6-891D-425D-BCF8-5671EAB5C549}"/>
    <cellStyle name="Normal 9 3 4 2 2 3 2" xfId="4799" xr:uid="{D44BFB91-DF2F-4ECA-82D3-B1B114173CCD}"/>
    <cellStyle name="Normal 9 3 4 2 2 4" xfId="4043" xr:uid="{113C5031-44C9-4AC3-84BB-69B57ED0C66E}"/>
    <cellStyle name="Normal 9 3 4 2 2 4 2" xfId="4800" xr:uid="{FF902D6E-B557-46BA-AE70-3270B0ABC34C}"/>
    <cellStyle name="Normal 9 3 4 2 2 5" xfId="4796" xr:uid="{B65275A0-0E57-454E-A1C8-3B0BE62AFE25}"/>
    <cellStyle name="Normal 9 3 4 2 3" xfId="2342" xr:uid="{C6D15092-EC0D-4FB6-A74D-31715905579F}"/>
    <cellStyle name="Normal 9 3 4 2 3 2" xfId="2343" xr:uid="{03CFB04E-8643-4631-B57B-85A062356E49}"/>
    <cellStyle name="Normal 9 3 4 2 3 2 2" xfId="4802" xr:uid="{D48A5829-0AA8-475E-A9B2-157AF60BB11E}"/>
    <cellStyle name="Normal 9 3 4 2 3 3" xfId="4801" xr:uid="{0A7F3515-A6E3-406E-9E12-D3BA230854FB}"/>
    <cellStyle name="Normal 9 3 4 2 4" xfId="2344" xr:uid="{15C4BE44-546E-4006-BE40-8BEB8A384D1A}"/>
    <cellStyle name="Normal 9 3 4 2 4 2" xfId="4803" xr:uid="{6D3EAE04-BB96-4B23-9C25-87FCC12310A0}"/>
    <cellStyle name="Normal 9 3 4 2 5" xfId="4044" xr:uid="{1E63F453-473B-4D3B-AB1A-D2D1192AB4CC}"/>
    <cellStyle name="Normal 9 3 4 2 5 2" xfId="4804" xr:uid="{CB89ACD5-C9D8-48A3-AA13-EE88B32B3A18}"/>
    <cellStyle name="Normal 9 3 4 2 6" xfId="4795" xr:uid="{1AA1E67A-5B5E-43E8-BD8A-328F26CBDCF6}"/>
    <cellStyle name="Normal 9 3 4 3" xfId="851" xr:uid="{3F5A4964-1856-478F-B0A4-6647549F8910}"/>
    <cellStyle name="Normal 9 3 4 3 2" xfId="2345" xr:uid="{CA36082A-A029-4C9C-A282-B43FF1287E93}"/>
    <cellStyle name="Normal 9 3 4 3 2 2" xfId="2346" xr:uid="{221BDB4C-E941-4BC2-908A-D23FA869D887}"/>
    <cellStyle name="Normal 9 3 4 3 2 2 2" xfId="4807" xr:uid="{0B9C8CA6-4278-48D5-B948-BEE4420AACB8}"/>
    <cellStyle name="Normal 9 3 4 3 2 3" xfId="4806" xr:uid="{09051627-0601-4FFA-B8E0-3A9BEF6C91FB}"/>
    <cellStyle name="Normal 9 3 4 3 3" xfId="2347" xr:uid="{ECF3CCD2-28FA-4412-AB08-6F3D69344C8D}"/>
    <cellStyle name="Normal 9 3 4 3 3 2" xfId="4808" xr:uid="{50491A29-13D3-4925-B8D6-14E462F50307}"/>
    <cellStyle name="Normal 9 3 4 3 4" xfId="4045" xr:uid="{05FE8A65-44B0-4268-A3EC-FC87A9A89E69}"/>
    <cellStyle name="Normal 9 3 4 3 4 2" xfId="4809" xr:uid="{E7AB841C-8E7C-4E9F-BBAE-C8104D413625}"/>
    <cellStyle name="Normal 9 3 4 3 5" xfId="4805" xr:uid="{FB5F0758-92B8-4E14-9D21-3D05D036915A}"/>
    <cellStyle name="Normal 9 3 4 4" xfId="2348" xr:uid="{F5F78396-BD32-4C01-9DC3-509BA6AFD663}"/>
    <cellStyle name="Normal 9 3 4 4 2" xfId="2349" xr:uid="{EBF1CD58-EEF2-479C-845B-127E5397C998}"/>
    <cellStyle name="Normal 9 3 4 4 2 2" xfId="4811" xr:uid="{1895A830-A3F7-4DDA-A139-E6444FAF5E2F}"/>
    <cellStyle name="Normal 9 3 4 4 3" xfId="4046" xr:uid="{63643BEF-38A5-486E-9B78-835DFF3A5E44}"/>
    <cellStyle name="Normal 9 3 4 4 3 2" xfId="4812" xr:uid="{B4C53373-A823-406F-BAB8-8879469A4101}"/>
    <cellStyle name="Normal 9 3 4 4 4" xfId="4047" xr:uid="{A56DD466-F3F1-4026-819E-05548B8A035B}"/>
    <cellStyle name="Normal 9 3 4 4 4 2" xfId="4813" xr:uid="{7DDA5B39-571D-453A-8879-6885ECB63EC5}"/>
    <cellStyle name="Normal 9 3 4 4 5" xfId="4810" xr:uid="{26E8961E-E754-42E3-9C4C-25C835483930}"/>
    <cellStyle name="Normal 9 3 4 5" xfId="2350" xr:uid="{1751E82D-6518-4EE4-96A1-6BB18BE9EEA7}"/>
    <cellStyle name="Normal 9 3 4 5 2" xfId="4814" xr:uid="{3629672D-B43D-4B64-8E2E-55BF381113FA}"/>
    <cellStyle name="Normal 9 3 4 6" xfId="4048" xr:uid="{DC2ECBDF-C073-472B-BE1F-35402D3B5EE6}"/>
    <cellStyle name="Normal 9 3 4 6 2" xfId="4815" xr:uid="{5B5E9028-D9A5-4CAC-B793-21C3151C1D8B}"/>
    <cellStyle name="Normal 9 3 4 7" xfId="4049" xr:uid="{22FA1B18-C41E-4828-942C-8DD828140246}"/>
    <cellStyle name="Normal 9 3 4 7 2" xfId="4816" xr:uid="{2742A99D-333F-4230-B95C-A985D80B10B1}"/>
    <cellStyle name="Normal 9 3 4 8" xfId="4794" xr:uid="{291A0640-6E91-4D6A-AECE-682709713DD8}"/>
    <cellStyle name="Normal 9 3 5" xfId="410" xr:uid="{1697B6BE-96E6-46C1-BDB8-F84A5DB4A414}"/>
    <cellStyle name="Normal 9 3 5 2" xfId="852" xr:uid="{352B4604-00C0-44C8-9D3A-FEC0A8ADE872}"/>
    <cellStyle name="Normal 9 3 5 2 2" xfId="853" xr:uid="{EE665575-634E-4BFF-BE9A-65B3545C1C0A}"/>
    <cellStyle name="Normal 9 3 5 2 2 2" xfId="2351" xr:uid="{1EC7EB7F-C554-4C2D-9129-145D8E7AF23E}"/>
    <cellStyle name="Normal 9 3 5 2 2 2 2" xfId="2352" xr:uid="{6BB0637E-2D02-4A32-B060-B66363759B55}"/>
    <cellStyle name="Normal 9 3 5 2 2 2 2 2" xfId="4821" xr:uid="{256EDDF3-E1BB-4F29-A4B1-99668663756E}"/>
    <cellStyle name="Normal 9 3 5 2 2 2 3" xfId="4820" xr:uid="{2CB8BBB6-939C-417B-863E-B9D579A4BE51}"/>
    <cellStyle name="Normal 9 3 5 2 2 3" xfId="2353" xr:uid="{1D85BC65-B299-44CE-BE5D-00C9ECE8FF27}"/>
    <cellStyle name="Normal 9 3 5 2 2 3 2" xfId="4822" xr:uid="{20707990-28DC-45EC-BD2E-794B4B5D9126}"/>
    <cellStyle name="Normal 9 3 5 2 2 4" xfId="4819" xr:uid="{C6DC0022-A6E1-45F7-9B17-D362698A130B}"/>
    <cellStyle name="Normal 9 3 5 2 3" xfId="2354" xr:uid="{66372C74-3D65-4953-B083-6275B00CE050}"/>
    <cellStyle name="Normal 9 3 5 2 3 2" xfId="2355" xr:uid="{8FB82073-8969-417C-84F4-EF7DB3D74CBE}"/>
    <cellStyle name="Normal 9 3 5 2 3 2 2" xfId="4824" xr:uid="{A572DFC5-6416-40B8-9808-B73B57CEB686}"/>
    <cellStyle name="Normal 9 3 5 2 3 3" xfId="4823" xr:uid="{AA16E523-BAC4-4007-821A-6E457B18EDD5}"/>
    <cellStyle name="Normal 9 3 5 2 4" xfId="2356" xr:uid="{25564581-0F4D-41B1-A3DA-22C885C3954E}"/>
    <cellStyle name="Normal 9 3 5 2 4 2" xfId="4825" xr:uid="{2029C120-4A3C-45D4-BD3B-CA16B02CF811}"/>
    <cellStyle name="Normal 9 3 5 2 5" xfId="4818" xr:uid="{298A1BB5-5A01-49D5-8347-A983B3F9E07F}"/>
    <cellStyle name="Normal 9 3 5 3" xfId="854" xr:uid="{E24D2363-2A9A-4C89-9D14-89BDC422E6B5}"/>
    <cellStyle name="Normal 9 3 5 3 2" xfId="2357" xr:uid="{8A42657D-0D06-4F8B-9D10-4ECDE1285342}"/>
    <cellStyle name="Normal 9 3 5 3 2 2" xfId="2358" xr:uid="{404EA4C2-B053-4898-BED5-F351B7CE9DCD}"/>
    <cellStyle name="Normal 9 3 5 3 2 2 2" xfId="4828" xr:uid="{6A1156B7-223A-468E-ADB9-221AA236D26B}"/>
    <cellStyle name="Normal 9 3 5 3 2 3" xfId="4827" xr:uid="{72C84F80-DE40-4E8A-B49E-25F9E1DDF935}"/>
    <cellStyle name="Normal 9 3 5 3 3" xfId="2359" xr:uid="{0CCF6318-AAE2-4290-B3CA-3DCE566E8328}"/>
    <cellStyle name="Normal 9 3 5 3 3 2" xfId="4829" xr:uid="{4893B11A-60BE-4566-B955-35374123EB28}"/>
    <cellStyle name="Normal 9 3 5 3 4" xfId="4050" xr:uid="{B38E4B01-582F-4802-AF7F-5C3562691CA7}"/>
    <cellStyle name="Normal 9 3 5 3 4 2" xfId="4830" xr:uid="{554E0530-34E2-45BA-9330-57C3C070F0F7}"/>
    <cellStyle name="Normal 9 3 5 3 5" xfId="4826" xr:uid="{2B34CB8C-B767-4866-A5BB-7378936B6170}"/>
    <cellStyle name="Normal 9 3 5 4" xfId="2360" xr:uid="{16C28668-7EB5-4137-9FDC-239538F39DA5}"/>
    <cellStyle name="Normal 9 3 5 4 2" xfId="2361" xr:uid="{7FD65CE4-D10B-47CE-826C-A2070DA1A26D}"/>
    <cellStyle name="Normal 9 3 5 4 2 2" xfId="4832" xr:uid="{24EC6E3D-958A-46FE-A504-40F1C6DBC52C}"/>
    <cellStyle name="Normal 9 3 5 4 3" xfId="4831" xr:uid="{8629EA90-2DB6-48F1-831C-09CFFC7E27DB}"/>
    <cellStyle name="Normal 9 3 5 5" xfId="2362" xr:uid="{AD86DCA8-8ABF-42ED-8CCC-BA04C44F28BA}"/>
    <cellStyle name="Normal 9 3 5 5 2" xfId="4833" xr:uid="{43AD858D-921B-47BA-8A48-6027C4AA0B43}"/>
    <cellStyle name="Normal 9 3 5 6" xfId="4051" xr:uid="{B11306E1-09E5-470C-A317-050CEAD11DCD}"/>
    <cellStyle name="Normal 9 3 5 6 2" xfId="4834" xr:uid="{26D39056-9F54-4867-9D02-9EE437C39632}"/>
    <cellStyle name="Normal 9 3 5 7" xfId="4817" xr:uid="{58045D83-65A7-46F0-8336-110750F6A437}"/>
    <cellStyle name="Normal 9 3 6" xfId="411" xr:uid="{A5F76DBB-3796-4C54-8C71-866B19087925}"/>
    <cellStyle name="Normal 9 3 6 2" xfId="855" xr:uid="{DFA7DA96-DF37-4E84-AD2D-31277991350C}"/>
    <cellStyle name="Normal 9 3 6 2 2" xfId="2363" xr:uid="{50F4C48B-5ED4-466B-AF63-F2EE364D7BDC}"/>
    <cellStyle name="Normal 9 3 6 2 2 2" xfId="2364" xr:uid="{35458B04-C433-41F6-90DA-D4B297480E2D}"/>
    <cellStyle name="Normal 9 3 6 2 2 2 2" xfId="4838" xr:uid="{5786AABE-F789-4377-9FFD-FF080C0E6902}"/>
    <cellStyle name="Normal 9 3 6 2 2 3" xfId="4837" xr:uid="{692C206C-9498-4AAB-92B4-C43D852DD4A5}"/>
    <cellStyle name="Normal 9 3 6 2 3" xfId="2365" xr:uid="{063A9C51-0A63-4581-9902-B4DE036634F7}"/>
    <cellStyle name="Normal 9 3 6 2 3 2" xfId="4839" xr:uid="{51DC2930-A1F9-4830-B050-8CCC46CAB41E}"/>
    <cellStyle name="Normal 9 3 6 2 4" xfId="4052" xr:uid="{9241AF52-2659-480F-B214-5D750F1FE264}"/>
    <cellStyle name="Normal 9 3 6 2 4 2" xfId="4840" xr:uid="{5421E7AB-2CE3-46F9-B900-4432B2428D55}"/>
    <cellStyle name="Normal 9 3 6 2 5" xfId="4836" xr:uid="{733DE1B5-2839-49B2-9941-D1B4702A9C9D}"/>
    <cellStyle name="Normal 9 3 6 3" xfId="2366" xr:uid="{01306804-D21A-413A-AB93-EA2311790CAB}"/>
    <cellStyle name="Normal 9 3 6 3 2" xfId="2367" xr:uid="{9976FA77-4FA2-4A03-B8C2-575CCB964729}"/>
    <cellStyle name="Normal 9 3 6 3 2 2" xfId="4842" xr:uid="{9BE78412-E3E6-41BD-9FDB-02FFA729AB4B}"/>
    <cellStyle name="Normal 9 3 6 3 3" xfId="4841" xr:uid="{9D7AF56B-8AE8-43D5-9E44-9AC8A20022EE}"/>
    <cellStyle name="Normal 9 3 6 4" xfId="2368" xr:uid="{E958A183-33C2-4844-8097-4C0769DCA480}"/>
    <cellStyle name="Normal 9 3 6 4 2" xfId="4843" xr:uid="{FC40C952-E5FF-48CE-B425-87FA50C4BD7B}"/>
    <cellStyle name="Normal 9 3 6 5" xfId="4053" xr:uid="{99F55402-C3D6-4AC6-9E59-0ED8EA2ADCB1}"/>
    <cellStyle name="Normal 9 3 6 5 2" xfId="4844" xr:uid="{E583DD67-11A7-4D1F-A79D-5B1E0F67029D}"/>
    <cellStyle name="Normal 9 3 6 6" xfId="4835" xr:uid="{2EE482B4-4697-492B-9335-653BA90398EC}"/>
    <cellStyle name="Normal 9 3 7" xfId="856" xr:uid="{B0E31735-7448-4D98-B969-26579BF0CF28}"/>
    <cellStyle name="Normal 9 3 7 2" xfId="2369" xr:uid="{2186F0C3-A654-464B-9C7F-96F24CEB329C}"/>
    <cellStyle name="Normal 9 3 7 2 2" xfId="2370" xr:uid="{8AB974F0-3DEE-49A3-BDA6-10D27DA7DAB6}"/>
    <cellStyle name="Normal 9 3 7 2 2 2" xfId="4847" xr:uid="{2650AB02-32B5-4D9D-BE6E-0AF28B4BD823}"/>
    <cellStyle name="Normal 9 3 7 2 3" xfId="4846" xr:uid="{BFEB1234-CA54-47DE-854D-68D2049A713B}"/>
    <cellStyle name="Normal 9 3 7 3" xfId="2371" xr:uid="{9475E95D-3996-4B87-8A0F-B35161A20A65}"/>
    <cellStyle name="Normal 9 3 7 3 2" xfId="4848" xr:uid="{9AC0DD96-E9C3-44E6-A6BA-93AC19A5D027}"/>
    <cellStyle name="Normal 9 3 7 4" xfId="4054" xr:uid="{4ACA1BBB-EBC6-4053-BB24-A4A956AF7F50}"/>
    <cellStyle name="Normal 9 3 7 4 2" xfId="4849" xr:uid="{544289CA-58B1-41E6-95EB-AC9629668EB7}"/>
    <cellStyle name="Normal 9 3 7 5" xfId="4845" xr:uid="{D3CF1315-2C06-410B-BBFD-270BE4A787A0}"/>
    <cellStyle name="Normal 9 3 8" xfId="2372" xr:uid="{E0408657-BBDF-41A2-98FA-CFA7F200408A}"/>
    <cellStyle name="Normal 9 3 8 2" xfId="2373" xr:uid="{68BC4200-3255-4FAA-8E99-03EF7DB3C4BF}"/>
    <cellStyle name="Normal 9 3 8 2 2" xfId="4851" xr:uid="{3FD99780-050E-4EF1-A647-7F6B26FFF0D5}"/>
    <cellStyle name="Normal 9 3 8 3" xfId="4055" xr:uid="{754FF2EA-C0B6-4C73-88B4-9EF0C7C314D4}"/>
    <cellStyle name="Normal 9 3 8 3 2" xfId="4852" xr:uid="{688BFD4C-FDE3-46CE-9299-81C994F907B8}"/>
    <cellStyle name="Normal 9 3 8 4" xfId="4056" xr:uid="{A97544DE-1223-4828-A1A2-6C1B771A2DDB}"/>
    <cellStyle name="Normal 9 3 8 4 2" xfId="4853" xr:uid="{50420154-C288-47DF-A6BD-186E086605AF}"/>
    <cellStyle name="Normal 9 3 8 5" xfId="4850" xr:uid="{9E189E57-EB59-4A15-BF01-3A05A5A2EF65}"/>
    <cellStyle name="Normal 9 3 9" xfId="2374" xr:uid="{345C55FB-8089-4A4A-8F59-CFEB93333C95}"/>
    <cellStyle name="Normal 9 3 9 2" xfId="4854" xr:uid="{2A82CA84-D0C0-46F3-A894-CC26A2E8FCDF}"/>
    <cellStyle name="Normal 9 4" xfId="172" xr:uid="{A595BA7A-BBA5-4051-80D6-CBAE2CEBC41A}"/>
    <cellStyle name="Normal 9 4 10" xfId="4057" xr:uid="{6FF6D184-ED06-4770-9A28-A2A2CB3C428D}"/>
    <cellStyle name="Normal 9 4 10 2" xfId="4856" xr:uid="{FCF7D323-EFAA-4C42-9C67-553203ED1254}"/>
    <cellStyle name="Normal 9 4 11" xfId="4058" xr:uid="{07122699-CC3A-4D4A-89B8-3D1DD7D16EDF}"/>
    <cellStyle name="Normal 9 4 11 2" xfId="4857" xr:uid="{206F22F4-5084-4B07-8C0D-17BFDBEE4CC4}"/>
    <cellStyle name="Normal 9 4 12" xfId="4855" xr:uid="{56EF47D3-BDD5-483D-81ED-F518BA4EB4C6}"/>
    <cellStyle name="Normal 9 4 2" xfId="173" xr:uid="{294C0D56-B8FF-4DCA-ABE5-E1C42C6E61E3}"/>
    <cellStyle name="Normal 9 4 2 10" xfId="4858" xr:uid="{3F44134B-C1FF-4E45-80BC-703355C91A48}"/>
    <cellStyle name="Normal 9 4 2 2" xfId="174" xr:uid="{C4605F54-270F-4DDC-A8AF-A826D9189029}"/>
    <cellStyle name="Normal 9 4 2 2 2" xfId="412" xr:uid="{719BFDF0-5247-4592-A33A-3D2340A03E96}"/>
    <cellStyle name="Normal 9 4 2 2 2 2" xfId="857" xr:uid="{C32E9555-DAF7-43AF-9B9A-02C71778D57D}"/>
    <cellStyle name="Normal 9 4 2 2 2 2 2" xfId="2375" xr:uid="{55C15A9C-513C-480F-BC1F-4308F7A2BCB4}"/>
    <cellStyle name="Normal 9 4 2 2 2 2 2 2" xfId="2376" xr:uid="{3ABF4996-7F1C-4EE0-91AF-D6B17186ADB5}"/>
    <cellStyle name="Normal 9 4 2 2 2 2 2 2 2" xfId="4863" xr:uid="{1FF966B4-1A4C-4B2E-AFF9-6D789A7A00E1}"/>
    <cellStyle name="Normal 9 4 2 2 2 2 2 3" xfId="4862" xr:uid="{88675C9A-ABA1-47CE-9722-D25097E4EDF2}"/>
    <cellStyle name="Normal 9 4 2 2 2 2 3" xfId="2377" xr:uid="{5F31AAE8-E59B-4924-A940-D5A21DEF24CB}"/>
    <cellStyle name="Normal 9 4 2 2 2 2 3 2" xfId="4864" xr:uid="{6AC69B4D-91C7-4D48-9F01-0AD7230A71EB}"/>
    <cellStyle name="Normal 9 4 2 2 2 2 4" xfId="4059" xr:uid="{5E3811D5-8DB0-4890-BEB9-3A7C3C9F36F4}"/>
    <cellStyle name="Normal 9 4 2 2 2 2 4 2" xfId="4865" xr:uid="{15F7C9FE-E02E-41C4-AB8F-AA64AD9429A3}"/>
    <cellStyle name="Normal 9 4 2 2 2 2 5" xfId="4861" xr:uid="{F0E37C4D-031A-4476-86D6-61E5EA9D8135}"/>
    <cellStyle name="Normal 9 4 2 2 2 3" xfId="2378" xr:uid="{4D0A8728-C716-4F8F-A0D5-1385BC2C9511}"/>
    <cellStyle name="Normal 9 4 2 2 2 3 2" xfId="2379" xr:uid="{59E1BBDE-5246-4F2B-94A4-96978DFA89A8}"/>
    <cellStyle name="Normal 9 4 2 2 2 3 2 2" xfId="4867" xr:uid="{32C0BAF4-3711-44A7-9E9C-25D9D999F3F2}"/>
    <cellStyle name="Normal 9 4 2 2 2 3 3" xfId="4060" xr:uid="{8F898575-2B0F-4B16-8AA4-CF8B02D69976}"/>
    <cellStyle name="Normal 9 4 2 2 2 3 3 2" xfId="4868" xr:uid="{7651BEEE-93DE-4AAA-8572-FA85AB253023}"/>
    <cellStyle name="Normal 9 4 2 2 2 3 4" xfId="4061" xr:uid="{896586EA-96FA-410A-9923-89410E1FCA10}"/>
    <cellStyle name="Normal 9 4 2 2 2 3 4 2" xfId="4869" xr:uid="{6505FE9A-AF54-4C2E-BBA4-E7F8386FC2B9}"/>
    <cellStyle name="Normal 9 4 2 2 2 3 5" xfId="4866" xr:uid="{51362A22-B310-43A3-BAF5-2907F44400A6}"/>
    <cellStyle name="Normal 9 4 2 2 2 4" xfId="2380" xr:uid="{A1E77FC1-915D-4987-BCD4-64C99A828693}"/>
    <cellStyle name="Normal 9 4 2 2 2 4 2" xfId="4870" xr:uid="{9E070C99-57AB-4F6A-8732-E9529368544C}"/>
    <cellStyle name="Normal 9 4 2 2 2 5" xfId="4062" xr:uid="{410F77FF-8AC4-4867-A0A8-EC73E682CC3B}"/>
    <cellStyle name="Normal 9 4 2 2 2 5 2" xfId="4871" xr:uid="{75DC6E12-5814-4D2A-8AA1-BAD67F21ADFE}"/>
    <cellStyle name="Normal 9 4 2 2 2 6" xfId="4063" xr:uid="{E4DC6E38-7AA5-4019-B7C0-C13803350116}"/>
    <cellStyle name="Normal 9 4 2 2 2 6 2" xfId="4872" xr:uid="{5A61FE0F-0DB6-4356-B241-A2963DCEA2D6}"/>
    <cellStyle name="Normal 9 4 2 2 2 7" xfId="4860" xr:uid="{6B6F462F-752E-403B-AF79-520D1BF10290}"/>
    <cellStyle name="Normal 9 4 2 2 3" xfId="858" xr:uid="{E1C51787-1CB9-4170-B75D-B6EF9055E8F4}"/>
    <cellStyle name="Normal 9 4 2 2 3 2" xfId="2381" xr:uid="{AA101047-96DE-4A48-81A8-BD5ECDA9DF43}"/>
    <cellStyle name="Normal 9 4 2 2 3 2 2" xfId="2382" xr:uid="{3295C616-E230-43D6-BD88-9D83BE8A5C45}"/>
    <cellStyle name="Normal 9 4 2 2 3 2 2 2" xfId="4875" xr:uid="{DE69BA2D-E62B-4312-A650-973085661E03}"/>
    <cellStyle name="Normal 9 4 2 2 3 2 3" xfId="4064" xr:uid="{42A1BCE3-165F-4F63-A36E-742712EAB659}"/>
    <cellStyle name="Normal 9 4 2 2 3 2 3 2" xfId="4876" xr:uid="{1C3F34BC-07E5-47BB-90F2-27DC578C0B24}"/>
    <cellStyle name="Normal 9 4 2 2 3 2 4" xfId="4065" xr:uid="{638B198B-5EBC-434D-BA06-FC5ABE5CF3AF}"/>
    <cellStyle name="Normal 9 4 2 2 3 2 4 2" xfId="4877" xr:uid="{8802D460-3E0B-4F63-960C-5C6A8A8B7FEC}"/>
    <cellStyle name="Normal 9 4 2 2 3 2 5" xfId="4874" xr:uid="{2C424DFC-12CC-4599-AAFD-AB8BACF6E2EF}"/>
    <cellStyle name="Normal 9 4 2 2 3 3" xfId="2383" xr:uid="{C4FF57FD-1FFF-4C02-B26F-50A3957FC73C}"/>
    <cellStyle name="Normal 9 4 2 2 3 3 2" xfId="4878" xr:uid="{B94D104B-FA6D-40F2-8045-9FD99656EE2C}"/>
    <cellStyle name="Normal 9 4 2 2 3 4" xfId="4066" xr:uid="{27F30A9F-DB51-4629-AE48-B0C1DED6C6EE}"/>
    <cellStyle name="Normal 9 4 2 2 3 4 2" xfId="4879" xr:uid="{4E69508D-4EEB-4422-B401-F5EEA0E1746A}"/>
    <cellStyle name="Normal 9 4 2 2 3 5" xfId="4067" xr:uid="{C6CA275C-E758-4CB5-A13A-486F288027B0}"/>
    <cellStyle name="Normal 9 4 2 2 3 5 2" xfId="4880" xr:uid="{F313CC76-033C-4C3C-93E6-CE11BC5193E3}"/>
    <cellStyle name="Normal 9 4 2 2 3 6" xfId="4873" xr:uid="{CF9F5EED-7BA1-45EC-B9ED-88042984BBB8}"/>
    <cellStyle name="Normal 9 4 2 2 4" xfId="2384" xr:uid="{12817567-B598-4ECE-B247-10CE91D2B040}"/>
    <cellStyle name="Normal 9 4 2 2 4 2" xfId="2385" xr:uid="{BF577829-00DC-4285-8361-B1247BC7E249}"/>
    <cellStyle name="Normal 9 4 2 2 4 2 2" xfId="4882" xr:uid="{C899CD71-7CFB-4B60-8182-E42325A0FF24}"/>
    <cellStyle name="Normal 9 4 2 2 4 3" xfId="4068" xr:uid="{6A083C07-E77A-47B7-9D15-7C0C289ADEC8}"/>
    <cellStyle name="Normal 9 4 2 2 4 3 2" xfId="4883" xr:uid="{9D8BAC69-0D59-42E5-A2C4-490BC153596A}"/>
    <cellStyle name="Normal 9 4 2 2 4 4" xfId="4069" xr:uid="{78A1A30F-69B4-43E7-8BFF-89D7B3E2B4CF}"/>
    <cellStyle name="Normal 9 4 2 2 4 4 2" xfId="4884" xr:uid="{B5C09670-BD89-463D-A0E0-358E7CCE8E2A}"/>
    <cellStyle name="Normal 9 4 2 2 4 5" xfId="4881" xr:uid="{7201E62E-EB61-4ABD-848D-5DC6407FA1BC}"/>
    <cellStyle name="Normal 9 4 2 2 5" xfId="2386" xr:uid="{4D6D958F-BC69-4DA3-A961-82C8D7230102}"/>
    <cellStyle name="Normal 9 4 2 2 5 2" xfId="4070" xr:uid="{55510BF1-0B03-48CF-AA6B-8460DFDED979}"/>
    <cellStyle name="Normal 9 4 2 2 5 2 2" xfId="4886" xr:uid="{8CA73D1C-1DEF-48AF-922C-A7C163665FEA}"/>
    <cellStyle name="Normal 9 4 2 2 5 3" xfId="4071" xr:uid="{456FAB9F-2303-45B9-883D-1F6185E65865}"/>
    <cellStyle name="Normal 9 4 2 2 5 3 2" xfId="4887" xr:uid="{D6FEAABB-D890-41DF-8D3C-322D84C1925E}"/>
    <cellStyle name="Normal 9 4 2 2 5 4" xfId="4072" xr:uid="{BD1FA5DE-B8C9-4C4E-BA8E-F00D338E9800}"/>
    <cellStyle name="Normal 9 4 2 2 5 4 2" xfId="4888" xr:uid="{BEC2B1C0-1EA2-4F8D-A8DB-493AE5B3BEBF}"/>
    <cellStyle name="Normal 9 4 2 2 5 5" xfId="4885" xr:uid="{02CEA0D7-1B2E-46CA-9661-A78D9A13D0FF}"/>
    <cellStyle name="Normal 9 4 2 2 6" xfId="4073" xr:uid="{C9CE4002-BAB1-47D8-A636-38382C7993B9}"/>
    <cellStyle name="Normal 9 4 2 2 6 2" xfId="4889" xr:uid="{3EBD1328-8EA4-41F5-8CC4-E2417C0F1EF4}"/>
    <cellStyle name="Normal 9 4 2 2 7" xfId="4074" xr:uid="{2F3D0673-B4DD-45C4-941A-777EAC88F8ED}"/>
    <cellStyle name="Normal 9 4 2 2 7 2" xfId="4890" xr:uid="{AD5404DB-3763-4971-83A2-F053F4863630}"/>
    <cellStyle name="Normal 9 4 2 2 8" xfId="4075" xr:uid="{D06E6D13-87A0-4221-9692-F51937FCF33B}"/>
    <cellStyle name="Normal 9 4 2 2 8 2" xfId="4891" xr:uid="{749AE95B-A1BD-4A08-A1AA-6EE7DBE66DA2}"/>
    <cellStyle name="Normal 9 4 2 2 9" xfId="4859" xr:uid="{57ECE90D-0378-4600-81C0-E993FE3011C1}"/>
    <cellStyle name="Normal 9 4 2 3" xfId="413" xr:uid="{E8FBF0E1-E0F1-4FB8-B6F1-38B83CC5442D}"/>
    <cellStyle name="Normal 9 4 2 3 2" xfId="859" xr:uid="{C3ECBCEF-C927-4A9D-A53B-6E699BFE6DFD}"/>
    <cellStyle name="Normal 9 4 2 3 2 2" xfId="860" xr:uid="{EFFF53B0-D791-4833-A798-85B71E879FA4}"/>
    <cellStyle name="Normal 9 4 2 3 2 2 2" xfId="2387" xr:uid="{90CBDBAE-A66D-4539-8180-86D80A78F726}"/>
    <cellStyle name="Normal 9 4 2 3 2 2 2 2" xfId="2388" xr:uid="{529EB056-95DC-47D9-AD4D-85B2AC6A0DE2}"/>
    <cellStyle name="Normal 9 4 2 3 2 2 2 2 2" xfId="4896" xr:uid="{66FB68A9-E34C-4F2F-AFEB-535D9933CCB9}"/>
    <cellStyle name="Normal 9 4 2 3 2 2 2 3" xfId="4895" xr:uid="{25AB3F78-BA25-402D-96CC-BC5B0641B2B9}"/>
    <cellStyle name="Normal 9 4 2 3 2 2 3" xfId="2389" xr:uid="{A1BB77B0-6F94-40BB-A67B-81BB4188A760}"/>
    <cellStyle name="Normal 9 4 2 3 2 2 3 2" xfId="4897" xr:uid="{A3BD163B-16F2-4A28-AE34-5D7DAC7A7FA5}"/>
    <cellStyle name="Normal 9 4 2 3 2 2 4" xfId="4894" xr:uid="{B308B511-E500-4455-A196-F9B2279FACAB}"/>
    <cellStyle name="Normal 9 4 2 3 2 3" xfId="2390" xr:uid="{53AA44F7-7723-4C9C-9AFD-02D6BFAE5BC0}"/>
    <cellStyle name="Normal 9 4 2 3 2 3 2" xfId="2391" xr:uid="{176911E6-9DA7-45E2-A256-5C46B58153DE}"/>
    <cellStyle name="Normal 9 4 2 3 2 3 2 2" xfId="4899" xr:uid="{FDF47FE6-3A47-4B29-80ED-F698658B1B30}"/>
    <cellStyle name="Normal 9 4 2 3 2 3 3" xfId="4898" xr:uid="{91024D37-11C0-4F9A-9BF4-6DBF0C4AA032}"/>
    <cellStyle name="Normal 9 4 2 3 2 4" xfId="2392" xr:uid="{F4387B54-0799-4221-9B5E-632DA9DDB11F}"/>
    <cellStyle name="Normal 9 4 2 3 2 4 2" xfId="4900" xr:uid="{07D680A2-B07F-469A-A6A2-4D0BB397536B}"/>
    <cellStyle name="Normal 9 4 2 3 2 5" xfId="4893" xr:uid="{7AD17F79-10AA-40A9-B985-39B4EE0C9174}"/>
    <cellStyle name="Normal 9 4 2 3 3" xfId="861" xr:uid="{06001491-73AF-4669-BED2-106AA560ECB6}"/>
    <cellStyle name="Normal 9 4 2 3 3 2" xfId="2393" xr:uid="{9DD402DC-6DEA-4EE8-B097-D7A0DB3BB3D6}"/>
    <cellStyle name="Normal 9 4 2 3 3 2 2" xfId="2394" xr:uid="{68021017-9528-4F46-8AF3-525F1A9153CF}"/>
    <cellStyle name="Normal 9 4 2 3 3 2 2 2" xfId="4903" xr:uid="{4DA6C918-3DDB-4AA4-AA26-D6AC9C732458}"/>
    <cellStyle name="Normal 9 4 2 3 3 2 3" xfId="4902" xr:uid="{FFED7D43-3051-4FD3-BB54-123D14918050}"/>
    <cellStyle name="Normal 9 4 2 3 3 3" xfId="2395" xr:uid="{B69088E3-29BA-4CD3-9259-CF683FE90F61}"/>
    <cellStyle name="Normal 9 4 2 3 3 3 2" xfId="4904" xr:uid="{698BD5D2-4198-4810-89EF-652A36808B28}"/>
    <cellStyle name="Normal 9 4 2 3 3 4" xfId="4076" xr:uid="{5F9BF1BE-5C38-4704-BE98-B82F61EC6A7B}"/>
    <cellStyle name="Normal 9 4 2 3 3 4 2" xfId="4905" xr:uid="{CAAD1DD7-7265-423F-8E48-C0CFEE3FE443}"/>
    <cellStyle name="Normal 9 4 2 3 3 5" xfId="4901" xr:uid="{0E3CBFB7-6378-404A-B6BF-2957D2DC689C}"/>
    <cellStyle name="Normal 9 4 2 3 4" xfId="2396" xr:uid="{39E1B880-C921-4562-89BB-3D196AD69D41}"/>
    <cellStyle name="Normal 9 4 2 3 4 2" xfId="2397" xr:uid="{348E6DE6-BD2D-46A0-8FF8-56A04BC7C612}"/>
    <cellStyle name="Normal 9 4 2 3 4 2 2" xfId="4907" xr:uid="{89BACC94-9AA2-425C-9C57-E8FA42A38740}"/>
    <cellStyle name="Normal 9 4 2 3 4 3" xfId="4906" xr:uid="{E03D9851-8696-4FB0-A7BE-F22C603B29E9}"/>
    <cellStyle name="Normal 9 4 2 3 5" xfId="2398" xr:uid="{49BB5543-A4EB-448B-BAF8-10EE31D75E6C}"/>
    <cellStyle name="Normal 9 4 2 3 5 2" xfId="4908" xr:uid="{F9834D40-AF0A-4586-947F-7DA1FD4D8C7B}"/>
    <cellStyle name="Normal 9 4 2 3 6" xfId="4077" xr:uid="{1A18FF5E-6DD4-4F7E-9E5A-FB5FAFFC1F53}"/>
    <cellStyle name="Normal 9 4 2 3 6 2" xfId="4909" xr:uid="{5A884A6E-4516-4954-AA1D-BB5B95AFD666}"/>
    <cellStyle name="Normal 9 4 2 3 7" xfId="4892" xr:uid="{9A243FBA-1EA2-4F11-BAAA-82D74032A3D2}"/>
    <cellStyle name="Normal 9 4 2 4" xfId="414" xr:uid="{EDF10E11-19C6-42A9-9446-4386D67517DB}"/>
    <cellStyle name="Normal 9 4 2 4 2" xfId="862" xr:uid="{305B1FC9-8BBC-4213-9B65-322FC5D67247}"/>
    <cellStyle name="Normal 9 4 2 4 2 2" xfId="2399" xr:uid="{65348175-D170-40E3-8B68-ACDDC2D6CE26}"/>
    <cellStyle name="Normal 9 4 2 4 2 2 2" xfId="2400" xr:uid="{E9FEA592-7846-4C02-AE95-8498F0D88B71}"/>
    <cellStyle name="Normal 9 4 2 4 2 2 2 2" xfId="4913" xr:uid="{65B2625B-E08F-48E7-BC24-8481D07B9416}"/>
    <cellStyle name="Normal 9 4 2 4 2 2 3" xfId="4912" xr:uid="{E6904779-A789-4E8E-B396-5815D9C3AE13}"/>
    <cellStyle name="Normal 9 4 2 4 2 3" xfId="2401" xr:uid="{78C9EA0D-BCF7-4174-B6C1-1A5529B2143F}"/>
    <cellStyle name="Normal 9 4 2 4 2 3 2" xfId="4914" xr:uid="{4176567D-A697-47CC-BA1F-FF28646646B3}"/>
    <cellStyle name="Normal 9 4 2 4 2 4" xfId="4078" xr:uid="{EDBDD872-91D1-4585-A95B-7A6E25CB9CFC}"/>
    <cellStyle name="Normal 9 4 2 4 2 4 2" xfId="4915" xr:uid="{50791ABB-9BEC-4500-AD7F-EC20DBE2B6EF}"/>
    <cellStyle name="Normal 9 4 2 4 2 5" xfId="4911" xr:uid="{B53ECF1A-EAFA-448A-BB8C-8173746DB9B5}"/>
    <cellStyle name="Normal 9 4 2 4 3" xfId="2402" xr:uid="{EE0963CB-4F33-4544-AB56-7617BB4B5271}"/>
    <cellStyle name="Normal 9 4 2 4 3 2" xfId="2403" xr:uid="{B63FE324-30A9-4787-91EF-B33A9E0F52F5}"/>
    <cellStyle name="Normal 9 4 2 4 3 2 2" xfId="4917" xr:uid="{4D267A7E-7014-48A6-B403-C18A8366B1CB}"/>
    <cellStyle name="Normal 9 4 2 4 3 3" xfId="4916" xr:uid="{41D18DDC-0823-4FA0-9642-7370B048F877}"/>
    <cellStyle name="Normal 9 4 2 4 4" xfId="2404" xr:uid="{7627EC2D-1D0A-4947-BFFE-A981C712A9D8}"/>
    <cellStyle name="Normal 9 4 2 4 4 2" xfId="4918" xr:uid="{F28B2D86-C88C-4E22-A395-7E549767083E}"/>
    <cellStyle name="Normal 9 4 2 4 5" xfId="4079" xr:uid="{9097C955-5F5B-4BD7-AB34-C13E4C1337FB}"/>
    <cellStyle name="Normal 9 4 2 4 5 2" xfId="4919" xr:uid="{6CAFCB00-913E-43E2-BEF1-F329B577A767}"/>
    <cellStyle name="Normal 9 4 2 4 6" xfId="4910" xr:uid="{98305C85-3E8A-4ADD-945D-045EBB02BD3F}"/>
    <cellStyle name="Normal 9 4 2 5" xfId="415" xr:uid="{DF53FD81-5D93-41A5-8A47-1D866675315B}"/>
    <cellStyle name="Normal 9 4 2 5 2" xfId="2405" xr:uid="{3EBCBC0B-BADE-4BE3-B0DA-A8B28AECF5E2}"/>
    <cellStyle name="Normal 9 4 2 5 2 2" xfId="2406" xr:uid="{5DFC3A80-78C0-4EA2-81D1-9896771F623F}"/>
    <cellStyle name="Normal 9 4 2 5 2 2 2" xfId="4922" xr:uid="{E29188C4-5D0E-4629-AE79-08E69644165A}"/>
    <cellStyle name="Normal 9 4 2 5 2 3" xfId="4921" xr:uid="{932D5CFC-7175-4462-9B02-3991C07A97C1}"/>
    <cellStyle name="Normal 9 4 2 5 3" xfId="2407" xr:uid="{0DA1AAD1-6141-4B50-8CBF-4FFA7BC1098A}"/>
    <cellStyle name="Normal 9 4 2 5 3 2" xfId="4923" xr:uid="{D8B012F4-8EAD-44BD-8474-4681743B48F5}"/>
    <cellStyle name="Normal 9 4 2 5 4" xfId="4080" xr:uid="{46315088-B55B-475E-B6A0-6BBC0B5D16B8}"/>
    <cellStyle name="Normal 9 4 2 5 4 2" xfId="4924" xr:uid="{2B1F648A-8CA6-4919-84BB-73614EDBCA5F}"/>
    <cellStyle name="Normal 9 4 2 5 5" xfId="4920" xr:uid="{9449860D-E6A3-435D-818F-AA9FB7D78A7E}"/>
    <cellStyle name="Normal 9 4 2 6" xfId="2408" xr:uid="{F302CF07-1B8F-4DFC-A3B4-1BBDDB786F82}"/>
    <cellStyle name="Normal 9 4 2 6 2" xfId="2409" xr:uid="{2C42245F-C1A3-4D43-9500-7CB439917079}"/>
    <cellStyle name="Normal 9 4 2 6 2 2" xfId="4926" xr:uid="{EC661783-1F6C-4E73-A4D9-7431FD3F8536}"/>
    <cellStyle name="Normal 9 4 2 6 3" xfId="4081" xr:uid="{ADB34129-A4CC-4627-9D33-9245C7961276}"/>
    <cellStyle name="Normal 9 4 2 6 3 2" xfId="4927" xr:uid="{BB4A2C2F-98DB-4F2D-892B-124BCC96BFD0}"/>
    <cellStyle name="Normal 9 4 2 6 4" xfId="4082" xr:uid="{2671CBC2-9C9E-4CAE-B911-4CD58995B29D}"/>
    <cellStyle name="Normal 9 4 2 6 4 2" xfId="4928" xr:uid="{AD24EADE-A985-4FE2-A003-D9F4AA4B741A}"/>
    <cellStyle name="Normal 9 4 2 6 5" xfId="4925" xr:uid="{F34E07BF-A988-4183-9E02-5D3D4AEC377A}"/>
    <cellStyle name="Normal 9 4 2 7" xfId="2410" xr:uid="{68CA557F-59C0-427F-A5BA-36526B0F1F03}"/>
    <cellStyle name="Normal 9 4 2 7 2" xfId="4929" xr:uid="{08886358-B748-4C51-8FC0-D35A99043867}"/>
    <cellStyle name="Normal 9 4 2 8" xfId="4083" xr:uid="{8DDACCC8-1F47-4CAB-AF10-0E84DE60C4FE}"/>
    <cellStyle name="Normal 9 4 2 8 2" xfId="4930" xr:uid="{6D77B0E2-3AB2-4B9D-95DA-EC98D1B447E8}"/>
    <cellStyle name="Normal 9 4 2 9" xfId="4084" xr:uid="{729B0BC0-DB32-43ED-A50A-D421190E311B}"/>
    <cellStyle name="Normal 9 4 2 9 2" xfId="4931" xr:uid="{EF0D9200-0BAA-4456-A09F-7DE6506E211E}"/>
    <cellStyle name="Normal 9 4 3" xfId="175" xr:uid="{B4D1AAC2-55B7-4EC6-A852-483DF338D06C}"/>
    <cellStyle name="Normal 9 4 3 2" xfId="176" xr:uid="{164BA584-C807-40FA-8E19-B1FA65DCBF21}"/>
    <cellStyle name="Normal 9 4 3 2 2" xfId="863" xr:uid="{191E9D17-EBDC-4531-930E-A2AE6728B593}"/>
    <cellStyle name="Normal 9 4 3 2 2 2" xfId="2411" xr:uid="{F3DDC87B-EB4F-45C2-98A7-C26961B3AF10}"/>
    <cellStyle name="Normal 9 4 3 2 2 2 2" xfId="2412" xr:uid="{5E66B72A-FD94-457D-828C-7CE0ABDFCADE}"/>
    <cellStyle name="Normal 9 4 3 2 2 2 2 2" xfId="4500" xr:uid="{F3EC7311-F425-451D-A8D1-387913C946FD}"/>
    <cellStyle name="Normal 9 4 3 2 2 2 2 2 2" xfId="5307" xr:uid="{D525854D-BD42-447D-A384-0FB841335082}"/>
    <cellStyle name="Normal 9 4 3 2 2 2 2 2 3" xfId="4936" xr:uid="{244F61FF-F20E-4C2D-A5EE-000842EC2A1E}"/>
    <cellStyle name="Normal 9 4 3 2 2 2 3" xfId="4501" xr:uid="{7E057586-0834-4C28-BA4B-148DC9A05428}"/>
    <cellStyle name="Normal 9 4 3 2 2 2 3 2" xfId="5308" xr:uid="{709BF8F1-663C-4A89-A86D-F50679DC83AF}"/>
    <cellStyle name="Normal 9 4 3 2 2 2 3 3" xfId="4935" xr:uid="{193E6713-CFEE-4DA7-91D4-9D7B2AC72C37}"/>
    <cellStyle name="Normal 9 4 3 2 2 3" xfId="2413" xr:uid="{18121453-2B93-49E3-B2CA-32296552CB5F}"/>
    <cellStyle name="Normal 9 4 3 2 2 3 2" xfId="4502" xr:uid="{5FE28B7D-397D-4D1B-8DA3-D1D74EC0EA4A}"/>
    <cellStyle name="Normal 9 4 3 2 2 3 2 2" xfId="5309" xr:uid="{145628D3-1507-4548-B9B2-849398F053F8}"/>
    <cellStyle name="Normal 9 4 3 2 2 3 2 3" xfId="4937" xr:uid="{C5BB0761-931B-4835-8B75-83FEFCD6C9BE}"/>
    <cellStyle name="Normal 9 4 3 2 2 4" xfId="4085" xr:uid="{C9B6B376-1E9A-4150-AFB1-D7966EE36930}"/>
    <cellStyle name="Normal 9 4 3 2 2 4 2" xfId="4938" xr:uid="{4045D4D6-71FA-44B4-8CEB-ED963A54AD6D}"/>
    <cellStyle name="Normal 9 4 3 2 2 5" xfId="4934" xr:uid="{0EBC0C86-F8D6-4D6E-92B9-70D64FBC1F2A}"/>
    <cellStyle name="Normal 9 4 3 2 3" xfId="2414" xr:uid="{83F919B1-5E0E-49BA-8FD4-7DAD2B7B4115}"/>
    <cellStyle name="Normal 9 4 3 2 3 2" xfId="2415" xr:uid="{E5DC6252-FCBE-48D2-8844-01DD7E4F034A}"/>
    <cellStyle name="Normal 9 4 3 2 3 2 2" xfId="4503" xr:uid="{014A5F9D-3ADA-4EFE-8878-664B20C0C47F}"/>
    <cellStyle name="Normal 9 4 3 2 3 2 2 2" xfId="5310" xr:uid="{249AA430-32C8-4B60-B12A-22E3D5A241BB}"/>
    <cellStyle name="Normal 9 4 3 2 3 2 2 3" xfId="4940" xr:uid="{5B226E7D-63EF-4B0F-9736-F4A2B3C551A2}"/>
    <cellStyle name="Normal 9 4 3 2 3 3" xfId="4086" xr:uid="{8FB4E5CF-703D-46FD-BE9E-63013463A351}"/>
    <cellStyle name="Normal 9 4 3 2 3 3 2" xfId="4941" xr:uid="{B558D9D4-963B-4163-A150-824055B0DE23}"/>
    <cellStyle name="Normal 9 4 3 2 3 4" xfId="4087" xr:uid="{FC1A947C-C60F-407E-813F-A037C889DB23}"/>
    <cellStyle name="Normal 9 4 3 2 3 4 2" xfId="4942" xr:uid="{529FDF17-8ED6-4FBC-93F7-18D0D804A819}"/>
    <cellStyle name="Normal 9 4 3 2 3 5" xfId="4939" xr:uid="{E838A255-C65E-44FA-A028-73FEBBFCB2C1}"/>
    <cellStyle name="Normal 9 4 3 2 4" xfId="2416" xr:uid="{FBB5A7C6-AB66-43E0-8F7A-A7889F09628D}"/>
    <cellStyle name="Normal 9 4 3 2 4 2" xfId="4504" xr:uid="{78884C52-A134-4301-B248-C77734907FDD}"/>
    <cellStyle name="Normal 9 4 3 2 4 2 2" xfId="5311" xr:uid="{8D3D74F0-2D6F-4480-BDE6-4A2D3B26A201}"/>
    <cellStyle name="Normal 9 4 3 2 4 2 3" xfId="4943" xr:uid="{865A0543-5EF4-4E9A-ADD5-E6FD0D865E21}"/>
    <cellStyle name="Normal 9 4 3 2 5" xfId="4088" xr:uid="{910958EE-EBF4-4D12-A8E7-1017993E5A9D}"/>
    <cellStyle name="Normal 9 4 3 2 5 2" xfId="4944" xr:uid="{E223CC64-1FA2-4828-A66B-9DBADDF43349}"/>
    <cellStyle name="Normal 9 4 3 2 6" xfId="4089" xr:uid="{5DA92A82-45C6-4806-B5D5-53F8B1CCF426}"/>
    <cellStyle name="Normal 9 4 3 2 6 2" xfId="4945" xr:uid="{96DAF7A1-BB53-4018-A1E2-90256DF47F56}"/>
    <cellStyle name="Normal 9 4 3 2 7" xfId="4933" xr:uid="{4B1E84D2-945E-4B52-98CB-39979E821492}"/>
    <cellStyle name="Normal 9 4 3 3" xfId="416" xr:uid="{9CA9D40F-8F7F-4BAF-84AA-29EFCD0C432F}"/>
    <cellStyle name="Normal 9 4 3 3 2" xfId="2417" xr:uid="{086290C1-3881-4B68-90AC-CAF8962C0AC9}"/>
    <cellStyle name="Normal 9 4 3 3 2 2" xfId="2418" xr:uid="{42611A60-1E3D-4FD7-9DC0-15FF63737C1B}"/>
    <cellStyle name="Normal 9 4 3 3 2 2 2" xfId="4505" xr:uid="{E1FC0D56-82DA-4F7A-B790-F4A56A5CF7FB}"/>
    <cellStyle name="Normal 9 4 3 3 2 2 2 2" xfId="5312" xr:uid="{D9F09D83-E472-4B99-9D4A-4EF9C1BB6867}"/>
    <cellStyle name="Normal 9 4 3 3 2 2 2 3" xfId="4948" xr:uid="{196FE37C-16BE-4776-A0EC-9E00AE984E13}"/>
    <cellStyle name="Normal 9 4 3 3 2 3" xfId="4090" xr:uid="{553DC53D-F35C-4F1A-9BCA-8658347EFBBC}"/>
    <cellStyle name="Normal 9 4 3 3 2 3 2" xfId="4949" xr:uid="{695ADA76-6E87-47E5-A3B0-D54D02FC46C7}"/>
    <cellStyle name="Normal 9 4 3 3 2 4" xfId="4091" xr:uid="{50B067CA-E926-4E3D-A46B-1DA6B889E46A}"/>
    <cellStyle name="Normal 9 4 3 3 2 4 2" xfId="4950" xr:uid="{5A239A7E-8536-4FAD-BBD0-E746A0FE609B}"/>
    <cellStyle name="Normal 9 4 3 3 2 5" xfId="4947" xr:uid="{038FCE80-4724-4EEE-85C5-84894017F77D}"/>
    <cellStyle name="Normal 9 4 3 3 3" xfId="2419" xr:uid="{1DDA24F8-30D8-4605-81C6-ED2910DB3929}"/>
    <cellStyle name="Normal 9 4 3 3 3 2" xfId="4506" xr:uid="{B2FE3C76-3463-44CA-8B99-A61ED24A1195}"/>
    <cellStyle name="Normal 9 4 3 3 3 2 2" xfId="5313" xr:uid="{A0308E71-40B8-4AE5-8092-96A6B6244265}"/>
    <cellStyle name="Normal 9 4 3 3 3 2 3" xfId="4951" xr:uid="{2A2D737E-1A1B-417D-A7A0-F53D133D402A}"/>
    <cellStyle name="Normal 9 4 3 3 4" xfId="4092" xr:uid="{6B7E3DEE-0AE7-4D9B-AA75-0A62AA80F3E3}"/>
    <cellStyle name="Normal 9 4 3 3 4 2" xfId="4952" xr:uid="{484F03F5-E5CD-4299-AD4C-EE52D1DFC550}"/>
    <cellStyle name="Normal 9 4 3 3 5" xfId="4093" xr:uid="{CA92EABE-F870-4B9F-B942-A3ECB1BF76CC}"/>
    <cellStyle name="Normal 9 4 3 3 5 2" xfId="4953" xr:uid="{9232B44A-264D-43B5-BA01-47EA2B4B5A44}"/>
    <cellStyle name="Normal 9 4 3 3 6" xfId="4946" xr:uid="{5BB9CB89-222A-40E3-9BE5-D608C036E9DA}"/>
    <cellStyle name="Normal 9 4 3 4" xfId="2420" xr:uid="{DBD8075E-519F-44F2-AAE8-0EBE81A56CAB}"/>
    <cellStyle name="Normal 9 4 3 4 2" xfId="2421" xr:uid="{891DCED9-3A3C-4DFB-951B-B82991C6ED3F}"/>
    <cellStyle name="Normal 9 4 3 4 2 2" xfId="4507" xr:uid="{9AC1F5A1-FDAB-4168-AF19-52E2620E60DA}"/>
    <cellStyle name="Normal 9 4 3 4 2 2 2" xfId="5314" xr:uid="{8E22FB80-2A2A-4566-856C-49A2D71C964C}"/>
    <cellStyle name="Normal 9 4 3 4 2 2 3" xfId="4955" xr:uid="{514DCAA5-1F4D-4034-A3F9-9AA010610466}"/>
    <cellStyle name="Normal 9 4 3 4 3" xfId="4094" xr:uid="{122F9002-3CE9-4F11-9E2C-D715D294A280}"/>
    <cellStyle name="Normal 9 4 3 4 3 2" xfId="4956" xr:uid="{106411B2-E92F-42EF-B948-D7D761606519}"/>
    <cellStyle name="Normal 9 4 3 4 4" xfId="4095" xr:uid="{3E88432C-C344-4210-9C72-7502D034E72F}"/>
    <cellStyle name="Normal 9 4 3 4 4 2" xfId="4957" xr:uid="{EA3CF5DD-F806-4408-9A92-E95487D3E109}"/>
    <cellStyle name="Normal 9 4 3 4 5" xfId="4954" xr:uid="{544B96E4-08B6-4E87-8698-9BB0C335603A}"/>
    <cellStyle name="Normal 9 4 3 5" xfId="2422" xr:uid="{66A5C281-F30B-487F-BD36-47717514B128}"/>
    <cellStyle name="Normal 9 4 3 5 2" xfId="4096" xr:uid="{46838FA6-D285-4071-AEE7-C5F372ACD6C9}"/>
    <cellStyle name="Normal 9 4 3 5 2 2" xfId="4959" xr:uid="{6644DDFB-0B78-4067-9712-D9A5B6EFCD98}"/>
    <cellStyle name="Normal 9 4 3 5 3" xfId="4097" xr:uid="{4D48CCC3-4FEA-4F3F-BA44-EABFAE0BDCA2}"/>
    <cellStyle name="Normal 9 4 3 5 3 2" xfId="4960" xr:uid="{1FF717BD-77FE-4762-8046-142482FF5DB4}"/>
    <cellStyle name="Normal 9 4 3 5 4" xfId="4098" xr:uid="{1957CF7C-8969-459D-9D90-1477100ABB99}"/>
    <cellStyle name="Normal 9 4 3 5 4 2" xfId="4961" xr:uid="{762766C2-34E9-4935-BD77-B54E8E76DEEA}"/>
    <cellStyle name="Normal 9 4 3 5 5" xfId="4958" xr:uid="{5D09A224-E7CE-4BCA-8ABE-A34934AD793E}"/>
    <cellStyle name="Normal 9 4 3 6" xfId="4099" xr:uid="{C6CC2067-3911-4F7B-9184-4D7E827DDE0A}"/>
    <cellStyle name="Normal 9 4 3 6 2" xfId="4962" xr:uid="{A8737B92-7DCC-4AA0-8097-8A942448A359}"/>
    <cellStyle name="Normal 9 4 3 7" xfId="4100" xr:uid="{EF46BE6B-72F4-464D-B0DE-870F869D5D4A}"/>
    <cellStyle name="Normal 9 4 3 7 2" xfId="4963" xr:uid="{07211D3F-E4BF-4D85-99D9-B72235DBFB33}"/>
    <cellStyle name="Normal 9 4 3 8" xfId="4101" xr:uid="{74B8950D-9D26-4AD7-BF6B-2CFBC54326D1}"/>
    <cellStyle name="Normal 9 4 3 8 2" xfId="4964" xr:uid="{582D97BB-743D-49DC-AF4D-53D616AD3739}"/>
    <cellStyle name="Normal 9 4 3 9" xfId="4932" xr:uid="{BACCE1C7-EA61-42E8-9B3A-143A99BF0227}"/>
    <cellStyle name="Normal 9 4 4" xfId="177" xr:uid="{F6409219-1099-4117-8780-3B76BD14ECA6}"/>
    <cellStyle name="Normal 9 4 4 2" xfId="864" xr:uid="{A39B5A0E-845A-40CE-A5CD-D147B16467EE}"/>
    <cellStyle name="Normal 9 4 4 2 2" xfId="865" xr:uid="{70DDDE33-55D7-4949-91E6-7BACFCC84A2A}"/>
    <cellStyle name="Normal 9 4 4 2 2 2" xfId="2423" xr:uid="{2015F165-2DA4-428F-9D43-A7BE12B167DB}"/>
    <cellStyle name="Normal 9 4 4 2 2 2 2" xfId="2424" xr:uid="{41974FC4-7A02-4FC6-BAE7-A0AE34525495}"/>
    <cellStyle name="Normal 9 4 4 2 2 2 2 2" xfId="4969" xr:uid="{BE36A7E4-5E8D-43DE-B4AA-76D81427AED1}"/>
    <cellStyle name="Normal 9 4 4 2 2 2 3" xfId="4968" xr:uid="{0F12ABDC-0680-4AB4-B91C-B43729384397}"/>
    <cellStyle name="Normal 9 4 4 2 2 3" xfId="2425" xr:uid="{D864E82D-EDEA-4FE7-AF9D-D06FC511AEDC}"/>
    <cellStyle name="Normal 9 4 4 2 2 3 2" xfId="4970" xr:uid="{FF9CDE42-2C11-4359-8D72-09C441AFC455}"/>
    <cellStyle name="Normal 9 4 4 2 2 4" xfId="4102" xr:uid="{0D771D45-5922-4301-8C18-1AFAB70F87F5}"/>
    <cellStyle name="Normal 9 4 4 2 2 4 2" xfId="4971" xr:uid="{B7768859-E1C9-46A6-9364-B403513C6A8B}"/>
    <cellStyle name="Normal 9 4 4 2 2 5" xfId="4967" xr:uid="{D84B1D7F-DBC2-4063-800A-BC64DE13D6C8}"/>
    <cellStyle name="Normal 9 4 4 2 3" xfId="2426" xr:uid="{4462AAAD-7946-422B-821E-F0A3C72C17AC}"/>
    <cellStyle name="Normal 9 4 4 2 3 2" xfId="2427" xr:uid="{4F4C2B6D-748E-4AE3-8D74-2A22D5AC64E0}"/>
    <cellStyle name="Normal 9 4 4 2 3 2 2" xfId="4973" xr:uid="{CF2F0C91-0E0E-4C9F-A4F3-34A0D6CAB5A3}"/>
    <cellStyle name="Normal 9 4 4 2 3 3" xfId="4972" xr:uid="{246B2199-738C-436A-8511-F996585C5ED1}"/>
    <cellStyle name="Normal 9 4 4 2 4" xfId="2428" xr:uid="{D261711F-B4D5-4A2C-B7EE-CC616EAD9953}"/>
    <cellStyle name="Normal 9 4 4 2 4 2" xfId="4974" xr:uid="{EB150814-50F4-40D0-B236-6D942D7A0548}"/>
    <cellStyle name="Normal 9 4 4 2 5" xfId="4103" xr:uid="{1095AF75-724D-4BD4-9BD8-B7E32A824CF8}"/>
    <cellStyle name="Normal 9 4 4 2 5 2" xfId="4975" xr:uid="{2E0A4877-6FA9-452F-9C8C-D4DF97771521}"/>
    <cellStyle name="Normal 9 4 4 2 6" xfId="4966" xr:uid="{AE610BD4-8D7A-4288-8DFD-D622384E2B7A}"/>
    <cellStyle name="Normal 9 4 4 3" xfId="866" xr:uid="{5DC7F157-CB6C-4D14-B19F-8EAD6344EA64}"/>
    <cellStyle name="Normal 9 4 4 3 2" xfId="2429" xr:uid="{0BAEB7AB-5DFD-406B-86D3-12579E498E7C}"/>
    <cellStyle name="Normal 9 4 4 3 2 2" xfId="2430" xr:uid="{7631E020-5C59-43DF-A782-136FC59B2149}"/>
    <cellStyle name="Normal 9 4 4 3 2 2 2" xfId="4978" xr:uid="{247DABAB-E19F-47A8-BF11-7A147DF2F97A}"/>
    <cellStyle name="Normal 9 4 4 3 2 3" xfId="4977" xr:uid="{D472B58A-74F1-44AB-93EE-516098841E7F}"/>
    <cellStyle name="Normal 9 4 4 3 3" xfId="2431" xr:uid="{33D68B48-6109-4EA1-ABB9-47A8E45F5821}"/>
    <cellStyle name="Normal 9 4 4 3 3 2" xfId="4979" xr:uid="{3A133C8A-172B-4B1B-AEB3-510496726486}"/>
    <cellStyle name="Normal 9 4 4 3 4" xfId="4104" xr:uid="{A4C5D5CF-0C17-4246-96F3-B0A17834E5D9}"/>
    <cellStyle name="Normal 9 4 4 3 4 2" xfId="4980" xr:uid="{7FBDAA4D-00C0-4691-8B6F-D97DC9B3AFC0}"/>
    <cellStyle name="Normal 9 4 4 3 5" xfId="4976" xr:uid="{B848B5E3-3D41-45DF-93CF-578EEE6E9D75}"/>
    <cellStyle name="Normal 9 4 4 4" xfId="2432" xr:uid="{752EE101-3D80-4088-91E5-9E2116D0CC5C}"/>
    <cellStyle name="Normal 9 4 4 4 2" xfId="2433" xr:uid="{B734BF91-8656-45BB-BA81-09F2631A680B}"/>
    <cellStyle name="Normal 9 4 4 4 2 2" xfId="4982" xr:uid="{5C6A3042-6B81-4AEF-96D8-AE0FAF55BA93}"/>
    <cellStyle name="Normal 9 4 4 4 3" xfId="4105" xr:uid="{868DB5F7-2111-47F4-8BA0-EA84FDB8554E}"/>
    <cellStyle name="Normal 9 4 4 4 3 2" xfId="4983" xr:uid="{9746B301-4EAE-4DA8-95EB-6D42A6F5D8E9}"/>
    <cellStyle name="Normal 9 4 4 4 4" xfId="4106" xr:uid="{749DB2B6-A229-46F7-B4D3-374A55171742}"/>
    <cellStyle name="Normal 9 4 4 4 4 2" xfId="4984" xr:uid="{C918350A-353C-46FE-93F3-21BEA2024EAD}"/>
    <cellStyle name="Normal 9 4 4 4 5" xfId="4981" xr:uid="{B3E99A40-E80A-4D41-A772-44F808002EE8}"/>
    <cellStyle name="Normal 9 4 4 5" xfId="2434" xr:uid="{9D103714-E732-4DFD-A696-DCDD6F7FEAD7}"/>
    <cellStyle name="Normal 9 4 4 5 2" xfId="4985" xr:uid="{C43D5178-BA52-435C-8CCF-0D08FFC80B87}"/>
    <cellStyle name="Normal 9 4 4 6" xfId="4107" xr:uid="{B8943FE2-BFBA-4C34-99D2-D3ED2AC38AC0}"/>
    <cellStyle name="Normal 9 4 4 6 2" xfId="4986" xr:uid="{8488366D-9F01-46E3-8FFE-171BD2480D1B}"/>
    <cellStyle name="Normal 9 4 4 7" xfId="4108" xr:uid="{6DA5F7EE-EA00-4418-BFA8-8BEAA7F38F7E}"/>
    <cellStyle name="Normal 9 4 4 7 2" xfId="4987" xr:uid="{DFAE710A-B76E-49EF-BB46-F59C19691849}"/>
    <cellStyle name="Normal 9 4 4 8" xfId="4965" xr:uid="{AF429C5A-0824-405D-B07B-6EC639B512C7}"/>
    <cellStyle name="Normal 9 4 5" xfId="417" xr:uid="{2B2E44A5-5490-46BF-A172-B3ECBA6E3DA3}"/>
    <cellStyle name="Normal 9 4 5 2" xfId="867" xr:uid="{7451DB4A-EAF9-4291-A3AD-35DC2943D351}"/>
    <cellStyle name="Normal 9 4 5 2 2" xfId="2435" xr:uid="{406DCB54-C3E3-441C-9FEB-95D50DC88502}"/>
    <cellStyle name="Normal 9 4 5 2 2 2" xfId="2436" xr:uid="{F1F80580-3FC0-46FB-8A3D-3F417D8E7967}"/>
    <cellStyle name="Normal 9 4 5 2 2 2 2" xfId="4991" xr:uid="{5BCE643B-39B9-4710-ABBD-2BCBE8DD9710}"/>
    <cellStyle name="Normal 9 4 5 2 2 3" xfId="4990" xr:uid="{C31DE879-BF9B-4874-B4B2-C00BB0E7ED8D}"/>
    <cellStyle name="Normal 9 4 5 2 3" xfId="2437" xr:uid="{063ED554-64C4-4E90-A124-C35CE131044F}"/>
    <cellStyle name="Normal 9 4 5 2 3 2" xfId="4992" xr:uid="{1C5A8AF8-7DFA-4D4F-9704-CE640202AEE4}"/>
    <cellStyle name="Normal 9 4 5 2 4" xfId="4109" xr:uid="{73A50C52-9467-4787-8900-1C5B42B6E77C}"/>
    <cellStyle name="Normal 9 4 5 2 4 2" xfId="4993" xr:uid="{E51EA915-0078-4C7C-9C0C-09F0E0EEB72C}"/>
    <cellStyle name="Normal 9 4 5 2 5" xfId="4989" xr:uid="{41420132-6D7C-4F02-BBD0-3D311CA6AE6C}"/>
    <cellStyle name="Normal 9 4 5 3" xfId="2438" xr:uid="{C79FEAC0-B9D7-412D-BA7D-6715E83C92A7}"/>
    <cellStyle name="Normal 9 4 5 3 2" xfId="2439" xr:uid="{F4422B9D-DDC2-44C8-ABA0-40A25488833A}"/>
    <cellStyle name="Normal 9 4 5 3 2 2" xfId="4995" xr:uid="{6397F7BA-A6C8-45AB-B6BB-81405540A128}"/>
    <cellStyle name="Normal 9 4 5 3 3" xfId="4110" xr:uid="{7C5BDFF5-0393-4E76-935E-9D3AAB3C9713}"/>
    <cellStyle name="Normal 9 4 5 3 3 2" xfId="4996" xr:uid="{7BF01D54-D53C-4323-9A31-DA1961681CB1}"/>
    <cellStyle name="Normal 9 4 5 3 4" xfId="4111" xr:uid="{F76A00F5-47F1-4B91-8EFD-07FED124EC09}"/>
    <cellStyle name="Normal 9 4 5 3 4 2" xfId="4997" xr:uid="{9C6DBBD3-F0DA-4A92-9F62-D16BB68E42BF}"/>
    <cellStyle name="Normal 9 4 5 3 5" xfId="4994" xr:uid="{E421A0BC-9D10-4BC1-8128-F68CB54F3783}"/>
    <cellStyle name="Normal 9 4 5 4" xfId="2440" xr:uid="{28260667-BA0D-485D-91C4-2276DA67CBAB}"/>
    <cellStyle name="Normal 9 4 5 4 2" xfId="4998" xr:uid="{D29C1ACE-7F8C-4D58-B6DE-C9A039189825}"/>
    <cellStyle name="Normal 9 4 5 5" xfId="4112" xr:uid="{0C02E09F-562A-47BB-8879-306A1B769A4F}"/>
    <cellStyle name="Normal 9 4 5 5 2" xfId="4999" xr:uid="{485846CF-D4C1-4BA6-BFE4-09E8E11A2511}"/>
    <cellStyle name="Normal 9 4 5 6" xfId="4113" xr:uid="{DD972782-5731-4FA5-99CD-3D00ACA3A921}"/>
    <cellStyle name="Normal 9 4 5 6 2" xfId="5000" xr:uid="{AFD4F2BF-1505-4146-9E43-0B2D2E822B33}"/>
    <cellStyle name="Normal 9 4 5 7" xfId="4988" xr:uid="{7A498278-83A7-4D35-A275-D2E4A4B78FBC}"/>
    <cellStyle name="Normal 9 4 6" xfId="418" xr:uid="{83CED06A-50ED-48F7-847A-F18783ADF49F}"/>
    <cellStyle name="Normal 9 4 6 2" xfId="2441" xr:uid="{484E409E-D106-4A7A-99E5-11AA36DF82E1}"/>
    <cellStyle name="Normal 9 4 6 2 2" xfId="2442" xr:uid="{98A1ED82-46F0-491D-9E51-CC208DA37029}"/>
    <cellStyle name="Normal 9 4 6 2 2 2" xfId="5003" xr:uid="{DB770213-7E9E-4CB0-B130-1DA0B65A9576}"/>
    <cellStyle name="Normal 9 4 6 2 3" xfId="4114" xr:uid="{B4230A54-F132-4424-890F-A6EB510676D3}"/>
    <cellStyle name="Normal 9 4 6 2 3 2" xfId="5004" xr:uid="{F9AC30CA-5948-4FEC-B333-0FE311E46002}"/>
    <cellStyle name="Normal 9 4 6 2 4" xfId="4115" xr:uid="{F65053AD-746A-453A-8D6A-962CA2853106}"/>
    <cellStyle name="Normal 9 4 6 2 4 2" xfId="5005" xr:uid="{C468C4C2-F76B-4F41-92D1-34D592C28353}"/>
    <cellStyle name="Normal 9 4 6 2 5" xfId="5002" xr:uid="{6870C700-8842-43F8-88BB-6EC093F7EE8B}"/>
    <cellStyle name="Normal 9 4 6 3" xfId="2443" xr:uid="{2216D05C-BF95-4CF8-91BB-F7898F908B9C}"/>
    <cellStyle name="Normal 9 4 6 3 2" xfId="5006" xr:uid="{2264F6E6-0C8F-4EB1-A993-7EA761F8F352}"/>
    <cellStyle name="Normal 9 4 6 4" xfId="4116" xr:uid="{DBEECFAA-4C55-47C1-AD99-FFE58DD3AD62}"/>
    <cellStyle name="Normal 9 4 6 4 2" xfId="5007" xr:uid="{5BDD0EDE-E69A-4FC9-B7B4-63D90DCDD531}"/>
    <cellStyle name="Normal 9 4 6 5" xfId="4117" xr:uid="{AC3175D8-2322-4216-97D2-10A28EC334F1}"/>
    <cellStyle name="Normal 9 4 6 5 2" xfId="5008" xr:uid="{826D8229-57B2-4974-88E2-C77850A8BF04}"/>
    <cellStyle name="Normal 9 4 6 6" xfId="5001" xr:uid="{E85FDD8F-4F33-4A6F-84E4-081FC4FCE23C}"/>
    <cellStyle name="Normal 9 4 7" xfId="2444" xr:uid="{F0165905-6538-4D37-A946-7F161B3D5D07}"/>
    <cellStyle name="Normal 9 4 7 2" xfId="2445" xr:uid="{9DD52832-4562-4728-8D55-E92D2FB139CC}"/>
    <cellStyle name="Normal 9 4 7 2 2" xfId="5010" xr:uid="{EB0CF0B7-3E20-4793-B62B-503EBA0BE264}"/>
    <cellStyle name="Normal 9 4 7 3" xfId="4118" xr:uid="{13D7E1F2-BEB4-4992-9808-72BEF235D2AA}"/>
    <cellStyle name="Normal 9 4 7 3 2" xfId="5011" xr:uid="{F7EDC9F2-04EB-4E6F-8112-427ED0575CDD}"/>
    <cellStyle name="Normal 9 4 7 4" xfId="4119" xr:uid="{51AC1A44-2B2C-4F26-A225-BEEF569C24D1}"/>
    <cellStyle name="Normal 9 4 7 4 2" xfId="5012" xr:uid="{A69AEECC-8233-4AE4-B80C-0340AFB6E4E8}"/>
    <cellStyle name="Normal 9 4 7 5" xfId="5009" xr:uid="{2A2E89DD-9E3E-46ED-8C2B-3F96196963EE}"/>
    <cellStyle name="Normal 9 4 8" xfId="2446" xr:uid="{9C8ABF88-BE50-42CA-A889-7992538C42EA}"/>
    <cellStyle name="Normal 9 4 8 2" xfId="4120" xr:uid="{56F0C5BB-45B3-4454-9C51-4249DBBB27FD}"/>
    <cellStyle name="Normal 9 4 8 2 2" xfId="5014" xr:uid="{8FA8A2DB-DAE4-4455-AF14-57BD6A8EB736}"/>
    <cellStyle name="Normal 9 4 8 3" xfId="4121" xr:uid="{7B7829D6-827C-48CF-929B-51D47450E7D2}"/>
    <cellStyle name="Normal 9 4 8 3 2" xfId="5015" xr:uid="{141FC9DA-49FA-4260-ACF7-67E187B54CA2}"/>
    <cellStyle name="Normal 9 4 8 4" xfId="4122" xr:uid="{DA50C6EC-1D05-43A2-894B-C438781E4A5A}"/>
    <cellStyle name="Normal 9 4 8 4 2" xfId="5016" xr:uid="{80899F0A-214C-48E9-B99D-ED426CDC545E}"/>
    <cellStyle name="Normal 9 4 8 5" xfId="5013" xr:uid="{B6259212-28FD-4F39-BD55-3079AFE4E8F0}"/>
    <cellStyle name="Normal 9 4 9" xfId="4123" xr:uid="{4C69163D-5699-42EB-A2D7-48167D66D789}"/>
    <cellStyle name="Normal 9 4 9 2" xfId="5017" xr:uid="{4576D32F-DF0D-4F89-9D7C-A867AD4BAA0A}"/>
    <cellStyle name="Normal 9 5" xfId="178" xr:uid="{EF6AC54E-ABBE-4AB6-9B2A-1A44A48796D1}"/>
    <cellStyle name="Normal 9 5 10" xfId="4124" xr:uid="{4FCFC1ED-E1AD-4430-B24E-ACAA2BA04DF3}"/>
    <cellStyle name="Normal 9 5 10 2" xfId="5019" xr:uid="{02BE61DE-7090-41E1-9966-712E48AB1652}"/>
    <cellStyle name="Normal 9 5 11" xfId="4125" xr:uid="{E331EE38-0323-41CA-8D80-A5DC6CA45336}"/>
    <cellStyle name="Normal 9 5 11 2" xfId="5020" xr:uid="{7967F570-A316-4C1B-8383-784E72A71CE1}"/>
    <cellStyle name="Normal 9 5 12" xfId="5018" xr:uid="{D698820C-AD0F-4A9D-9F64-21D5BE7854CE}"/>
    <cellStyle name="Normal 9 5 2" xfId="179" xr:uid="{7CC667DB-13C3-46A6-B29D-5014B958DD63}"/>
    <cellStyle name="Normal 9 5 2 10" xfId="5021" xr:uid="{FDE382C8-C163-44BA-9128-DD064C577E91}"/>
    <cellStyle name="Normal 9 5 2 2" xfId="419" xr:uid="{A4D0768B-6377-487F-89B2-A83C99B65400}"/>
    <cellStyle name="Normal 9 5 2 2 2" xfId="868" xr:uid="{ECF7E301-9493-498A-B5C0-F579E37DFCB4}"/>
    <cellStyle name="Normal 9 5 2 2 2 2" xfId="869" xr:uid="{820EFFAF-3C31-4FD4-9B4F-F3E87804BD9B}"/>
    <cellStyle name="Normal 9 5 2 2 2 2 2" xfId="2447" xr:uid="{7E49C7C6-7DC7-4569-AA36-3E55FB1F9FCF}"/>
    <cellStyle name="Normal 9 5 2 2 2 2 2 2" xfId="5025" xr:uid="{4940E2CA-3290-4117-92A0-A2DB180E3D47}"/>
    <cellStyle name="Normal 9 5 2 2 2 2 3" xfId="4126" xr:uid="{6A56D574-5CC5-45BC-B44B-2DE56FEA6AEC}"/>
    <cellStyle name="Normal 9 5 2 2 2 2 3 2" xfId="5026" xr:uid="{2A993B69-16AD-4EEE-BE9A-794173E749AE}"/>
    <cellStyle name="Normal 9 5 2 2 2 2 4" xfId="4127" xr:uid="{2928D166-8538-4E7E-B759-CDC9DBF2C3FE}"/>
    <cellStyle name="Normal 9 5 2 2 2 2 4 2" xfId="5027" xr:uid="{0A0FDD9E-6A82-401A-9A7E-D2E71DF6DAE2}"/>
    <cellStyle name="Normal 9 5 2 2 2 2 5" xfId="5024" xr:uid="{639F2908-0196-4CEB-8F79-FF9C5332B8B3}"/>
    <cellStyle name="Normal 9 5 2 2 2 3" xfId="2448" xr:uid="{773947C2-5747-4953-817A-FEEE7807CF0B}"/>
    <cellStyle name="Normal 9 5 2 2 2 3 2" xfId="4128" xr:uid="{BB001A7C-74BE-4AFE-87DF-68272F80C040}"/>
    <cellStyle name="Normal 9 5 2 2 2 3 2 2" xfId="5029" xr:uid="{D912B494-F789-4DCB-8191-FEBB14DC6B95}"/>
    <cellStyle name="Normal 9 5 2 2 2 3 3" xfId="4129" xr:uid="{1D04EED1-3953-4599-8EAF-E19026264826}"/>
    <cellStyle name="Normal 9 5 2 2 2 3 3 2" xfId="5030" xr:uid="{CB0B1B07-4051-4FC6-9AD8-4793A554C9C4}"/>
    <cellStyle name="Normal 9 5 2 2 2 3 4" xfId="4130" xr:uid="{6E500E01-AE58-4BDC-9A81-CD5996972144}"/>
    <cellStyle name="Normal 9 5 2 2 2 3 4 2" xfId="5031" xr:uid="{B29E7A81-2A11-4ACE-BBD7-F98BC200A178}"/>
    <cellStyle name="Normal 9 5 2 2 2 3 5" xfId="5028" xr:uid="{0C776621-5C7C-4C3A-AC13-596E1B344035}"/>
    <cellStyle name="Normal 9 5 2 2 2 4" xfId="4131" xr:uid="{B68305BC-85FD-4B7D-B04B-3EAB0CF0216E}"/>
    <cellStyle name="Normal 9 5 2 2 2 4 2" xfId="5032" xr:uid="{4D794836-EB82-4062-9E7B-4A6B9729FBF1}"/>
    <cellStyle name="Normal 9 5 2 2 2 5" xfId="4132" xr:uid="{7D43CC3E-676D-4ABB-A92F-DD9DCEF24291}"/>
    <cellStyle name="Normal 9 5 2 2 2 5 2" xfId="5033" xr:uid="{A347CE02-576E-4AAF-A056-57012709AC9B}"/>
    <cellStyle name="Normal 9 5 2 2 2 6" xfId="4133" xr:uid="{9821C3DC-37C8-4A6B-B0AE-A40D0DAC602D}"/>
    <cellStyle name="Normal 9 5 2 2 2 6 2" xfId="5034" xr:uid="{15D50AB8-0B7A-44B4-9E34-EB89A658CD05}"/>
    <cellStyle name="Normal 9 5 2 2 2 7" xfId="5023" xr:uid="{B2509489-4AA9-4BA9-99D6-17A8ADFA5AB3}"/>
    <cellStyle name="Normal 9 5 2 2 3" xfId="870" xr:uid="{C036A670-5B08-4968-8674-7A630C6BF86F}"/>
    <cellStyle name="Normal 9 5 2 2 3 2" xfId="2449" xr:uid="{DA0DC4F8-0549-493A-991F-8A3C1FF6D8C4}"/>
    <cellStyle name="Normal 9 5 2 2 3 2 2" xfId="4134" xr:uid="{2F4B639F-7DB3-4196-BC5F-FB1429040027}"/>
    <cellStyle name="Normal 9 5 2 2 3 2 2 2" xfId="5037" xr:uid="{6F857776-A25A-4717-B634-A794042D4EDA}"/>
    <cellStyle name="Normal 9 5 2 2 3 2 3" xfId="4135" xr:uid="{7B85EC8E-3782-4C48-BCA1-3BD8655B4457}"/>
    <cellStyle name="Normal 9 5 2 2 3 2 3 2" xfId="5038" xr:uid="{A37F10B8-4080-4668-AB40-A42C990BE21A}"/>
    <cellStyle name="Normal 9 5 2 2 3 2 4" xfId="4136" xr:uid="{F79DB532-5688-49DF-95AF-B676AFE89CBD}"/>
    <cellStyle name="Normal 9 5 2 2 3 2 4 2" xfId="5039" xr:uid="{F13B9B0A-B122-4A0B-96C1-0379D554BA0A}"/>
    <cellStyle name="Normal 9 5 2 2 3 2 5" xfId="5036" xr:uid="{ACD6EC83-8687-42D0-9B20-EB7C56FAC0B2}"/>
    <cellStyle name="Normal 9 5 2 2 3 3" xfId="4137" xr:uid="{DDFB4FE3-451E-418E-8AE7-B5CE7CD228D6}"/>
    <cellStyle name="Normal 9 5 2 2 3 3 2" xfId="5040" xr:uid="{B00F188C-A29D-4394-8234-86EE9C8A1839}"/>
    <cellStyle name="Normal 9 5 2 2 3 4" xfId="4138" xr:uid="{098916AD-0D24-4C98-9A85-6B9180184317}"/>
    <cellStyle name="Normal 9 5 2 2 3 4 2" xfId="5041" xr:uid="{F92CECF8-10DC-473F-B88B-BECEE97FD51F}"/>
    <cellStyle name="Normal 9 5 2 2 3 5" xfId="4139" xr:uid="{06048004-7345-40B9-B2BD-7C6AEC389F3A}"/>
    <cellStyle name="Normal 9 5 2 2 3 5 2" xfId="5042" xr:uid="{E82F01CD-0AC2-4B9A-BB75-0938968BEB61}"/>
    <cellStyle name="Normal 9 5 2 2 3 6" xfId="5035" xr:uid="{20219D34-041B-4041-BF21-C0BC2FDCB077}"/>
    <cellStyle name="Normal 9 5 2 2 4" xfId="2450" xr:uid="{994E324B-CB43-4C66-8F3E-033ED7375FCD}"/>
    <cellStyle name="Normal 9 5 2 2 4 2" xfId="4140" xr:uid="{1EE6CFC7-D6DC-4CE1-B300-43E5E408097F}"/>
    <cellStyle name="Normal 9 5 2 2 4 2 2" xfId="5044" xr:uid="{41C1AE5B-4B1F-4C09-935F-4CC105B09476}"/>
    <cellStyle name="Normal 9 5 2 2 4 3" xfId="4141" xr:uid="{2C28BF4F-3B60-476C-B04C-63730D40A2E3}"/>
    <cellStyle name="Normal 9 5 2 2 4 3 2" xfId="5045" xr:uid="{491163C5-2AAF-443C-93F0-7AA9AB036C6F}"/>
    <cellStyle name="Normal 9 5 2 2 4 4" xfId="4142" xr:uid="{21E006D3-FAD0-455C-894D-E9188689E672}"/>
    <cellStyle name="Normal 9 5 2 2 4 4 2" xfId="5046" xr:uid="{0D669FC6-5CB1-48E7-BB9E-BA2F7954693D}"/>
    <cellStyle name="Normal 9 5 2 2 4 5" xfId="5043" xr:uid="{AE0BE96F-3E9D-4B4C-B1EB-459EAF3FAC92}"/>
    <cellStyle name="Normal 9 5 2 2 5" xfId="4143" xr:uid="{612EABA9-F8ED-46A1-9185-B53EEBE590F8}"/>
    <cellStyle name="Normal 9 5 2 2 5 2" xfId="4144" xr:uid="{7EA91DC6-50CB-408F-A32A-80032E6FA389}"/>
    <cellStyle name="Normal 9 5 2 2 5 2 2" xfId="5048" xr:uid="{76413EAA-019E-4DB1-A1AA-C68A5B8BBE69}"/>
    <cellStyle name="Normal 9 5 2 2 5 3" xfId="4145" xr:uid="{3DA1D6A7-EF71-486D-A263-2FE329C406A1}"/>
    <cellStyle name="Normal 9 5 2 2 5 3 2" xfId="5049" xr:uid="{C53C073D-605F-4A92-B506-2B1377A83BBD}"/>
    <cellStyle name="Normal 9 5 2 2 5 4" xfId="4146" xr:uid="{035C82A3-C7A9-43F0-BE50-E2090AE2F1F9}"/>
    <cellStyle name="Normal 9 5 2 2 5 4 2" xfId="5050" xr:uid="{986A1DCA-6A77-42E2-9C03-D7570CE1299B}"/>
    <cellStyle name="Normal 9 5 2 2 5 5" xfId="5047" xr:uid="{52A700EC-44DB-4E65-854D-3A592C1BF46C}"/>
    <cellStyle name="Normal 9 5 2 2 6" xfId="4147" xr:uid="{3C85234B-46B9-4726-975F-F6444C72056B}"/>
    <cellStyle name="Normal 9 5 2 2 6 2" xfId="5051" xr:uid="{FECB045C-D655-4908-83E1-6D141E10B330}"/>
    <cellStyle name="Normal 9 5 2 2 7" xfId="4148" xr:uid="{81F386F1-B804-4D00-9082-68F650362B4C}"/>
    <cellStyle name="Normal 9 5 2 2 7 2" xfId="5052" xr:uid="{8880377C-3D9C-4300-B185-5DA5AFE13DB1}"/>
    <cellStyle name="Normal 9 5 2 2 8" xfId="4149" xr:uid="{C505595A-03FB-4491-8954-786284FE537D}"/>
    <cellStyle name="Normal 9 5 2 2 8 2" xfId="5053" xr:uid="{6302FA54-62D7-4401-8D48-E896924D402B}"/>
    <cellStyle name="Normal 9 5 2 2 9" xfId="5022" xr:uid="{6CC30AB2-9883-4C4E-8A87-A1EA1074699C}"/>
    <cellStyle name="Normal 9 5 2 3" xfId="871" xr:uid="{59E68D8F-C019-4423-951D-5DFFFAF8C2D7}"/>
    <cellStyle name="Normal 9 5 2 3 2" xfId="872" xr:uid="{E853C85A-2A26-42A7-ACDA-4F788003F67F}"/>
    <cellStyle name="Normal 9 5 2 3 2 2" xfId="873" xr:uid="{1F8EB9B4-BCF4-42D0-8851-6F68CF7B3FB4}"/>
    <cellStyle name="Normal 9 5 2 3 2 2 2" xfId="5056" xr:uid="{0AD1CDE0-483C-4BD0-88B5-6C65437D4EEF}"/>
    <cellStyle name="Normal 9 5 2 3 2 3" xfId="4150" xr:uid="{E2162962-98F3-4A9A-8EB4-6B5F86BBCA20}"/>
    <cellStyle name="Normal 9 5 2 3 2 3 2" xfId="5057" xr:uid="{B398CBF9-4B61-40F0-8B2D-91ACAD3C93B7}"/>
    <cellStyle name="Normal 9 5 2 3 2 4" xfId="4151" xr:uid="{034C2B38-6BF4-4D54-B0F3-9FD8118B5601}"/>
    <cellStyle name="Normal 9 5 2 3 2 4 2" xfId="5058" xr:uid="{C755F699-9914-4AA6-AAAF-3BA78BF72BA6}"/>
    <cellStyle name="Normal 9 5 2 3 2 5" xfId="5055" xr:uid="{2C18D876-A17B-452F-9B98-37F342F58E1C}"/>
    <cellStyle name="Normal 9 5 2 3 3" xfId="874" xr:uid="{8E5B94D4-4B48-45E3-B71B-42815665C7A1}"/>
    <cellStyle name="Normal 9 5 2 3 3 2" xfId="4152" xr:uid="{0D70BCF1-F4AD-4953-B868-3DC05B1D9C81}"/>
    <cellStyle name="Normal 9 5 2 3 3 2 2" xfId="5060" xr:uid="{060BBCEA-8B1D-40E4-ADB4-17B64D542312}"/>
    <cellStyle name="Normal 9 5 2 3 3 3" xfId="4153" xr:uid="{B6D9BA15-C5C3-43B4-8D79-8B1F014BABA5}"/>
    <cellStyle name="Normal 9 5 2 3 3 3 2" xfId="5061" xr:uid="{73525612-2309-4A97-812A-BB4858B7C486}"/>
    <cellStyle name="Normal 9 5 2 3 3 4" xfId="4154" xr:uid="{E3828412-84EE-4507-968A-76F15B76FB86}"/>
    <cellStyle name="Normal 9 5 2 3 3 4 2" xfId="5062" xr:uid="{35632F60-8C9C-4AEE-9C4F-FDA7A62F0882}"/>
    <cellStyle name="Normal 9 5 2 3 3 5" xfId="5059" xr:uid="{B557F55B-5F68-4C33-B853-6285BA420D37}"/>
    <cellStyle name="Normal 9 5 2 3 4" xfId="4155" xr:uid="{B5FFB539-2E19-48DF-9D5D-BB3857D9A3E5}"/>
    <cellStyle name="Normal 9 5 2 3 4 2" xfId="5063" xr:uid="{82A9D44E-93F9-46F9-BCF3-6DE411982894}"/>
    <cellStyle name="Normal 9 5 2 3 5" xfId="4156" xr:uid="{443DDF2A-86D5-4BA0-B51D-F4B8081E9066}"/>
    <cellStyle name="Normal 9 5 2 3 5 2" xfId="5064" xr:uid="{46203D3B-2AE8-4193-B1DC-2A3D92AD9369}"/>
    <cellStyle name="Normal 9 5 2 3 6" xfId="4157" xr:uid="{C0CAC68F-06A9-40F1-BA1B-F6B6F3056E1E}"/>
    <cellStyle name="Normal 9 5 2 3 6 2" xfId="5065" xr:uid="{599BD6A3-BBBB-49C5-AD30-8918965E998D}"/>
    <cellStyle name="Normal 9 5 2 3 7" xfId="5054" xr:uid="{CF23EB66-BB77-4342-826F-64F88AC095C1}"/>
    <cellStyle name="Normal 9 5 2 4" xfId="875" xr:uid="{4FFF6A13-8909-4AC5-A738-AD6DD1CEBBF2}"/>
    <cellStyle name="Normal 9 5 2 4 2" xfId="876" xr:uid="{73F435E6-629E-42A7-AC67-BB379464B96E}"/>
    <cellStyle name="Normal 9 5 2 4 2 2" xfId="4158" xr:uid="{2EA2C8F3-AB09-4045-ADE2-C990B470D2B7}"/>
    <cellStyle name="Normal 9 5 2 4 2 2 2" xfId="5068" xr:uid="{E2652080-4D74-4E2B-A799-D776C45DDA4C}"/>
    <cellStyle name="Normal 9 5 2 4 2 3" xfId="4159" xr:uid="{14BA6280-AFD6-4526-99AF-AB3DFCB1983D}"/>
    <cellStyle name="Normal 9 5 2 4 2 3 2" xfId="5069" xr:uid="{A1F55DDB-874D-4DC6-956A-8938A52DB5C9}"/>
    <cellStyle name="Normal 9 5 2 4 2 4" xfId="4160" xr:uid="{AED21005-F112-4B51-A6D6-DBD10E3BC318}"/>
    <cellStyle name="Normal 9 5 2 4 2 4 2" xfId="5070" xr:uid="{EFDC3C54-1D1F-4398-9A1F-2B87C92BA2C1}"/>
    <cellStyle name="Normal 9 5 2 4 2 5" xfId="5067" xr:uid="{5C144A82-787C-4E84-9294-BB76EBE43E15}"/>
    <cellStyle name="Normal 9 5 2 4 3" xfId="4161" xr:uid="{4B93C8A8-C148-4709-87DD-24F7519598E2}"/>
    <cellStyle name="Normal 9 5 2 4 3 2" xfId="5071" xr:uid="{D0CFA35A-4C29-4A2C-AE09-FCD606EA54AF}"/>
    <cellStyle name="Normal 9 5 2 4 4" xfId="4162" xr:uid="{E5631F60-F2E7-4E0B-93D3-5B46814DF737}"/>
    <cellStyle name="Normal 9 5 2 4 4 2" xfId="5072" xr:uid="{85585349-D86E-46E2-9B74-56344DE791B2}"/>
    <cellStyle name="Normal 9 5 2 4 5" xfId="4163" xr:uid="{AB85C33D-8D9B-4BAD-839E-9C0F8A734DB0}"/>
    <cellStyle name="Normal 9 5 2 4 5 2" xfId="5073" xr:uid="{CE5D9AF6-CB08-444D-9655-C81A71BB8407}"/>
    <cellStyle name="Normal 9 5 2 4 6" xfId="5066" xr:uid="{F8C9259F-9F26-4080-80A9-4414277DF969}"/>
    <cellStyle name="Normal 9 5 2 5" xfId="877" xr:uid="{C9295DF3-F585-47CC-88D9-FD11F3B885F3}"/>
    <cellStyle name="Normal 9 5 2 5 2" xfId="4164" xr:uid="{694995AA-9C77-4C7E-8BF0-E6C7B76C7429}"/>
    <cellStyle name="Normal 9 5 2 5 2 2" xfId="5075" xr:uid="{14BABD82-BF55-4318-92D6-371AED4674DB}"/>
    <cellStyle name="Normal 9 5 2 5 3" xfId="4165" xr:uid="{11FB1D5C-5B73-4029-BC0D-0BB3CA2EE688}"/>
    <cellStyle name="Normal 9 5 2 5 3 2" xfId="5076" xr:uid="{02D770E7-8E36-48AE-935B-2560C6B538DE}"/>
    <cellStyle name="Normal 9 5 2 5 4" xfId="4166" xr:uid="{F794FD06-EFC2-47A3-B6D0-1C846CF0C444}"/>
    <cellStyle name="Normal 9 5 2 5 4 2" xfId="5077" xr:uid="{06D2AA16-5BDD-4901-88A3-095FFD61F500}"/>
    <cellStyle name="Normal 9 5 2 5 5" xfId="5074" xr:uid="{EDD47C1A-95DA-442B-B5B6-9576D49ED71F}"/>
    <cellStyle name="Normal 9 5 2 6" xfId="4167" xr:uid="{C3C632C8-A82E-44DE-B5AF-12B4B5D96BA6}"/>
    <cellStyle name="Normal 9 5 2 6 2" xfId="4168" xr:uid="{18FBBDC0-737A-43C8-8C95-FF3FA32032F4}"/>
    <cellStyle name="Normal 9 5 2 6 2 2" xfId="5079" xr:uid="{4D7C8D28-0944-4802-BC6E-9C3BF2126BC2}"/>
    <cellStyle name="Normal 9 5 2 6 3" xfId="4169" xr:uid="{9F399B0B-4E60-4B5D-968D-3DA4205B9213}"/>
    <cellStyle name="Normal 9 5 2 6 3 2" xfId="5080" xr:uid="{1806A449-EB81-424C-A483-6677E58D51AA}"/>
    <cellStyle name="Normal 9 5 2 6 4" xfId="4170" xr:uid="{125183B8-D78A-4EC3-93F5-9AF8150737B7}"/>
    <cellStyle name="Normal 9 5 2 6 4 2" xfId="5081" xr:uid="{CC166A13-1260-4B43-90DB-0CE69AC51481}"/>
    <cellStyle name="Normal 9 5 2 6 5" xfId="5078" xr:uid="{4E5FDD0B-B5F6-4567-8DB8-58B7EC694C52}"/>
    <cellStyle name="Normal 9 5 2 7" xfId="4171" xr:uid="{88456345-CBB4-4E32-8D4B-F6BA9DFD3D56}"/>
    <cellStyle name="Normal 9 5 2 7 2" xfId="5082" xr:uid="{32307935-F5F6-4972-9602-9FFF232E4581}"/>
    <cellStyle name="Normal 9 5 2 8" xfId="4172" xr:uid="{BF0AFCE9-B87E-4104-9125-13DE18E113C6}"/>
    <cellStyle name="Normal 9 5 2 8 2" xfId="5083" xr:uid="{9150E173-F2F1-4A68-85F8-83D13CE5E39B}"/>
    <cellStyle name="Normal 9 5 2 9" xfId="4173" xr:uid="{36016455-1F06-491C-B9FE-5BD844F34FD1}"/>
    <cellStyle name="Normal 9 5 2 9 2" xfId="5084" xr:uid="{BE1F796F-D198-4FF0-872C-68782C51F74C}"/>
    <cellStyle name="Normal 9 5 3" xfId="420" xr:uid="{6682C0A2-F291-408A-9D2E-4AB68F51875E}"/>
    <cellStyle name="Normal 9 5 3 2" xfId="878" xr:uid="{D652C322-FD31-43C6-A9C2-CF74A6868FEA}"/>
    <cellStyle name="Normal 9 5 3 2 2" xfId="879" xr:uid="{A3E5E245-FDBF-4EC5-BA3C-3F5C9ECF171C}"/>
    <cellStyle name="Normal 9 5 3 2 2 2" xfId="2451" xr:uid="{42EF4C1D-C6BB-452B-B0F2-9A1E85407DF0}"/>
    <cellStyle name="Normal 9 5 3 2 2 2 2" xfId="2452" xr:uid="{132DE23B-0663-43E6-A6E3-028841A3F864}"/>
    <cellStyle name="Normal 9 5 3 2 2 2 2 2" xfId="5089" xr:uid="{D12317F8-C1EC-47E2-A904-D03366700C63}"/>
    <cellStyle name="Normal 9 5 3 2 2 2 3" xfId="5088" xr:uid="{445E44F8-1815-4B7E-9B27-238B8CA1955E}"/>
    <cellStyle name="Normal 9 5 3 2 2 3" xfId="2453" xr:uid="{7A6F2D13-93E0-4BF8-8C68-7EABA80BC340}"/>
    <cellStyle name="Normal 9 5 3 2 2 3 2" xfId="5090" xr:uid="{26269B9B-3DEA-487D-9735-441CA8145ED4}"/>
    <cellStyle name="Normal 9 5 3 2 2 4" xfId="4174" xr:uid="{6C6C9A63-A42D-49EA-ACC7-6455A251B184}"/>
    <cellStyle name="Normal 9 5 3 2 2 4 2" xfId="5091" xr:uid="{67E2A3AD-30D7-43C5-9E01-86FF74810488}"/>
    <cellStyle name="Normal 9 5 3 2 2 5" xfId="5087" xr:uid="{EB41F54E-F04D-49DD-84C5-E82EB6C1ADC2}"/>
    <cellStyle name="Normal 9 5 3 2 3" xfId="2454" xr:uid="{5F2A7B10-75C9-4D63-A366-D58B88E94348}"/>
    <cellStyle name="Normal 9 5 3 2 3 2" xfId="2455" xr:uid="{43DD6EE2-E89C-4489-8E53-6F59797B8414}"/>
    <cellStyle name="Normal 9 5 3 2 3 2 2" xfId="5093" xr:uid="{9FAFA212-09CC-49F6-9FAB-8B10C4E90651}"/>
    <cellStyle name="Normal 9 5 3 2 3 3" xfId="4175" xr:uid="{BDA8F9EE-AFE3-4A59-BC86-6B4E8292FA7C}"/>
    <cellStyle name="Normal 9 5 3 2 3 3 2" xfId="5094" xr:uid="{99B1DAE5-57A3-420B-917B-73F8E9E6E9E8}"/>
    <cellStyle name="Normal 9 5 3 2 3 4" xfId="4176" xr:uid="{0D84717C-8BF8-4285-8E23-09E3717B49F8}"/>
    <cellStyle name="Normal 9 5 3 2 3 4 2" xfId="5095" xr:uid="{C0EF3464-80EC-4935-800F-E6448AD370DE}"/>
    <cellStyle name="Normal 9 5 3 2 3 5" xfId="5092" xr:uid="{6747BFA3-F523-4A6D-AEBD-C11DBE0CCA7E}"/>
    <cellStyle name="Normal 9 5 3 2 4" xfId="2456" xr:uid="{8FDEC3E6-78CD-4FA6-9F69-6D9285F75967}"/>
    <cellStyle name="Normal 9 5 3 2 4 2" xfId="5096" xr:uid="{87816EBC-9DD0-412B-9224-4CBBE89FCA02}"/>
    <cellStyle name="Normal 9 5 3 2 5" xfId="4177" xr:uid="{803B8DE9-DDCF-4739-A253-810FEC8C64BC}"/>
    <cellStyle name="Normal 9 5 3 2 5 2" xfId="5097" xr:uid="{C1CAEF78-3B2C-474B-89F7-9E36ADA822DD}"/>
    <cellStyle name="Normal 9 5 3 2 6" xfId="4178" xr:uid="{87BB9AF9-4D6E-4035-8E81-3B25FB60C274}"/>
    <cellStyle name="Normal 9 5 3 2 6 2" xfId="5098" xr:uid="{340E71DA-3C1A-4F2A-8CA7-2ABA2CEC94B4}"/>
    <cellStyle name="Normal 9 5 3 2 7" xfId="5086" xr:uid="{26B1FE67-325E-4D7E-AC3C-79B0296A5F59}"/>
    <cellStyle name="Normal 9 5 3 3" xfId="880" xr:uid="{D748FB28-D02F-48A0-BF58-C3E178A8F6F8}"/>
    <cellStyle name="Normal 9 5 3 3 2" xfId="2457" xr:uid="{2FB15046-061A-486D-9CC8-A1C0BC358A14}"/>
    <cellStyle name="Normal 9 5 3 3 2 2" xfId="2458" xr:uid="{AF2A93B6-65E8-4980-9A47-46903A3B34DF}"/>
    <cellStyle name="Normal 9 5 3 3 2 2 2" xfId="5101" xr:uid="{80BE0941-35E4-4F6F-A4AA-ABF8D9FBA8B4}"/>
    <cellStyle name="Normal 9 5 3 3 2 3" xfId="4179" xr:uid="{CCD33ED2-BFA8-479F-8201-EF450148DF78}"/>
    <cellStyle name="Normal 9 5 3 3 2 3 2" xfId="5102" xr:uid="{F7EE37E4-3408-49D7-BB4D-ECA50DBB4649}"/>
    <cellStyle name="Normal 9 5 3 3 2 4" xfId="4180" xr:uid="{16ABE28C-0106-4830-AA32-E36A568F7316}"/>
    <cellStyle name="Normal 9 5 3 3 2 4 2" xfId="5103" xr:uid="{30A5A960-9B13-4805-940F-66570180D52D}"/>
    <cellStyle name="Normal 9 5 3 3 2 5" xfId="5100" xr:uid="{6CE18CEA-90D3-4DBB-933A-3412EEC4F389}"/>
    <cellStyle name="Normal 9 5 3 3 3" xfId="2459" xr:uid="{288C51C1-4DC0-484A-BEB7-87DDE13045F7}"/>
    <cellStyle name="Normal 9 5 3 3 3 2" xfId="5104" xr:uid="{CFF18711-E715-43BD-BC9D-CA786CCB139D}"/>
    <cellStyle name="Normal 9 5 3 3 4" xfId="4181" xr:uid="{C27E45B3-18B6-4423-BA8B-853A787A7EE1}"/>
    <cellStyle name="Normal 9 5 3 3 4 2" xfId="5105" xr:uid="{FB9713B7-E2DB-4289-8F2E-37E0E1927DC1}"/>
    <cellStyle name="Normal 9 5 3 3 5" xfId="4182" xr:uid="{176652E1-13CC-4F4A-8C3C-4D610B2A2987}"/>
    <cellStyle name="Normal 9 5 3 3 5 2" xfId="5106" xr:uid="{0F11F1C6-6688-4FE7-A87E-DBCC29860C06}"/>
    <cellStyle name="Normal 9 5 3 3 6" xfId="5099" xr:uid="{004513F3-393F-4A39-9EC2-FA14E588D1B2}"/>
    <cellStyle name="Normal 9 5 3 4" xfId="2460" xr:uid="{1E875ABA-A127-4400-993F-10AAB31CD615}"/>
    <cellStyle name="Normal 9 5 3 4 2" xfId="2461" xr:uid="{E2C4BBB1-A125-4093-AEE6-2A1B884B5767}"/>
    <cellStyle name="Normal 9 5 3 4 2 2" xfId="5108" xr:uid="{FC7C3962-6BD4-4AC5-B141-4FE1DABAB289}"/>
    <cellStyle name="Normal 9 5 3 4 3" xfId="4183" xr:uid="{0BFF6027-AE75-4104-822E-EE319FFB12B3}"/>
    <cellStyle name="Normal 9 5 3 4 3 2" xfId="5109" xr:uid="{A3AC418F-F53E-489A-BD23-6168F4973106}"/>
    <cellStyle name="Normal 9 5 3 4 4" xfId="4184" xr:uid="{29EC4DC5-75FF-4669-B6D5-68D8C5F845E3}"/>
    <cellStyle name="Normal 9 5 3 4 4 2" xfId="5110" xr:uid="{FA040431-8991-4F07-9F29-C39514705C55}"/>
    <cellStyle name="Normal 9 5 3 4 5" xfId="5107" xr:uid="{941F1213-334F-41B3-8AF6-F00EC79D24BF}"/>
    <cellStyle name="Normal 9 5 3 5" xfId="2462" xr:uid="{146DAD5A-F8E4-41C5-95E4-3074F50619AE}"/>
    <cellStyle name="Normal 9 5 3 5 2" xfId="4185" xr:uid="{AD343BC1-4C51-4529-829C-1CF618C6E2FF}"/>
    <cellStyle name="Normal 9 5 3 5 2 2" xfId="5112" xr:uid="{62FBDE3A-A8E4-4817-8343-9A21DDD50B50}"/>
    <cellStyle name="Normal 9 5 3 5 3" xfId="4186" xr:uid="{C5928DA6-11B8-4883-8722-33471696AC2A}"/>
    <cellStyle name="Normal 9 5 3 5 3 2" xfId="5113" xr:uid="{EC4135FE-D4CD-49D3-B751-9970FCB155E7}"/>
    <cellStyle name="Normal 9 5 3 5 4" xfId="4187" xr:uid="{B28CB456-8E2F-43EE-A848-A0945842BC56}"/>
    <cellStyle name="Normal 9 5 3 5 4 2" xfId="5114" xr:uid="{59EAAC4B-58B1-45A2-A9B1-39701C1EB753}"/>
    <cellStyle name="Normal 9 5 3 5 5" xfId="5111" xr:uid="{F9C8BA26-9D25-4774-8D14-8CD3EEA6793A}"/>
    <cellStyle name="Normal 9 5 3 6" xfId="4188" xr:uid="{20FE5A47-B154-442B-9E2B-2F5599456D1D}"/>
    <cellStyle name="Normal 9 5 3 6 2" xfId="5115" xr:uid="{E6FAFA5E-62FD-423D-BC5C-9790770F14AE}"/>
    <cellStyle name="Normal 9 5 3 7" xfId="4189" xr:uid="{20728BE6-8FAF-4C6D-9D5A-A4C843E08E4E}"/>
    <cellStyle name="Normal 9 5 3 7 2" xfId="5116" xr:uid="{FB7DE619-9C9A-47FC-8215-9E9D73C10C6E}"/>
    <cellStyle name="Normal 9 5 3 8" xfId="4190" xr:uid="{04B44707-BCFF-4831-96C7-7A722C95BD48}"/>
    <cellStyle name="Normal 9 5 3 8 2" xfId="5117" xr:uid="{991E9C3A-631A-420A-A015-DF7BF5126119}"/>
    <cellStyle name="Normal 9 5 3 9" xfId="5085" xr:uid="{12AB5E4A-9300-4322-B7E1-2910CC030841}"/>
    <cellStyle name="Normal 9 5 4" xfId="421" xr:uid="{19466041-2FC6-4FE4-B042-4E525A9A204E}"/>
    <cellStyle name="Normal 9 5 4 2" xfId="881" xr:uid="{CE3E12BB-AC47-489F-BAF5-F1E13F7B6D5D}"/>
    <cellStyle name="Normal 9 5 4 2 2" xfId="882" xr:uid="{B8CAC5F6-2626-4564-941A-8A8CB8B36EB8}"/>
    <cellStyle name="Normal 9 5 4 2 2 2" xfId="2463" xr:uid="{60E36470-54EB-4F8F-8214-D1E5F4F95BF2}"/>
    <cellStyle name="Normal 9 5 4 2 2 2 2" xfId="5121" xr:uid="{71CFAC3C-8759-4FBB-954D-CFD08C7B440A}"/>
    <cellStyle name="Normal 9 5 4 2 2 3" xfId="4191" xr:uid="{2538F63B-7547-4D86-AE73-F8BF968D6699}"/>
    <cellStyle name="Normal 9 5 4 2 2 3 2" xfId="5122" xr:uid="{B27E0ADC-CA8B-47B4-8E71-EBD05BE849CC}"/>
    <cellStyle name="Normal 9 5 4 2 2 4" xfId="4192" xr:uid="{3503B8E4-265C-4BD7-B3F5-C1851DA86C26}"/>
    <cellStyle name="Normal 9 5 4 2 2 4 2" xfId="5123" xr:uid="{97DACED9-5EAE-45CB-9404-B330D3321B24}"/>
    <cellStyle name="Normal 9 5 4 2 2 5" xfId="5120" xr:uid="{50A79602-355B-4C4B-A211-4B967F24C7E3}"/>
    <cellStyle name="Normal 9 5 4 2 3" xfId="2464" xr:uid="{677C8378-C6B2-4F2E-AB47-D131D4B54DB6}"/>
    <cellStyle name="Normal 9 5 4 2 3 2" xfId="5124" xr:uid="{051DD003-9A2D-4732-85F7-59B78443D431}"/>
    <cellStyle name="Normal 9 5 4 2 4" xfId="4193" xr:uid="{D163F296-97B2-46A3-AE80-6F210A6A4F8D}"/>
    <cellStyle name="Normal 9 5 4 2 4 2" xfId="5125" xr:uid="{B2E48182-A888-422B-BF21-4F56BAC1F2D7}"/>
    <cellStyle name="Normal 9 5 4 2 5" xfId="4194" xr:uid="{C0D444A8-D3DC-42B5-A7CB-C91754E44642}"/>
    <cellStyle name="Normal 9 5 4 2 5 2" xfId="5126" xr:uid="{5AAC877F-23A6-4230-864A-C0A3FEB8C99E}"/>
    <cellStyle name="Normal 9 5 4 2 6" xfId="5119" xr:uid="{E838FD6A-E3F2-43B3-802B-DB0A8B126F51}"/>
    <cellStyle name="Normal 9 5 4 3" xfId="883" xr:uid="{6F229AF1-EDDA-4002-B40A-37262565345B}"/>
    <cellStyle name="Normal 9 5 4 3 2" xfId="2465" xr:uid="{02949FC3-15FC-48DC-A58B-5B9D3A5E2AE4}"/>
    <cellStyle name="Normal 9 5 4 3 2 2" xfId="5128" xr:uid="{3E80052A-AF48-43ED-8BA5-464D7063164B}"/>
    <cellStyle name="Normal 9 5 4 3 3" xfId="4195" xr:uid="{73E16402-AAAF-44BA-BB9E-44CA498B76FB}"/>
    <cellStyle name="Normal 9 5 4 3 3 2" xfId="5129" xr:uid="{72C17536-1801-478E-B689-12F3C8AF2A05}"/>
    <cellStyle name="Normal 9 5 4 3 4" xfId="4196" xr:uid="{80C899E9-138E-4D54-A62C-0671192B0587}"/>
    <cellStyle name="Normal 9 5 4 3 4 2" xfId="5130" xr:uid="{22269D16-CE22-46A1-9A63-7C7187E8CAD4}"/>
    <cellStyle name="Normal 9 5 4 3 5" xfId="5127" xr:uid="{DFE99292-5EBD-4D9B-BC24-2A330B651C40}"/>
    <cellStyle name="Normal 9 5 4 4" xfId="2466" xr:uid="{F17C8B8A-B4BF-42E9-B13F-8EAB79537E55}"/>
    <cellStyle name="Normal 9 5 4 4 2" xfId="4197" xr:uid="{CAC3ACCD-64B7-46B2-9D22-CED942948B35}"/>
    <cellStyle name="Normal 9 5 4 4 2 2" xfId="5132" xr:uid="{72E66B4F-B1CF-40F2-A1B7-18CEB4123CD3}"/>
    <cellStyle name="Normal 9 5 4 4 3" xfId="4198" xr:uid="{7A8F404C-A274-483E-A009-540E143BE14F}"/>
    <cellStyle name="Normal 9 5 4 4 3 2" xfId="5133" xr:uid="{6F27467D-6006-4F55-B389-695B9C0B5D61}"/>
    <cellStyle name="Normal 9 5 4 4 4" xfId="4199" xr:uid="{80619684-60D1-4E3B-B59D-0C95D43D7F9B}"/>
    <cellStyle name="Normal 9 5 4 4 4 2" xfId="5134" xr:uid="{78BE4386-69E1-446F-8AF7-4C6C02C97A87}"/>
    <cellStyle name="Normal 9 5 4 4 5" xfId="5131" xr:uid="{861D466D-67D0-4293-9903-5BA1EC6623F6}"/>
    <cellStyle name="Normal 9 5 4 5" xfId="4200" xr:uid="{8CF80D84-0C8C-4FF0-AD4B-81A71078A6A0}"/>
    <cellStyle name="Normal 9 5 4 5 2" xfId="5135" xr:uid="{B441CB44-3DE9-4848-947B-151D7660A923}"/>
    <cellStyle name="Normal 9 5 4 6" xfId="4201" xr:uid="{B330EBAC-F7F6-4F57-8C0E-7C03560E207A}"/>
    <cellStyle name="Normal 9 5 4 6 2" xfId="5136" xr:uid="{DE444E02-E59E-44FF-8589-3347C43BC33B}"/>
    <cellStyle name="Normal 9 5 4 7" xfId="4202" xr:uid="{76D7F0A2-E80B-4915-BA70-D65CADF9094A}"/>
    <cellStyle name="Normal 9 5 4 7 2" xfId="5137" xr:uid="{41CA8953-C945-4A7B-862D-0E30FC591FA4}"/>
    <cellStyle name="Normal 9 5 4 8" xfId="5118" xr:uid="{154DA2C6-153E-47D2-B09B-9BDC38B30562}"/>
    <cellStyle name="Normal 9 5 5" xfId="422" xr:uid="{2632BA4C-412A-4825-ADB1-090AEFD2B5B6}"/>
    <cellStyle name="Normal 9 5 5 2" xfId="884" xr:uid="{3C4B9794-BB94-4417-9510-33E8DC75251A}"/>
    <cellStyle name="Normal 9 5 5 2 2" xfId="2467" xr:uid="{97F251DD-67A8-4063-9BD9-DB9749CE867D}"/>
    <cellStyle name="Normal 9 5 5 2 2 2" xfId="5140" xr:uid="{9B7F3821-033F-4EAE-89B2-786A30339939}"/>
    <cellStyle name="Normal 9 5 5 2 3" xfId="4203" xr:uid="{813D6264-55C7-46CF-B45A-4ED72AE965F6}"/>
    <cellStyle name="Normal 9 5 5 2 3 2" xfId="5141" xr:uid="{D3231B40-A9F9-40B1-B87D-73169B709E5B}"/>
    <cellStyle name="Normal 9 5 5 2 4" xfId="4204" xr:uid="{B20A4E46-B561-4A92-955A-3E4E4B25D0D7}"/>
    <cellStyle name="Normal 9 5 5 2 4 2" xfId="5142" xr:uid="{1E7A5A72-50F3-44FB-94FF-C0E3976BF0DD}"/>
    <cellStyle name="Normal 9 5 5 2 5" xfId="5139" xr:uid="{6868C2F0-995F-4B27-9C0A-FF4A6E4A3B4B}"/>
    <cellStyle name="Normal 9 5 5 3" xfId="2468" xr:uid="{0A5C380A-D8D7-4208-B56D-C6F2C86C8C52}"/>
    <cellStyle name="Normal 9 5 5 3 2" xfId="4205" xr:uid="{3F8A3D82-1834-41E5-8161-8BC9929DC040}"/>
    <cellStyle name="Normal 9 5 5 3 2 2" xfId="5144" xr:uid="{CAA40A5C-7F6F-4E9D-9BEF-4844CB70A732}"/>
    <cellStyle name="Normal 9 5 5 3 3" xfId="4206" xr:uid="{70F1C324-B64A-477F-80A6-9694B65B4AD5}"/>
    <cellStyle name="Normal 9 5 5 3 3 2" xfId="5145" xr:uid="{0E56F5BD-D47A-4F22-B398-FD54D50F12DE}"/>
    <cellStyle name="Normal 9 5 5 3 4" xfId="4207" xr:uid="{8CBA1A70-F4C3-4764-938C-509082844E94}"/>
    <cellStyle name="Normal 9 5 5 3 4 2" xfId="5146" xr:uid="{B14EE840-D80B-4B60-A4BF-B5060CAF7010}"/>
    <cellStyle name="Normal 9 5 5 3 5" xfId="5143" xr:uid="{F3666A83-9F7A-43B3-8753-7A5751BE5D17}"/>
    <cellStyle name="Normal 9 5 5 4" xfId="4208" xr:uid="{967E8E89-C26A-4CBF-A7C1-9B3E234D51C6}"/>
    <cellStyle name="Normal 9 5 5 4 2" xfId="5147" xr:uid="{5E7044F4-27C7-49C6-8355-6243E188DC1C}"/>
    <cellStyle name="Normal 9 5 5 5" xfId="4209" xr:uid="{917072BD-F498-4A3C-884E-68432DFE4496}"/>
    <cellStyle name="Normal 9 5 5 5 2" xfId="5148" xr:uid="{2D3853EA-80B3-42D6-9DCD-97148D3D27F0}"/>
    <cellStyle name="Normal 9 5 5 6" xfId="4210" xr:uid="{2A599701-E672-4A48-B80A-B046578C436B}"/>
    <cellStyle name="Normal 9 5 5 6 2" xfId="5149" xr:uid="{3899DAA2-85A7-42C7-8249-5C6435C65012}"/>
    <cellStyle name="Normal 9 5 5 7" xfId="5138" xr:uid="{85191D8A-E12A-4B12-9CDD-6F7F9FD4DB15}"/>
    <cellStyle name="Normal 9 5 6" xfId="885" xr:uid="{3B10F80A-60FD-4963-BD65-FF4FF9B76001}"/>
    <cellStyle name="Normal 9 5 6 2" xfId="2469" xr:uid="{4F5AA870-B5F7-4631-9887-72EE434287B6}"/>
    <cellStyle name="Normal 9 5 6 2 2" xfId="4211" xr:uid="{33017D36-3CE8-45E4-B7D3-68EA05F8A646}"/>
    <cellStyle name="Normal 9 5 6 2 2 2" xfId="5152" xr:uid="{2B2C2A34-7DB3-449B-9772-86A204328554}"/>
    <cellStyle name="Normal 9 5 6 2 3" xfId="4212" xr:uid="{14EA883F-D117-4252-8F81-7A4A471D8270}"/>
    <cellStyle name="Normal 9 5 6 2 3 2" xfId="5153" xr:uid="{87A912C4-9E04-4142-B8CB-616F703C0A7B}"/>
    <cellStyle name="Normal 9 5 6 2 4" xfId="4213" xr:uid="{4A41389D-1ACE-458F-9E50-08CA0287EEB9}"/>
    <cellStyle name="Normal 9 5 6 2 4 2" xfId="5154" xr:uid="{D8A29FB9-EDF5-4021-A279-D3F9C19AA88B}"/>
    <cellStyle name="Normal 9 5 6 2 5" xfId="5151" xr:uid="{E0FAD222-C9FE-417F-9046-F76EAF83F635}"/>
    <cellStyle name="Normal 9 5 6 3" xfId="4214" xr:uid="{E4D9BC47-3855-4F79-94BC-451318BB318C}"/>
    <cellStyle name="Normal 9 5 6 3 2" xfId="5155" xr:uid="{2EF7706C-879B-4609-A783-FA403A3F2F1E}"/>
    <cellStyle name="Normal 9 5 6 4" xfId="4215" xr:uid="{9D7BFC26-E827-4571-B23F-A0896D696C8A}"/>
    <cellStyle name="Normal 9 5 6 4 2" xfId="5156" xr:uid="{AD4E3091-4E30-4214-904C-53462FBF12C7}"/>
    <cellStyle name="Normal 9 5 6 5" xfId="4216" xr:uid="{4D9BD791-EE00-46E8-975E-63E3DFAC56F5}"/>
    <cellStyle name="Normal 9 5 6 5 2" xfId="5157" xr:uid="{0E42924A-4694-441A-A519-A27089933046}"/>
    <cellStyle name="Normal 9 5 6 6" xfId="5150" xr:uid="{2B208FBB-7EBB-4F24-BD53-F0ACEF9CFEE9}"/>
    <cellStyle name="Normal 9 5 7" xfId="2470" xr:uid="{EE443AC8-469D-4BF3-93A6-AC3E3A30A652}"/>
    <cellStyle name="Normal 9 5 7 2" xfId="4217" xr:uid="{6BD53623-074E-41F1-B4BD-885AFD34A4BA}"/>
    <cellStyle name="Normal 9 5 7 2 2" xfId="5159" xr:uid="{F2C4AD16-E664-44A3-8319-EBD01976672A}"/>
    <cellStyle name="Normal 9 5 7 3" xfId="4218" xr:uid="{E21553BA-8528-4AC7-ACE5-CE5EB5FEBC1B}"/>
    <cellStyle name="Normal 9 5 7 3 2" xfId="5160" xr:uid="{EE14CB1D-4E08-4DB1-B8A2-79B61A72090B}"/>
    <cellStyle name="Normal 9 5 7 4" xfId="4219" xr:uid="{81AC2797-EE14-4FBD-8C9F-B1924C942ABC}"/>
    <cellStyle name="Normal 9 5 7 4 2" xfId="5161" xr:uid="{3FB53F28-D5AC-43B6-A660-65F5E8FFDD0E}"/>
    <cellStyle name="Normal 9 5 7 5" xfId="5158" xr:uid="{C7380510-36DB-4026-A898-9484486050AF}"/>
    <cellStyle name="Normal 9 5 8" xfId="4220" xr:uid="{4260477B-A2C0-433C-A8C0-60CC403F9C93}"/>
    <cellStyle name="Normal 9 5 8 2" xfId="4221" xr:uid="{F69244A2-401B-4FD2-AC89-2DB681195261}"/>
    <cellStyle name="Normal 9 5 8 2 2" xfId="5163" xr:uid="{737A3D33-6E1D-4138-ACC2-1A34AF2F0ABB}"/>
    <cellStyle name="Normal 9 5 8 3" xfId="4222" xr:uid="{6EB0CAD7-8EDD-4624-BE9E-737C707FD3E6}"/>
    <cellStyle name="Normal 9 5 8 3 2" xfId="5164" xr:uid="{B516EEB8-140D-4DEA-8FB1-6C1C6AF9476B}"/>
    <cellStyle name="Normal 9 5 8 4" xfId="4223" xr:uid="{D5D9561E-E439-4F20-889C-5A91FE0F6024}"/>
    <cellStyle name="Normal 9 5 8 4 2" xfId="5165" xr:uid="{EFE088CB-2019-4A76-A856-4EC3B9C30BA0}"/>
    <cellStyle name="Normal 9 5 8 5" xfId="5162" xr:uid="{A39059D9-17D6-426F-BE2A-69F8FA7ED6E0}"/>
    <cellStyle name="Normal 9 5 9" xfId="4224" xr:uid="{F1BB08F5-349D-4586-8D69-3C29B58D7294}"/>
    <cellStyle name="Normal 9 5 9 2" xfId="5166" xr:uid="{8AEE7468-C70B-4B95-A5BC-707130C136B3}"/>
    <cellStyle name="Normal 9 6" xfId="180" xr:uid="{8919BAE0-98CF-490E-A6F7-90453196ADB0}"/>
    <cellStyle name="Normal 9 6 10" xfId="5167" xr:uid="{7D0374EC-AFE4-4326-9EBB-F0D32C995910}"/>
    <cellStyle name="Normal 9 6 2" xfId="181" xr:uid="{CC3E1C88-BDC1-42DB-AA24-54BC58618141}"/>
    <cellStyle name="Normal 9 6 2 2" xfId="423" xr:uid="{7E88D964-FFF2-4F88-97BE-4582970DC5D0}"/>
    <cellStyle name="Normal 9 6 2 2 2" xfId="886" xr:uid="{69D4987D-8411-42FF-891D-2ED6156B5A4B}"/>
    <cellStyle name="Normal 9 6 2 2 2 2" xfId="2471" xr:uid="{51C025CC-F49A-402E-9248-76CF42704BCF}"/>
    <cellStyle name="Normal 9 6 2 2 2 2 2" xfId="5171" xr:uid="{784A4AC4-3585-46C1-B3ED-3DC76B93DD10}"/>
    <cellStyle name="Normal 9 6 2 2 2 3" xfId="4225" xr:uid="{F9F145D0-3C4B-4CCA-85B0-68B847C0F3DF}"/>
    <cellStyle name="Normal 9 6 2 2 2 3 2" xfId="5172" xr:uid="{EE9449D9-3608-477F-AD46-C3DBA755A0B1}"/>
    <cellStyle name="Normal 9 6 2 2 2 4" xfId="4226" xr:uid="{8BCFFC5F-5C4D-4B47-9115-BB2CE2DCA8F7}"/>
    <cellStyle name="Normal 9 6 2 2 2 4 2" xfId="5173" xr:uid="{A2BF041B-D23E-4C9F-AF3F-5B2E7C62B184}"/>
    <cellStyle name="Normal 9 6 2 2 2 5" xfId="5170" xr:uid="{E89FCDD1-4AC5-4DF7-B43A-591505E64586}"/>
    <cellStyle name="Normal 9 6 2 2 3" xfId="2472" xr:uid="{D98C094E-5AB6-4D05-AEA4-11AEB8B95939}"/>
    <cellStyle name="Normal 9 6 2 2 3 2" xfId="4227" xr:uid="{ED0A3E57-54AC-4E27-8D1E-14D8B6650176}"/>
    <cellStyle name="Normal 9 6 2 2 3 2 2" xfId="5175" xr:uid="{7031947C-D32F-4825-8F9C-48193AED50AE}"/>
    <cellStyle name="Normal 9 6 2 2 3 3" xfId="4228" xr:uid="{332E5C9A-63B9-4D11-B321-FD7487B28F3D}"/>
    <cellStyle name="Normal 9 6 2 2 3 3 2" xfId="5176" xr:uid="{5B258118-FD3B-4639-AC86-4E84DABE2A12}"/>
    <cellStyle name="Normal 9 6 2 2 3 4" xfId="4229" xr:uid="{7DA04202-B868-4E5C-B99E-37B21A4B8359}"/>
    <cellStyle name="Normal 9 6 2 2 3 4 2" xfId="5177" xr:uid="{7C6C61A4-D428-4EA5-9C09-8D1153629239}"/>
    <cellStyle name="Normal 9 6 2 2 3 5" xfId="5174" xr:uid="{E90FCC72-98E0-46EC-A431-29C03F9D3E65}"/>
    <cellStyle name="Normal 9 6 2 2 4" xfId="4230" xr:uid="{318CF0C6-43A7-47EC-B454-796E56B1D5B4}"/>
    <cellStyle name="Normal 9 6 2 2 4 2" xfId="5178" xr:uid="{0E32BB2B-06BD-4798-A3FB-DDF3F400BD8D}"/>
    <cellStyle name="Normal 9 6 2 2 5" xfId="4231" xr:uid="{95BBDC34-6696-4B00-AACD-C8805DBB49AE}"/>
    <cellStyle name="Normal 9 6 2 2 5 2" xfId="5179" xr:uid="{C9784AA9-2033-4612-AA41-E284CB30C997}"/>
    <cellStyle name="Normal 9 6 2 2 6" xfId="4232" xr:uid="{2C48156C-5CCC-42CD-BCBC-BE5178A7A241}"/>
    <cellStyle name="Normal 9 6 2 2 6 2" xfId="5180" xr:uid="{021FE390-717E-41EE-9043-DB3D59792914}"/>
    <cellStyle name="Normal 9 6 2 2 7" xfId="5169" xr:uid="{2F4D53FD-10D4-4A3B-B46F-6FB75EB2BCE5}"/>
    <cellStyle name="Normal 9 6 2 3" xfId="887" xr:uid="{E0A1D060-9ECB-468E-BE13-E0F089C7D529}"/>
    <cellStyle name="Normal 9 6 2 3 2" xfId="2473" xr:uid="{597B5E12-4FB1-40F1-BEEE-09CF59817F3F}"/>
    <cellStyle name="Normal 9 6 2 3 2 2" xfId="4233" xr:uid="{F448D2A4-2342-448B-9D03-240CF18820BE}"/>
    <cellStyle name="Normal 9 6 2 3 2 2 2" xfId="5183" xr:uid="{E4CF2808-D7C9-4450-A08F-66AC40F782B2}"/>
    <cellStyle name="Normal 9 6 2 3 2 3" xfId="4234" xr:uid="{D6291AA3-2A1D-4FDF-8C38-CB8539A9669B}"/>
    <cellStyle name="Normal 9 6 2 3 2 3 2" xfId="5184" xr:uid="{50401C4D-C9B8-47DC-920B-A17C341E4F52}"/>
    <cellStyle name="Normal 9 6 2 3 2 4" xfId="4235" xr:uid="{463DF3A3-85B3-4045-8768-D38B69424789}"/>
    <cellStyle name="Normal 9 6 2 3 2 4 2" xfId="5185" xr:uid="{D31BCBD8-889C-45C1-B406-BDD60491968E}"/>
    <cellStyle name="Normal 9 6 2 3 2 5" xfId="5182" xr:uid="{9ADF5635-7FC3-44FA-B00C-2601C4ED8017}"/>
    <cellStyle name="Normal 9 6 2 3 3" xfId="4236" xr:uid="{AD41E1F2-3C66-4706-8376-2A136F5E45A6}"/>
    <cellStyle name="Normal 9 6 2 3 3 2" xfId="5186" xr:uid="{9E20217E-9319-44E2-BEA9-8ABD00F7B246}"/>
    <cellStyle name="Normal 9 6 2 3 4" xfId="4237" xr:uid="{3B601111-51A8-43C9-ADC9-DB6068E0B5BE}"/>
    <cellStyle name="Normal 9 6 2 3 4 2" xfId="5187" xr:uid="{4061AE03-DBF4-48DC-8058-D680E88B0773}"/>
    <cellStyle name="Normal 9 6 2 3 5" xfId="4238" xr:uid="{4CA39F31-1CE5-4883-B4EA-6BBB8EE4F4CB}"/>
    <cellStyle name="Normal 9 6 2 3 5 2" xfId="5188" xr:uid="{AE6B8CEA-4DC4-473F-AB25-7E24C49C62A6}"/>
    <cellStyle name="Normal 9 6 2 3 6" xfId="5181" xr:uid="{9F6A738B-B8FB-47DC-B177-0C2389FB75C8}"/>
    <cellStyle name="Normal 9 6 2 4" xfId="2474" xr:uid="{15BA408D-2011-4B83-B4D8-89E176FB261D}"/>
    <cellStyle name="Normal 9 6 2 4 2" xfId="4239" xr:uid="{A2C9882C-1A3F-4316-B019-49D8C229B65F}"/>
    <cellStyle name="Normal 9 6 2 4 2 2" xfId="5190" xr:uid="{8E5714DA-9785-4C6F-B4E5-363182B87AB4}"/>
    <cellStyle name="Normal 9 6 2 4 3" xfId="4240" xr:uid="{F985FF04-098A-41FF-A69C-6189D4B10C3F}"/>
    <cellStyle name="Normal 9 6 2 4 3 2" xfId="5191" xr:uid="{6933D25B-7673-4034-950E-044A933D904A}"/>
    <cellStyle name="Normal 9 6 2 4 4" xfId="4241" xr:uid="{E6D7D356-2DF1-432E-A702-5B55244161EB}"/>
    <cellStyle name="Normal 9 6 2 4 4 2" xfId="5192" xr:uid="{F55D2886-6190-42BB-B26D-12C582360126}"/>
    <cellStyle name="Normal 9 6 2 4 5" xfId="5189" xr:uid="{7A96F983-C177-4363-A5C3-ECBE083D663F}"/>
    <cellStyle name="Normal 9 6 2 5" xfId="4242" xr:uid="{23866500-9EC8-43D6-8401-86900FA64A63}"/>
    <cellStyle name="Normal 9 6 2 5 2" xfId="4243" xr:uid="{71033487-CFC3-4D11-B2F0-532FB7E661AB}"/>
    <cellStyle name="Normal 9 6 2 5 2 2" xfId="5194" xr:uid="{F176DFC5-5AE7-48BF-9792-9FC4CA07A1DC}"/>
    <cellStyle name="Normal 9 6 2 5 3" xfId="4244" xr:uid="{9FC7AC94-B4C7-4511-88AC-073ABDC2D25F}"/>
    <cellStyle name="Normal 9 6 2 5 3 2" xfId="5195" xr:uid="{D3ACB6EF-53C5-46A8-B4D2-CA793DF2673E}"/>
    <cellStyle name="Normal 9 6 2 5 4" xfId="4245" xr:uid="{C26A5367-D29B-47F2-949F-A88CF7D00265}"/>
    <cellStyle name="Normal 9 6 2 5 4 2" xfId="5196" xr:uid="{9ECF4EC7-1E04-43C3-92F7-6AE4C912BD7C}"/>
    <cellStyle name="Normal 9 6 2 5 5" xfId="5193" xr:uid="{D7C90310-5708-47AF-B55F-CBFA81583467}"/>
    <cellStyle name="Normal 9 6 2 6" xfId="4246" xr:uid="{25C67FB2-9DDB-42B6-BDC2-B62FAEF55DEB}"/>
    <cellStyle name="Normal 9 6 2 6 2" xfId="5197" xr:uid="{2F82DDB4-3F8F-4770-BFA3-0D0A1F2011C9}"/>
    <cellStyle name="Normal 9 6 2 7" xfId="4247" xr:uid="{EC9EEB52-74E9-4511-B08F-5D1B0EBA9250}"/>
    <cellStyle name="Normal 9 6 2 7 2" xfId="5198" xr:uid="{2C69069D-DCFF-41EE-B272-787DBFD92574}"/>
    <cellStyle name="Normal 9 6 2 8" xfId="4248" xr:uid="{F2584579-7E3C-431C-8CB1-F991DAAA16D2}"/>
    <cellStyle name="Normal 9 6 2 8 2" xfId="5199" xr:uid="{7598942F-F4BD-4F4F-AEE9-D8449E299EF7}"/>
    <cellStyle name="Normal 9 6 2 9" xfId="5168" xr:uid="{B7F7EA67-48C0-410D-A31A-822A5A1CFDE5}"/>
    <cellStyle name="Normal 9 6 3" xfId="424" xr:uid="{58D99F20-9CFB-4830-9E68-957A5FBA8A64}"/>
    <cellStyle name="Normal 9 6 3 2" xfId="888" xr:uid="{5DFA102D-57C9-4D3A-8FFF-0847F51D526A}"/>
    <cellStyle name="Normal 9 6 3 2 2" xfId="889" xr:uid="{5B04E347-3051-47C3-99F9-D6AC15954A9C}"/>
    <cellStyle name="Normal 9 6 3 2 2 2" xfId="5202" xr:uid="{B5781AE0-54C2-4EA2-A617-00FB0335D9FB}"/>
    <cellStyle name="Normal 9 6 3 2 3" xfId="4249" xr:uid="{51CB457B-5B58-4A02-B3A7-D222CE593761}"/>
    <cellStyle name="Normal 9 6 3 2 3 2" xfId="5203" xr:uid="{FC371454-1C81-4637-9A90-8ACF4C4FC4CC}"/>
    <cellStyle name="Normal 9 6 3 2 4" xfId="4250" xr:uid="{8CD554ED-12CC-4A98-B881-1013A9EB0B1F}"/>
    <cellStyle name="Normal 9 6 3 2 4 2" xfId="5204" xr:uid="{F0261F95-EF77-4B11-AB7E-5B853B67CF5F}"/>
    <cellStyle name="Normal 9 6 3 2 5" xfId="5201" xr:uid="{E32AFB40-11C1-4533-8A5E-EEC12627E86B}"/>
    <cellStyle name="Normal 9 6 3 3" xfId="890" xr:uid="{8D4492AA-A5EA-4D36-844E-6A98A14192C2}"/>
    <cellStyle name="Normal 9 6 3 3 2" xfId="4251" xr:uid="{4B054E5A-7066-4A71-B642-637D57B20954}"/>
    <cellStyle name="Normal 9 6 3 3 2 2" xfId="5206" xr:uid="{70AF2D78-1441-4A7E-9E70-26ACDBCA6113}"/>
    <cellStyle name="Normal 9 6 3 3 3" xfId="4252" xr:uid="{F80647B0-99F7-4BD5-BA93-B399A22F9643}"/>
    <cellStyle name="Normal 9 6 3 3 3 2" xfId="5207" xr:uid="{DE9EA9E6-E275-44EF-A583-8A198864112C}"/>
    <cellStyle name="Normal 9 6 3 3 4" xfId="4253" xr:uid="{504CB7EB-0425-4756-AFE4-00DAEACEEF36}"/>
    <cellStyle name="Normal 9 6 3 3 4 2" xfId="5208" xr:uid="{4041696C-0577-4E74-92AD-CB551356611A}"/>
    <cellStyle name="Normal 9 6 3 3 5" xfId="5205" xr:uid="{93304C13-5561-4021-9E1B-EA073A1E8672}"/>
    <cellStyle name="Normal 9 6 3 4" xfId="4254" xr:uid="{C4FAFCA9-43F6-4CCC-A6C8-A3F52C2CD12F}"/>
    <cellStyle name="Normal 9 6 3 4 2" xfId="5209" xr:uid="{E4D487A7-B7E3-4F95-B708-77887C5F7C13}"/>
    <cellStyle name="Normal 9 6 3 5" xfId="4255" xr:uid="{C9AE7B69-AD81-4992-8A4C-D0C9D4381F2B}"/>
    <cellStyle name="Normal 9 6 3 5 2" xfId="5210" xr:uid="{7826C64C-251D-493C-8D12-D600A5643EA3}"/>
    <cellStyle name="Normal 9 6 3 6" xfId="4256" xr:uid="{B296424F-8189-43B9-831A-28C309F65ACF}"/>
    <cellStyle name="Normal 9 6 3 6 2" xfId="5211" xr:uid="{2FBD5B75-6978-4ED5-AE4E-A960D4DE520F}"/>
    <cellStyle name="Normal 9 6 3 7" xfId="5200" xr:uid="{7A94D41B-2AF1-461E-8B36-1D83693DD790}"/>
    <cellStyle name="Normal 9 6 4" xfId="425" xr:uid="{04254246-4AB0-4B4D-B9D5-42DCF0202558}"/>
    <cellStyle name="Normal 9 6 4 2" xfId="891" xr:uid="{FC0428B2-0B99-433D-AC17-B08C056B872F}"/>
    <cellStyle name="Normal 9 6 4 2 2" xfId="4257" xr:uid="{CBB46C81-643A-4C6A-A783-2EA4F634B3F0}"/>
    <cellStyle name="Normal 9 6 4 2 2 2" xfId="5214" xr:uid="{BC05B87A-2133-4D35-AE84-6A60CA842BDA}"/>
    <cellStyle name="Normal 9 6 4 2 3" xfId="4258" xr:uid="{E9030F8F-9452-4C81-B92A-E05F402BB935}"/>
    <cellStyle name="Normal 9 6 4 2 3 2" xfId="5215" xr:uid="{B259D4E0-3C5E-4730-B213-59C64545CD88}"/>
    <cellStyle name="Normal 9 6 4 2 4" xfId="4259" xr:uid="{CAFA90E9-8F46-4A29-AF7A-23FC021D0B05}"/>
    <cellStyle name="Normal 9 6 4 2 4 2" xfId="5216" xr:uid="{B34CCF0C-4073-4AA5-BDEF-F291C976E47E}"/>
    <cellStyle name="Normal 9 6 4 2 5" xfId="5213" xr:uid="{80F2F143-1582-4A91-9CD8-09ACCF58094F}"/>
    <cellStyle name="Normal 9 6 4 3" xfId="4260" xr:uid="{4792819E-C381-4209-9F7C-EA3B4913AB5C}"/>
    <cellStyle name="Normal 9 6 4 3 2" xfId="5217" xr:uid="{AC845058-ABEC-4B26-85AD-BE3C3F1F399D}"/>
    <cellStyle name="Normal 9 6 4 4" xfId="4261" xr:uid="{5E32557E-8DFC-4D3D-8BED-4582B6D3636F}"/>
    <cellStyle name="Normal 9 6 4 4 2" xfId="5218" xr:uid="{93B34E18-939F-499A-B4A3-9B9D79E31F02}"/>
    <cellStyle name="Normal 9 6 4 5" xfId="4262" xr:uid="{E7B20AB3-159C-4B89-B2EE-115FD9DF11D1}"/>
    <cellStyle name="Normal 9 6 4 5 2" xfId="5219" xr:uid="{C955479E-52F1-465C-904A-DDD6A7F573BD}"/>
    <cellStyle name="Normal 9 6 4 6" xfId="5212" xr:uid="{21E8549D-98F2-498B-B975-CF59D06FDC7E}"/>
    <cellStyle name="Normal 9 6 5" xfId="892" xr:uid="{151B290F-E9AC-4884-BED9-9E6E6419F9A8}"/>
    <cellStyle name="Normal 9 6 5 2" xfId="4263" xr:uid="{4E658D1D-D88B-4DD0-A418-EE7F45D21834}"/>
    <cellStyle name="Normal 9 6 5 2 2" xfId="5221" xr:uid="{7BDBB29D-B8D0-4BB0-A6F1-5FCD4B0B3AC8}"/>
    <cellStyle name="Normal 9 6 5 3" xfId="4264" xr:uid="{DABAEB50-023D-43DC-B2BB-BBAE4812153A}"/>
    <cellStyle name="Normal 9 6 5 3 2" xfId="5222" xr:uid="{CA5F9661-E805-4657-AC5C-57245E480C8F}"/>
    <cellStyle name="Normal 9 6 5 4" xfId="4265" xr:uid="{DB51A1EA-F45B-4D58-955E-B174CF5F7BE2}"/>
    <cellStyle name="Normal 9 6 5 4 2" xfId="5223" xr:uid="{4B8A69C3-343D-4707-8ED6-B71A5196F523}"/>
    <cellStyle name="Normal 9 6 5 5" xfId="5220" xr:uid="{8AD44A95-6530-49CB-97FB-229E3F94F148}"/>
    <cellStyle name="Normal 9 6 6" xfId="4266" xr:uid="{E7265A46-203C-44E8-A29E-1230AC73CF83}"/>
    <cellStyle name="Normal 9 6 6 2" xfId="4267" xr:uid="{CE569FFF-20FD-485F-98EA-AE2A662FCE60}"/>
    <cellStyle name="Normal 9 6 6 2 2" xfId="5225" xr:uid="{E7176376-162C-4C0F-A6DF-EE92000D947D}"/>
    <cellStyle name="Normal 9 6 6 3" xfId="4268" xr:uid="{E8A20463-88BB-4968-9F3A-F49EEC4AD314}"/>
    <cellStyle name="Normal 9 6 6 3 2" xfId="5226" xr:uid="{81BEE226-C9AB-4381-B3D7-0FBF7BFB8D1F}"/>
    <cellStyle name="Normal 9 6 6 4" xfId="4269" xr:uid="{C59D393D-E92C-4929-A634-A854BF85223B}"/>
    <cellStyle name="Normal 9 6 6 4 2" xfId="5227" xr:uid="{D866134E-0B89-4BFB-9CEE-9D3F1864AD95}"/>
    <cellStyle name="Normal 9 6 6 5" xfId="5224" xr:uid="{1CB0B76E-B7A4-44D5-8C3E-A72F0CBB4A10}"/>
    <cellStyle name="Normal 9 6 7" xfId="4270" xr:uid="{72C3F9EB-1608-4795-95B5-8C651B874F40}"/>
    <cellStyle name="Normal 9 6 7 2" xfId="5228" xr:uid="{E66B741F-7083-41E8-A5E1-5CA5FD8A7025}"/>
    <cellStyle name="Normal 9 6 8" xfId="4271" xr:uid="{9E2871FB-9040-439A-BB1C-D887EDD64F06}"/>
    <cellStyle name="Normal 9 6 8 2" xfId="5229" xr:uid="{4D8ADE52-FC6C-4378-AC66-FCD378DD6B70}"/>
    <cellStyle name="Normal 9 6 9" xfId="4272" xr:uid="{5E981A8D-1F18-4A2C-A2DB-CA4B840F001D}"/>
    <cellStyle name="Normal 9 6 9 2" xfId="5230" xr:uid="{11DCB629-0440-4B11-B143-7B8B23C22C83}"/>
    <cellStyle name="Normal 9 7" xfId="182" xr:uid="{B901F22B-343D-4AC9-8302-79916FD6D610}"/>
    <cellStyle name="Normal 9 7 2" xfId="426" xr:uid="{3651A71A-AACE-4883-87B5-8EF512E2D56C}"/>
    <cellStyle name="Normal 9 7 2 2" xfId="893" xr:uid="{F6BF72F7-0311-4802-83E5-6727156E46E1}"/>
    <cellStyle name="Normal 9 7 2 2 2" xfId="2475" xr:uid="{907025FB-821E-4532-B1A3-143C0BE14D5F}"/>
    <cellStyle name="Normal 9 7 2 2 2 2" xfId="2476" xr:uid="{0599D742-2334-4BB0-BE9E-93FE085BBBB7}"/>
    <cellStyle name="Normal 9 7 2 2 2 2 2" xfId="5235" xr:uid="{1E720F9A-6BA3-4415-97FE-08FF9924AB7F}"/>
    <cellStyle name="Normal 9 7 2 2 2 3" xfId="5234" xr:uid="{F40733D9-C437-4281-AB08-E691C653CAB9}"/>
    <cellStyle name="Normal 9 7 2 2 3" xfId="2477" xr:uid="{38D0CB9E-A921-4825-8DD7-EB39E6BB9D16}"/>
    <cellStyle name="Normal 9 7 2 2 3 2" xfId="5236" xr:uid="{F8F6138C-B595-4015-A58F-CD1B38687FDA}"/>
    <cellStyle name="Normal 9 7 2 2 4" xfId="4273" xr:uid="{445C1598-BDCD-4E49-9C3B-985EA891B2D0}"/>
    <cellStyle name="Normal 9 7 2 2 4 2" xfId="5237" xr:uid="{76DAD0B6-D3F5-4780-AA25-CC6431F1E9A8}"/>
    <cellStyle name="Normal 9 7 2 2 5" xfId="5233" xr:uid="{EF009DDA-CAA8-409A-9A5B-A00D8A96B89D}"/>
    <cellStyle name="Normal 9 7 2 3" xfId="2478" xr:uid="{3D50AA93-5455-4927-8359-C68BF754013B}"/>
    <cellStyle name="Normal 9 7 2 3 2" xfId="2479" xr:uid="{EFA5B344-4907-460A-90DD-F0D440C685A7}"/>
    <cellStyle name="Normal 9 7 2 3 2 2" xfId="5239" xr:uid="{33FD45D0-7666-4D00-B126-31D7A4393C32}"/>
    <cellStyle name="Normal 9 7 2 3 3" xfId="4274" xr:uid="{E42676E9-69EA-41B2-9175-64D3F2DC22EF}"/>
    <cellStyle name="Normal 9 7 2 3 3 2" xfId="5240" xr:uid="{FDB28B23-7F3A-49FD-8723-F79A8AA24D55}"/>
    <cellStyle name="Normal 9 7 2 3 4" xfId="4275" xr:uid="{655C610B-1897-4584-9F7F-3DA3EF164A60}"/>
    <cellStyle name="Normal 9 7 2 3 4 2" xfId="5241" xr:uid="{575E9003-EE50-4343-BDDA-74692BDB2EBF}"/>
    <cellStyle name="Normal 9 7 2 3 5" xfId="5238" xr:uid="{37D7A142-66CD-4D03-A133-D802054C3D26}"/>
    <cellStyle name="Normal 9 7 2 4" xfId="2480" xr:uid="{CBCAD7D0-092C-4A43-8A50-7CC17E9FB650}"/>
    <cellStyle name="Normal 9 7 2 4 2" xfId="5242" xr:uid="{C98A94CE-C0E8-480A-A949-97E9B8BDBA11}"/>
    <cellStyle name="Normal 9 7 2 5" xfId="4276" xr:uid="{D2C7EA9D-C427-4535-8E4C-E2D7EE02E2A6}"/>
    <cellStyle name="Normal 9 7 2 5 2" xfId="5243" xr:uid="{89A609B7-B827-4578-BF27-51BF48386444}"/>
    <cellStyle name="Normal 9 7 2 6" xfId="4277" xr:uid="{C922EE3E-5C35-4DD2-B049-418B3146E0EB}"/>
    <cellStyle name="Normal 9 7 2 6 2" xfId="5244" xr:uid="{7C03BBE0-A429-4446-B257-7A786EC3D491}"/>
    <cellStyle name="Normal 9 7 2 7" xfId="5232" xr:uid="{69D3E915-FEF8-4383-9E24-8EBB3FFAFFB3}"/>
    <cellStyle name="Normal 9 7 3" xfId="894" xr:uid="{3E80B3C3-0552-4A09-85CF-D1F7FD88FD36}"/>
    <cellStyle name="Normal 9 7 3 2" xfId="2481" xr:uid="{3FA2F95C-6B69-4492-B068-03BE19DE112E}"/>
    <cellStyle name="Normal 9 7 3 2 2" xfId="2482" xr:uid="{2D5739C3-86D7-4E28-8CC8-18CBD6DB73AB}"/>
    <cellStyle name="Normal 9 7 3 2 2 2" xfId="5247" xr:uid="{B78BA9A1-27C4-401E-BD9A-E4972DC13DE2}"/>
    <cellStyle name="Normal 9 7 3 2 3" xfId="4278" xr:uid="{D07E5013-A4CA-4192-85CE-FE3985C8C7F0}"/>
    <cellStyle name="Normal 9 7 3 2 3 2" xfId="5248" xr:uid="{4F5FB908-1D19-41AA-887E-0FD705772CAC}"/>
    <cellStyle name="Normal 9 7 3 2 4" xfId="4279" xr:uid="{A0D64AB1-4655-43D1-A8D0-9326052EBD19}"/>
    <cellStyle name="Normal 9 7 3 2 4 2" xfId="5249" xr:uid="{08B65C2C-FEAC-4CDA-9CE9-BFB3E5F83119}"/>
    <cellStyle name="Normal 9 7 3 2 5" xfId="5246" xr:uid="{CAB84FA5-8B48-437B-81EB-A294EFEBDC7C}"/>
    <cellStyle name="Normal 9 7 3 3" xfId="2483" xr:uid="{B2484342-1147-42B0-809E-EAA6211CFFEB}"/>
    <cellStyle name="Normal 9 7 3 3 2" xfId="5250" xr:uid="{68E645B5-C70F-4E8B-8776-8DF39A2046A2}"/>
    <cellStyle name="Normal 9 7 3 4" xfId="4280" xr:uid="{BB4274BD-081A-4B7C-8AB9-57A085ECBF3A}"/>
    <cellStyle name="Normal 9 7 3 4 2" xfId="5251" xr:uid="{FDC23403-1574-477B-A321-16467FD54A77}"/>
    <cellStyle name="Normal 9 7 3 5" xfId="4281" xr:uid="{16F9BA39-E002-4ECA-AECF-5B3A80C05309}"/>
    <cellStyle name="Normal 9 7 3 5 2" xfId="5252" xr:uid="{9CD05021-94DF-4888-9D2A-B3C63C7210C4}"/>
    <cellStyle name="Normal 9 7 3 6" xfId="5245" xr:uid="{B1FF308A-0824-43E1-AC8A-9C0ADDD6A50E}"/>
    <cellStyle name="Normal 9 7 4" xfId="2484" xr:uid="{603CB4B3-756B-48F5-904A-C1FB4A374C98}"/>
    <cellStyle name="Normal 9 7 4 2" xfId="2485" xr:uid="{C054D6D6-F049-463A-BF8C-659DBECCCDAD}"/>
    <cellStyle name="Normal 9 7 4 2 2" xfId="5254" xr:uid="{7D115C45-481F-4ED0-8570-E197B24A3BD2}"/>
    <cellStyle name="Normal 9 7 4 3" xfId="4282" xr:uid="{EA31FBCC-4A41-4C50-B862-7D0646EAA6C7}"/>
    <cellStyle name="Normal 9 7 4 3 2" xfId="5255" xr:uid="{78D81973-AAAD-40E4-B02B-F662EBC29CAA}"/>
    <cellStyle name="Normal 9 7 4 4" xfId="4283" xr:uid="{E7D55E85-7C62-4871-8445-F84D4CE4AF80}"/>
    <cellStyle name="Normal 9 7 4 4 2" xfId="5256" xr:uid="{64A6FC3B-67DF-428A-BBA3-283524ABF937}"/>
    <cellStyle name="Normal 9 7 4 5" xfId="5253" xr:uid="{3576908C-B8D4-49E9-B7CC-72199C4E2D92}"/>
    <cellStyle name="Normal 9 7 5" xfId="2486" xr:uid="{6FCEC413-5099-45D3-834C-477ACC3918DA}"/>
    <cellStyle name="Normal 9 7 5 2" xfId="4284" xr:uid="{BE48F158-DCC7-43D7-80BB-CE237CABC5F3}"/>
    <cellStyle name="Normal 9 7 5 2 2" xfId="5258" xr:uid="{637E02E1-CD1C-450B-A0A6-A896AD5B3785}"/>
    <cellStyle name="Normal 9 7 5 3" xfId="4285" xr:uid="{E32548BB-7BFC-4575-ADC9-4D7128F0FF65}"/>
    <cellStyle name="Normal 9 7 5 3 2" xfId="5259" xr:uid="{6B453CB5-5229-4AA2-B1BD-F517C6EC915C}"/>
    <cellStyle name="Normal 9 7 5 4" xfId="4286" xr:uid="{DDA98DBA-C35E-4320-98E2-2BEC7F71CD94}"/>
    <cellStyle name="Normal 9 7 5 4 2" xfId="5260" xr:uid="{2E5EA8F6-848D-4BC9-8977-063ED7079255}"/>
    <cellStyle name="Normal 9 7 5 5" xfId="5257" xr:uid="{A910DF64-8BD6-4CC6-91BB-9CED9F21798A}"/>
    <cellStyle name="Normal 9 7 6" xfId="4287" xr:uid="{672B67BE-12A0-480A-BF2E-E89ECC374108}"/>
    <cellStyle name="Normal 9 7 6 2" xfId="5261" xr:uid="{F4B3CBF9-1B06-4D07-A176-45531BB03C44}"/>
    <cellStyle name="Normal 9 7 7" xfId="4288" xr:uid="{CA60C89C-651A-4D28-9391-4E26D62C13E2}"/>
    <cellStyle name="Normal 9 7 7 2" xfId="5262" xr:uid="{52C1B630-4D8D-44B0-A67D-C947EA177CC3}"/>
    <cellStyle name="Normal 9 7 8" xfId="4289" xr:uid="{A8401BB8-CBA1-46B8-A0B6-DE903B55D1A4}"/>
    <cellStyle name="Normal 9 7 8 2" xfId="5263" xr:uid="{3F3A23AC-D543-4414-A046-A96F29218690}"/>
    <cellStyle name="Normal 9 7 9" xfId="5231" xr:uid="{0DD37CFF-A0A9-4072-8BDB-CF57CB7334C9}"/>
    <cellStyle name="Normal 9 8" xfId="427" xr:uid="{F3BE5C7C-FAB3-4096-BA14-E2173C7CC995}"/>
    <cellStyle name="Normal 9 8 2" xfId="895" xr:uid="{319E4F14-8E2E-4ADE-A079-564E1AE2CA05}"/>
    <cellStyle name="Normal 9 8 2 2" xfId="896" xr:uid="{64A07C98-AC8B-43D0-AD1D-68E67FCD4BC3}"/>
    <cellStyle name="Normal 9 8 2 2 2" xfId="2487" xr:uid="{E86997F3-BAFD-4344-AA9B-0DD1ED3D4F16}"/>
    <cellStyle name="Normal 9 8 2 2 2 2" xfId="5267" xr:uid="{85844C3D-3C40-4010-888E-4F1C24E1218C}"/>
    <cellStyle name="Normal 9 8 2 2 3" xfId="4290" xr:uid="{B213DFD4-B7FA-4919-9CE9-C3824B58A843}"/>
    <cellStyle name="Normal 9 8 2 2 3 2" xfId="5268" xr:uid="{837EB8D1-A0F5-4D94-B17C-DD7AB9C8F29A}"/>
    <cellStyle name="Normal 9 8 2 2 4" xfId="4291" xr:uid="{476682D9-18F9-4735-A932-03EF842270ED}"/>
    <cellStyle name="Normal 9 8 2 2 4 2" xfId="5269" xr:uid="{F1792E9F-D5EB-4204-9E2D-DDFE03B0DEE4}"/>
    <cellStyle name="Normal 9 8 2 2 5" xfId="5266" xr:uid="{3E897E92-D19A-4025-8A9B-5ABBA701613C}"/>
    <cellStyle name="Normal 9 8 2 3" xfId="2488" xr:uid="{AC851E40-1643-47F6-A5CF-5CCDD02DAA05}"/>
    <cellStyle name="Normal 9 8 2 3 2" xfId="5270" xr:uid="{E6B9AFFD-14A5-437D-A29F-3DA3F499832F}"/>
    <cellStyle name="Normal 9 8 2 4" xfId="4292" xr:uid="{44B9694D-3B2B-47B7-9639-450D55BCF70E}"/>
    <cellStyle name="Normal 9 8 2 4 2" xfId="5271" xr:uid="{08061942-72D7-4FE3-A360-2C8A8ED2DD31}"/>
    <cellStyle name="Normal 9 8 2 5" xfId="4293" xr:uid="{A6D3A21A-B5A9-46F2-98F0-96F7C997E37D}"/>
    <cellStyle name="Normal 9 8 2 5 2" xfId="5272" xr:uid="{EA2FEC92-6F23-4FE7-B45E-13CA27CCF91D}"/>
    <cellStyle name="Normal 9 8 2 6" xfId="5265" xr:uid="{6CAB4886-860F-4BCD-852F-CACB9F7B5654}"/>
    <cellStyle name="Normal 9 8 3" xfId="897" xr:uid="{73EE6111-36D0-49D9-85A4-1C4F71393BFF}"/>
    <cellStyle name="Normal 9 8 3 2" xfId="2489" xr:uid="{0737524C-5616-4BB9-A005-CAEA775D80C6}"/>
    <cellStyle name="Normal 9 8 3 2 2" xfId="5274" xr:uid="{2007797D-F52A-4A8C-BC53-5FEACD50E250}"/>
    <cellStyle name="Normal 9 8 3 3" xfId="4294" xr:uid="{3E545366-CD03-4406-AA3F-9F50315639BE}"/>
    <cellStyle name="Normal 9 8 3 3 2" xfId="5275" xr:uid="{AC359172-C2E8-4277-83E8-1E11191AD11E}"/>
    <cellStyle name="Normal 9 8 3 4" xfId="4295" xr:uid="{63E16311-35E5-4B62-B71D-F6CF49FB9BA6}"/>
    <cellStyle name="Normal 9 8 3 4 2" xfId="5276" xr:uid="{5D12E6F9-C962-41F4-A6AC-01852128B667}"/>
    <cellStyle name="Normal 9 8 3 5" xfId="5273" xr:uid="{64AB0D81-9F47-4E8B-87A6-6A3219308D56}"/>
    <cellStyle name="Normal 9 8 4" xfId="2490" xr:uid="{1EAF4263-36A2-4862-B5BF-E5628CFD0764}"/>
    <cellStyle name="Normal 9 8 4 2" xfId="4296" xr:uid="{CC0974BF-3368-4A34-9B90-F6134559C1EA}"/>
    <cellStyle name="Normal 9 8 4 2 2" xfId="5278" xr:uid="{14F8E905-83D9-4C66-B8D4-7B727E4B357D}"/>
    <cellStyle name="Normal 9 8 4 3" xfId="4297" xr:uid="{CE313C48-E4E0-41DC-8F69-082A088C2F8E}"/>
    <cellStyle name="Normal 9 8 4 3 2" xfId="5279" xr:uid="{6FC76FC7-17AE-4A3A-AEB3-45A8CC329C94}"/>
    <cellStyle name="Normal 9 8 4 4" xfId="4298" xr:uid="{BCF03B0F-B269-464B-9935-4AA7B5C70CB1}"/>
    <cellStyle name="Normal 9 8 4 4 2" xfId="5280" xr:uid="{C3697EED-5C59-4F7B-88D0-86D47E9678C5}"/>
    <cellStyle name="Normal 9 8 4 5" xfId="5277" xr:uid="{4A19A1F7-ED4B-4FDF-8268-215CCF37CD62}"/>
    <cellStyle name="Normal 9 8 5" xfId="4299" xr:uid="{8E3D3210-7295-4284-BEC9-A8C762E583E8}"/>
    <cellStyle name="Normal 9 8 5 2" xfId="5281" xr:uid="{04F68C96-FE2A-4673-BBB9-181DB6D9FC62}"/>
    <cellStyle name="Normal 9 8 6" xfId="4300" xr:uid="{3B1CD3FD-29AF-4CA4-80F8-D5B713D0FBEE}"/>
    <cellStyle name="Normal 9 8 6 2" xfId="5282" xr:uid="{A8A015FB-3B01-4576-B2A1-5D75E066C006}"/>
    <cellStyle name="Normal 9 8 7" xfId="4301" xr:uid="{DE35E201-6315-4E54-8BAA-5B6AC84CBEF6}"/>
    <cellStyle name="Normal 9 8 7 2" xfId="5283" xr:uid="{6DEE1C5D-2372-4C8F-ABF6-D5EF9CCC72B5}"/>
    <cellStyle name="Normal 9 8 8" xfId="5264" xr:uid="{02942E5C-5239-4454-AF0A-C6C2862C89BD}"/>
    <cellStyle name="Normal 9 9" xfId="428" xr:uid="{7AA7AD28-CA0F-440B-B9CB-52520E5D60A0}"/>
    <cellStyle name="Normal 9 9 2" xfId="898" xr:uid="{83B453EC-D5F6-40C1-9C3B-AD4AA0E0A5D1}"/>
    <cellStyle name="Normal 9 9 2 2" xfId="2491" xr:uid="{616A9E0E-37B3-406C-AB66-6720BD46CB18}"/>
    <cellStyle name="Normal 9 9 2 2 2" xfId="5286" xr:uid="{1B6515CB-9847-4487-B7E7-B544F024BAC2}"/>
    <cellStyle name="Normal 9 9 2 3" xfId="4302" xr:uid="{009B22D3-B049-4B58-8D2E-09480C74CAAD}"/>
    <cellStyle name="Normal 9 9 2 3 2" xfId="5287" xr:uid="{5401ACE9-3CDA-4D54-A688-835C2972E2C7}"/>
    <cellStyle name="Normal 9 9 2 4" xfId="4303" xr:uid="{6E82116F-89CC-4D38-B112-2240B808F69B}"/>
    <cellStyle name="Normal 9 9 2 4 2" xfId="5288" xr:uid="{D1F78EB7-90B1-40B3-87C4-507251790CEE}"/>
    <cellStyle name="Normal 9 9 2 5" xfId="5285" xr:uid="{AD99AB6A-DB21-4E8F-B1D7-63627F971024}"/>
    <cellStyle name="Normal 9 9 3" xfId="2492" xr:uid="{DDD0687D-4AE0-4420-B949-2F26CC511FE1}"/>
    <cellStyle name="Normal 9 9 3 2" xfId="4304" xr:uid="{F416CDE4-6EB2-41BB-B14A-50EEC298DC64}"/>
    <cellStyle name="Normal 9 9 3 2 2" xfId="5290" xr:uid="{A424B8FB-0D9B-4E2E-948E-55E5519C9557}"/>
    <cellStyle name="Normal 9 9 3 3" xfId="4305" xr:uid="{58379C1E-2E68-45BE-8370-7A096C2FAF6E}"/>
    <cellStyle name="Normal 9 9 3 3 2" xfId="5291" xr:uid="{6B0D6072-C234-4CBA-8165-EE97FCF5B72D}"/>
    <cellStyle name="Normal 9 9 3 4" xfId="4306" xr:uid="{73DCEF84-07E2-46D2-A4C2-744D483A9DD0}"/>
    <cellStyle name="Normal 9 9 3 4 2" xfId="5292" xr:uid="{2AA66128-9F42-47E3-9B9A-5AB1EBC1FF14}"/>
    <cellStyle name="Normal 9 9 3 5" xfId="5289" xr:uid="{623F5B05-709C-48F3-B77D-4F59F2C192F9}"/>
    <cellStyle name="Normal 9 9 4" xfId="4307" xr:uid="{0D869F9D-56BB-4BAA-A7C6-B46478311EB0}"/>
    <cellStyle name="Normal 9 9 4 2" xfId="5293" xr:uid="{29EB6213-65F5-4FBC-96AB-9B4E58DB0946}"/>
    <cellStyle name="Normal 9 9 5" xfId="4308" xr:uid="{5E921FAB-BA80-49EA-95FF-5256CB114BD1}"/>
    <cellStyle name="Normal 9 9 5 2" xfId="5294" xr:uid="{AD38B40D-52C2-4EF9-BF1B-F770DBFF25C1}"/>
    <cellStyle name="Normal 9 9 6" xfId="4309" xr:uid="{1E675464-6B5F-4B20-A189-188B677094E1}"/>
    <cellStyle name="Normal 9 9 6 2" xfId="5295" xr:uid="{6616C3F7-3267-432B-BFC7-99C4F4B586D8}"/>
    <cellStyle name="Normal 9 9 7" xfId="5284" xr:uid="{8BF619C5-0E2A-4D0F-ADE6-85A5728B2CC7}"/>
    <cellStyle name="Percent 2" xfId="183" xr:uid="{CC5F342E-4E4A-475C-933F-840CC3096996}"/>
    <cellStyle name="Percent 2 2" xfId="5296" xr:uid="{ED4D8B5B-71EB-4D24-8FA1-9407BC17ACD0}"/>
    <cellStyle name="Гиперссылка 2" xfId="4" xr:uid="{49BAA0F8-B3D3-41B5-87DD-435502328B29}"/>
    <cellStyle name="Гиперссылка 2 2" xfId="5297" xr:uid="{62DEBD3C-1375-4D80-AB0B-6419F1E04F11}"/>
    <cellStyle name="Обычный 2" xfId="1" xr:uid="{A3CD5D5E-4502-4158-8112-08CDD679ACF5}"/>
    <cellStyle name="Обычный 2 2" xfId="5" xr:uid="{D19F253E-EE9B-4476-9D91-2EE3A6D7A3DC}"/>
    <cellStyle name="Обычный 2 2 2" xfId="5299" xr:uid="{D47BD0D6-C7BD-43BA-86E1-BD631982DD68}"/>
    <cellStyle name="Обычный 2 3" xfId="5298" xr:uid="{1B730C8D-54DE-46D7-9188-E271F63F88D7}"/>
    <cellStyle name="常规_Sheet1_1" xfId="4411" xr:uid="{9D159EF6-795B-4C0A-9B13-36D22DED358A}"/>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19" sqref="E19"/>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3" t="s">
        <v>2</v>
      </c>
      <c r="C8" s="94"/>
      <c r="D8" s="94"/>
      <c r="E8" s="94"/>
      <c r="F8" s="94"/>
      <c r="G8" s="95"/>
    </row>
    <row r="9" spans="2:7" ht="14.25">
      <c r="B9" s="143"/>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02"/>
  <sheetViews>
    <sheetView tabSelected="1" zoomScale="90" zoomScaleNormal="90" workbookViewId="0">
      <selection activeCell="Q38" sqref="Q3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7" t="s">
        <v>139</v>
      </c>
      <c r="C2" s="132"/>
      <c r="D2" s="132"/>
      <c r="E2" s="132"/>
      <c r="F2" s="132"/>
      <c r="G2" s="132"/>
      <c r="H2" s="132"/>
      <c r="I2" s="132"/>
      <c r="J2" s="138" t="s">
        <v>145</v>
      </c>
      <c r="K2" s="127"/>
    </row>
    <row r="3" spans="1:11">
      <c r="A3" s="126"/>
      <c r="B3" s="134" t="s">
        <v>140</v>
      </c>
      <c r="C3" s="132"/>
      <c r="D3" s="132"/>
      <c r="E3" s="132"/>
      <c r="F3" s="132"/>
      <c r="G3" s="132"/>
      <c r="H3" s="132"/>
      <c r="I3" s="132"/>
      <c r="J3" s="132"/>
      <c r="K3" s="127"/>
    </row>
    <row r="4" spans="1:11">
      <c r="A4" s="126"/>
      <c r="B4" s="134" t="s">
        <v>141</v>
      </c>
      <c r="C4" s="132"/>
      <c r="D4" s="132"/>
      <c r="E4" s="132"/>
      <c r="F4" s="132"/>
      <c r="G4" s="132"/>
      <c r="H4" s="132"/>
      <c r="I4" s="132"/>
      <c r="J4" s="132"/>
      <c r="K4" s="127"/>
    </row>
    <row r="5" spans="1:11">
      <c r="A5" s="126"/>
      <c r="B5" s="134" t="s">
        <v>142</v>
      </c>
      <c r="C5" s="132"/>
      <c r="D5" s="132"/>
      <c r="E5" s="132"/>
      <c r="F5" s="132"/>
      <c r="G5" s="132"/>
      <c r="H5" s="132"/>
      <c r="I5" s="132"/>
      <c r="J5" s="132"/>
      <c r="K5" s="127"/>
    </row>
    <row r="6" spans="1:11">
      <c r="A6" s="126"/>
      <c r="B6" s="134" t="s">
        <v>143</v>
      </c>
      <c r="C6" s="132"/>
      <c r="D6" s="132"/>
      <c r="E6" s="132"/>
      <c r="F6" s="132"/>
      <c r="G6" s="132"/>
      <c r="H6" s="132"/>
      <c r="I6" s="132"/>
      <c r="J6" s="132"/>
      <c r="K6" s="127"/>
    </row>
    <row r="7" spans="1:11">
      <c r="A7" s="126"/>
      <c r="B7" s="134"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48">
        <v>51220</v>
      </c>
      <c r="K10" s="127"/>
    </row>
    <row r="11" spans="1:11">
      <c r="A11" s="126"/>
      <c r="B11" s="126" t="s">
        <v>717</v>
      </c>
      <c r="C11" s="132"/>
      <c r="D11" s="132"/>
      <c r="E11" s="132"/>
      <c r="F11" s="127"/>
      <c r="G11" s="128"/>
      <c r="H11" s="128" t="s">
        <v>717</v>
      </c>
      <c r="I11" s="132"/>
      <c r="J11" s="149"/>
      <c r="K11" s="127"/>
    </row>
    <row r="12" spans="1:11">
      <c r="A12" s="126"/>
      <c r="B12" s="126" t="s">
        <v>718</v>
      </c>
      <c r="C12" s="132"/>
      <c r="D12" s="132"/>
      <c r="E12" s="132"/>
      <c r="F12" s="127"/>
      <c r="G12" s="128"/>
      <c r="H12" s="128" t="s">
        <v>718</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t="s">
        <v>157</v>
      </c>
      <c r="C14" s="132"/>
      <c r="D14" s="132"/>
      <c r="E14" s="132"/>
      <c r="F14" s="127"/>
      <c r="G14" s="128"/>
      <c r="H14" s="128" t="s">
        <v>157</v>
      </c>
      <c r="I14" s="132"/>
      <c r="J14" s="150">
        <v>45167</v>
      </c>
      <c r="K14" s="127"/>
    </row>
    <row r="15" spans="1:11" ht="15" customHeight="1">
      <c r="A15" s="126"/>
      <c r="B15" s="6" t="s">
        <v>11</v>
      </c>
      <c r="C15" s="7"/>
      <c r="D15" s="7"/>
      <c r="E15" s="7"/>
      <c r="F15" s="8"/>
      <c r="G15" s="128"/>
      <c r="H15" s="9" t="s">
        <v>11</v>
      </c>
      <c r="I15" s="132"/>
      <c r="J15" s="151"/>
      <c r="K15" s="127"/>
    </row>
    <row r="16" spans="1:11" ht="15" customHeight="1">
      <c r="A16" s="126"/>
      <c r="B16" s="132"/>
      <c r="C16" s="132"/>
      <c r="D16" s="132"/>
      <c r="E16" s="132"/>
      <c r="F16" s="132"/>
      <c r="G16" s="132"/>
      <c r="H16" s="132"/>
      <c r="I16" s="136" t="s">
        <v>147</v>
      </c>
      <c r="J16" s="142">
        <v>39789</v>
      </c>
      <c r="K16" s="127"/>
    </row>
    <row r="17" spans="1:11">
      <c r="A17" s="126"/>
      <c r="B17" s="132" t="s">
        <v>720</v>
      </c>
      <c r="C17" s="132"/>
      <c r="D17" s="132"/>
      <c r="E17" s="132"/>
      <c r="F17" s="132"/>
      <c r="G17" s="132"/>
      <c r="H17" s="132"/>
      <c r="I17" s="136" t="s">
        <v>148</v>
      </c>
      <c r="J17" s="142" t="s">
        <v>825</v>
      </c>
      <c r="K17" s="127"/>
    </row>
    <row r="18" spans="1:11" ht="18">
      <c r="A18" s="126"/>
      <c r="B18" s="132" t="s">
        <v>721</v>
      </c>
      <c r="C18" s="132"/>
      <c r="D18" s="132"/>
      <c r="E18" s="132"/>
      <c r="F18" s="132"/>
      <c r="G18" s="132"/>
      <c r="H18" s="132"/>
      <c r="I18" s="135"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2" t="s">
        <v>207</v>
      </c>
      <c r="G20" s="153"/>
      <c r="H20" s="112" t="s">
        <v>174</v>
      </c>
      <c r="I20" s="112" t="s">
        <v>208</v>
      </c>
      <c r="J20" s="112" t="s">
        <v>26</v>
      </c>
      <c r="K20" s="127"/>
    </row>
    <row r="21" spans="1:11">
      <c r="A21" s="126"/>
      <c r="B21" s="117"/>
      <c r="C21" s="117"/>
      <c r="D21" s="118"/>
      <c r="E21" s="118"/>
      <c r="F21" s="154"/>
      <c r="G21" s="155"/>
      <c r="H21" s="117" t="s">
        <v>146</v>
      </c>
      <c r="I21" s="117"/>
      <c r="J21" s="117"/>
      <c r="K21" s="127"/>
    </row>
    <row r="22" spans="1:11" ht="24">
      <c r="A22" s="126"/>
      <c r="B22" s="119">
        <v>52</v>
      </c>
      <c r="C22" s="10" t="s">
        <v>586</v>
      </c>
      <c r="D22" s="130" t="s">
        <v>586</v>
      </c>
      <c r="E22" s="130"/>
      <c r="F22" s="146"/>
      <c r="G22" s="147"/>
      <c r="H22" s="11" t="s">
        <v>281</v>
      </c>
      <c r="I22" s="14">
        <v>11.93</v>
      </c>
      <c r="J22" s="121">
        <f t="shared" ref="J22:J53" si="0">I22*B22</f>
        <v>620.36</v>
      </c>
      <c r="K22" s="127"/>
    </row>
    <row r="23" spans="1:11">
      <c r="A23" s="126"/>
      <c r="B23" s="119">
        <v>16</v>
      </c>
      <c r="C23" s="10" t="s">
        <v>722</v>
      </c>
      <c r="D23" s="130" t="s">
        <v>722</v>
      </c>
      <c r="E23" s="130" t="s">
        <v>28</v>
      </c>
      <c r="F23" s="146" t="s">
        <v>279</v>
      </c>
      <c r="G23" s="147"/>
      <c r="H23" s="11" t="s">
        <v>723</v>
      </c>
      <c r="I23" s="14">
        <v>4.91</v>
      </c>
      <c r="J23" s="121">
        <f t="shared" si="0"/>
        <v>78.56</v>
      </c>
      <c r="K23" s="127"/>
    </row>
    <row r="24" spans="1:11">
      <c r="A24" s="126"/>
      <c r="B24" s="119">
        <v>8</v>
      </c>
      <c r="C24" s="10" t="s">
        <v>722</v>
      </c>
      <c r="D24" s="130" t="s">
        <v>722</v>
      </c>
      <c r="E24" s="130" t="s">
        <v>30</v>
      </c>
      <c r="F24" s="146" t="s">
        <v>279</v>
      </c>
      <c r="G24" s="147"/>
      <c r="H24" s="11" t="s">
        <v>723</v>
      </c>
      <c r="I24" s="14">
        <v>4.91</v>
      </c>
      <c r="J24" s="121">
        <f t="shared" si="0"/>
        <v>39.28</v>
      </c>
      <c r="K24" s="127"/>
    </row>
    <row r="25" spans="1:11" ht="24">
      <c r="A25" s="126"/>
      <c r="B25" s="119">
        <v>15</v>
      </c>
      <c r="C25" s="10" t="s">
        <v>724</v>
      </c>
      <c r="D25" s="130" t="s">
        <v>724</v>
      </c>
      <c r="E25" s="130" t="s">
        <v>112</v>
      </c>
      <c r="F25" s="146"/>
      <c r="G25" s="147"/>
      <c r="H25" s="11" t="s">
        <v>725</v>
      </c>
      <c r="I25" s="14">
        <v>11.93</v>
      </c>
      <c r="J25" s="121">
        <f t="shared" si="0"/>
        <v>178.95</v>
      </c>
      <c r="K25" s="127"/>
    </row>
    <row r="26" spans="1:11" ht="24">
      <c r="A26" s="126"/>
      <c r="B26" s="119">
        <v>2</v>
      </c>
      <c r="C26" s="10" t="s">
        <v>724</v>
      </c>
      <c r="D26" s="130" t="s">
        <v>724</v>
      </c>
      <c r="E26" s="130" t="s">
        <v>269</v>
      </c>
      <c r="F26" s="146"/>
      <c r="G26" s="147"/>
      <c r="H26" s="11" t="s">
        <v>725</v>
      </c>
      <c r="I26" s="14">
        <v>11.93</v>
      </c>
      <c r="J26" s="121">
        <f t="shared" si="0"/>
        <v>23.86</v>
      </c>
      <c r="K26" s="127"/>
    </row>
    <row r="27" spans="1:11" ht="24">
      <c r="A27" s="126"/>
      <c r="B27" s="119">
        <v>3</v>
      </c>
      <c r="C27" s="10" t="s">
        <v>726</v>
      </c>
      <c r="D27" s="130" t="s">
        <v>726</v>
      </c>
      <c r="E27" s="130" t="s">
        <v>28</v>
      </c>
      <c r="F27" s="146"/>
      <c r="G27" s="147"/>
      <c r="H27" s="11" t="s">
        <v>727</v>
      </c>
      <c r="I27" s="14">
        <v>27.72</v>
      </c>
      <c r="J27" s="121">
        <f t="shared" si="0"/>
        <v>83.16</v>
      </c>
      <c r="K27" s="127"/>
    </row>
    <row r="28" spans="1:11" ht="27" customHeight="1">
      <c r="A28" s="126"/>
      <c r="B28" s="119">
        <v>1</v>
      </c>
      <c r="C28" s="10" t="s">
        <v>728</v>
      </c>
      <c r="D28" s="130" t="s">
        <v>728</v>
      </c>
      <c r="E28" s="130" t="s">
        <v>34</v>
      </c>
      <c r="F28" s="146" t="s">
        <v>276</v>
      </c>
      <c r="G28" s="147"/>
      <c r="H28" s="11" t="s">
        <v>729</v>
      </c>
      <c r="I28" s="14">
        <v>58.25</v>
      </c>
      <c r="J28" s="121">
        <f t="shared" si="0"/>
        <v>58.25</v>
      </c>
      <c r="K28" s="127"/>
    </row>
    <row r="29" spans="1:11" ht="24">
      <c r="A29" s="126"/>
      <c r="B29" s="119">
        <v>2</v>
      </c>
      <c r="C29" s="10" t="s">
        <v>730</v>
      </c>
      <c r="D29" s="130" t="s">
        <v>730</v>
      </c>
      <c r="E29" s="130" t="s">
        <v>40</v>
      </c>
      <c r="F29" s="146" t="s">
        <v>731</v>
      </c>
      <c r="G29" s="147"/>
      <c r="H29" s="11" t="s">
        <v>732</v>
      </c>
      <c r="I29" s="14">
        <v>12.98</v>
      </c>
      <c r="J29" s="121">
        <f t="shared" si="0"/>
        <v>25.96</v>
      </c>
      <c r="K29" s="127"/>
    </row>
    <row r="30" spans="1:11" ht="24">
      <c r="A30" s="126"/>
      <c r="B30" s="119">
        <v>2</v>
      </c>
      <c r="C30" s="10" t="s">
        <v>733</v>
      </c>
      <c r="D30" s="130" t="s">
        <v>733</v>
      </c>
      <c r="E30" s="130" t="s">
        <v>34</v>
      </c>
      <c r="F30" s="146" t="s">
        <v>734</v>
      </c>
      <c r="G30" s="147"/>
      <c r="H30" s="11" t="s">
        <v>735</v>
      </c>
      <c r="I30" s="14">
        <v>39.65</v>
      </c>
      <c r="J30" s="121">
        <f t="shared" si="0"/>
        <v>79.3</v>
      </c>
      <c r="K30" s="127"/>
    </row>
    <row r="31" spans="1:11" ht="13.5" customHeight="1">
      <c r="A31" s="126"/>
      <c r="B31" s="119">
        <v>2</v>
      </c>
      <c r="C31" s="10" t="s">
        <v>736</v>
      </c>
      <c r="D31" s="130" t="s">
        <v>736</v>
      </c>
      <c r="E31" s="130" t="s">
        <v>30</v>
      </c>
      <c r="F31" s="146"/>
      <c r="G31" s="147"/>
      <c r="H31" s="11" t="s">
        <v>737</v>
      </c>
      <c r="I31" s="14">
        <v>6.67</v>
      </c>
      <c r="J31" s="121">
        <f t="shared" si="0"/>
        <v>13.34</v>
      </c>
      <c r="K31" s="127"/>
    </row>
    <row r="32" spans="1:11" ht="24">
      <c r="A32" s="126"/>
      <c r="B32" s="119">
        <v>2</v>
      </c>
      <c r="C32" s="10" t="s">
        <v>738</v>
      </c>
      <c r="D32" s="130" t="s">
        <v>738</v>
      </c>
      <c r="E32" s="130" t="s">
        <v>739</v>
      </c>
      <c r="F32" s="146" t="s">
        <v>30</v>
      </c>
      <c r="G32" s="147"/>
      <c r="H32" s="11" t="s">
        <v>740</v>
      </c>
      <c r="I32" s="14">
        <v>6.67</v>
      </c>
      <c r="J32" s="121">
        <f t="shared" si="0"/>
        <v>13.34</v>
      </c>
      <c r="K32" s="127"/>
    </row>
    <row r="33" spans="1:11" ht="24">
      <c r="A33" s="126"/>
      <c r="B33" s="119">
        <v>8</v>
      </c>
      <c r="C33" s="10" t="s">
        <v>668</v>
      </c>
      <c r="D33" s="130" t="s">
        <v>668</v>
      </c>
      <c r="E33" s="130" t="s">
        <v>28</v>
      </c>
      <c r="F33" s="146" t="s">
        <v>220</v>
      </c>
      <c r="G33" s="147"/>
      <c r="H33" s="11" t="s">
        <v>741</v>
      </c>
      <c r="I33" s="14">
        <v>27.72</v>
      </c>
      <c r="J33" s="121">
        <f t="shared" si="0"/>
        <v>221.76</v>
      </c>
      <c r="K33" s="127"/>
    </row>
    <row r="34" spans="1:11" ht="24">
      <c r="A34" s="126"/>
      <c r="B34" s="119">
        <v>2</v>
      </c>
      <c r="C34" s="10" t="s">
        <v>742</v>
      </c>
      <c r="D34" s="130" t="s">
        <v>742</v>
      </c>
      <c r="E34" s="130" t="s">
        <v>31</v>
      </c>
      <c r="F34" s="146"/>
      <c r="G34" s="147"/>
      <c r="H34" s="11" t="s">
        <v>743</v>
      </c>
      <c r="I34" s="14">
        <v>13.69</v>
      </c>
      <c r="J34" s="121">
        <f t="shared" si="0"/>
        <v>27.38</v>
      </c>
      <c r="K34" s="127"/>
    </row>
    <row r="35" spans="1:11" ht="24">
      <c r="A35" s="126"/>
      <c r="B35" s="119">
        <v>2</v>
      </c>
      <c r="C35" s="10" t="s">
        <v>744</v>
      </c>
      <c r="D35" s="130" t="s">
        <v>744</v>
      </c>
      <c r="E35" s="130" t="s">
        <v>28</v>
      </c>
      <c r="F35" s="146" t="s">
        <v>279</v>
      </c>
      <c r="G35" s="147"/>
      <c r="H35" s="11" t="s">
        <v>745</v>
      </c>
      <c r="I35" s="14">
        <v>20.7</v>
      </c>
      <c r="J35" s="121">
        <f t="shared" si="0"/>
        <v>41.4</v>
      </c>
      <c r="K35" s="127"/>
    </row>
    <row r="36" spans="1:11" ht="24">
      <c r="A36" s="126"/>
      <c r="B36" s="119">
        <v>2</v>
      </c>
      <c r="C36" s="10" t="s">
        <v>744</v>
      </c>
      <c r="D36" s="130" t="s">
        <v>744</v>
      </c>
      <c r="E36" s="130" t="s">
        <v>30</v>
      </c>
      <c r="F36" s="146" t="s">
        <v>278</v>
      </c>
      <c r="G36" s="147"/>
      <c r="H36" s="11" t="s">
        <v>745</v>
      </c>
      <c r="I36" s="14">
        <v>20.7</v>
      </c>
      <c r="J36" s="121">
        <f t="shared" si="0"/>
        <v>41.4</v>
      </c>
      <c r="K36" s="127"/>
    </row>
    <row r="37" spans="1:11" ht="24">
      <c r="A37" s="126"/>
      <c r="B37" s="119">
        <v>1</v>
      </c>
      <c r="C37" s="10" t="s">
        <v>746</v>
      </c>
      <c r="D37" s="130" t="s">
        <v>746</v>
      </c>
      <c r="E37" s="130" t="s">
        <v>112</v>
      </c>
      <c r="F37" s="146" t="s">
        <v>115</v>
      </c>
      <c r="G37" s="147"/>
      <c r="H37" s="11" t="s">
        <v>821</v>
      </c>
      <c r="I37" s="14">
        <v>52.29</v>
      </c>
      <c r="J37" s="121">
        <f t="shared" si="0"/>
        <v>52.29</v>
      </c>
      <c r="K37" s="127"/>
    </row>
    <row r="38" spans="1:11" ht="24">
      <c r="A38" s="126"/>
      <c r="B38" s="119">
        <v>2</v>
      </c>
      <c r="C38" s="10" t="s">
        <v>746</v>
      </c>
      <c r="D38" s="130" t="s">
        <v>746</v>
      </c>
      <c r="E38" s="130" t="s">
        <v>216</v>
      </c>
      <c r="F38" s="146" t="s">
        <v>115</v>
      </c>
      <c r="G38" s="147"/>
      <c r="H38" s="11" t="s">
        <v>821</v>
      </c>
      <c r="I38" s="14">
        <v>52.29</v>
      </c>
      <c r="J38" s="121">
        <f t="shared" si="0"/>
        <v>104.58</v>
      </c>
      <c r="K38" s="127"/>
    </row>
    <row r="39" spans="1:11" ht="24">
      <c r="A39" s="126"/>
      <c r="B39" s="119">
        <v>1</v>
      </c>
      <c r="C39" s="10" t="s">
        <v>746</v>
      </c>
      <c r="D39" s="130" t="s">
        <v>746</v>
      </c>
      <c r="E39" s="130" t="s">
        <v>218</v>
      </c>
      <c r="F39" s="146" t="s">
        <v>115</v>
      </c>
      <c r="G39" s="147"/>
      <c r="H39" s="11" t="s">
        <v>821</v>
      </c>
      <c r="I39" s="14">
        <v>52.29</v>
      </c>
      <c r="J39" s="121">
        <f t="shared" si="0"/>
        <v>52.29</v>
      </c>
      <c r="K39" s="127"/>
    </row>
    <row r="40" spans="1:11" ht="24">
      <c r="A40" s="126"/>
      <c r="B40" s="119">
        <v>1</v>
      </c>
      <c r="C40" s="10" t="s">
        <v>746</v>
      </c>
      <c r="D40" s="130" t="s">
        <v>746</v>
      </c>
      <c r="E40" s="130" t="s">
        <v>274</v>
      </c>
      <c r="F40" s="146" t="s">
        <v>115</v>
      </c>
      <c r="G40" s="147"/>
      <c r="H40" s="11" t="s">
        <v>821</v>
      </c>
      <c r="I40" s="14">
        <v>52.29</v>
      </c>
      <c r="J40" s="121">
        <f t="shared" si="0"/>
        <v>52.29</v>
      </c>
      <c r="K40" s="127"/>
    </row>
    <row r="41" spans="1:11" ht="24">
      <c r="A41" s="126"/>
      <c r="B41" s="119">
        <v>40</v>
      </c>
      <c r="C41" s="10" t="s">
        <v>618</v>
      </c>
      <c r="D41" s="130" t="s">
        <v>618</v>
      </c>
      <c r="E41" s="130" t="s">
        <v>31</v>
      </c>
      <c r="F41" s="146" t="s">
        <v>747</v>
      </c>
      <c r="G41" s="147"/>
      <c r="H41" s="11" t="s">
        <v>621</v>
      </c>
      <c r="I41" s="14">
        <v>4.91</v>
      </c>
      <c r="J41" s="121">
        <f t="shared" si="0"/>
        <v>196.4</v>
      </c>
      <c r="K41" s="127"/>
    </row>
    <row r="42" spans="1:11" ht="24">
      <c r="A42" s="126"/>
      <c r="B42" s="119">
        <v>62</v>
      </c>
      <c r="C42" s="10" t="s">
        <v>618</v>
      </c>
      <c r="D42" s="130" t="s">
        <v>618</v>
      </c>
      <c r="E42" s="130" t="s">
        <v>32</v>
      </c>
      <c r="F42" s="146" t="s">
        <v>747</v>
      </c>
      <c r="G42" s="147"/>
      <c r="H42" s="11" t="s">
        <v>621</v>
      </c>
      <c r="I42" s="14">
        <v>4.91</v>
      </c>
      <c r="J42" s="121">
        <f t="shared" si="0"/>
        <v>304.42</v>
      </c>
      <c r="K42" s="127"/>
    </row>
    <row r="43" spans="1:11" ht="24">
      <c r="A43" s="126"/>
      <c r="B43" s="119">
        <v>4</v>
      </c>
      <c r="C43" s="10" t="s">
        <v>748</v>
      </c>
      <c r="D43" s="130" t="s">
        <v>748</v>
      </c>
      <c r="E43" s="130" t="s">
        <v>31</v>
      </c>
      <c r="F43" s="146" t="s">
        <v>279</v>
      </c>
      <c r="G43" s="147"/>
      <c r="H43" s="11" t="s">
        <v>749</v>
      </c>
      <c r="I43" s="14">
        <v>20.7</v>
      </c>
      <c r="J43" s="121">
        <f t="shared" si="0"/>
        <v>82.8</v>
      </c>
      <c r="K43" s="127"/>
    </row>
    <row r="44" spans="1:11">
      <c r="A44" s="126"/>
      <c r="B44" s="119">
        <v>8</v>
      </c>
      <c r="C44" s="10" t="s">
        <v>750</v>
      </c>
      <c r="D44" s="130" t="s">
        <v>750</v>
      </c>
      <c r="E44" s="130" t="s">
        <v>28</v>
      </c>
      <c r="F44" s="146"/>
      <c r="G44" s="147"/>
      <c r="H44" s="11" t="s">
        <v>751</v>
      </c>
      <c r="I44" s="14">
        <v>10.18</v>
      </c>
      <c r="J44" s="121">
        <f t="shared" si="0"/>
        <v>81.44</v>
      </c>
      <c r="K44" s="127"/>
    </row>
    <row r="45" spans="1:11">
      <c r="A45" s="126"/>
      <c r="B45" s="119">
        <v>50</v>
      </c>
      <c r="C45" s="10" t="s">
        <v>750</v>
      </c>
      <c r="D45" s="130" t="s">
        <v>750</v>
      </c>
      <c r="E45" s="130" t="s">
        <v>30</v>
      </c>
      <c r="F45" s="146"/>
      <c r="G45" s="147"/>
      <c r="H45" s="11" t="s">
        <v>751</v>
      </c>
      <c r="I45" s="14">
        <v>10.18</v>
      </c>
      <c r="J45" s="121">
        <f t="shared" si="0"/>
        <v>509</v>
      </c>
      <c r="K45" s="127"/>
    </row>
    <row r="46" spans="1:11" ht="14.25" customHeight="1">
      <c r="A46" s="126"/>
      <c r="B46" s="119">
        <v>2</v>
      </c>
      <c r="C46" s="10" t="s">
        <v>752</v>
      </c>
      <c r="D46" s="130" t="s">
        <v>752</v>
      </c>
      <c r="E46" s="130" t="s">
        <v>28</v>
      </c>
      <c r="F46" s="146"/>
      <c r="G46" s="147"/>
      <c r="H46" s="11" t="s">
        <v>753</v>
      </c>
      <c r="I46" s="14">
        <v>13.69</v>
      </c>
      <c r="J46" s="121">
        <f t="shared" si="0"/>
        <v>27.38</v>
      </c>
      <c r="K46" s="127"/>
    </row>
    <row r="47" spans="1:11" ht="24">
      <c r="A47" s="126"/>
      <c r="B47" s="119">
        <v>8</v>
      </c>
      <c r="C47" s="10" t="s">
        <v>754</v>
      </c>
      <c r="D47" s="130" t="s">
        <v>754</v>
      </c>
      <c r="E47" s="130" t="s">
        <v>30</v>
      </c>
      <c r="F47" s="146" t="s">
        <v>279</v>
      </c>
      <c r="G47" s="147"/>
      <c r="H47" s="11" t="s">
        <v>755</v>
      </c>
      <c r="I47" s="14">
        <v>20.7</v>
      </c>
      <c r="J47" s="121">
        <f t="shared" si="0"/>
        <v>165.6</v>
      </c>
      <c r="K47" s="127"/>
    </row>
    <row r="48" spans="1:11" ht="24">
      <c r="A48" s="126"/>
      <c r="B48" s="119">
        <v>2</v>
      </c>
      <c r="C48" s="10" t="s">
        <v>756</v>
      </c>
      <c r="D48" s="130" t="s">
        <v>756</v>
      </c>
      <c r="E48" s="130" t="s">
        <v>28</v>
      </c>
      <c r="F48" s="146"/>
      <c r="G48" s="147"/>
      <c r="H48" s="11" t="s">
        <v>757</v>
      </c>
      <c r="I48" s="14">
        <v>20.7</v>
      </c>
      <c r="J48" s="121">
        <f t="shared" si="0"/>
        <v>41.4</v>
      </c>
      <c r="K48" s="127"/>
    </row>
    <row r="49" spans="1:11" ht="24">
      <c r="A49" s="126"/>
      <c r="B49" s="119">
        <v>12</v>
      </c>
      <c r="C49" s="10" t="s">
        <v>756</v>
      </c>
      <c r="D49" s="130" t="s">
        <v>756</v>
      </c>
      <c r="E49" s="130" t="s">
        <v>30</v>
      </c>
      <c r="F49" s="146"/>
      <c r="G49" s="147"/>
      <c r="H49" s="11" t="s">
        <v>757</v>
      </c>
      <c r="I49" s="14">
        <v>20.7</v>
      </c>
      <c r="J49" s="121">
        <f t="shared" si="0"/>
        <v>248.39999999999998</v>
      </c>
      <c r="K49" s="127"/>
    </row>
    <row r="50" spans="1:11" ht="24">
      <c r="A50" s="126"/>
      <c r="B50" s="119">
        <v>4</v>
      </c>
      <c r="C50" s="10" t="s">
        <v>756</v>
      </c>
      <c r="D50" s="130" t="s">
        <v>756</v>
      </c>
      <c r="E50" s="130" t="s">
        <v>31</v>
      </c>
      <c r="F50" s="146"/>
      <c r="G50" s="147"/>
      <c r="H50" s="11" t="s">
        <v>757</v>
      </c>
      <c r="I50" s="14">
        <v>20.7</v>
      </c>
      <c r="J50" s="121">
        <f t="shared" si="0"/>
        <v>82.8</v>
      </c>
      <c r="K50" s="127"/>
    </row>
    <row r="51" spans="1:11" ht="24">
      <c r="A51" s="126"/>
      <c r="B51" s="119">
        <v>4</v>
      </c>
      <c r="C51" s="10" t="s">
        <v>758</v>
      </c>
      <c r="D51" s="130" t="s">
        <v>758</v>
      </c>
      <c r="E51" s="130" t="s">
        <v>30</v>
      </c>
      <c r="F51" s="146" t="s">
        <v>277</v>
      </c>
      <c r="G51" s="147"/>
      <c r="H51" s="11" t="s">
        <v>759</v>
      </c>
      <c r="I51" s="14">
        <v>23.16</v>
      </c>
      <c r="J51" s="121">
        <f t="shared" si="0"/>
        <v>92.64</v>
      </c>
      <c r="K51" s="127"/>
    </row>
    <row r="52" spans="1:11" ht="24">
      <c r="A52" s="126"/>
      <c r="B52" s="119">
        <v>28</v>
      </c>
      <c r="C52" s="10" t="s">
        <v>758</v>
      </c>
      <c r="D52" s="130" t="s">
        <v>758</v>
      </c>
      <c r="E52" s="130" t="s">
        <v>30</v>
      </c>
      <c r="F52" s="146" t="s">
        <v>278</v>
      </c>
      <c r="G52" s="147"/>
      <c r="H52" s="11" t="s">
        <v>759</v>
      </c>
      <c r="I52" s="14">
        <v>23.16</v>
      </c>
      <c r="J52" s="121">
        <f t="shared" si="0"/>
        <v>648.48</v>
      </c>
      <c r="K52" s="127"/>
    </row>
    <row r="53" spans="1:11" ht="24">
      <c r="A53" s="126"/>
      <c r="B53" s="119">
        <v>4</v>
      </c>
      <c r="C53" s="10" t="s">
        <v>760</v>
      </c>
      <c r="D53" s="130" t="s">
        <v>760</v>
      </c>
      <c r="E53" s="130" t="s">
        <v>28</v>
      </c>
      <c r="F53" s="146" t="s">
        <v>278</v>
      </c>
      <c r="G53" s="147"/>
      <c r="H53" s="11" t="s">
        <v>761</v>
      </c>
      <c r="I53" s="14">
        <v>24.21</v>
      </c>
      <c r="J53" s="121">
        <f t="shared" si="0"/>
        <v>96.84</v>
      </c>
      <c r="K53" s="127"/>
    </row>
    <row r="54" spans="1:11" ht="24">
      <c r="A54" s="126"/>
      <c r="B54" s="119">
        <v>4</v>
      </c>
      <c r="C54" s="10" t="s">
        <v>762</v>
      </c>
      <c r="D54" s="130" t="s">
        <v>762</v>
      </c>
      <c r="E54" s="130" t="s">
        <v>30</v>
      </c>
      <c r="F54" s="146" t="s">
        <v>279</v>
      </c>
      <c r="G54" s="147"/>
      <c r="H54" s="11" t="s">
        <v>763</v>
      </c>
      <c r="I54" s="14">
        <v>22.46</v>
      </c>
      <c r="J54" s="121">
        <f t="shared" ref="J54:J85" si="1">I54*B54</f>
        <v>89.84</v>
      </c>
      <c r="K54" s="127"/>
    </row>
    <row r="55" spans="1:11" ht="24">
      <c r="A55" s="126"/>
      <c r="B55" s="119">
        <v>4</v>
      </c>
      <c r="C55" s="10" t="s">
        <v>764</v>
      </c>
      <c r="D55" s="130" t="s">
        <v>764</v>
      </c>
      <c r="E55" s="130" t="s">
        <v>30</v>
      </c>
      <c r="F55" s="146" t="s">
        <v>279</v>
      </c>
      <c r="G55" s="147"/>
      <c r="H55" s="11" t="s">
        <v>765</v>
      </c>
      <c r="I55" s="14">
        <v>22.46</v>
      </c>
      <c r="J55" s="121">
        <f t="shared" si="1"/>
        <v>89.84</v>
      </c>
      <c r="K55" s="127"/>
    </row>
    <row r="56" spans="1:11" ht="24">
      <c r="A56" s="126"/>
      <c r="B56" s="119">
        <v>2</v>
      </c>
      <c r="C56" s="10" t="s">
        <v>766</v>
      </c>
      <c r="D56" s="130" t="s">
        <v>818</v>
      </c>
      <c r="E56" s="130" t="s">
        <v>767</v>
      </c>
      <c r="F56" s="146"/>
      <c r="G56" s="147"/>
      <c r="H56" s="11" t="s">
        <v>822</v>
      </c>
      <c r="I56" s="14">
        <v>25.62</v>
      </c>
      <c r="J56" s="121">
        <f t="shared" si="1"/>
        <v>51.24</v>
      </c>
      <c r="K56" s="127"/>
    </row>
    <row r="57" spans="1:11" ht="24">
      <c r="A57" s="126"/>
      <c r="B57" s="119">
        <v>13</v>
      </c>
      <c r="C57" s="10" t="s">
        <v>768</v>
      </c>
      <c r="D57" s="130" t="s">
        <v>768</v>
      </c>
      <c r="E57" s="130" t="s">
        <v>28</v>
      </c>
      <c r="F57" s="146"/>
      <c r="G57" s="147"/>
      <c r="H57" s="11" t="s">
        <v>823</v>
      </c>
      <c r="I57" s="14">
        <v>4.91</v>
      </c>
      <c r="J57" s="121">
        <f t="shared" si="1"/>
        <v>63.83</v>
      </c>
      <c r="K57" s="127"/>
    </row>
    <row r="58" spans="1:11" ht="24">
      <c r="A58" s="126"/>
      <c r="B58" s="119">
        <v>26</v>
      </c>
      <c r="C58" s="10" t="s">
        <v>768</v>
      </c>
      <c r="D58" s="130" t="s">
        <v>768</v>
      </c>
      <c r="E58" s="130" t="s">
        <v>30</v>
      </c>
      <c r="F58" s="146"/>
      <c r="G58" s="147"/>
      <c r="H58" s="11" t="s">
        <v>823</v>
      </c>
      <c r="I58" s="14">
        <v>4.91</v>
      </c>
      <c r="J58" s="121">
        <f t="shared" si="1"/>
        <v>127.66</v>
      </c>
      <c r="K58" s="127"/>
    </row>
    <row r="59" spans="1:11" ht="24">
      <c r="A59" s="126"/>
      <c r="B59" s="119">
        <v>6</v>
      </c>
      <c r="C59" s="10" t="s">
        <v>768</v>
      </c>
      <c r="D59" s="130" t="s">
        <v>768</v>
      </c>
      <c r="E59" s="130" t="s">
        <v>31</v>
      </c>
      <c r="F59" s="146"/>
      <c r="G59" s="147"/>
      <c r="H59" s="11" t="s">
        <v>823</v>
      </c>
      <c r="I59" s="14">
        <v>4.91</v>
      </c>
      <c r="J59" s="121">
        <f t="shared" si="1"/>
        <v>29.46</v>
      </c>
      <c r="K59" s="127"/>
    </row>
    <row r="60" spans="1:11" ht="24">
      <c r="A60" s="126"/>
      <c r="B60" s="119">
        <v>2</v>
      </c>
      <c r="C60" s="10" t="s">
        <v>768</v>
      </c>
      <c r="D60" s="130" t="s">
        <v>768</v>
      </c>
      <c r="E60" s="130" t="s">
        <v>32</v>
      </c>
      <c r="F60" s="146"/>
      <c r="G60" s="147"/>
      <c r="H60" s="11" t="s">
        <v>823</v>
      </c>
      <c r="I60" s="14">
        <v>4.91</v>
      </c>
      <c r="J60" s="121">
        <f t="shared" si="1"/>
        <v>9.82</v>
      </c>
      <c r="K60" s="127"/>
    </row>
    <row r="61" spans="1:11">
      <c r="A61" s="126"/>
      <c r="B61" s="119">
        <v>8</v>
      </c>
      <c r="C61" s="10" t="s">
        <v>769</v>
      </c>
      <c r="D61" s="130" t="s">
        <v>769</v>
      </c>
      <c r="E61" s="130" t="s">
        <v>30</v>
      </c>
      <c r="F61" s="146" t="s">
        <v>279</v>
      </c>
      <c r="G61" s="147"/>
      <c r="H61" s="11" t="s">
        <v>770</v>
      </c>
      <c r="I61" s="14">
        <v>8.42</v>
      </c>
      <c r="J61" s="121">
        <f t="shared" si="1"/>
        <v>67.36</v>
      </c>
      <c r="K61" s="127"/>
    </row>
    <row r="62" spans="1:11">
      <c r="A62" s="126"/>
      <c r="B62" s="119">
        <v>8</v>
      </c>
      <c r="C62" s="10" t="s">
        <v>769</v>
      </c>
      <c r="D62" s="130" t="s">
        <v>769</v>
      </c>
      <c r="E62" s="130" t="s">
        <v>30</v>
      </c>
      <c r="F62" s="146" t="s">
        <v>115</v>
      </c>
      <c r="G62" s="147"/>
      <c r="H62" s="11" t="s">
        <v>770</v>
      </c>
      <c r="I62" s="14">
        <v>8.42</v>
      </c>
      <c r="J62" s="121">
        <f t="shared" si="1"/>
        <v>67.36</v>
      </c>
      <c r="K62" s="127"/>
    </row>
    <row r="63" spans="1:11">
      <c r="A63" s="126"/>
      <c r="B63" s="119">
        <v>30</v>
      </c>
      <c r="C63" s="10" t="s">
        <v>769</v>
      </c>
      <c r="D63" s="130" t="s">
        <v>769</v>
      </c>
      <c r="E63" s="130" t="s">
        <v>31</v>
      </c>
      <c r="F63" s="146" t="s">
        <v>115</v>
      </c>
      <c r="G63" s="147"/>
      <c r="H63" s="11" t="s">
        <v>770</v>
      </c>
      <c r="I63" s="14">
        <v>8.42</v>
      </c>
      <c r="J63" s="121">
        <f t="shared" si="1"/>
        <v>252.6</v>
      </c>
      <c r="K63" s="127"/>
    </row>
    <row r="64" spans="1:11">
      <c r="A64" s="126"/>
      <c r="B64" s="119">
        <v>8</v>
      </c>
      <c r="C64" s="10" t="s">
        <v>771</v>
      </c>
      <c r="D64" s="130" t="s">
        <v>771</v>
      </c>
      <c r="E64" s="130" t="s">
        <v>30</v>
      </c>
      <c r="F64" s="146" t="s">
        <v>279</v>
      </c>
      <c r="G64" s="147"/>
      <c r="H64" s="11" t="s">
        <v>772</v>
      </c>
      <c r="I64" s="14">
        <v>9.1199999999999992</v>
      </c>
      <c r="J64" s="121">
        <f t="shared" si="1"/>
        <v>72.959999999999994</v>
      </c>
      <c r="K64" s="127"/>
    </row>
    <row r="65" spans="1:11">
      <c r="A65" s="126"/>
      <c r="B65" s="119">
        <v>6</v>
      </c>
      <c r="C65" s="10" t="s">
        <v>773</v>
      </c>
      <c r="D65" s="130" t="s">
        <v>819</v>
      </c>
      <c r="E65" s="130" t="s">
        <v>320</v>
      </c>
      <c r="F65" s="146" t="s">
        <v>279</v>
      </c>
      <c r="G65" s="147"/>
      <c r="H65" s="11" t="s">
        <v>774</v>
      </c>
      <c r="I65" s="14">
        <v>25.97</v>
      </c>
      <c r="J65" s="121">
        <f t="shared" si="1"/>
        <v>155.82</v>
      </c>
      <c r="K65" s="127"/>
    </row>
    <row r="66" spans="1:11">
      <c r="A66" s="126"/>
      <c r="B66" s="119">
        <v>2</v>
      </c>
      <c r="C66" s="10" t="s">
        <v>775</v>
      </c>
      <c r="D66" s="130" t="s">
        <v>775</v>
      </c>
      <c r="E66" s="130" t="s">
        <v>28</v>
      </c>
      <c r="F66" s="146"/>
      <c r="G66" s="147"/>
      <c r="H66" s="11" t="s">
        <v>776</v>
      </c>
      <c r="I66" s="14">
        <v>8.42</v>
      </c>
      <c r="J66" s="121">
        <f t="shared" si="1"/>
        <v>16.84</v>
      </c>
      <c r="K66" s="127"/>
    </row>
    <row r="67" spans="1:11">
      <c r="A67" s="126"/>
      <c r="B67" s="119">
        <v>1</v>
      </c>
      <c r="C67" s="10" t="s">
        <v>777</v>
      </c>
      <c r="D67" s="130" t="s">
        <v>777</v>
      </c>
      <c r="E67" s="130" t="s">
        <v>28</v>
      </c>
      <c r="F67" s="146" t="s">
        <v>115</v>
      </c>
      <c r="G67" s="147"/>
      <c r="H67" s="11" t="s">
        <v>778</v>
      </c>
      <c r="I67" s="14">
        <v>4.91</v>
      </c>
      <c r="J67" s="121">
        <f t="shared" si="1"/>
        <v>4.91</v>
      </c>
      <c r="K67" s="127"/>
    </row>
    <row r="68" spans="1:11">
      <c r="A68" s="126"/>
      <c r="B68" s="119">
        <v>1</v>
      </c>
      <c r="C68" s="10" t="s">
        <v>777</v>
      </c>
      <c r="D68" s="130" t="s">
        <v>777</v>
      </c>
      <c r="E68" s="130" t="s">
        <v>30</v>
      </c>
      <c r="F68" s="146" t="s">
        <v>115</v>
      </c>
      <c r="G68" s="147"/>
      <c r="H68" s="11" t="s">
        <v>778</v>
      </c>
      <c r="I68" s="14">
        <v>4.91</v>
      </c>
      <c r="J68" s="121">
        <f t="shared" si="1"/>
        <v>4.91</v>
      </c>
      <c r="K68" s="127"/>
    </row>
    <row r="69" spans="1:11">
      <c r="A69" s="126"/>
      <c r="B69" s="119">
        <v>1</v>
      </c>
      <c r="C69" s="10" t="s">
        <v>777</v>
      </c>
      <c r="D69" s="130" t="s">
        <v>777</v>
      </c>
      <c r="E69" s="130" t="s">
        <v>31</v>
      </c>
      <c r="F69" s="146" t="s">
        <v>115</v>
      </c>
      <c r="G69" s="147"/>
      <c r="H69" s="11" t="s">
        <v>778</v>
      </c>
      <c r="I69" s="14">
        <v>4.91</v>
      </c>
      <c r="J69" s="121">
        <f t="shared" si="1"/>
        <v>4.91</v>
      </c>
      <c r="K69" s="127"/>
    </row>
    <row r="70" spans="1:11" ht="24">
      <c r="A70" s="126"/>
      <c r="B70" s="119">
        <v>1</v>
      </c>
      <c r="C70" s="10" t="s">
        <v>779</v>
      </c>
      <c r="D70" s="130" t="s">
        <v>779</v>
      </c>
      <c r="E70" s="130" t="s">
        <v>32</v>
      </c>
      <c r="F70" s="146" t="s">
        <v>277</v>
      </c>
      <c r="G70" s="147"/>
      <c r="H70" s="11" t="s">
        <v>780</v>
      </c>
      <c r="I70" s="14">
        <v>20.7</v>
      </c>
      <c r="J70" s="121">
        <f t="shared" si="1"/>
        <v>20.7</v>
      </c>
      <c r="K70" s="127"/>
    </row>
    <row r="71" spans="1:11" ht="24">
      <c r="A71" s="126"/>
      <c r="B71" s="119">
        <v>2</v>
      </c>
      <c r="C71" s="10" t="s">
        <v>781</v>
      </c>
      <c r="D71" s="130" t="s">
        <v>781</v>
      </c>
      <c r="E71" s="130" t="s">
        <v>782</v>
      </c>
      <c r="F71" s="146"/>
      <c r="G71" s="147"/>
      <c r="H71" s="11" t="s">
        <v>783</v>
      </c>
      <c r="I71" s="14">
        <v>4.91</v>
      </c>
      <c r="J71" s="121">
        <f t="shared" si="1"/>
        <v>9.82</v>
      </c>
      <c r="K71" s="127"/>
    </row>
    <row r="72" spans="1:11" ht="24">
      <c r="A72" s="126"/>
      <c r="B72" s="119">
        <v>554</v>
      </c>
      <c r="C72" s="10" t="s">
        <v>784</v>
      </c>
      <c r="D72" s="130" t="s">
        <v>784</v>
      </c>
      <c r="E72" s="130"/>
      <c r="F72" s="146"/>
      <c r="G72" s="147"/>
      <c r="H72" s="11" t="s">
        <v>785</v>
      </c>
      <c r="I72" s="14">
        <v>4.91</v>
      </c>
      <c r="J72" s="121">
        <f t="shared" si="1"/>
        <v>2720.14</v>
      </c>
      <c r="K72" s="133"/>
    </row>
    <row r="73" spans="1:11" ht="24">
      <c r="A73" s="126"/>
      <c r="B73" s="119">
        <v>2</v>
      </c>
      <c r="C73" s="10" t="s">
        <v>786</v>
      </c>
      <c r="D73" s="130" t="s">
        <v>786</v>
      </c>
      <c r="E73" s="130" t="s">
        <v>279</v>
      </c>
      <c r="F73" s="146" t="s">
        <v>218</v>
      </c>
      <c r="G73" s="147"/>
      <c r="H73" s="11" t="s">
        <v>787</v>
      </c>
      <c r="I73" s="14">
        <v>15.44</v>
      </c>
      <c r="J73" s="121">
        <f t="shared" si="1"/>
        <v>30.88</v>
      </c>
      <c r="K73" s="127"/>
    </row>
    <row r="74" spans="1:11" ht="24">
      <c r="A74" s="126"/>
      <c r="B74" s="119">
        <v>10</v>
      </c>
      <c r="C74" s="10" t="s">
        <v>786</v>
      </c>
      <c r="D74" s="130" t="s">
        <v>786</v>
      </c>
      <c r="E74" s="130" t="s">
        <v>279</v>
      </c>
      <c r="F74" s="146" t="s">
        <v>275</v>
      </c>
      <c r="G74" s="147"/>
      <c r="H74" s="11" t="s">
        <v>787</v>
      </c>
      <c r="I74" s="14">
        <v>15.44</v>
      </c>
      <c r="J74" s="121">
        <f t="shared" si="1"/>
        <v>154.4</v>
      </c>
      <c r="K74" s="127"/>
    </row>
    <row r="75" spans="1:11">
      <c r="A75" s="126"/>
      <c r="B75" s="119">
        <v>2</v>
      </c>
      <c r="C75" s="10" t="s">
        <v>788</v>
      </c>
      <c r="D75" s="130" t="s">
        <v>788</v>
      </c>
      <c r="E75" s="130" t="s">
        <v>30</v>
      </c>
      <c r="F75" s="146"/>
      <c r="G75" s="147"/>
      <c r="H75" s="11" t="s">
        <v>789</v>
      </c>
      <c r="I75" s="14">
        <v>12.63</v>
      </c>
      <c r="J75" s="121">
        <f t="shared" si="1"/>
        <v>25.26</v>
      </c>
      <c r="K75" s="127"/>
    </row>
    <row r="76" spans="1:11" ht="24">
      <c r="A76" s="126"/>
      <c r="B76" s="119">
        <v>2</v>
      </c>
      <c r="C76" s="10" t="s">
        <v>606</v>
      </c>
      <c r="D76" s="130" t="s">
        <v>606</v>
      </c>
      <c r="E76" s="130" t="s">
        <v>30</v>
      </c>
      <c r="F76" s="146" t="s">
        <v>279</v>
      </c>
      <c r="G76" s="147"/>
      <c r="H76" s="11" t="s">
        <v>608</v>
      </c>
      <c r="I76" s="14">
        <v>24.21</v>
      </c>
      <c r="J76" s="121">
        <f t="shared" si="1"/>
        <v>48.42</v>
      </c>
      <c r="K76" s="127"/>
    </row>
    <row r="77" spans="1:11" ht="24">
      <c r="A77" s="126"/>
      <c r="B77" s="119">
        <v>6</v>
      </c>
      <c r="C77" s="10" t="s">
        <v>790</v>
      </c>
      <c r="D77" s="130" t="s">
        <v>790</v>
      </c>
      <c r="E77" s="130" t="s">
        <v>28</v>
      </c>
      <c r="F77" s="146" t="s">
        <v>279</v>
      </c>
      <c r="G77" s="147"/>
      <c r="H77" s="11" t="s">
        <v>791</v>
      </c>
      <c r="I77" s="14">
        <v>23.51</v>
      </c>
      <c r="J77" s="121">
        <f t="shared" si="1"/>
        <v>141.06</v>
      </c>
      <c r="K77" s="127"/>
    </row>
    <row r="78" spans="1:11" ht="24">
      <c r="A78" s="126"/>
      <c r="B78" s="119">
        <v>2</v>
      </c>
      <c r="C78" s="10" t="s">
        <v>792</v>
      </c>
      <c r="D78" s="130" t="s">
        <v>792</v>
      </c>
      <c r="E78" s="130" t="s">
        <v>31</v>
      </c>
      <c r="F78" s="146" t="s">
        <v>279</v>
      </c>
      <c r="G78" s="147"/>
      <c r="H78" s="11" t="s">
        <v>793</v>
      </c>
      <c r="I78" s="14">
        <v>20.7</v>
      </c>
      <c r="J78" s="121">
        <f t="shared" si="1"/>
        <v>41.4</v>
      </c>
      <c r="K78" s="127"/>
    </row>
    <row r="79" spans="1:11" ht="15.75" customHeight="1">
      <c r="A79" s="126"/>
      <c r="B79" s="119">
        <v>2</v>
      </c>
      <c r="C79" s="10" t="s">
        <v>794</v>
      </c>
      <c r="D79" s="130" t="s">
        <v>794</v>
      </c>
      <c r="E79" s="130" t="s">
        <v>95</v>
      </c>
      <c r="F79" s="146"/>
      <c r="G79" s="147"/>
      <c r="H79" s="11" t="s">
        <v>795</v>
      </c>
      <c r="I79" s="14">
        <v>41.06</v>
      </c>
      <c r="J79" s="121">
        <f t="shared" si="1"/>
        <v>82.12</v>
      </c>
      <c r="K79" s="127"/>
    </row>
    <row r="80" spans="1:11">
      <c r="A80" s="126"/>
      <c r="B80" s="119">
        <v>1</v>
      </c>
      <c r="C80" s="10" t="s">
        <v>796</v>
      </c>
      <c r="D80" s="130" t="s">
        <v>796</v>
      </c>
      <c r="E80" s="130" t="s">
        <v>32</v>
      </c>
      <c r="F80" s="146"/>
      <c r="G80" s="147"/>
      <c r="H80" s="11" t="s">
        <v>797</v>
      </c>
      <c r="I80" s="14">
        <v>34.74</v>
      </c>
      <c r="J80" s="121">
        <f t="shared" si="1"/>
        <v>34.74</v>
      </c>
      <c r="K80" s="127"/>
    </row>
    <row r="81" spans="1:11" ht="24">
      <c r="A81" s="126"/>
      <c r="B81" s="119">
        <v>1</v>
      </c>
      <c r="C81" s="10" t="s">
        <v>798</v>
      </c>
      <c r="D81" s="130" t="s">
        <v>798</v>
      </c>
      <c r="E81" s="130" t="s">
        <v>30</v>
      </c>
      <c r="F81" s="146" t="s">
        <v>799</v>
      </c>
      <c r="G81" s="147"/>
      <c r="H81" s="11" t="s">
        <v>800</v>
      </c>
      <c r="I81" s="14">
        <v>51.58</v>
      </c>
      <c r="J81" s="121">
        <f t="shared" si="1"/>
        <v>51.58</v>
      </c>
      <c r="K81" s="127"/>
    </row>
    <row r="82" spans="1:11" ht="24">
      <c r="A82" s="126"/>
      <c r="B82" s="119">
        <v>1</v>
      </c>
      <c r="C82" s="10" t="s">
        <v>801</v>
      </c>
      <c r="D82" s="130" t="s">
        <v>801</v>
      </c>
      <c r="E82" s="130" t="s">
        <v>30</v>
      </c>
      <c r="F82" s="146" t="s">
        <v>799</v>
      </c>
      <c r="G82" s="147"/>
      <c r="H82" s="11" t="s">
        <v>802</v>
      </c>
      <c r="I82" s="14">
        <v>54.74</v>
      </c>
      <c r="J82" s="121">
        <f t="shared" si="1"/>
        <v>54.74</v>
      </c>
      <c r="K82" s="127"/>
    </row>
    <row r="83" spans="1:11">
      <c r="A83" s="126"/>
      <c r="B83" s="119">
        <v>5</v>
      </c>
      <c r="C83" s="10" t="s">
        <v>803</v>
      </c>
      <c r="D83" s="130" t="s">
        <v>803</v>
      </c>
      <c r="E83" s="130" t="s">
        <v>30</v>
      </c>
      <c r="F83" s="146" t="s">
        <v>279</v>
      </c>
      <c r="G83" s="147"/>
      <c r="H83" s="11" t="s">
        <v>804</v>
      </c>
      <c r="I83" s="14">
        <v>54.04</v>
      </c>
      <c r="J83" s="121">
        <f t="shared" si="1"/>
        <v>270.2</v>
      </c>
      <c r="K83" s="127"/>
    </row>
    <row r="84" spans="1:11" ht="24">
      <c r="A84" s="126"/>
      <c r="B84" s="119">
        <v>1</v>
      </c>
      <c r="C84" s="10" t="s">
        <v>805</v>
      </c>
      <c r="D84" s="130" t="s">
        <v>805</v>
      </c>
      <c r="E84" s="130" t="s">
        <v>112</v>
      </c>
      <c r="F84" s="146"/>
      <c r="G84" s="147"/>
      <c r="H84" s="11" t="s">
        <v>806</v>
      </c>
      <c r="I84" s="14">
        <v>85.97</v>
      </c>
      <c r="J84" s="121">
        <f t="shared" si="1"/>
        <v>85.97</v>
      </c>
      <c r="K84" s="127"/>
    </row>
    <row r="85" spans="1:11" ht="24">
      <c r="A85" s="126"/>
      <c r="B85" s="119">
        <v>1</v>
      </c>
      <c r="C85" s="10" t="s">
        <v>805</v>
      </c>
      <c r="D85" s="130" t="s">
        <v>805</v>
      </c>
      <c r="E85" s="130" t="s">
        <v>216</v>
      </c>
      <c r="F85" s="146"/>
      <c r="G85" s="147"/>
      <c r="H85" s="11" t="s">
        <v>806</v>
      </c>
      <c r="I85" s="14">
        <v>85.97</v>
      </c>
      <c r="J85" s="121">
        <f t="shared" si="1"/>
        <v>85.97</v>
      </c>
      <c r="K85" s="127"/>
    </row>
    <row r="86" spans="1:11" ht="24">
      <c r="A86" s="126"/>
      <c r="B86" s="119">
        <v>3</v>
      </c>
      <c r="C86" s="10" t="s">
        <v>807</v>
      </c>
      <c r="D86" s="130" t="s">
        <v>807</v>
      </c>
      <c r="E86" s="130" t="s">
        <v>808</v>
      </c>
      <c r="F86" s="146"/>
      <c r="G86" s="147"/>
      <c r="H86" s="11" t="s">
        <v>809</v>
      </c>
      <c r="I86" s="14">
        <v>22.46</v>
      </c>
      <c r="J86" s="121">
        <f t="shared" ref="J86:J90" si="2">I86*B86</f>
        <v>67.38</v>
      </c>
      <c r="K86" s="127"/>
    </row>
    <row r="87" spans="1:11" ht="24">
      <c r="A87" s="126"/>
      <c r="B87" s="119">
        <v>2</v>
      </c>
      <c r="C87" s="10" t="s">
        <v>810</v>
      </c>
      <c r="D87" s="130" t="s">
        <v>810</v>
      </c>
      <c r="E87" s="130" t="s">
        <v>808</v>
      </c>
      <c r="F87" s="146"/>
      <c r="G87" s="147"/>
      <c r="H87" s="11" t="s">
        <v>811</v>
      </c>
      <c r="I87" s="14">
        <v>25.97</v>
      </c>
      <c r="J87" s="121">
        <f t="shared" si="2"/>
        <v>51.94</v>
      </c>
      <c r="K87" s="127"/>
    </row>
    <row r="88" spans="1:11" ht="24">
      <c r="A88" s="126"/>
      <c r="B88" s="119">
        <v>3</v>
      </c>
      <c r="C88" s="10" t="s">
        <v>812</v>
      </c>
      <c r="D88" s="130" t="s">
        <v>812</v>
      </c>
      <c r="E88" s="130" t="s">
        <v>808</v>
      </c>
      <c r="F88" s="146"/>
      <c r="G88" s="147"/>
      <c r="H88" s="11" t="s">
        <v>813</v>
      </c>
      <c r="I88" s="14">
        <v>25.97</v>
      </c>
      <c r="J88" s="121">
        <f t="shared" si="2"/>
        <v>77.91</v>
      </c>
      <c r="K88" s="127"/>
    </row>
    <row r="89" spans="1:11" ht="24">
      <c r="A89" s="126"/>
      <c r="B89" s="119">
        <v>4</v>
      </c>
      <c r="C89" s="10" t="s">
        <v>814</v>
      </c>
      <c r="D89" s="130" t="s">
        <v>814</v>
      </c>
      <c r="E89" s="130" t="s">
        <v>808</v>
      </c>
      <c r="F89" s="146"/>
      <c r="G89" s="147"/>
      <c r="H89" s="11" t="s">
        <v>815</v>
      </c>
      <c r="I89" s="14">
        <v>25.97</v>
      </c>
      <c r="J89" s="121">
        <f t="shared" si="2"/>
        <v>103.88</v>
      </c>
      <c r="K89" s="127"/>
    </row>
    <row r="90" spans="1:11" ht="24">
      <c r="A90" s="126"/>
      <c r="B90" s="120">
        <v>1</v>
      </c>
      <c r="C90" s="12" t="s">
        <v>816</v>
      </c>
      <c r="D90" s="131" t="s">
        <v>816</v>
      </c>
      <c r="E90" s="131" t="s">
        <v>115</v>
      </c>
      <c r="F90" s="144"/>
      <c r="G90" s="145"/>
      <c r="H90" s="13" t="s">
        <v>817</v>
      </c>
      <c r="I90" s="15">
        <v>25.97</v>
      </c>
      <c r="J90" s="122">
        <f t="shared" si="2"/>
        <v>25.97</v>
      </c>
      <c r="K90" s="127"/>
    </row>
    <row r="91" spans="1:11">
      <c r="A91" s="126"/>
      <c r="B91" s="139"/>
      <c r="C91" s="139"/>
      <c r="D91" s="139"/>
      <c r="E91" s="139"/>
      <c r="F91" s="139"/>
      <c r="G91" s="139"/>
      <c r="H91" s="139"/>
      <c r="I91" s="140" t="s">
        <v>261</v>
      </c>
      <c r="J91" s="141">
        <f>SUM(J22:J90)</f>
        <v>9679.1899999999951</v>
      </c>
      <c r="K91" s="127"/>
    </row>
    <row r="92" spans="1:11">
      <c r="A92" s="126"/>
      <c r="B92" s="139"/>
      <c r="C92" s="139"/>
      <c r="D92" s="139"/>
      <c r="E92" s="139"/>
      <c r="F92" s="139"/>
      <c r="G92" s="139"/>
      <c r="H92" s="139"/>
      <c r="I92" s="140" t="s">
        <v>826</v>
      </c>
      <c r="J92" s="141">
        <f>J91*-0.4</f>
        <v>-3871.6759999999981</v>
      </c>
      <c r="K92" s="127"/>
    </row>
    <row r="93" spans="1:11" outlineLevel="1">
      <c r="A93" s="126"/>
      <c r="B93" s="139"/>
      <c r="C93" s="139"/>
      <c r="D93" s="139"/>
      <c r="E93" s="139"/>
      <c r="F93" s="139"/>
      <c r="G93" s="139"/>
      <c r="H93" s="139"/>
      <c r="I93" s="140" t="s">
        <v>827</v>
      </c>
      <c r="J93" s="141">
        <v>0</v>
      </c>
      <c r="K93" s="127"/>
    </row>
    <row r="94" spans="1:11">
      <c r="A94" s="126"/>
      <c r="B94" s="139"/>
      <c r="C94" s="139"/>
      <c r="D94" s="139"/>
      <c r="E94" s="139"/>
      <c r="F94" s="139"/>
      <c r="G94" s="139"/>
      <c r="H94" s="139"/>
      <c r="I94" s="140" t="s">
        <v>263</v>
      </c>
      <c r="J94" s="141">
        <f>SUM(J91:J93)</f>
        <v>5807.5139999999974</v>
      </c>
      <c r="K94" s="127"/>
    </row>
    <row r="95" spans="1:11">
      <c r="A95" s="6"/>
      <c r="B95" s="7"/>
      <c r="C95" s="7"/>
      <c r="D95" s="7"/>
      <c r="E95" s="7"/>
      <c r="F95" s="7"/>
      <c r="G95" s="7"/>
      <c r="H95" s="7" t="s">
        <v>828</v>
      </c>
      <c r="I95" s="7"/>
      <c r="J95" s="7"/>
      <c r="K95" s="8"/>
    </row>
    <row r="97" spans="8:9">
      <c r="H97" s="1" t="s">
        <v>824</v>
      </c>
      <c r="I97" s="103">
        <f>'Tax Invoice'!E14</f>
        <v>1</v>
      </c>
    </row>
    <row r="98" spans="8:9">
      <c r="H98" s="1" t="s">
        <v>711</v>
      </c>
      <c r="I98" s="103">
        <v>35.21</v>
      </c>
    </row>
    <row r="99" spans="8:9">
      <c r="H99" s="1" t="s">
        <v>714</v>
      </c>
      <c r="I99" s="103">
        <f>I101/I98</f>
        <v>274.89889236012482</v>
      </c>
    </row>
    <row r="100" spans="8:9">
      <c r="H100" s="1" t="s">
        <v>715</v>
      </c>
      <c r="I100" s="103">
        <f>I102/I98</f>
        <v>164.9393354160749</v>
      </c>
    </row>
    <row r="101" spans="8:9">
      <c r="H101" s="1" t="s">
        <v>712</v>
      </c>
      <c r="I101" s="103">
        <f>J91*I97</f>
        <v>9679.1899999999951</v>
      </c>
    </row>
    <row r="102" spans="8:9">
      <c r="H102" s="1" t="s">
        <v>713</v>
      </c>
      <c r="I102" s="103">
        <f>J94*I97</f>
        <v>5807.5139999999974</v>
      </c>
    </row>
  </sheetData>
  <mergeCells count="73">
    <mergeCell ref="F33:G33"/>
    <mergeCell ref="F34:G34"/>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90:G90"/>
    <mergeCell ref="F85:G85"/>
    <mergeCell ref="F86:G86"/>
    <mergeCell ref="F87:G87"/>
    <mergeCell ref="F88:G88"/>
    <mergeCell ref="F89:G8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9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1080</v>
      </c>
      <c r="O1" t="s">
        <v>149</v>
      </c>
      <c r="T1" t="s">
        <v>261</v>
      </c>
      <c r="U1">
        <v>9679.1899999999951</v>
      </c>
    </row>
    <row r="2" spans="1:21" ht="15.75">
      <c r="A2" s="126"/>
      <c r="B2" s="137" t="s">
        <v>139</v>
      </c>
      <c r="C2" s="132"/>
      <c r="D2" s="132"/>
      <c r="E2" s="132"/>
      <c r="F2" s="132"/>
      <c r="G2" s="132"/>
      <c r="H2" s="132"/>
      <c r="I2" s="138" t="s">
        <v>145</v>
      </c>
      <c r="J2" s="127"/>
      <c r="T2" t="s">
        <v>190</v>
      </c>
      <c r="U2">
        <v>701.83</v>
      </c>
    </row>
    <row r="3" spans="1:21">
      <c r="A3" s="126"/>
      <c r="B3" s="134" t="s">
        <v>140</v>
      </c>
      <c r="C3" s="132"/>
      <c r="D3" s="132"/>
      <c r="E3" s="132"/>
      <c r="F3" s="132"/>
      <c r="G3" s="132"/>
      <c r="H3" s="132"/>
      <c r="I3" s="132"/>
      <c r="J3" s="127"/>
      <c r="T3" t="s">
        <v>191</v>
      </c>
    </row>
    <row r="4" spans="1:21">
      <c r="A4" s="126"/>
      <c r="B4" s="134" t="s">
        <v>141</v>
      </c>
      <c r="C4" s="132"/>
      <c r="D4" s="132"/>
      <c r="E4" s="132"/>
      <c r="F4" s="132"/>
      <c r="G4" s="132"/>
      <c r="H4" s="132"/>
      <c r="I4" s="132"/>
      <c r="J4" s="127"/>
      <c r="T4" t="s">
        <v>263</v>
      </c>
      <c r="U4">
        <v>10381.019999999995</v>
      </c>
    </row>
    <row r="5" spans="1:21">
      <c r="A5" s="126"/>
      <c r="B5" s="134" t="s">
        <v>142</v>
      </c>
      <c r="C5" s="132"/>
      <c r="D5" s="132"/>
      <c r="E5" s="132"/>
      <c r="F5" s="132"/>
      <c r="G5" s="132"/>
      <c r="H5" s="132"/>
      <c r="I5" s="132"/>
      <c r="J5" s="127"/>
      <c r="S5" t="s">
        <v>820</v>
      </c>
    </row>
    <row r="6" spans="1:21">
      <c r="A6" s="126"/>
      <c r="B6" s="134" t="s">
        <v>143</v>
      </c>
      <c r="C6" s="132"/>
      <c r="D6" s="132"/>
      <c r="E6" s="132"/>
      <c r="F6" s="132"/>
      <c r="G6" s="132"/>
      <c r="H6" s="132"/>
      <c r="I6" s="132"/>
      <c r="J6" s="127"/>
    </row>
    <row r="7" spans="1:21">
      <c r="A7" s="126"/>
      <c r="B7" s="134"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48"/>
      <c r="J10" s="127"/>
    </row>
    <row r="11" spans="1:21">
      <c r="A11" s="126"/>
      <c r="B11" s="126" t="s">
        <v>717</v>
      </c>
      <c r="C11" s="132"/>
      <c r="D11" s="132"/>
      <c r="E11" s="127"/>
      <c r="F11" s="128"/>
      <c r="G11" s="128" t="s">
        <v>717</v>
      </c>
      <c r="H11" s="132"/>
      <c r="I11" s="149"/>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157</v>
      </c>
      <c r="C14" s="132"/>
      <c r="D14" s="132"/>
      <c r="E14" s="127"/>
      <c r="F14" s="128"/>
      <c r="G14" s="128" t="s">
        <v>157</v>
      </c>
      <c r="H14" s="132"/>
      <c r="I14" s="150">
        <v>45166</v>
      </c>
      <c r="J14" s="127"/>
    </row>
    <row r="15" spans="1:21">
      <c r="A15" s="126"/>
      <c r="B15" s="6" t="s">
        <v>11</v>
      </c>
      <c r="C15" s="7"/>
      <c r="D15" s="7"/>
      <c r="E15" s="8"/>
      <c r="F15" s="128"/>
      <c r="G15" s="9" t="s">
        <v>11</v>
      </c>
      <c r="H15" s="132"/>
      <c r="I15" s="151"/>
      <c r="J15" s="127"/>
    </row>
    <row r="16" spans="1:21">
      <c r="A16" s="126"/>
      <c r="B16" s="132"/>
      <c r="C16" s="132"/>
      <c r="D16" s="132"/>
      <c r="E16" s="132"/>
      <c r="F16" s="132"/>
      <c r="G16" s="132"/>
      <c r="H16" s="136" t="s">
        <v>147</v>
      </c>
      <c r="I16" s="142">
        <v>39789</v>
      </c>
      <c r="J16" s="127"/>
    </row>
    <row r="17" spans="1:16">
      <c r="A17" s="126"/>
      <c r="B17" s="132" t="s">
        <v>720</v>
      </c>
      <c r="C17" s="132"/>
      <c r="D17" s="132"/>
      <c r="E17" s="132"/>
      <c r="F17" s="132"/>
      <c r="G17" s="132"/>
      <c r="H17" s="136" t="s">
        <v>148</v>
      </c>
      <c r="I17" s="142"/>
      <c r="J17" s="127"/>
    </row>
    <row r="18" spans="1:16" ht="18">
      <c r="A18" s="126"/>
      <c r="B18" s="132" t="s">
        <v>721</v>
      </c>
      <c r="C18" s="132"/>
      <c r="D18" s="132"/>
      <c r="E18" s="132"/>
      <c r="F18" s="132"/>
      <c r="G18" s="132"/>
      <c r="H18" s="135" t="s">
        <v>264</v>
      </c>
      <c r="I18" s="116" t="s">
        <v>282</v>
      </c>
      <c r="J18" s="127"/>
    </row>
    <row r="19" spans="1:16">
      <c r="A19" s="126"/>
      <c r="B19" s="132"/>
      <c r="C19" s="132"/>
      <c r="D19" s="132"/>
      <c r="E19" s="132"/>
      <c r="F19" s="132"/>
      <c r="G19" s="132"/>
      <c r="H19" s="132"/>
      <c r="I19" s="132"/>
      <c r="J19" s="127"/>
      <c r="P19">
        <v>45166</v>
      </c>
    </row>
    <row r="20" spans="1:16">
      <c r="A20" s="126"/>
      <c r="B20" s="112" t="s">
        <v>204</v>
      </c>
      <c r="C20" s="112" t="s">
        <v>205</v>
      </c>
      <c r="D20" s="129" t="s">
        <v>206</v>
      </c>
      <c r="E20" s="152" t="s">
        <v>207</v>
      </c>
      <c r="F20" s="153"/>
      <c r="G20" s="112" t="s">
        <v>174</v>
      </c>
      <c r="H20" s="112" t="s">
        <v>208</v>
      </c>
      <c r="I20" s="112" t="s">
        <v>26</v>
      </c>
      <c r="J20" s="127"/>
    </row>
    <row r="21" spans="1:16">
      <c r="A21" s="126"/>
      <c r="B21" s="117"/>
      <c r="C21" s="117"/>
      <c r="D21" s="118"/>
      <c r="E21" s="154"/>
      <c r="F21" s="155"/>
      <c r="G21" s="117" t="s">
        <v>146</v>
      </c>
      <c r="H21" s="117"/>
      <c r="I21" s="117"/>
      <c r="J21" s="127"/>
    </row>
    <row r="22" spans="1:16" ht="180">
      <c r="A22" s="126"/>
      <c r="B22" s="119">
        <v>52</v>
      </c>
      <c r="C22" s="10" t="s">
        <v>586</v>
      </c>
      <c r="D22" s="130"/>
      <c r="E22" s="146"/>
      <c r="F22" s="147"/>
      <c r="G22" s="11" t="s">
        <v>281</v>
      </c>
      <c r="H22" s="14">
        <v>11.93</v>
      </c>
      <c r="I22" s="121">
        <f t="shared" ref="I22:I53" si="0">H22*B22</f>
        <v>620.36</v>
      </c>
      <c r="J22" s="127"/>
    </row>
    <row r="23" spans="1:16" ht="84">
      <c r="A23" s="126"/>
      <c r="B23" s="119">
        <v>16</v>
      </c>
      <c r="C23" s="10" t="s">
        <v>722</v>
      </c>
      <c r="D23" s="130" t="s">
        <v>28</v>
      </c>
      <c r="E23" s="146" t="s">
        <v>279</v>
      </c>
      <c r="F23" s="147"/>
      <c r="G23" s="11" t="s">
        <v>723</v>
      </c>
      <c r="H23" s="14">
        <v>4.91</v>
      </c>
      <c r="I23" s="121">
        <f t="shared" si="0"/>
        <v>78.56</v>
      </c>
      <c r="J23" s="127"/>
    </row>
    <row r="24" spans="1:16" ht="84">
      <c r="A24" s="126"/>
      <c r="B24" s="119">
        <v>8</v>
      </c>
      <c r="C24" s="10" t="s">
        <v>722</v>
      </c>
      <c r="D24" s="130" t="s">
        <v>30</v>
      </c>
      <c r="E24" s="146" t="s">
        <v>279</v>
      </c>
      <c r="F24" s="147"/>
      <c r="G24" s="11" t="s">
        <v>723</v>
      </c>
      <c r="H24" s="14">
        <v>4.91</v>
      </c>
      <c r="I24" s="121">
        <f t="shared" si="0"/>
        <v>39.28</v>
      </c>
      <c r="J24" s="127"/>
    </row>
    <row r="25" spans="1:16" ht="132">
      <c r="A25" s="126"/>
      <c r="B25" s="119">
        <v>15</v>
      </c>
      <c r="C25" s="10" t="s">
        <v>724</v>
      </c>
      <c r="D25" s="130" t="s">
        <v>112</v>
      </c>
      <c r="E25" s="146"/>
      <c r="F25" s="147"/>
      <c r="G25" s="11" t="s">
        <v>725</v>
      </c>
      <c r="H25" s="14">
        <v>11.93</v>
      </c>
      <c r="I25" s="121">
        <f t="shared" si="0"/>
        <v>178.95</v>
      </c>
      <c r="J25" s="127"/>
    </row>
    <row r="26" spans="1:16" ht="132">
      <c r="A26" s="126"/>
      <c r="B26" s="119">
        <v>2</v>
      </c>
      <c r="C26" s="10" t="s">
        <v>724</v>
      </c>
      <c r="D26" s="130" t="s">
        <v>269</v>
      </c>
      <c r="E26" s="146"/>
      <c r="F26" s="147"/>
      <c r="G26" s="11" t="s">
        <v>725</v>
      </c>
      <c r="H26" s="14">
        <v>11.93</v>
      </c>
      <c r="I26" s="121">
        <f t="shared" si="0"/>
        <v>23.86</v>
      </c>
      <c r="J26" s="127"/>
    </row>
    <row r="27" spans="1:16" ht="132">
      <c r="A27" s="126"/>
      <c r="B27" s="119">
        <v>3</v>
      </c>
      <c r="C27" s="10" t="s">
        <v>726</v>
      </c>
      <c r="D27" s="130" t="s">
        <v>28</v>
      </c>
      <c r="E27" s="146"/>
      <c r="F27" s="147"/>
      <c r="G27" s="11" t="s">
        <v>727</v>
      </c>
      <c r="H27" s="14">
        <v>27.72</v>
      </c>
      <c r="I27" s="121">
        <f t="shared" si="0"/>
        <v>83.16</v>
      </c>
      <c r="J27" s="127"/>
    </row>
    <row r="28" spans="1:16" ht="204">
      <c r="A28" s="126"/>
      <c r="B28" s="119">
        <v>1</v>
      </c>
      <c r="C28" s="10" t="s">
        <v>728</v>
      </c>
      <c r="D28" s="130" t="s">
        <v>34</v>
      </c>
      <c r="E28" s="146" t="s">
        <v>276</v>
      </c>
      <c r="F28" s="147"/>
      <c r="G28" s="11" t="s">
        <v>729</v>
      </c>
      <c r="H28" s="14">
        <v>58.25</v>
      </c>
      <c r="I28" s="121">
        <f t="shared" si="0"/>
        <v>58.25</v>
      </c>
      <c r="J28" s="127"/>
    </row>
    <row r="29" spans="1:16" ht="132">
      <c r="A29" s="126"/>
      <c r="B29" s="119">
        <v>2</v>
      </c>
      <c r="C29" s="10" t="s">
        <v>730</v>
      </c>
      <c r="D29" s="130" t="s">
        <v>40</v>
      </c>
      <c r="E29" s="146" t="s">
        <v>731</v>
      </c>
      <c r="F29" s="147"/>
      <c r="G29" s="11" t="s">
        <v>732</v>
      </c>
      <c r="H29" s="14">
        <v>12.98</v>
      </c>
      <c r="I29" s="121">
        <f t="shared" si="0"/>
        <v>25.96</v>
      </c>
      <c r="J29" s="127"/>
    </row>
    <row r="30" spans="1:16" ht="156">
      <c r="A30" s="126"/>
      <c r="B30" s="119">
        <v>2</v>
      </c>
      <c r="C30" s="10" t="s">
        <v>733</v>
      </c>
      <c r="D30" s="130" t="s">
        <v>34</v>
      </c>
      <c r="E30" s="146" t="s">
        <v>734</v>
      </c>
      <c r="F30" s="147"/>
      <c r="G30" s="11" t="s">
        <v>735</v>
      </c>
      <c r="H30" s="14">
        <v>39.65</v>
      </c>
      <c r="I30" s="121">
        <f t="shared" si="0"/>
        <v>79.3</v>
      </c>
      <c r="J30" s="127"/>
    </row>
    <row r="31" spans="1:16" ht="96">
      <c r="A31" s="126"/>
      <c r="B31" s="119">
        <v>2</v>
      </c>
      <c r="C31" s="10" t="s">
        <v>736</v>
      </c>
      <c r="D31" s="130" t="s">
        <v>30</v>
      </c>
      <c r="E31" s="146"/>
      <c r="F31" s="147"/>
      <c r="G31" s="11" t="s">
        <v>737</v>
      </c>
      <c r="H31" s="14">
        <v>6.67</v>
      </c>
      <c r="I31" s="121">
        <f t="shared" si="0"/>
        <v>13.34</v>
      </c>
      <c r="J31" s="127"/>
    </row>
    <row r="32" spans="1:16" ht="132">
      <c r="A32" s="126"/>
      <c r="B32" s="119">
        <v>2</v>
      </c>
      <c r="C32" s="10" t="s">
        <v>738</v>
      </c>
      <c r="D32" s="130" t="s">
        <v>739</v>
      </c>
      <c r="E32" s="146" t="s">
        <v>30</v>
      </c>
      <c r="F32" s="147"/>
      <c r="G32" s="11" t="s">
        <v>740</v>
      </c>
      <c r="H32" s="14">
        <v>6.67</v>
      </c>
      <c r="I32" s="121">
        <f t="shared" si="0"/>
        <v>13.34</v>
      </c>
      <c r="J32" s="127"/>
    </row>
    <row r="33" spans="1:10" ht="192">
      <c r="A33" s="126"/>
      <c r="B33" s="119">
        <v>8</v>
      </c>
      <c r="C33" s="10" t="s">
        <v>668</v>
      </c>
      <c r="D33" s="130" t="s">
        <v>28</v>
      </c>
      <c r="E33" s="146" t="s">
        <v>220</v>
      </c>
      <c r="F33" s="147"/>
      <c r="G33" s="11" t="s">
        <v>741</v>
      </c>
      <c r="H33" s="14">
        <v>27.72</v>
      </c>
      <c r="I33" s="121">
        <f t="shared" si="0"/>
        <v>221.76</v>
      </c>
      <c r="J33" s="127"/>
    </row>
    <row r="34" spans="1:10" ht="108">
      <c r="A34" s="126"/>
      <c r="B34" s="119">
        <v>2</v>
      </c>
      <c r="C34" s="10" t="s">
        <v>742</v>
      </c>
      <c r="D34" s="130" t="s">
        <v>31</v>
      </c>
      <c r="E34" s="146"/>
      <c r="F34" s="147"/>
      <c r="G34" s="11" t="s">
        <v>743</v>
      </c>
      <c r="H34" s="14">
        <v>13.69</v>
      </c>
      <c r="I34" s="121">
        <f t="shared" si="0"/>
        <v>27.38</v>
      </c>
      <c r="J34" s="127"/>
    </row>
    <row r="35" spans="1:10" ht="120">
      <c r="A35" s="126"/>
      <c r="B35" s="119">
        <v>2</v>
      </c>
      <c r="C35" s="10" t="s">
        <v>744</v>
      </c>
      <c r="D35" s="130" t="s">
        <v>28</v>
      </c>
      <c r="E35" s="146" t="s">
        <v>279</v>
      </c>
      <c r="F35" s="147"/>
      <c r="G35" s="11" t="s">
        <v>745</v>
      </c>
      <c r="H35" s="14">
        <v>20.7</v>
      </c>
      <c r="I35" s="121">
        <f t="shared" si="0"/>
        <v>41.4</v>
      </c>
      <c r="J35" s="127"/>
    </row>
    <row r="36" spans="1:10" ht="120">
      <c r="A36" s="126"/>
      <c r="B36" s="119">
        <v>2</v>
      </c>
      <c r="C36" s="10" t="s">
        <v>744</v>
      </c>
      <c r="D36" s="130" t="s">
        <v>30</v>
      </c>
      <c r="E36" s="146" t="s">
        <v>278</v>
      </c>
      <c r="F36" s="147"/>
      <c r="G36" s="11" t="s">
        <v>745</v>
      </c>
      <c r="H36" s="14">
        <v>20.7</v>
      </c>
      <c r="I36" s="121">
        <f t="shared" si="0"/>
        <v>41.4</v>
      </c>
      <c r="J36" s="127"/>
    </row>
    <row r="37" spans="1:10" ht="192">
      <c r="A37" s="126"/>
      <c r="B37" s="119">
        <v>1</v>
      </c>
      <c r="C37" s="10" t="s">
        <v>746</v>
      </c>
      <c r="D37" s="130" t="s">
        <v>112</v>
      </c>
      <c r="E37" s="146" t="s">
        <v>115</v>
      </c>
      <c r="F37" s="147"/>
      <c r="G37" s="11" t="s">
        <v>821</v>
      </c>
      <c r="H37" s="14">
        <v>52.29</v>
      </c>
      <c r="I37" s="121">
        <f t="shared" si="0"/>
        <v>52.29</v>
      </c>
      <c r="J37" s="127"/>
    </row>
    <row r="38" spans="1:10" ht="192">
      <c r="A38" s="126"/>
      <c r="B38" s="119">
        <v>2</v>
      </c>
      <c r="C38" s="10" t="s">
        <v>746</v>
      </c>
      <c r="D38" s="130" t="s">
        <v>216</v>
      </c>
      <c r="E38" s="146" t="s">
        <v>115</v>
      </c>
      <c r="F38" s="147"/>
      <c r="G38" s="11" t="s">
        <v>821</v>
      </c>
      <c r="H38" s="14">
        <v>52.29</v>
      </c>
      <c r="I38" s="121">
        <f t="shared" si="0"/>
        <v>104.58</v>
      </c>
      <c r="J38" s="127"/>
    </row>
    <row r="39" spans="1:10" ht="192">
      <c r="A39" s="126"/>
      <c r="B39" s="119">
        <v>1</v>
      </c>
      <c r="C39" s="10" t="s">
        <v>746</v>
      </c>
      <c r="D39" s="130" t="s">
        <v>218</v>
      </c>
      <c r="E39" s="146" t="s">
        <v>115</v>
      </c>
      <c r="F39" s="147"/>
      <c r="G39" s="11" t="s">
        <v>821</v>
      </c>
      <c r="H39" s="14">
        <v>52.29</v>
      </c>
      <c r="I39" s="121">
        <f t="shared" si="0"/>
        <v>52.29</v>
      </c>
      <c r="J39" s="127"/>
    </row>
    <row r="40" spans="1:10" ht="192">
      <c r="A40" s="126"/>
      <c r="B40" s="119">
        <v>1</v>
      </c>
      <c r="C40" s="10" t="s">
        <v>746</v>
      </c>
      <c r="D40" s="130" t="s">
        <v>274</v>
      </c>
      <c r="E40" s="146" t="s">
        <v>115</v>
      </c>
      <c r="F40" s="147"/>
      <c r="G40" s="11" t="s">
        <v>821</v>
      </c>
      <c r="H40" s="14">
        <v>52.29</v>
      </c>
      <c r="I40" s="121">
        <f t="shared" si="0"/>
        <v>52.29</v>
      </c>
      <c r="J40" s="127"/>
    </row>
    <row r="41" spans="1:10" ht="144">
      <c r="A41" s="126"/>
      <c r="B41" s="119">
        <v>40</v>
      </c>
      <c r="C41" s="10" t="s">
        <v>618</v>
      </c>
      <c r="D41" s="130" t="s">
        <v>31</v>
      </c>
      <c r="E41" s="146" t="s">
        <v>747</v>
      </c>
      <c r="F41" s="147"/>
      <c r="G41" s="11" t="s">
        <v>621</v>
      </c>
      <c r="H41" s="14">
        <v>4.91</v>
      </c>
      <c r="I41" s="121">
        <f t="shared" si="0"/>
        <v>196.4</v>
      </c>
      <c r="J41" s="127"/>
    </row>
    <row r="42" spans="1:10" ht="144">
      <c r="A42" s="126"/>
      <c r="B42" s="119">
        <v>62</v>
      </c>
      <c r="C42" s="10" t="s">
        <v>618</v>
      </c>
      <c r="D42" s="130" t="s">
        <v>32</v>
      </c>
      <c r="E42" s="146" t="s">
        <v>747</v>
      </c>
      <c r="F42" s="147"/>
      <c r="G42" s="11" t="s">
        <v>621</v>
      </c>
      <c r="H42" s="14">
        <v>4.91</v>
      </c>
      <c r="I42" s="121">
        <f t="shared" si="0"/>
        <v>304.42</v>
      </c>
      <c r="J42" s="127"/>
    </row>
    <row r="43" spans="1:10" ht="120">
      <c r="A43" s="126"/>
      <c r="B43" s="119">
        <v>4</v>
      </c>
      <c r="C43" s="10" t="s">
        <v>748</v>
      </c>
      <c r="D43" s="130" t="s">
        <v>31</v>
      </c>
      <c r="E43" s="146" t="s">
        <v>279</v>
      </c>
      <c r="F43" s="147"/>
      <c r="G43" s="11" t="s">
        <v>749</v>
      </c>
      <c r="H43" s="14">
        <v>20.7</v>
      </c>
      <c r="I43" s="121">
        <f t="shared" si="0"/>
        <v>82.8</v>
      </c>
      <c r="J43" s="127"/>
    </row>
    <row r="44" spans="1:10" ht="108">
      <c r="A44" s="126"/>
      <c r="B44" s="119">
        <v>8</v>
      </c>
      <c r="C44" s="10" t="s">
        <v>750</v>
      </c>
      <c r="D44" s="130" t="s">
        <v>28</v>
      </c>
      <c r="E44" s="146"/>
      <c r="F44" s="147"/>
      <c r="G44" s="11" t="s">
        <v>751</v>
      </c>
      <c r="H44" s="14">
        <v>10.18</v>
      </c>
      <c r="I44" s="121">
        <f t="shared" si="0"/>
        <v>81.44</v>
      </c>
      <c r="J44" s="127"/>
    </row>
    <row r="45" spans="1:10" ht="108">
      <c r="A45" s="126"/>
      <c r="B45" s="119">
        <v>50</v>
      </c>
      <c r="C45" s="10" t="s">
        <v>750</v>
      </c>
      <c r="D45" s="130" t="s">
        <v>30</v>
      </c>
      <c r="E45" s="146"/>
      <c r="F45" s="147"/>
      <c r="G45" s="11" t="s">
        <v>751</v>
      </c>
      <c r="H45" s="14">
        <v>10.18</v>
      </c>
      <c r="I45" s="121">
        <f t="shared" si="0"/>
        <v>509</v>
      </c>
      <c r="J45" s="127"/>
    </row>
    <row r="46" spans="1:10" ht="108">
      <c r="A46" s="126"/>
      <c r="B46" s="119">
        <v>2</v>
      </c>
      <c r="C46" s="10" t="s">
        <v>752</v>
      </c>
      <c r="D46" s="130" t="s">
        <v>28</v>
      </c>
      <c r="E46" s="146"/>
      <c r="F46" s="147"/>
      <c r="G46" s="11" t="s">
        <v>753</v>
      </c>
      <c r="H46" s="14">
        <v>13.69</v>
      </c>
      <c r="I46" s="121">
        <f t="shared" si="0"/>
        <v>27.38</v>
      </c>
      <c r="J46" s="127"/>
    </row>
    <row r="47" spans="1:10" ht="144">
      <c r="A47" s="126"/>
      <c r="B47" s="119">
        <v>8</v>
      </c>
      <c r="C47" s="10" t="s">
        <v>754</v>
      </c>
      <c r="D47" s="130" t="s">
        <v>30</v>
      </c>
      <c r="E47" s="146" t="s">
        <v>279</v>
      </c>
      <c r="F47" s="147"/>
      <c r="G47" s="11" t="s">
        <v>755</v>
      </c>
      <c r="H47" s="14">
        <v>20.7</v>
      </c>
      <c r="I47" s="121">
        <f t="shared" si="0"/>
        <v>165.6</v>
      </c>
      <c r="J47" s="127"/>
    </row>
    <row r="48" spans="1:10" ht="144">
      <c r="A48" s="126"/>
      <c r="B48" s="119">
        <v>2</v>
      </c>
      <c r="C48" s="10" t="s">
        <v>756</v>
      </c>
      <c r="D48" s="130" t="s">
        <v>28</v>
      </c>
      <c r="E48" s="146"/>
      <c r="F48" s="147"/>
      <c r="G48" s="11" t="s">
        <v>757</v>
      </c>
      <c r="H48" s="14">
        <v>20.7</v>
      </c>
      <c r="I48" s="121">
        <f t="shared" si="0"/>
        <v>41.4</v>
      </c>
      <c r="J48" s="127"/>
    </row>
    <row r="49" spans="1:10" ht="144">
      <c r="A49" s="126"/>
      <c r="B49" s="119">
        <v>12</v>
      </c>
      <c r="C49" s="10" t="s">
        <v>756</v>
      </c>
      <c r="D49" s="130" t="s">
        <v>30</v>
      </c>
      <c r="E49" s="146"/>
      <c r="F49" s="147"/>
      <c r="G49" s="11" t="s">
        <v>757</v>
      </c>
      <c r="H49" s="14">
        <v>20.7</v>
      </c>
      <c r="I49" s="121">
        <f t="shared" si="0"/>
        <v>248.39999999999998</v>
      </c>
      <c r="J49" s="127"/>
    </row>
    <row r="50" spans="1:10" ht="144">
      <c r="A50" s="126"/>
      <c r="B50" s="119">
        <v>4</v>
      </c>
      <c r="C50" s="10" t="s">
        <v>756</v>
      </c>
      <c r="D50" s="130" t="s">
        <v>31</v>
      </c>
      <c r="E50" s="146"/>
      <c r="F50" s="147"/>
      <c r="G50" s="11" t="s">
        <v>757</v>
      </c>
      <c r="H50" s="14">
        <v>20.7</v>
      </c>
      <c r="I50" s="121">
        <f t="shared" si="0"/>
        <v>82.8</v>
      </c>
      <c r="J50" s="127"/>
    </row>
    <row r="51" spans="1:10" ht="132">
      <c r="A51" s="126"/>
      <c r="B51" s="119">
        <v>4</v>
      </c>
      <c r="C51" s="10" t="s">
        <v>758</v>
      </c>
      <c r="D51" s="130" t="s">
        <v>30</v>
      </c>
      <c r="E51" s="146" t="s">
        <v>277</v>
      </c>
      <c r="F51" s="147"/>
      <c r="G51" s="11" t="s">
        <v>759</v>
      </c>
      <c r="H51" s="14">
        <v>23.16</v>
      </c>
      <c r="I51" s="121">
        <f t="shared" si="0"/>
        <v>92.64</v>
      </c>
      <c r="J51" s="127"/>
    </row>
    <row r="52" spans="1:10" ht="132">
      <c r="A52" s="126"/>
      <c r="B52" s="119">
        <v>28</v>
      </c>
      <c r="C52" s="10" t="s">
        <v>758</v>
      </c>
      <c r="D52" s="130" t="s">
        <v>30</v>
      </c>
      <c r="E52" s="146" t="s">
        <v>278</v>
      </c>
      <c r="F52" s="147"/>
      <c r="G52" s="11" t="s">
        <v>759</v>
      </c>
      <c r="H52" s="14">
        <v>23.16</v>
      </c>
      <c r="I52" s="121">
        <f t="shared" si="0"/>
        <v>648.48</v>
      </c>
      <c r="J52" s="127"/>
    </row>
    <row r="53" spans="1:10" ht="132">
      <c r="A53" s="126"/>
      <c r="B53" s="119">
        <v>4</v>
      </c>
      <c r="C53" s="10" t="s">
        <v>760</v>
      </c>
      <c r="D53" s="130" t="s">
        <v>28</v>
      </c>
      <c r="E53" s="146" t="s">
        <v>278</v>
      </c>
      <c r="F53" s="147"/>
      <c r="G53" s="11" t="s">
        <v>761</v>
      </c>
      <c r="H53" s="14">
        <v>24.21</v>
      </c>
      <c r="I53" s="121">
        <f t="shared" si="0"/>
        <v>96.84</v>
      </c>
      <c r="J53" s="127"/>
    </row>
    <row r="54" spans="1:10" ht="120">
      <c r="A54" s="126"/>
      <c r="B54" s="119">
        <v>4</v>
      </c>
      <c r="C54" s="10" t="s">
        <v>762</v>
      </c>
      <c r="D54" s="130" t="s">
        <v>30</v>
      </c>
      <c r="E54" s="146" t="s">
        <v>279</v>
      </c>
      <c r="F54" s="147"/>
      <c r="G54" s="11" t="s">
        <v>763</v>
      </c>
      <c r="H54" s="14">
        <v>22.46</v>
      </c>
      <c r="I54" s="121">
        <f t="shared" ref="I54:I85" si="1">H54*B54</f>
        <v>89.84</v>
      </c>
      <c r="J54" s="127"/>
    </row>
    <row r="55" spans="1:10" ht="120">
      <c r="A55" s="126"/>
      <c r="B55" s="119">
        <v>4</v>
      </c>
      <c r="C55" s="10" t="s">
        <v>764</v>
      </c>
      <c r="D55" s="130" t="s">
        <v>30</v>
      </c>
      <c r="E55" s="146" t="s">
        <v>279</v>
      </c>
      <c r="F55" s="147"/>
      <c r="G55" s="11" t="s">
        <v>765</v>
      </c>
      <c r="H55" s="14">
        <v>22.46</v>
      </c>
      <c r="I55" s="121">
        <f t="shared" si="1"/>
        <v>89.84</v>
      </c>
      <c r="J55" s="127"/>
    </row>
    <row r="56" spans="1:10" ht="144">
      <c r="A56" s="126"/>
      <c r="B56" s="119">
        <v>2</v>
      </c>
      <c r="C56" s="10" t="s">
        <v>766</v>
      </c>
      <c r="D56" s="130" t="s">
        <v>767</v>
      </c>
      <c r="E56" s="146"/>
      <c r="F56" s="147"/>
      <c r="G56" s="11" t="s">
        <v>822</v>
      </c>
      <c r="H56" s="14">
        <v>25.62</v>
      </c>
      <c r="I56" s="121">
        <f t="shared" si="1"/>
        <v>51.24</v>
      </c>
      <c r="J56" s="127"/>
    </row>
    <row r="57" spans="1:10" ht="132">
      <c r="A57" s="126"/>
      <c r="B57" s="119">
        <v>13</v>
      </c>
      <c r="C57" s="10" t="s">
        <v>768</v>
      </c>
      <c r="D57" s="130" t="s">
        <v>28</v>
      </c>
      <c r="E57" s="146"/>
      <c r="F57" s="147"/>
      <c r="G57" s="11" t="s">
        <v>823</v>
      </c>
      <c r="H57" s="14">
        <v>4.91</v>
      </c>
      <c r="I57" s="121">
        <f t="shared" si="1"/>
        <v>63.83</v>
      </c>
      <c r="J57" s="127"/>
    </row>
    <row r="58" spans="1:10" ht="132">
      <c r="A58" s="126"/>
      <c r="B58" s="119">
        <v>26</v>
      </c>
      <c r="C58" s="10" t="s">
        <v>768</v>
      </c>
      <c r="D58" s="130" t="s">
        <v>30</v>
      </c>
      <c r="E58" s="146"/>
      <c r="F58" s="147"/>
      <c r="G58" s="11" t="s">
        <v>823</v>
      </c>
      <c r="H58" s="14">
        <v>4.91</v>
      </c>
      <c r="I58" s="121">
        <f t="shared" si="1"/>
        <v>127.66</v>
      </c>
      <c r="J58" s="127"/>
    </row>
    <row r="59" spans="1:10" ht="132">
      <c r="A59" s="126"/>
      <c r="B59" s="119">
        <v>6</v>
      </c>
      <c r="C59" s="10" t="s">
        <v>768</v>
      </c>
      <c r="D59" s="130" t="s">
        <v>31</v>
      </c>
      <c r="E59" s="146"/>
      <c r="F59" s="147"/>
      <c r="G59" s="11" t="s">
        <v>823</v>
      </c>
      <c r="H59" s="14">
        <v>4.91</v>
      </c>
      <c r="I59" s="121">
        <f t="shared" si="1"/>
        <v>29.46</v>
      </c>
      <c r="J59" s="127"/>
    </row>
    <row r="60" spans="1:10" ht="132">
      <c r="A60" s="126"/>
      <c r="B60" s="119">
        <v>2</v>
      </c>
      <c r="C60" s="10" t="s">
        <v>768</v>
      </c>
      <c r="D60" s="130" t="s">
        <v>32</v>
      </c>
      <c r="E60" s="146"/>
      <c r="F60" s="147"/>
      <c r="G60" s="11" t="s">
        <v>823</v>
      </c>
      <c r="H60" s="14">
        <v>4.91</v>
      </c>
      <c r="I60" s="121">
        <f t="shared" si="1"/>
        <v>9.82</v>
      </c>
      <c r="J60" s="127"/>
    </row>
    <row r="61" spans="1:10" ht="96">
      <c r="A61" s="126"/>
      <c r="B61" s="119">
        <v>8</v>
      </c>
      <c r="C61" s="10" t="s">
        <v>769</v>
      </c>
      <c r="D61" s="130" t="s">
        <v>30</v>
      </c>
      <c r="E61" s="146" t="s">
        <v>279</v>
      </c>
      <c r="F61" s="147"/>
      <c r="G61" s="11" t="s">
        <v>770</v>
      </c>
      <c r="H61" s="14">
        <v>8.42</v>
      </c>
      <c r="I61" s="121">
        <f t="shared" si="1"/>
        <v>67.36</v>
      </c>
      <c r="J61" s="127"/>
    </row>
    <row r="62" spans="1:10" ht="96">
      <c r="A62" s="126"/>
      <c r="B62" s="119">
        <v>8</v>
      </c>
      <c r="C62" s="10" t="s">
        <v>769</v>
      </c>
      <c r="D62" s="130" t="s">
        <v>30</v>
      </c>
      <c r="E62" s="146" t="s">
        <v>115</v>
      </c>
      <c r="F62" s="147"/>
      <c r="G62" s="11" t="s">
        <v>770</v>
      </c>
      <c r="H62" s="14">
        <v>8.42</v>
      </c>
      <c r="I62" s="121">
        <f t="shared" si="1"/>
        <v>67.36</v>
      </c>
      <c r="J62" s="127"/>
    </row>
    <row r="63" spans="1:10" ht="96">
      <c r="A63" s="126"/>
      <c r="B63" s="119">
        <v>30</v>
      </c>
      <c r="C63" s="10" t="s">
        <v>769</v>
      </c>
      <c r="D63" s="130" t="s">
        <v>31</v>
      </c>
      <c r="E63" s="146" t="s">
        <v>115</v>
      </c>
      <c r="F63" s="147"/>
      <c r="G63" s="11" t="s">
        <v>770</v>
      </c>
      <c r="H63" s="14">
        <v>8.42</v>
      </c>
      <c r="I63" s="121">
        <f t="shared" si="1"/>
        <v>252.6</v>
      </c>
      <c r="J63" s="127"/>
    </row>
    <row r="64" spans="1:10" ht="96">
      <c r="A64" s="126"/>
      <c r="B64" s="119">
        <v>8</v>
      </c>
      <c r="C64" s="10" t="s">
        <v>771</v>
      </c>
      <c r="D64" s="130" t="s">
        <v>30</v>
      </c>
      <c r="E64" s="146" t="s">
        <v>279</v>
      </c>
      <c r="F64" s="147"/>
      <c r="G64" s="11" t="s">
        <v>772</v>
      </c>
      <c r="H64" s="14">
        <v>9.1199999999999992</v>
      </c>
      <c r="I64" s="121">
        <f t="shared" si="1"/>
        <v>72.959999999999994</v>
      </c>
      <c r="J64" s="127"/>
    </row>
    <row r="65" spans="1:10" ht="72">
      <c r="A65" s="126"/>
      <c r="B65" s="119">
        <v>6</v>
      </c>
      <c r="C65" s="10" t="s">
        <v>773</v>
      </c>
      <c r="D65" s="130" t="s">
        <v>320</v>
      </c>
      <c r="E65" s="146" t="s">
        <v>279</v>
      </c>
      <c r="F65" s="147"/>
      <c r="G65" s="11" t="s">
        <v>774</v>
      </c>
      <c r="H65" s="14">
        <v>25.97</v>
      </c>
      <c r="I65" s="121">
        <f t="shared" si="1"/>
        <v>155.82</v>
      </c>
      <c r="J65" s="127"/>
    </row>
    <row r="66" spans="1:10" ht="84">
      <c r="A66" s="126"/>
      <c r="B66" s="119">
        <v>2</v>
      </c>
      <c r="C66" s="10" t="s">
        <v>775</v>
      </c>
      <c r="D66" s="130" t="s">
        <v>28</v>
      </c>
      <c r="E66" s="146"/>
      <c r="F66" s="147"/>
      <c r="G66" s="11" t="s">
        <v>776</v>
      </c>
      <c r="H66" s="14">
        <v>8.42</v>
      </c>
      <c r="I66" s="121">
        <f t="shared" si="1"/>
        <v>16.84</v>
      </c>
      <c r="J66" s="127"/>
    </row>
    <row r="67" spans="1:10" ht="84">
      <c r="A67" s="126"/>
      <c r="B67" s="119">
        <v>1</v>
      </c>
      <c r="C67" s="10" t="s">
        <v>777</v>
      </c>
      <c r="D67" s="130" t="s">
        <v>28</v>
      </c>
      <c r="E67" s="146" t="s">
        <v>115</v>
      </c>
      <c r="F67" s="147"/>
      <c r="G67" s="11" t="s">
        <v>778</v>
      </c>
      <c r="H67" s="14">
        <v>4.91</v>
      </c>
      <c r="I67" s="121">
        <f t="shared" si="1"/>
        <v>4.91</v>
      </c>
      <c r="J67" s="127"/>
    </row>
    <row r="68" spans="1:10" ht="84">
      <c r="A68" s="126"/>
      <c r="B68" s="119">
        <v>1</v>
      </c>
      <c r="C68" s="10" t="s">
        <v>777</v>
      </c>
      <c r="D68" s="130" t="s">
        <v>30</v>
      </c>
      <c r="E68" s="146" t="s">
        <v>115</v>
      </c>
      <c r="F68" s="147"/>
      <c r="G68" s="11" t="s">
        <v>778</v>
      </c>
      <c r="H68" s="14">
        <v>4.91</v>
      </c>
      <c r="I68" s="121">
        <f t="shared" si="1"/>
        <v>4.91</v>
      </c>
      <c r="J68" s="127"/>
    </row>
    <row r="69" spans="1:10" ht="84">
      <c r="A69" s="126"/>
      <c r="B69" s="119">
        <v>1</v>
      </c>
      <c r="C69" s="10" t="s">
        <v>777</v>
      </c>
      <c r="D69" s="130" t="s">
        <v>31</v>
      </c>
      <c r="E69" s="146" t="s">
        <v>115</v>
      </c>
      <c r="F69" s="147"/>
      <c r="G69" s="11" t="s">
        <v>778</v>
      </c>
      <c r="H69" s="14">
        <v>4.91</v>
      </c>
      <c r="I69" s="121">
        <f t="shared" si="1"/>
        <v>4.91</v>
      </c>
      <c r="J69" s="127"/>
    </row>
    <row r="70" spans="1:10" ht="120">
      <c r="A70" s="126"/>
      <c r="B70" s="119">
        <v>1</v>
      </c>
      <c r="C70" s="10" t="s">
        <v>779</v>
      </c>
      <c r="D70" s="130" t="s">
        <v>32</v>
      </c>
      <c r="E70" s="146" t="s">
        <v>277</v>
      </c>
      <c r="F70" s="147"/>
      <c r="G70" s="11" t="s">
        <v>780</v>
      </c>
      <c r="H70" s="14">
        <v>20.7</v>
      </c>
      <c r="I70" s="121">
        <f t="shared" si="1"/>
        <v>20.7</v>
      </c>
      <c r="J70" s="127"/>
    </row>
    <row r="71" spans="1:10" ht="168">
      <c r="A71" s="126"/>
      <c r="B71" s="119">
        <v>2</v>
      </c>
      <c r="C71" s="10" t="s">
        <v>781</v>
      </c>
      <c r="D71" s="130" t="s">
        <v>782</v>
      </c>
      <c r="E71" s="146"/>
      <c r="F71" s="147"/>
      <c r="G71" s="11" t="s">
        <v>783</v>
      </c>
      <c r="H71" s="14">
        <v>4.91</v>
      </c>
      <c r="I71" s="121">
        <f t="shared" si="1"/>
        <v>9.82</v>
      </c>
      <c r="J71" s="127"/>
    </row>
    <row r="72" spans="1:10" ht="144">
      <c r="A72" s="126"/>
      <c r="B72" s="119">
        <v>554</v>
      </c>
      <c r="C72" s="10" t="s">
        <v>784</v>
      </c>
      <c r="D72" s="130"/>
      <c r="E72" s="146"/>
      <c r="F72" s="147"/>
      <c r="G72" s="11" t="s">
        <v>785</v>
      </c>
      <c r="H72" s="14">
        <v>4.91</v>
      </c>
      <c r="I72" s="121">
        <f t="shared" si="1"/>
        <v>2720.14</v>
      </c>
      <c r="J72" s="133"/>
    </row>
    <row r="73" spans="1:10" ht="132">
      <c r="A73" s="126"/>
      <c r="B73" s="119">
        <v>2</v>
      </c>
      <c r="C73" s="10" t="s">
        <v>786</v>
      </c>
      <c r="D73" s="130" t="s">
        <v>279</v>
      </c>
      <c r="E73" s="146" t="s">
        <v>218</v>
      </c>
      <c r="F73" s="147"/>
      <c r="G73" s="11" t="s">
        <v>787</v>
      </c>
      <c r="H73" s="14">
        <v>15.44</v>
      </c>
      <c r="I73" s="121">
        <f t="shared" si="1"/>
        <v>30.88</v>
      </c>
      <c r="J73" s="127"/>
    </row>
    <row r="74" spans="1:10" ht="132">
      <c r="A74" s="126"/>
      <c r="B74" s="119">
        <v>10</v>
      </c>
      <c r="C74" s="10" t="s">
        <v>786</v>
      </c>
      <c r="D74" s="130" t="s">
        <v>279</v>
      </c>
      <c r="E74" s="146" t="s">
        <v>275</v>
      </c>
      <c r="F74" s="147"/>
      <c r="G74" s="11" t="s">
        <v>787</v>
      </c>
      <c r="H74" s="14">
        <v>15.44</v>
      </c>
      <c r="I74" s="121">
        <f t="shared" si="1"/>
        <v>154.4</v>
      </c>
      <c r="J74" s="127"/>
    </row>
    <row r="75" spans="1:10" ht="96">
      <c r="A75" s="126"/>
      <c r="B75" s="119">
        <v>2</v>
      </c>
      <c r="C75" s="10" t="s">
        <v>788</v>
      </c>
      <c r="D75" s="130" t="s">
        <v>30</v>
      </c>
      <c r="E75" s="146"/>
      <c r="F75" s="147"/>
      <c r="G75" s="11" t="s">
        <v>789</v>
      </c>
      <c r="H75" s="14">
        <v>12.63</v>
      </c>
      <c r="I75" s="121">
        <f t="shared" si="1"/>
        <v>25.26</v>
      </c>
      <c r="J75" s="127"/>
    </row>
    <row r="76" spans="1:10" ht="144">
      <c r="A76" s="126"/>
      <c r="B76" s="119">
        <v>2</v>
      </c>
      <c r="C76" s="10" t="s">
        <v>606</v>
      </c>
      <c r="D76" s="130" t="s">
        <v>30</v>
      </c>
      <c r="E76" s="146" t="s">
        <v>279</v>
      </c>
      <c r="F76" s="147"/>
      <c r="G76" s="11" t="s">
        <v>608</v>
      </c>
      <c r="H76" s="14">
        <v>24.21</v>
      </c>
      <c r="I76" s="121">
        <f t="shared" si="1"/>
        <v>48.42</v>
      </c>
      <c r="J76" s="127"/>
    </row>
    <row r="77" spans="1:10" ht="120">
      <c r="A77" s="126"/>
      <c r="B77" s="119">
        <v>6</v>
      </c>
      <c r="C77" s="10" t="s">
        <v>790</v>
      </c>
      <c r="D77" s="130" t="s">
        <v>28</v>
      </c>
      <c r="E77" s="146" t="s">
        <v>279</v>
      </c>
      <c r="F77" s="147"/>
      <c r="G77" s="11" t="s">
        <v>791</v>
      </c>
      <c r="H77" s="14">
        <v>23.51</v>
      </c>
      <c r="I77" s="121">
        <f t="shared" si="1"/>
        <v>141.06</v>
      </c>
      <c r="J77" s="127"/>
    </row>
    <row r="78" spans="1:10" ht="120">
      <c r="A78" s="126"/>
      <c r="B78" s="119">
        <v>2</v>
      </c>
      <c r="C78" s="10" t="s">
        <v>792</v>
      </c>
      <c r="D78" s="130" t="s">
        <v>31</v>
      </c>
      <c r="E78" s="146" t="s">
        <v>279</v>
      </c>
      <c r="F78" s="147"/>
      <c r="G78" s="11" t="s">
        <v>793</v>
      </c>
      <c r="H78" s="14">
        <v>20.7</v>
      </c>
      <c r="I78" s="121">
        <f t="shared" si="1"/>
        <v>41.4</v>
      </c>
      <c r="J78" s="127"/>
    </row>
    <row r="79" spans="1:10" ht="108">
      <c r="A79" s="126"/>
      <c r="B79" s="119">
        <v>2</v>
      </c>
      <c r="C79" s="10" t="s">
        <v>794</v>
      </c>
      <c r="D79" s="130" t="s">
        <v>95</v>
      </c>
      <c r="E79" s="146"/>
      <c r="F79" s="147"/>
      <c r="G79" s="11" t="s">
        <v>795</v>
      </c>
      <c r="H79" s="14">
        <v>41.06</v>
      </c>
      <c r="I79" s="121">
        <f t="shared" si="1"/>
        <v>82.12</v>
      </c>
      <c r="J79" s="127"/>
    </row>
    <row r="80" spans="1:10" ht="96">
      <c r="A80" s="126"/>
      <c r="B80" s="119">
        <v>1</v>
      </c>
      <c r="C80" s="10" t="s">
        <v>796</v>
      </c>
      <c r="D80" s="130" t="s">
        <v>32</v>
      </c>
      <c r="E80" s="146"/>
      <c r="F80" s="147"/>
      <c r="G80" s="11" t="s">
        <v>797</v>
      </c>
      <c r="H80" s="14">
        <v>34.74</v>
      </c>
      <c r="I80" s="121">
        <f t="shared" si="1"/>
        <v>34.74</v>
      </c>
      <c r="J80" s="127"/>
    </row>
    <row r="81" spans="1:10" ht="120">
      <c r="A81" s="126"/>
      <c r="B81" s="119">
        <v>1</v>
      </c>
      <c r="C81" s="10" t="s">
        <v>798</v>
      </c>
      <c r="D81" s="130" t="s">
        <v>30</v>
      </c>
      <c r="E81" s="146" t="s">
        <v>799</v>
      </c>
      <c r="F81" s="147"/>
      <c r="G81" s="11" t="s">
        <v>800</v>
      </c>
      <c r="H81" s="14">
        <v>51.58</v>
      </c>
      <c r="I81" s="121">
        <f t="shared" si="1"/>
        <v>51.58</v>
      </c>
      <c r="J81" s="127"/>
    </row>
    <row r="82" spans="1:10" ht="120">
      <c r="A82" s="126"/>
      <c r="B82" s="119">
        <v>1</v>
      </c>
      <c r="C82" s="10" t="s">
        <v>801</v>
      </c>
      <c r="D82" s="130" t="s">
        <v>30</v>
      </c>
      <c r="E82" s="146" t="s">
        <v>799</v>
      </c>
      <c r="F82" s="147"/>
      <c r="G82" s="11" t="s">
        <v>802</v>
      </c>
      <c r="H82" s="14">
        <v>54.74</v>
      </c>
      <c r="I82" s="121">
        <f t="shared" si="1"/>
        <v>54.74</v>
      </c>
      <c r="J82" s="127"/>
    </row>
    <row r="83" spans="1:10" ht="108">
      <c r="A83" s="126"/>
      <c r="B83" s="119">
        <v>5</v>
      </c>
      <c r="C83" s="10" t="s">
        <v>803</v>
      </c>
      <c r="D83" s="130" t="s">
        <v>30</v>
      </c>
      <c r="E83" s="146" t="s">
        <v>279</v>
      </c>
      <c r="F83" s="147"/>
      <c r="G83" s="11" t="s">
        <v>804</v>
      </c>
      <c r="H83" s="14">
        <v>54.04</v>
      </c>
      <c r="I83" s="121">
        <f t="shared" si="1"/>
        <v>270.2</v>
      </c>
      <c r="J83" s="127"/>
    </row>
    <row r="84" spans="1:10" ht="132">
      <c r="A84" s="126"/>
      <c r="B84" s="119">
        <v>1</v>
      </c>
      <c r="C84" s="10" t="s">
        <v>805</v>
      </c>
      <c r="D84" s="130" t="s">
        <v>112</v>
      </c>
      <c r="E84" s="146"/>
      <c r="F84" s="147"/>
      <c r="G84" s="11" t="s">
        <v>806</v>
      </c>
      <c r="H84" s="14">
        <v>85.97</v>
      </c>
      <c r="I84" s="121">
        <f t="shared" si="1"/>
        <v>85.97</v>
      </c>
      <c r="J84" s="127"/>
    </row>
    <row r="85" spans="1:10" ht="132">
      <c r="A85" s="126"/>
      <c r="B85" s="119">
        <v>1</v>
      </c>
      <c r="C85" s="10" t="s">
        <v>805</v>
      </c>
      <c r="D85" s="130" t="s">
        <v>216</v>
      </c>
      <c r="E85" s="146"/>
      <c r="F85" s="147"/>
      <c r="G85" s="11" t="s">
        <v>806</v>
      </c>
      <c r="H85" s="14">
        <v>85.97</v>
      </c>
      <c r="I85" s="121">
        <f t="shared" si="1"/>
        <v>85.97</v>
      </c>
      <c r="J85" s="127"/>
    </row>
    <row r="86" spans="1:10" ht="120">
      <c r="A86" s="126"/>
      <c r="B86" s="119">
        <v>3</v>
      </c>
      <c r="C86" s="10" t="s">
        <v>807</v>
      </c>
      <c r="D86" s="130" t="s">
        <v>808</v>
      </c>
      <c r="E86" s="146"/>
      <c r="F86" s="147"/>
      <c r="G86" s="11" t="s">
        <v>809</v>
      </c>
      <c r="H86" s="14">
        <v>22.46</v>
      </c>
      <c r="I86" s="121">
        <f t="shared" ref="I86:I90" si="2">H86*B86</f>
        <v>67.38</v>
      </c>
      <c r="J86" s="127"/>
    </row>
    <row r="87" spans="1:10" ht="120">
      <c r="A87" s="126"/>
      <c r="B87" s="119">
        <v>2</v>
      </c>
      <c r="C87" s="10" t="s">
        <v>810</v>
      </c>
      <c r="D87" s="130" t="s">
        <v>808</v>
      </c>
      <c r="E87" s="146"/>
      <c r="F87" s="147"/>
      <c r="G87" s="11" t="s">
        <v>811</v>
      </c>
      <c r="H87" s="14">
        <v>25.97</v>
      </c>
      <c r="I87" s="121">
        <f t="shared" si="2"/>
        <v>51.94</v>
      </c>
      <c r="J87" s="127"/>
    </row>
    <row r="88" spans="1:10" ht="120">
      <c r="A88" s="126"/>
      <c r="B88" s="119">
        <v>3</v>
      </c>
      <c r="C88" s="10" t="s">
        <v>812</v>
      </c>
      <c r="D88" s="130" t="s">
        <v>808</v>
      </c>
      <c r="E88" s="146"/>
      <c r="F88" s="147"/>
      <c r="G88" s="11" t="s">
        <v>813</v>
      </c>
      <c r="H88" s="14">
        <v>25.97</v>
      </c>
      <c r="I88" s="121">
        <f t="shared" si="2"/>
        <v>77.91</v>
      </c>
      <c r="J88" s="127"/>
    </row>
    <row r="89" spans="1:10" ht="96">
      <c r="A89" s="126"/>
      <c r="B89" s="119">
        <v>4</v>
      </c>
      <c r="C89" s="10" t="s">
        <v>814</v>
      </c>
      <c r="D89" s="130" t="s">
        <v>808</v>
      </c>
      <c r="E89" s="146"/>
      <c r="F89" s="147"/>
      <c r="G89" s="11" t="s">
        <v>815</v>
      </c>
      <c r="H89" s="14">
        <v>25.97</v>
      </c>
      <c r="I89" s="121">
        <f t="shared" si="2"/>
        <v>103.88</v>
      </c>
      <c r="J89" s="127"/>
    </row>
    <row r="90" spans="1:10" ht="96">
      <c r="A90" s="126"/>
      <c r="B90" s="120">
        <v>1</v>
      </c>
      <c r="C90" s="12" t="s">
        <v>816</v>
      </c>
      <c r="D90" s="131" t="s">
        <v>115</v>
      </c>
      <c r="E90" s="144"/>
      <c r="F90" s="145"/>
      <c r="G90" s="13" t="s">
        <v>817</v>
      </c>
      <c r="H90" s="15">
        <v>25.97</v>
      </c>
      <c r="I90" s="122">
        <f t="shared" si="2"/>
        <v>25.97</v>
      </c>
      <c r="J90" s="127"/>
    </row>
  </sheetData>
  <mergeCells count="73">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90:F90"/>
    <mergeCell ref="E85:F85"/>
    <mergeCell ref="E86:F86"/>
    <mergeCell ref="E87:F87"/>
    <mergeCell ref="E88:F88"/>
    <mergeCell ref="E89:F8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02"/>
  <sheetViews>
    <sheetView zoomScale="90" zoomScaleNormal="90" workbookViewId="0">
      <selection activeCell="D22" sqref="D22:D90"/>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7" t="s">
        <v>139</v>
      </c>
      <c r="C2" s="132"/>
      <c r="D2" s="132"/>
      <c r="E2" s="132"/>
      <c r="F2" s="132"/>
      <c r="G2" s="132"/>
      <c r="H2" s="132"/>
      <c r="I2" s="132"/>
      <c r="J2" s="132"/>
      <c r="K2" s="138" t="s">
        <v>145</v>
      </c>
      <c r="L2" s="127"/>
      <c r="N2">
        <v>9679.1899999999951</v>
      </c>
      <c r="O2" t="s">
        <v>188</v>
      </c>
    </row>
    <row r="3" spans="1:15" ht="12.75" customHeight="1">
      <c r="A3" s="126"/>
      <c r="B3" s="134" t="s">
        <v>140</v>
      </c>
      <c r="C3" s="132"/>
      <c r="D3" s="132"/>
      <c r="E3" s="132"/>
      <c r="F3" s="132"/>
      <c r="G3" s="132"/>
      <c r="H3" s="132"/>
      <c r="I3" s="132"/>
      <c r="J3" s="132"/>
      <c r="K3" s="132"/>
      <c r="L3" s="127"/>
      <c r="N3">
        <v>9679.1899999999951</v>
      </c>
      <c r="O3" t="s">
        <v>189</v>
      </c>
    </row>
    <row r="4" spans="1:15" ht="12.75" customHeight="1">
      <c r="A4" s="126"/>
      <c r="B4" s="134" t="s">
        <v>141</v>
      </c>
      <c r="C4" s="132"/>
      <c r="D4" s="132"/>
      <c r="E4" s="132"/>
      <c r="F4" s="132"/>
      <c r="G4" s="132"/>
      <c r="H4" s="132"/>
      <c r="I4" s="132"/>
      <c r="J4" s="132"/>
      <c r="K4" s="132"/>
      <c r="L4" s="127"/>
    </row>
    <row r="5" spans="1:15" ht="12.75" customHeight="1">
      <c r="A5" s="126"/>
      <c r="B5" s="134" t="s">
        <v>142</v>
      </c>
      <c r="C5" s="132"/>
      <c r="D5" s="132"/>
      <c r="E5" s="132"/>
      <c r="F5" s="132"/>
      <c r="G5" s="132"/>
      <c r="H5" s="132"/>
      <c r="I5" s="132"/>
      <c r="J5" s="132"/>
      <c r="K5" s="132"/>
      <c r="L5" s="127"/>
    </row>
    <row r="6" spans="1:15" ht="12.75" customHeight="1">
      <c r="A6" s="126"/>
      <c r="B6" s="134" t="s">
        <v>143</v>
      </c>
      <c r="C6" s="132"/>
      <c r="D6" s="132"/>
      <c r="E6" s="132"/>
      <c r="F6" s="132"/>
      <c r="G6" s="132"/>
      <c r="H6" s="132"/>
      <c r="I6" s="132"/>
      <c r="J6" s="132"/>
      <c r="K6" s="132"/>
      <c r="L6" s="127"/>
    </row>
    <row r="7" spans="1:15" ht="12.75" customHeight="1">
      <c r="A7" s="126"/>
      <c r="B7" s="134"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48">
        <f>IF(Invoice!J10&lt;&gt;"",Invoice!J10,"")</f>
        <v>51220</v>
      </c>
      <c r="L10" s="127"/>
    </row>
    <row r="11" spans="1:15" ht="12.75" customHeight="1">
      <c r="A11" s="126"/>
      <c r="B11" s="126" t="s">
        <v>717</v>
      </c>
      <c r="C11" s="132"/>
      <c r="D11" s="132"/>
      <c r="E11" s="132"/>
      <c r="F11" s="127"/>
      <c r="G11" s="128"/>
      <c r="H11" s="128" t="s">
        <v>717</v>
      </c>
      <c r="I11" s="132"/>
      <c r="J11" s="132"/>
      <c r="K11" s="149"/>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157</v>
      </c>
      <c r="C14" s="132"/>
      <c r="D14" s="132"/>
      <c r="E14" s="132"/>
      <c r="F14" s="127"/>
      <c r="G14" s="128"/>
      <c r="H14" s="128" t="s">
        <v>157</v>
      </c>
      <c r="I14" s="132"/>
      <c r="J14" s="132"/>
      <c r="K14" s="150">
        <f>Invoice!J14</f>
        <v>45167</v>
      </c>
      <c r="L14" s="127"/>
    </row>
    <row r="15" spans="1:15" ht="15" customHeight="1">
      <c r="A15" s="126"/>
      <c r="B15" s="6" t="s">
        <v>11</v>
      </c>
      <c r="C15" s="7"/>
      <c r="D15" s="7"/>
      <c r="E15" s="7"/>
      <c r="F15" s="8"/>
      <c r="G15" s="128"/>
      <c r="H15" s="9" t="s">
        <v>11</v>
      </c>
      <c r="I15" s="132"/>
      <c r="J15" s="132"/>
      <c r="K15" s="151"/>
      <c r="L15" s="127"/>
    </row>
    <row r="16" spans="1:15" ht="15" customHeight="1">
      <c r="A16" s="126"/>
      <c r="B16" s="132"/>
      <c r="C16" s="132"/>
      <c r="D16" s="132"/>
      <c r="E16" s="132"/>
      <c r="F16" s="132"/>
      <c r="G16" s="132"/>
      <c r="H16" s="132"/>
      <c r="I16" s="136" t="s">
        <v>147</v>
      </c>
      <c r="J16" s="136" t="s">
        <v>147</v>
      </c>
      <c r="K16" s="142">
        <v>39789</v>
      </c>
      <c r="L16" s="127"/>
    </row>
    <row r="17" spans="1:12" ht="12.75" customHeight="1">
      <c r="A17" s="126"/>
      <c r="B17" s="132" t="s">
        <v>720</v>
      </c>
      <c r="C17" s="132"/>
      <c r="D17" s="132"/>
      <c r="E17" s="132"/>
      <c r="F17" s="132"/>
      <c r="G17" s="132"/>
      <c r="H17" s="132"/>
      <c r="I17" s="136" t="s">
        <v>148</v>
      </c>
      <c r="J17" s="136" t="s">
        <v>148</v>
      </c>
      <c r="K17" s="142" t="str">
        <f>IF(Invoice!J17&lt;&gt;"",Invoice!J17,"")</f>
        <v>Sunny</v>
      </c>
      <c r="L17" s="127"/>
    </row>
    <row r="18" spans="1:12" ht="18" customHeight="1">
      <c r="A18" s="126"/>
      <c r="B18" s="132" t="s">
        <v>721</v>
      </c>
      <c r="C18" s="132"/>
      <c r="D18" s="132"/>
      <c r="E18" s="132"/>
      <c r="F18" s="132"/>
      <c r="G18" s="132"/>
      <c r="H18" s="132"/>
      <c r="I18" s="135" t="s">
        <v>264</v>
      </c>
      <c r="J18" s="135"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2" t="s">
        <v>207</v>
      </c>
      <c r="G20" s="153"/>
      <c r="H20" s="112" t="s">
        <v>174</v>
      </c>
      <c r="I20" s="112" t="s">
        <v>208</v>
      </c>
      <c r="J20" s="112" t="s">
        <v>208</v>
      </c>
      <c r="K20" s="112" t="s">
        <v>26</v>
      </c>
      <c r="L20" s="127"/>
    </row>
    <row r="21" spans="1:12" ht="12.75" customHeight="1">
      <c r="A21" s="126"/>
      <c r="B21" s="117"/>
      <c r="C21" s="117"/>
      <c r="D21" s="117"/>
      <c r="E21" s="118"/>
      <c r="F21" s="154"/>
      <c r="G21" s="155"/>
      <c r="H21" s="117" t="s">
        <v>146</v>
      </c>
      <c r="I21" s="117"/>
      <c r="J21" s="117"/>
      <c r="K21" s="117"/>
      <c r="L21" s="127"/>
    </row>
    <row r="22" spans="1:12" ht="24" customHeight="1">
      <c r="A22" s="126"/>
      <c r="B22" s="119">
        <f>'Tax Invoice'!D18</f>
        <v>52</v>
      </c>
      <c r="C22" s="10" t="s">
        <v>586</v>
      </c>
      <c r="D22" s="10" t="s">
        <v>586</v>
      </c>
      <c r="E22" s="130"/>
      <c r="F22" s="146"/>
      <c r="G22" s="147"/>
      <c r="H22" s="11" t="s">
        <v>281</v>
      </c>
      <c r="I22" s="14">
        <f t="shared" ref="I22:I53" si="0">ROUNDUP(J22*$N$1,2)</f>
        <v>11.93</v>
      </c>
      <c r="J22" s="14">
        <v>11.93</v>
      </c>
      <c r="K22" s="121">
        <f t="shared" ref="K22:K53" si="1">I22*B22</f>
        <v>620.36</v>
      </c>
      <c r="L22" s="127"/>
    </row>
    <row r="23" spans="1:12" ht="12.75" customHeight="1">
      <c r="A23" s="126"/>
      <c r="B23" s="119">
        <f>'Tax Invoice'!D19</f>
        <v>16</v>
      </c>
      <c r="C23" s="10" t="s">
        <v>722</v>
      </c>
      <c r="D23" s="10" t="s">
        <v>722</v>
      </c>
      <c r="E23" s="130" t="s">
        <v>28</v>
      </c>
      <c r="F23" s="146" t="s">
        <v>279</v>
      </c>
      <c r="G23" s="147"/>
      <c r="H23" s="11" t="s">
        <v>723</v>
      </c>
      <c r="I23" s="14">
        <f t="shared" si="0"/>
        <v>4.91</v>
      </c>
      <c r="J23" s="14">
        <v>4.91</v>
      </c>
      <c r="K23" s="121">
        <f t="shared" si="1"/>
        <v>78.56</v>
      </c>
      <c r="L23" s="127"/>
    </row>
    <row r="24" spans="1:12" ht="12.75" customHeight="1">
      <c r="A24" s="126"/>
      <c r="B24" s="119">
        <f>'Tax Invoice'!D20</f>
        <v>8</v>
      </c>
      <c r="C24" s="10" t="s">
        <v>722</v>
      </c>
      <c r="D24" s="10" t="s">
        <v>722</v>
      </c>
      <c r="E24" s="130" t="s">
        <v>30</v>
      </c>
      <c r="F24" s="146" t="s">
        <v>279</v>
      </c>
      <c r="G24" s="147"/>
      <c r="H24" s="11" t="s">
        <v>723</v>
      </c>
      <c r="I24" s="14">
        <f t="shared" si="0"/>
        <v>4.91</v>
      </c>
      <c r="J24" s="14">
        <v>4.91</v>
      </c>
      <c r="K24" s="121">
        <f t="shared" si="1"/>
        <v>39.28</v>
      </c>
      <c r="L24" s="127"/>
    </row>
    <row r="25" spans="1:12" ht="24" customHeight="1">
      <c r="A25" s="126"/>
      <c r="B25" s="119">
        <f>'Tax Invoice'!D21</f>
        <v>15</v>
      </c>
      <c r="C25" s="10" t="s">
        <v>724</v>
      </c>
      <c r="D25" s="10" t="s">
        <v>724</v>
      </c>
      <c r="E25" s="130" t="s">
        <v>112</v>
      </c>
      <c r="F25" s="146"/>
      <c r="G25" s="147"/>
      <c r="H25" s="11" t="s">
        <v>725</v>
      </c>
      <c r="I25" s="14">
        <f t="shared" si="0"/>
        <v>11.93</v>
      </c>
      <c r="J25" s="14">
        <v>11.93</v>
      </c>
      <c r="K25" s="121">
        <f t="shared" si="1"/>
        <v>178.95</v>
      </c>
      <c r="L25" s="127"/>
    </row>
    <row r="26" spans="1:12" ht="24" customHeight="1">
      <c r="A26" s="126"/>
      <c r="B26" s="119">
        <f>'Tax Invoice'!D22</f>
        <v>2</v>
      </c>
      <c r="C26" s="10" t="s">
        <v>724</v>
      </c>
      <c r="D26" s="10" t="s">
        <v>724</v>
      </c>
      <c r="E26" s="130" t="s">
        <v>269</v>
      </c>
      <c r="F26" s="146"/>
      <c r="G26" s="147"/>
      <c r="H26" s="11" t="s">
        <v>725</v>
      </c>
      <c r="I26" s="14">
        <f t="shared" si="0"/>
        <v>11.93</v>
      </c>
      <c r="J26" s="14">
        <v>11.93</v>
      </c>
      <c r="K26" s="121">
        <f t="shared" si="1"/>
        <v>23.86</v>
      </c>
      <c r="L26" s="127"/>
    </row>
    <row r="27" spans="1:12" ht="24" customHeight="1">
      <c r="A27" s="126"/>
      <c r="B27" s="119">
        <f>'Tax Invoice'!D23</f>
        <v>3</v>
      </c>
      <c r="C27" s="10" t="s">
        <v>726</v>
      </c>
      <c r="D27" s="10" t="s">
        <v>726</v>
      </c>
      <c r="E27" s="130" t="s">
        <v>28</v>
      </c>
      <c r="F27" s="146"/>
      <c r="G27" s="147"/>
      <c r="H27" s="11" t="s">
        <v>727</v>
      </c>
      <c r="I27" s="14">
        <f t="shared" si="0"/>
        <v>27.72</v>
      </c>
      <c r="J27" s="14">
        <v>27.72</v>
      </c>
      <c r="K27" s="121">
        <f t="shared" si="1"/>
        <v>83.16</v>
      </c>
      <c r="L27" s="127"/>
    </row>
    <row r="28" spans="1:12" ht="36" customHeight="1">
      <c r="A28" s="126"/>
      <c r="B28" s="119">
        <f>'Tax Invoice'!D24</f>
        <v>1</v>
      </c>
      <c r="C28" s="10" t="s">
        <v>728</v>
      </c>
      <c r="D28" s="10" t="s">
        <v>728</v>
      </c>
      <c r="E28" s="130" t="s">
        <v>34</v>
      </c>
      <c r="F28" s="146" t="s">
        <v>276</v>
      </c>
      <c r="G28" s="147"/>
      <c r="H28" s="11" t="s">
        <v>729</v>
      </c>
      <c r="I28" s="14">
        <f t="shared" si="0"/>
        <v>58.25</v>
      </c>
      <c r="J28" s="14">
        <v>58.25</v>
      </c>
      <c r="K28" s="121">
        <f t="shared" si="1"/>
        <v>58.25</v>
      </c>
      <c r="L28" s="127"/>
    </row>
    <row r="29" spans="1:12" ht="24" customHeight="1">
      <c r="A29" s="126"/>
      <c r="B29" s="119">
        <f>'Tax Invoice'!D25</f>
        <v>2</v>
      </c>
      <c r="C29" s="10" t="s">
        <v>730</v>
      </c>
      <c r="D29" s="10" t="s">
        <v>730</v>
      </c>
      <c r="E29" s="130" t="s">
        <v>40</v>
      </c>
      <c r="F29" s="146" t="s">
        <v>731</v>
      </c>
      <c r="G29" s="147"/>
      <c r="H29" s="11" t="s">
        <v>732</v>
      </c>
      <c r="I29" s="14">
        <f t="shared" si="0"/>
        <v>12.98</v>
      </c>
      <c r="J29" s="14">
        <v>12.98</v>
      </c>
      <c r="K29" s="121">
        <f t="shared" si="1"/>
        <v>25.96</v>
      </c>
      <c r="L29" s="127"/>
    </row>
    <row r="30" spans="1:12" ht="24" customHeight="1">
      <c r="A30" s="126"/>
      <c r="B30" s="119">
        <f>'Tax Invoice'!D26</f>
        <v>2</v>
      </c>
      <c r="C30" s="10" t="s">
        <v>733</v>
      </c>
      <c r="D30" s="10" t="s">
        <v>733</v>
      </c>
      <c r="E30" s="130" t="s">
        <v>34</v>
      </c>
      <c r="F30" s="146" t="s">
        <v>734</v>
      </c>
      <c r="G30" s="147"/>
      <c r="H30" s="11" t="s">
        <v>735</v>
      </c>
      <c r="I30" s="14">
        <f t="shared" si="0"/>
        <v>39.65</v>
      </c>
      <c r="J30" s="14">
        <v>39.65</v>
      </c>
      <c r="K30" s="121">
        <f t="shared" si="1"/>
        <v>79.3</v>
      </c>
      <c r="L30" s="127"/>
    </row>
    <row r="31" spans="1:12" ht="24" customHeight="1">
      <c r="A31" s="126"/>
      <c r="B31" s="119">
        <f>'Tax Invoice'!D27</f>
        <v>2</v>
      </c>
      <c r="C31" s="10" t="s">
        <v>736</v>
      </c>
      <c r="D31" s="10" t="s">
        <v>736</v>
      </c>
      <c r="E31" s="130" t="s">
        <v>30</v>
      </c>
      <c r="F31" s="146"/>
      <c r="G31" s="147"/>
      <c r="H31" s="11" t="s">
        <v>737</v>
      </c>
      <c r="I31" s="14">
        <f t="shared" si="0"/>
        <v>6.67</v>
      </c>
      <c r="J31" s="14">
        <v>6.67</v>
      </c>
      <c r="K31" s="121">
        <f t="shared" si="1"/>
        <v>13.34</v>
      </c>
      <c r="L31" s="127"/>
    </row>
    <row r="32" spans="1:12" ht="24" customHeight="1">
      <c r="A32" s="126"/>
      <c r="B32" s="119">
        <f>'Tax Invoice'!D28</f>
        <v>2</v>
      </c>
      <c r="C32" s="10" t="s">
        <v>738</v>
      </c>
      <c r="D32" s="10" t="s">
        <v>738</v>
      </c>
      <c r="E32" s="130" t="s">
        <v>739</v>
      </c>
      <c r="F32" s="146" t="s">
        <v>30</v>
      </c>
      <c r="G32" s="147"/>
      <c r="H32" s="11" t="s">
        <v>740</v>
      </c>
      <c r="I32" s="14">
        <f t="shared" si="0"/>
        <v>6.67</v>
      </c>
      <c r="J32" s="14">
        <v>6.67</v>
      </c>
      <c r="K32" s="121">
        <f t="shared" si="1"/>
        <v>13.34</v>
      </c>
      <c r="L32" s="127"/>
    </row>
    <row r="33" spans="1:12" ht="24" customHeight="1">
      <c r="A33" s="126"/>
      <c r="B33" s="119">
        <f>'Tax Invoice'!D29</f>
        <v>8</v>
      </c>
      <c r="C33" s="10" t="s">
        <v>668</v>
      </c>
      <c r="D33" s="10" t="s">
        <v>668</v>
      </c>
      <c r="E33" s="130" t="s">
        <v>28</v>
      </c>
      <c r="F33" s="146" t="s">
        <v>220</v>
      </c>
      <c r="G33" s="147"/>
      <c r="H33" s="11" t="s">
        <v>741</v>
      </c>
      <c r="I33" s="14">
        <f t="shared" si="0"/>
        <v>27.72</v>
      </c>
      <c r="J33" s="14">
        <v>27.72</v>
      </c>
      <c r="K33" s="121">
        <f t="shared" si="1"/>
        <v>221.76</v>
      </c>
      <c r="L33" s="127"/>
    </row>
    <row r="34" spans="1:12" ht="24" customHeight="1">
      <c r="A34" s="126"/>
      <c r="B34" s="119">
        <f>'Tax Invoice'!D30</f>
        <v>2</v>
      </c>
      <c r="C34" s="10" t="s">
        <v>742</v>
      </c>
      <c r="D34" s="10" t="s">
        <v>742</v>
      </c>
      <c r="E34" s="130" t="s">
        <v>31</v>
      </c>
      <c r="F34" s="146"/>
      <c r="G34" s="147"/>
      <c r="H34" s="11" t="s">
        <v>743</v>
      </c>
      <c r="I34" s="14">
        <f t="shared" si="0"/>
        <v>13.69</v>
      </c>
      <c r="J34" s="14">
        <v>13.69</v>
      </c>
      <c r="K34" s="121">
        <f t="shared" si="1"/>
        <v>27.38</v>
      </c>
      <c r="L34" s="127"/>
    </row>
    <row r="35" spans="1:12" ht="24" customHeight="1">
      <c r="A35" s="126"/>
      <c r="B35" s="119">
        <f>'Tax Invoice'!D31</f>
        <v>2</v>
      </c>
      <c r="C35" s="10" t="s">
        <v>744</v>
      </c>
      <c r="D35" s="10" t="s">
        <v>744</v>
      </c>
      <c r="E35" s="130" t="s">
        <v>28</v>
      </c>
      <c r="F35" s="146" t="s">
        <v>279</v>
      </c>
      <c r="G35" s="147"/>
      <c r="H35" s="11" t="s">
        <v>745</v>
      </c>
      <c r="I35" s="14">
        <f t="shared" si="0"/>
        <v>20.7</v>
      </c>
      <c r="J35" s="14">
        <v>20.7</v>
      </c>
      <c r="K35" s="121">
        <f t="shared" si="1"/>
        <v>41.4</v>
      </c>
      <c r="L35" s="127"/>
    </row>
    <row r="36" spans="1:12" ht="24" customHeight="1">
      <c r="A36" s="126"/>
      <c r="B36" s="119">
        <f>'Tax Invoice'!D32</f>
        <v>2</v>
      </c>
      <c r="C36" s="10" t="s">
        <v>744</v>
      </c>
      <c r="D36" s="10" t="s">
        <v>744</v>
      </c>
      <c r="E36" s="130" t="s">
        <v>30</v>
      </c>
      <c r="F36" s="146" t="s">
        <v>278</v>
      </c>
      <c r="G36" s="147"/>
      <c r="H36" s="11" t="s">
        <v>745</v>
      </c>
      <c r="I36" s="14">
        <f t="shared" si="0"/>
        <v>20.7</v>
      </c>
      <c r="J36" s="14">
        <v>20.7</v>
      </c>
      <c r="K36" s="121">
        <f t="shared" si="1"/>
        <v>41.4</v>
      </c>
      <c r="L36" s="127"/>
    </row>
    <row r="37" spans="1:12" ht="24" customHeight="1">
      <c r="A37" s="126"/>
      <c r="B37" s="119">
        <f>'Tax Invoice'!D33</f>
        <v>1</v>
      </c>
      <c r="C37" s="10" t="s">
        <v>746</v>
      </c>
      <c r="D37" s="10" t="s">
        <v>746</v>
      </c>
      <c r="E37" s="130" t="s">
        <v>112</v>
      </c>
      <c r="F37" s="146" t="s">
        <v>115</v>
      </c>
      <c r="G37" s="147"/>
      <c r="H37" s="11" t="s">
        <v>821</v>
      </c>
      <c r="I37" s="14">
        <f t="shared" si="0"/>
        <v>52.29</v>
      </c>
      <c r="J37" s="14">
        <v>52.29</v>
      </c>
      <c r="K37" s="121">
        <f t="shared" si="1"/>
        <v>52.29</v>
      </c>
      <c r="L37" s="127"/>
    </row>
    <row r="38" spans="1:12" ht="24" customHeight="1">
      <c r="A38" s="126"/>
      <c r="B38" s="119">
        <f>'Tax Invoice'!D34</f>
        <v>2</v>
      </c>
      <c r="C38" s="10" t="s">
        <v>746</v>
      </c>
      <c r="D38" s="10" t="s">
        <v>746</v>
      </c>
      <c r="E38" s="130" t="s">
        <v>216</v>
      </c>
      <c r="F38" s="146" t="s">
        <v>115</v>
      </c>
      <c r="G38" s="147"/>
      <c r="H38" s="11" t="s">
        <v>821</v>
      </c>
      <c r="I38" s="14">
        <f t="shared" si="0"/>
        <v>52.29</v>
      </c>
      <c r="J38" s="14">
        <v>52.29</v>
      </c>
      <c r="K38" s="121">
        <f t="shared" si="1"/>
        <v>104.58</v>
      </c>
      <c r="L38" s="127"/>
    </row>
    <row r="39" spans="1:12" ht="24" customHeight="1">
      <c r="A39" s="126"/>
      <c r="B39" s="119">
        <f>'Tax Invoice'!D35</f>
        <v>1</v>
      </c>
      <c r="C39" s="10" t="s">
        <v>746</v>
      </c>
      <c r="D39" s="10" t="s">
        <v>746</v>
      </c>
      <c r="E39" s="130" t="s">
        <v>218</v>
      </c>
      <c r="F39" s="146" t="s">
        <v>115</v>
      </c>
      <c r="G39" s="147"/>
      <c r="H39" s="11" t="s">
        <v>821</v>
      </c>
      <c r="I39" s="14">
        <f t="shared" si="0"/>
        <v>52.29</v>
      </c>
      <c r="J39" s="14">
        <v>52.29</v>
      </c>
      <c r="K39" s="121">
        <f t="shared" si="1"/>
        <v>52.29</v>
      </c>
      <c r="L39" s="127"/>
    </row>
    <row r="40" spans="1:12" ht="24" customHeight="1">
      <c r="A40" s="126"/>
      <c r="B40" s="119">
        <f>'Tax Invoice'!D36</f>
        <v>1</v>
      </c>
      <c r="C40" s="10" t="s">
        <v>746</v>
      </c>
      <c r="D40" s="10" t="s">
        <v>746</v>
      </c>
      <c r="E40" s="130" t="s">
        <v>274</v>
      </c>
      <c r="F40" s="146" t="s">
        <v>115</v>
      </c>
      <c r="G40" s="147"/>
      <c r="H40" s="11" t="s">
        <v>821</v>
      </c>
      <c r="I40" s="14">
        <f t="shared" si="0"/>
        <v>52.29</v>
      </c>
      <c r="J40" s="14">
        <v>52.29</v>
      </c>
      <c r="K40" s="121">
        <f t="shared" si="1"/>
        <v>52.29</v>
      </c>
      <c r="L40" s="127"/>
    </row>
    <row r="41" spans="1:12" ht="24" customHeight="1">
      <c r="A41" s="126"/>
      <c r="B41" s="119">
        <f>'Tax Invoice'!D37</f>
        <v>40</v>
      </c>
      <c r="C41" s="10" t="s">
        <v>618</v>
      </c>
      <c r="D41" s="10" t="s">
        <v>618</v>
      </c>
      <c r="E41" s="130" t="s">
        <v>31</v>
      </c>
      <c r="F41" s="146" t="s">
        <v>747</v>
      </c>
      <c r="G41" s="147"/>
      <c r="H41" s="11" t="s">
        <v>621</v>
      </c>
      <c r="I41" s="14">
        <f t="shared" si="0"/>
        <v>4.91</v>
      </c>
      <c r="J41" s="14">
        <v>4.91</v>
      </c>
      <c r="K41" s="121">
        <f t="shared" si="1"/>
        <v>196.4</v>
      </c>
      <c r="L41" s="127"/>
    </row>
    <row r="42" spans="1:12" ht="24" customHeight="1">
      <c r="A42" s="126"/>
      <c r="B42" s="119">
        <f>'Tax Invoice'!D38</f>
        <v>62</v>
      </c>
      <c r="C42" s="10" t="s">
        <v>618</v>
      </c>
      <c r="D42" s="10" t="s">
        <v>618</v>
      </c>
      <c r="E42" s="130" t="s">
        <v>32</v>
      </c>
      <c r="F42" s="146" t="s">
        <v>747</v>
      </c>
      <c r="G42" s="147"/>
      <c r="H42" s="11" t="s">
        <v>621</v>
      </c>
      <c r="I42" s="14">
        <f t="shared" si="0"/>
        <v>4.91</v>
      </c>
      <c r="J42" s="14">
        <v>4.91</v>
      </c>
      <c r="K42" s="121">
        <f t="shared" si="1"/>
        <v>304.42</v>
      </c>
      <c r="L42" s="127"/>
    </row>
    <row r="43" spans="1:12" ht="24" customHeight="1">
      <c r="A43" s="126"/>
      <c r="B43" s="119">
        <f>'Tax Invoice'!D39</f>
        <v>4</v>
      </c>
      <c r="C43" s="10" t="s">
        <v>748</v>
      </c>
      <c r="D43" s="10" t="s">
        <v>748</v>
      </c>
      <c r="E43" s="130" t="s">
        <v>31</v>
      </c>
      <c r="F43" s="146" t="s">
        <v>279</v>
      </c>
      <c r="G43" s="147"/>
      <c r="H43" s="11" t="s">
        <v>749</v>
      </c>
      <c r="I43" s="14">
        <f t="shared" si="0"/>
        <v>20.7</v>
      </c>
      <c r="J43" s="14">
        <v>20.7</v>
      </c>
      <c r="K43" s="121">
        <f t="shared" si="1"/>
        <v>82.8</v>
      </c>
      <c r="L43" s="127"/>
    </row>
    <row r="44" spans="1:12" ht="12.75" customHeight="1">
      <c r="A44" s="126"/>
      <c r="B44" s="119">
        <f>'Tax Invoice'!D40</f>
        <v>8</v>
      </c>
      <c r="C44" s="10" t="s">
        <v>750</v>
      </c>
      <c r="D44" s="10" t="s">
        <v>750</v>
      </c>
      <c r="E44" s="130" t="s">
        <v>28</v>
      </c>
      <c r="F44" s="146"/>
      <c r="G44" s="147"/>
      <c r="H44" s="11" t="s">
        <v>751</v>
      </c>
      <c r="I44" s="14">
        <f t="shared" si="0"/>
        <v>10.18</v>
      </c>
      <c r="J44" s="14">
        <v>10.18</v>
      </c>
      <c r="K44" s="121">
        <f t="shared" si="1"/>
        <v>81.44</v>
      </c>
      <c r="L44" s="127"/>
    </row>
    <row r="45" spans="1:12" ht="12.75" customHeight="1">
      <c r="A45" s="126"/>
      <c r="B45" s="119">
        <f>'Tax Invoice'!D41</f>
        <v>50</v>
      </c>
      <c r="C45" s="10" t="s">
        <v>750</v>
      </c>
      <c r="D45" s="10" t="s">
        <v>750</v>
      </c>
      <c r="E45" s="130" t="s">
        <v>30</v>
      </c>
      <c r="F45" s="146"/>
      <c r="G45" s="147"/>
      <c r="H45" s="11" t="s">
        <v>751</v>
      </c>
      <c r="I45" s="14">
        <f t="shared" si="0"/>
        <v>10.18</v>
      </c>
      <c r="J45" s="14">
        <v>10.18</v>
      </c>
      <c r="K45" s="121">
        <f t="shared" si="1"/>
        <v>509</v>
      </c>
      <c r="L45" s="127"/>
    </row>
    <row r="46" spans="1:12" ht="24" customHeight="1">
      <c r="A46" s="126"/>
      <c r="B46" s="119">
        <f>'Tax Invoice'!D42</f>
        <v>2</v>
      </c>
      <c r="C46" s="10" t="s">
        <v>752</v>
      </c>
      <c r="D46" s="10" t="s">
        <v>752</v>
      </c>
      <c r="E46" s="130" t="s">
        <v>28</v>
      </c>
      <c r="F46" s="146"/>
      <c r="G46" s="147"/>
      <c r="H46" s="11" t="s">
        <v>753</v>
      </c>
      <c r="I46" s="14">
        <f t="shared" si="0"/>
        <v>13.69</v>
      </c>
      <c r="J46" s="14">
        <v>13.69</v>
      </c>
      <c r="K46" s="121">
        <f t="shared" si="1"/>
        <v>27.38</v>
      </c>
      <c r="L46" s="127"/>
    </row>
    <row r="47" spans="1:12" ht="24" customHeight="1">
      <c r="A47" s="126"/>
      <c r="B47" s="119">
        <f>'Tax Invoice'!D43</f>
        <v>8</v>
      </c>
      <c r="C47" s="10" t="s">
        <v>754</v>
      </c>
      <c r="D47" s="10" t="s">
        <v>754</v>
      </c>
      <c r="E47" s="130" t="s">
        <v>30</v>
      </c>
      <c r="F47" s="146" t="s">
        <v>279</v>
      </c>
      <c r="G47" s="147"/>
      <c r="H47" s="11" t="s">
        <v>755</v>
      </c>
      <c r="I47" s="14">
        <f t="shared" si="0"/>
        <v>20.7</v>
      </c>
      <c r="J47" s="14">
        <v>20.7</v>
      </c>
      <c r="K47" s="121">
        <f t="shared" si="1"/>
        <v>165.6</v>
      </c>
      <c r="L47" s="127"/>
    </row>
    <row r="48" spans="1:12" ht="24" customHeight="1">
      <c r="A48" s="126"/>
      <c r="B48" s="119">
        <f>'Tax Invoice'!D44</f>
        <v>2</v>
      </c>
      <c r="C48" s="10" t="s">
        <v>756</v>
      </c>
      <c r="D48" s="10" t="s">
        <v>756</v>
      </c>
      <c r="E48" s="130" t="s">
        <v>28</v>
      </c>
      <c r="F48" s="146"/>
      <c r="G48" s="147"/>
      <c r="H48" s="11" t="s">
        <v>757</v>
      </c>
      <c r="I48" s="14">
        <f t="shared" si="0"/>
        <v>20.7</v>
      </c>
      <c r="J48" s="14">
        <v>20.7</v>
      </c>
      <c r="K48" s="121">
        <f t="shared" si="1"/>
        <v>41.4</v>
      </c>
      <c r="L48" s="127"/>
    </row>
    <row r="49" spans="1:12" ht="24" customHeight="1">
      <c r="A49" s="126"/>
      <c r="B49" s="119">
        <f>'Tax Invoice'!D45</f>
        <v>12</v>
      </c>
      <c r="C49" s="10" t="s">
        <v>756</v>
      </c>
      <c r="D49" s="10" t="s">
        <v>756</v>
      </c>
      <c r="E49" s="130" t="s">
        <v>30</v>
      </c>
      <c r="F49" s="146"/>
      <c r="G49" s="147"/>
      <c r="H49" s="11" t="s">
        <v>757</v>
      </c>
      <c r="I49" s="14">
        <f t="shared" si="0"/>
        <v>20.7</v>
      </c>
      <c r="J49" s="14">
        <v>20.7</v>
      </c>
      <c r="K49" s="121">
        <f t="shared" si="1"/>
        <v>248.39999999999998</v>
      </c>
      <c r="L49" s="127"/>
    </row>
    <row r="50" spans="1:12" ht="24" customHeight="1">
      <c r="A50" s="126"/>
      <c r="B50" s="119">
        <f>'Tax Invoice'!D46</f>
        <v>4</v>
      </c>
      <c r="C50" s="10" t="s">
        <v>756</v>
      </c>
      <c r="D50" s="10" t="s">
        <v>756</v>
      </c>
      <c r="E50" s="130" t="s">
        <v>31</v>
      </c>
      <c r="F50" s="146"/>
      <c r="G50" s="147"/>
      <c r="H50" s="11" t="s">
        <v>757</v>
      </c>
      <c r="I50" s="14">
        <f t="shared" si="0"/>
        <v>20.7</v>
      </c>
      <c r="J50" s="14">
        <v>20.7</v>
      </c>
      <c r="K50" s="121">
        <f t="shared" si="1"/>
        <v>82.8</v>
      </c>
      <c r="L50" s="127"/>
    </row>
    <row r="51" spans="1:12" ht="24" customHeight="1">
      <c r="A51" s="126"/>
      <c r="B51" s="119">
        <f>'Tax Invoice'!D47</f>
        <v>4</v>
      </c>
      <c r="C51" s="10" t="s">
        <v>758</v>
      </c>
      <c r="D51" s="10" t="s">
        <v>758</v>
      </c>
      <c r="E51" s="130" t="s">
        <v>30</v>
      </c>
      <c r="F51" s="146" t="s">
        <v>277</v>
      </c>
      <c r="G51" s="147"/>
      <c r="H51" s="11" t="s">
        <v>759</v>
      </c>
      <c r="I51" s="14">
        <f t="shared" si="0"/>
        <v>23.16</v>
      </c>
      <c r="J51" s="14">
        <v>23.16</v>
      </c>
      <c r="K51" s="121">
        <f t="shared" si="1"/>
        <v>92.64</v>
      </c>
      <c r="L51" s="127"/>
    </row>
    <row r="52" spans="1:12" ht="24" customHeight="1">
      <c r="A52" s="126"/>
      <c r="B52" s="119">
        <f>'Tax Invoice'!D48</f>
        <v>28</v>
      </c>
      <c r="C52" s="10" t="s">
        <v>758</v>
      </c>
      <c r="D52" s="10" t="s">
        <v>758</v>
      </c>
      <c r="E52" s="130" t="s">
        <v>30</v>
      </c>
      <c r="F52" s="146" t="s">
        <v>278</v>
      </c>
      <c r="G52" s="147"/>
      <c r="H52" s="11" t="s">
        <v>759</v>
      </c>
      <c r="I52" s="14">
        <f t="shared" si="0"/>
        <v>23.16</v>
      </c>
      <c r="J52" s="14">
        <v>23.16</v>
      </c>
      <c r="K52" s="121">
        <f t="shared" si="1"/>
        <v>648.48</v>
      </c>
      <c r="L52" s="127"/>
    </row>
    <row r="53" spans="1:12" ht="24" customHeight="1">
      <c r="A53" s="126"/>
      <c r="B53" s="119">
        <f>'Tax Invoice'!D49</f>
        <v>4</v>
      </c>
      <c r="C53" s="10" t="s">
        <v>760</v>
      </c>
      <c r="D53" s="10" t="s">
        <v>760</v>
      </c>
      <c r="E53" s="130" t="s">
        <v>28</v>
      </c>
      <c r="F53" s="146" t="s">
        <v>278</v>
      </c>
      <c r="G53" s="147"/>
      <c r="H53" s="11" t="s">
        <v>761</v>
      </c>
      <c r="I53" s="14">
        <f t="shared" si="0"/>
        <v>24.21</v>
      </c>
      <c r="J53" s="14">
        <v>24.21</v>
      </c>
      <c r="K53" s="121">
        <f t="shared" si="1"/>
        <v>96.84</v>
      </c>
      <c r="L53" s="127"/>
    </row>
    <row r="54" spans="1:12" ht="24" customHeight="1">
      <c r="A54" s="126"/>
      <c r="B54" s="119">
        <f>'Tax Invoice'!D50</f>
        <v>4</v>
      </c>
      <c r="C54" s="10" t="s">
        <v>762</v>
      </c>
      <c r="D54" s="10" t="s">
        <v>762</v>
      </c>
      <c r="E54" s="130" t="s">
        <v>30</v>
      </c>
      <c r="F54" s="146" t="s">
        <v>279</v>
      </c>
      <c r="G54" s="147"/>
      <c r="H54" s="11" t="s">
        <v>763</v>
      </c>
      <c r="I54" s="14">
        <f t="shared" ref="I54:I85" si="2">ROUNDUP(J54*$N$1,2)</f>
        <v>22.46</v>
      </c>
      <c r="J54" s="14">
        <v>22.46</v>
      </c>
      <c r="K54" s="121">
        <f t="shared" ref="K54:K90" si="3">I54*B54</f>
        <v>89.84</v>
      </c>
      <c r="L54" s="127"/>
    </row>
    <row r="55" spans="1:12" ht="24" customHeight="1">
      <c r="A55" s="126"/>
      <c r="B55" s="119">
        <f>'Tax Invoice'!D51</f>
        <v>4</v>
      </c>
      <c r="C55" s="10" t="s">
        <v>764</v>
      </c>
      <c r="D55" s="10" t="s">
        <v>764</v>
      </c>
      <c r="E55" s="130" t="s">
        <v>30</v>
      </c>
      <c r="F55" s="146" t="s">
        <v>279</v>
      </c>
      <c r="G55" s="147"/>
      <c r="H55" s="11" t="s">
        <v>765</v>
      </c>
      <c r="I55" s="14">
        <f t="shared" si="2"/>
        <v>22.46</v>
      </c>
      <c r="J55" s="14">
        <v>22.46</v>
      </c>
      <c r="K55" s="121">
        <f t="shared" si="3"/>
        <v>89.84</v>
      </c>
      <c r="L55" s="127"/>
    </row>
    <row r="56" spans="1:12" ht="24" customHeight="1">
      <c r="A56" s="126"/>
      <c r="B56" s="119">
        <f>'Tax Invoice'!D52</f>
        <v>2</v>
      </c>
      <c r="C56" s="10" t="s">
        <v>766</v>
      </c>
      <c r="D56" s="10" t="s">
        <v>818</v>
      </c>
      <c r="E56" s="130" t="s">
        <v>767</v>
      </c>
      <c r="F56" s="146"/>
      <c r="G56" s="147"/>
      <c r="H56" s="11" t="s">
        <v>822</v>
      </c>
      <c r="I56" s="14">
        <f t="shared" si="2"/>
        <v>25.62</v>
      </c>
      <c r="J56" s="14">
        <v>25.62</v>
      </c>
      <c r="K56" s="121">
        <f t="shared" si="3"/>
        <v>51.24</v>
      </c>
      <c r="L56" s="127"/>
    </row>
    <row r="57" spans="1:12" ht="24" customHeight="1">
      <c r="A57" s="126"/>
      <c r="B57" s="119">
        <f>'Tax Invoice'!D53</f>
        <v>13</v>
      </c>
      <c r="C57" s="10" t="s">
        <v>768</v>
      </c>
      <c r="D57" s="10" t="s">
        <v>768</v>
      </c>
      <c r="E57" s="130" t="s">
        <v>28</v>
      </c>
      <c r="F57" s="146"/>
      <c r="G57" s="147"/>
      <c r="H57" s="11" t="s">
        <v>823</v>
      </c>
      <c r="I57" s="14">
        <f t="shared" si="2"/>
        <v>4.91</v>
      </c>
      <c r="J57" s="14">
        <v>4.91</v>
      </c>
      <c r="K57" s="121">
        <f t="shared" si="3"/>
        <v>63.83</v>
      </c>
      <c r="L57" s="127"/>
    </row>
    <row r="58" spans="1:12" ht="24" customHeight="1">
      <c r="A58" s="126"/>
      <c r="B58" s="119">
        <f>'Tax Invoice'!D54</f>
        <v>26</v>
      </c>
      <c r="C58" s="10" t="s">
        <v>768</v>
      </c>
      <c r="D58" s="10" t="s">
        <v>768</v>
      </c>
      <c r="E58" s="130" t="s">
        <v>30</v>
      </c>
      <c r="F58" s="146"/>
      <c r="G58" s="147"/>
      <c r="H58" s="11" t="s">
        <v>823</v>
      </c>
      <c r="I58" s="14">
        <f t="shared" si="2"/>
        <v>4.91</v>
      </c>
      <c r="J58" s="14">
        <v>4.91</v>
      </c>
      <c r="K58" s="121">
        <f t="shared" si="3"/>
        <v>127.66</v>
      </c>
      <c r="L58" s="127"/>
    </row>
    <row r="59" spans="1:12" ht="24" customHeight="1">
      <c r="A59" s="126"/>
      <c r="B59" s="119">
        <f>'Tax Invoice'!D55</f>
        <v>6</v>
      </c>
      <c r="C59" s="10" t="s">
        <v>768</v>
      </c>
      <c r="D59" s="10" t="s">
        <v>768</v>
      </c>
      <c r="E59" s="130" t="s">
        <v>31</v>
      </c>
      <c r="F59" s="146"/>
      <c r="G59" s="147"/>
      <c r="H59" s="11" t="s">
        <v>823</v>
      </c>
      <c r="I59" s="14">
        <f t="shared" si="2"/>
        <v>4.91</v>
      </c>
      <c r="J59" s="14">
        <v>4.91</v>
      </c>
      <c r="K59" s="121">
        <f t="shared" si="3"/>
        <v>29.46</v>
      </c>
      <c r="L59" s="127"/>
    </row>
    <row r="60" spans="1:12" ht="24" customHeight="1">
      <c r="A60" s="126"/>
      <c r="B60" s="119">
        <f>'Tax Invoice'!D56</f>
        <v>2</v>
      </c>
      <c r="C60" s="10" t="s">
        <v>768</v>
      </c>
      <c r="D60" s="10" t="s">
        <v>768</v>
      </c>
      <c r="E60" s="130" t="s">
        <v>32</v>
      </c>
      <c r="F60" s="146"/>
      <c r="G60" s="147"/>
      <c r="H60" s="11" t="s">
        <v>823</v>
      </c>
      <c r="I60" s="14">
        <f t="shared" si="2"/>
        <v>4.91</v>
      </c>
      <c r="J60" s="14">
        <v>4.91</v>
      </c>
      <c r="K60" s="121">
        <f t="shared" si="3"/>
        <v>9.82</v>
      </c>
      <c r="L60" s="127"/>
    </row>
    <row r="61" spans="1:12" ht="12.75" customHeight="1">
      <c r="A61" s="126"/>
      <c r="B61" s="119">
        <f>'Tax Invoice'!D57</f>
        <v>8</v>
      </c>
      <c r="C61" s="10" t="s">
        <v>769</v>
      </c>
      <c r="D61" s="10" t="s">
        <v>769</v>
      </c>
      <c r="E61" s="130" t="s">
        <v>30</v>
      </c>
      <c r="F61" s="146" t="s">
        <v>279</v>
      </c>
      <c r="G61" s="147"/>
      <c r="H61" s="11" t="s">
        <v>770</v>
      </c>
      <c r="I61" s="14">
        <f t="shared" si="2"/>
        <v>8.42</v>
      </c>
      <c r="J61" s="14">
        <v>8.42</v>
      </c>
      <c r="K61" s="121">
        <f t="shared" si="3"/>
        <v>67.36</v>
      </c>
      <c r="L61" s="127"/>
    </row>
    <row r="62" spans="1:12" ht="12.75" customHeight="1">
      <c r="A62" s="126"/>
      <c r="B62" s="119">
        <f>'Tax Invoice'!D58</f>
        <v>8</v>
      </c>
      <c r="C62" s="10" t="s">
        <v>769</v>
      </c>
      <c r="D62" s="10" t="s">
        <v>769</v>
      </c>
      <c r="E62" s="130" t="s">
        <v>30</v>
      </c>
      <c r="F62" s="146" t="s">
        <v>115</v>
      </c>
      <c r="G62" s="147"/>
      <c r="H62" s="11" t="s">
        <v>770</v>
      </c>
      <c r="I62" s="14">
        <f t="shared" si="2"/>
        <v>8.42</v>
      </c>
      <c r="J62" s="14">
        <v>8.42</v>
      </c>
      <c r="K62" s="121">
        <f t="shared" si="3"/>
        <v>67.36</v>
      </c>
      <c r="L62" s="127"/>
    </row>
    <row r="63" spans="1:12" ht="12.75" customHeight="1">
      <c r="A63" s="126"/>
      <c r="B63" s="119">
        <f>'Tax Invoice'!D59</f>
        <v>30</v>
      </c>
      <c r="C63" s="10" t="s">
        <v>769</v>
      </c>
      <c r="D63" s="10" t="s">
        <v>769</v>
      </c>
      <c r="E63" s="130" t="s">
        <v>31</v>
      </c>
      <c r="F63" s="146" t="s">
        <v>115</v>
      </c>
      <c r="G63" s="147"/>
      <c r="H63" s="11" t="s">
        <v>770</v>
      </c>
      <c r="I63" s="14">
        <f t="shared" si="2"/>
        <v>8.42</v>
      </c>
      <c r="J63" s="14">
        <v>8.42</v>
      </c>
      <c r="K63" s="121">
        <f t="shared" si="3"/>
        <v>252.6</v>
      </c>
      <c r="L63" s="127"/>
    </row>
    <row r="64" spans="1:12" ht="12.75" customHeight="1">
      <c r="A64" s="126"/>
      <c r="B64" s="119">
        <f>'Tax Invoice'!D60</f>
        <v>8</v>
      </c>
      <c r="C64" s="10" t="s">
        <v>771</v>
      </c>
      <c r="D64" s="10" t="s">
        <v>771</v>
      </c>
      <c r="E64" s="130" t="s">
        <v>30</v>
      </c>
      <c r="F64" s="146" t="s">
        <v>279</v>
      </c>
      <c r="G64" s="147"/>
      <c r="H64" s="11" t="s">
        <v>772</v>
      </c>
      <c r="I64" s="14">
        <f t="shared" si="2"/>
        <v>9.1199999999999992</v>
      </c>
      <c r="J64" s="14">
        <v>9.1199999999999992</v>
      </c>
      <c r="K64" s="121">
        <f t="shared" si="3"/>
        <v>72.959999999999994</v>
      </c>
      <c r="L64" s="127"/>
    </row>
    <row r="65" spans="1:12" ht="12.75" customHeight="1">
      <c r="A65" s="126"/>
      <c r="B65" s="119">
        <f>'Tax Invoice'!D61</f>
        <v>6</v>
      </c>
      <c r="C65" s="10" t="s">
        <v>773</v>
      </c>
      <c r="D65" s="10" t="s">
        <v>819</v>
      </c>
      <c r="E65" s="130" t="s">
        <v>320</v>
      </c>
      <c r="F65" s="146" t="s">
        <v>279</v>
      </c>
      <c r="G65" s="147"/>
      <c r="H65" s="11" t="s">
        <v>774</v>
      </c>
      <c r="I65" s="14">
        <f t="shared" si="2"/>
        <v>25.97</v>
      </c>
      <c r="J65" s="14">
        <v>25.97</v>
      </c>
      <c r="K65" s="121">
        <f t="shared" si="3"/>
        <v>155.82</v>
      </c>
      <c r="L65" s="127"/>
    </row>
    <row r="66" spans="1:12" ht="12.75" customHeight="1">
      <c r="A66" s="126"/>
      <c r="B66" s="119">
        <f>'Tax Invoice'!D62</f>
        <v>2</v>
      </c>
      <c r="C66" s="10" t="s">
        <v>775</v>
      </c>
      <c r="D66" s="10" t="s">
        <v>775</v>
      </c>
      <c r="E66" s="130" t="s">
        <v>28</v>
      </c>
      <c r="F66" s="146"/>
      <c r="G66" s="147"/>
      <c r="H66" s="11" t="s">
        <v>776</v>
      </c>
      <c r="I66" s="14">
        <f t="shared" si="2"/>
        <v>8.42</v>
      </c>
      <c r="J66" s="14">
        <v>8.42</v>
      </c>
      <c r="K66" s="121">
        <f t="shared" si="3"/>
        <v>16.84</v>
      </c>
      <c r="L66" s="127"/>
    </row>
    <row r="67" spans="1:12" ht="12.75" customHeight="1">
      <c r="A67" s="126"/>
      <c r="B67" s="119">
        <f>'Tax Invoice'!D63</f>
        <v>1</v>
      </c>
      <c r="C67" s="10" t="s">
        <v>777</v>
      </c>
      <c r="D67" s="10" t="s">
        <v>777</v>
      </c>
      <c r="E67" s="130" t="s">
        <v>28</v>
      </c>
      <c r="F67" s="146" t="s">
        <v>115</v>
      </c>
      <c r="G67" s="147"/>
      <c r="H67" s="11" t="s">
        <v>778</v>
      </c>
      <c r="I67" s="14">
        <f t="shared" si="2"/>
        <v>4.91</v>
      </c>
      <c r="J67" s="14">
        <v>4.91</v>
      </c>
      <c r="K67" s="121">
        <f t="shared" si="3"/>
        <v>4.91</v>
      </c>
      <c r="L67" s="127"/>
    </row>
    <row r="68" spans="1:12" ht="12.75" customHeight="1">
      <c r="A68" s="126"/>
      <c r="B68" s="119">
        <f>'Tax Invoice'!D64</f>
        <v>1</v>
      </c>
      <c r="C68" s="10" t="s">
        <v>777</v>
      </c>
      <c r="D68" s="10" t="s">
        <v>777</v>
      </c>
      <c r="E68" s="130" t="s">
        <v>30</v>
      </c>
      <c r="F68" s="146" t="s">
        <v>115</v>
      </c>
      <c r="G68" s="147"/>
      <c r="H68" s="11" t="s">
        <v>778</v>
      </c>
      <c r="I68" s="14">
        <f t="shared" si="2"/>
        <v>4.91</v>
      </c>
      <c r="J68" s="14">
        <v>4.91</v>
      </c>
      <c r="K68" s="121">
        <f t="shared" si="3"/>
        <v>4.91</v>
      </c>
      <c r="L68" s="127"/>
    </row>
    <row r="69" spans="1:12" ht="12.75" customHeight="1">
      <c r="A69" s="126"/>
      <c r="B69" s="119">
        <f>'Tax Invoice'!D65</f>
        <v>1</v>
      </c>
      <c r="C69" s="10" t="s">
        <v>777</v>
      </c>
      <c r="D69" s="10" t="s">
        <v>777</v>
      </c>
      <c r="E69" s="130" t="s">
        <v>31</v>
      </c>
      <c r="F69" s="146" t="s">
        <v>115</v>
      </c>
      <c r="G69" s="147"/>
      <c r="H69" s="11" t="s">
        <v>778</v>
      </c>
      <c r="I69" s="14">
        <f t="shared" si="2"/>
        <v>4.91</v>
      </c>
      <c r="J69" s="14">
        <v>4.91</v>
      </c>
      <c r="K69" s="121">
        <f t="shared" si="3"/>
        <v>4.91</v>
      </c>
      <c r="L69" s="127"/>
    </row>
    <row r="70" spans="1:12" ht="24" customHeight="1">
      <c r="A70" s="126"/>
      <c r="B70" s="119">
        <f>'Tax Invoice'!D66</f>
        <v>1</v>
      </c>
      <c r="C70" s="10" t="s">
        <v>779</v>
      </c>
      <c r="D70" s="10" t="s">
        <v>779</v>
      </c>
      <c r="E70" s="130" t="s">
        <v>32</v>
      </c>
      <c r="F70" s="146" t="s">
        <v>277</v>
      </c>
      <c r="G70" s="147"/>
      <c r="H70" s="11" t="s">
        <v>780</v>
      </c>
      <c r="I70" s="14">
        <f t="shared" si="2"/>
        <v>20.7</v>
      </c>
      <c r="J70" s="14">
        <v>20.7</v>
      </c>
      <c r="K70" s="121">
        <f t="shared" si="3"/>
        <v>20.7</v>
      </c>
      <c r="L70" s="127"/>
    </row>
    <row r="71" spans="1:12" ht="24" customHeight="1">
      <c r="A71" s="126"/>
      <c r="B71" s="119">
        <f>'Tax Invoice'!D67</f>
        <v>2</v>
      </c>
      <c r="C71" s="10" t="s">
        <v>781</v>
      </c>
      <c r="D71" s="10" t="s">
        <v>781</v>
      </c>
      <c r="E71" s="130" t="s">
        <v>782</v>
      </c>
      <c r="F71" s="146"/>
      <c r="G71" s="147"/>
      <c r="H71" s="11" t="s">
        <v>783</v>
      </c>
      <c r="I71" s="14">
        <f t="shared" si="2"/>
        <v>4.91</v>
      </c>
      <c r="J71" s="14">
        <v>4.91</v>
      </c>
      <c r="K71" s="121">
        <f t="shared" si="3"/>
        <v>9.82</v>
      </c>
      <c r="L71" s="127"/>
    </row>
    <row r="72" spans="1:12" ht="24" customHeight="1">
      <c r="A72" s="126"/>
      <c r="B72" s="119">
        <f>'Tax Invoice'!D68</f>
        <v>554</v>
      </c>
      <c r="C72" s="10" t="s">
        <v>784</v>
      </c>
      <c r="D72" s="10" t="s">
        <v>784</v>
      </c>
      <c r="E72" s="130"/>
      <c r="F72" s="146"/>
      <c r="G72" s="147"/>
      <c r="H72" s="11" t="s">
        <v>785</v>
      </c>
      <c r="I72" s="14">
        <f t="shared" si="2"/>
        <v>4.91</v>
      </c>
      <c r="J72" s="14">
        <v>4.91</v>
      </c>
      <c r="K72" s="121">
        <f t="shared" si="3"/>
        <v>2720.14</v>
      </c>
      <c r="L72" s="133"/>
    </row>
    <row r="73" spans="1:12" ht="24" customHeight="1">
      <c r="A73" s="126"/>
      <c r="B73" s="119">
        <f>'Tax Invoice'!D69</f>
        <v>2</v>
      </c>
      <c r="C73" s="10" t="s">
        <v>786</v>
      </c>
      <c r="D73" s="10" t="s">
        <v>786</v>
      </c>
      <c r="E73" s="130" t="s">
        <v>279</v>
      </c>
      <c r="F73" s="146" t="s">
        <v>218</v>
      </c>
      <c r="G73" s="147"/>
      <c r="H73" s="11" t="s">
        <v>787</v>
      </c>
      <c r="I73" s="14">
        <f t="shared" si="2"/>
        <v>15.44</v>
      </c>
      <c r="J73" s="14">
        <v>15.44</v>
      </c>
      <c r="K73" s="121">
        <f t="shared" si="3"/>
        <v>30.88</v>
      </c>
      <c r="L73" s="127"/>
    </row>
    <row r="74" spans="1:12" ht="24" customHeight="1">
      <c r="A74" s="126"/>
      <c r="B74" s="119">
        <f>'Tax Invoice'!D70</f>
        <v>10</v>
      </c>
      <c r="C74" s="10" t="s">
        <v>786</v>
      </c>
      <c r="D74" s="10" t="s">
        <v>786</v>
      </c>
      <c r="E74" s="130" t="s">
        <v>279</v>
      </c>
      <c r="F74" s="146" t="s">
        <v>275</v>
      </c>
      <c r="G74" s="147"/>
      <c r="H74" s="11" t="s">
        <v>787</v>
      </c>
      <c r="I74" s="14">
        <f t="shared" si="2"/>
        <v>15.44</v>
      </c>
      <c r="J74" s="14">
        <v>15.44</v>
      </c>
      <c r="K74" s="121">
        <f t="shared" si="3"/>
        <v>154.4</v>
      </c>
      <c r="L74" s="127"/>
    </row>
    <row r="75" spans="1:12" ht="12.75" customHeight="1">
      <c r="A75" s="126"/>
      <c r="B75" s="119">
        <f>'Tax Invoice'!D71</f>
        <v>2</v>
      </c>
      <c r="C75" s="10" t="s">
        <v>788</v>
      </c>
      <c r="D75" s="10" t="s">
        <v>788</v>
      </c>
      <c r="E75" s="130" t="s">
        <v>30</v>
      </c>
      <c r="F75" s="146"/>
      <c r="G75" s="147"/>
      <c r="H75" s="11" t="s">
        <v>789</v>
      </c>
      <c r="I75" s="14">
        <f t="shared" si="2"/>
        <v>12.63</v>
      </c>
      <c r="J75" s="14">
        <v>12.63</v>
      </c>
      <c r="K75" s="121">
        <f t="shared" si="3"/>
        <v>25.26</v>
      </c>
      <c r="L75" s="127"/>
    </row>
    <row r="76" spans="1:12" ht="24" customHeight="1">
      <c r="A76" s="126"/>
      <c r="B76" s="119">
        <f>'Tax Invoice'!D72</f>
        <v>2</v>
      </c>
      <c r="C76" s="10" t="s">
        <v>606</v>
      </c>
      <c r="D76" s="10" t="s">
        <v>606</v>
      </c>
      <c r="E76" s="130" t="s">
        <v>30</v>
      </c>
      <c r="F76" s="146" t="s">
        <v>279</v>
      </c>
      <c r="G76" s="147"/>
      <c r="H76" s="11" t="s">
        <v>608</v>
      </c>
      <c r="I76" s="14">
        <f t="shared" si="2"/>
        <v>24.21</v>
      </c>
      <c r="J76" s="14">
        <v>24.21</v>
      </c>
      <c r="K76" s="121">
        <f t="shared" si="3"/>
        <v>48.42</v>
      </c>
      <c r="L76" s="127"/>
    </row>
    <row r="77" spans="1:12" ht="24" customHeight="1">
      <c r="A77" s="126"/>
      <c r="B77" s="119">
        <f>'Tax Invoice'!D73</f>
        <v>6</v>
      </c>
      <c r="C77" s="10" t="s">
        <v>790</v>
      </c>
      <c r="D77" s="10" t="s">
        <v>790</v>
      </c>
      <c r="E77" s="130" t="s">
        <v>28</v>
      </c>
      <c r="F77" s="146" t="s">
        <v>279</v>
      </c>
      <c r="G77" s="147"/>
      <c r="H77" s="11" t="s">
        <v>791</v>
      </c>
      <c r="I77" s="14">
        <f t="shared" si="2"/>
        <v>23.51</v>
      </c>
      <c r="J77" s="14">
        <v>23.51</v>
      </c>
      <c r="K77" s="121">
        <f t="shared" si="3"/>
        <v>141.06</v>
      </c>
      <c r="L77" s="127"/>
    </row>
    <row r="78" spans="1:12" ht="24" customHeight="1">
      <c r="A78" s="126"/>
      <c r="B78" s="119">
        <f>'Tax Invoice'!D74</f>
        <v>2</v>
      </c>
      <c r="C78" s="10" t="s">
        <v>792</v>
      </c>
      <c r="D78" s="10" t="s">
        <v>792</v>
      </c>
      <c r="E78" s="130" t="s">
        <v>31</v>
      </c>
      <c r="F78" s="146" t="s">
        <v>279</v>
      </c>
      <c r="G78" s="147"/>
      <c r="H78" s="11" t="s">
        <v>793</v>
      </c>
      <c r="I78" s="14">
        <f t="shared" si="2"/>
        <v>20.7</v>
      </c>
      <c r="J78" s="14">
        <v>20.7</v>
      </c>
      <c r="K78" s="121">
        <f t="shared" si="3"/>
        <v>41.4</v>
      </c>
      <c r="L78" s="127"/>
    </row>
    <row r="79" spans="1:12" ht="24" customHeight="1">
      <c r="A79" s="126"/>
      <c r="B79" s="119">
        <f>'Tax Invoice'!D75</f>
        <v>2</v>
      </c>
      <c r="C79" s="10" t="s">
        <v>794</v>
      </c>
      <c r="D79" s="10" t="s">
        <v>794</v>
      </c>
      <c r="E79" s="130" t="s">
        <v>95</v>
      </c>
      <c r="F79" s="146"/>
      <c r="G79" s="147"/>
      <c r="H79" s="11" t="s">
        <v>795</v>
      </c>
      <c r="I79" s="14">
        <f t="shared" si="2"/>
        <v>41.06</v>
      </c>
      <c r="J79" s="14">
        <v>41.06</v>
      </c>
      <c r="K79" s="121">
        <f t="shared" si="3"/>
        <v>82.12</v>
      </c>
      <c r="L79" s="127"/>
    </row>
    <row r="80" spans="1:12" ht="12.75" customHeight="1">
      <c r="A80" s="126"/>
      <c r="B80" s="119">
        <f>'Tax Invoice'!D76</f>
        <v>1</v>
      </c>
      <c r="C80" s="10" t="s">
        <v>796</v>
      </c>
      <c r="D80" s="10" t="s">
        <v>796</v>
      </c>
      <c r="E80" s="130" t="s">
        <v>32</v>
      </c>
      <c r="F80" s="146"/>
      <c r="G80" s="147"/>
      <c r="H80" s="11" t="s">
        <v>797</v>
      </c>
      <c r="I80" s="14">
        <f t="shared" si="2"/>
        <v>34.74</v>
      </c>
      <c r="J80" s="14">
        <v>34.74</v>
      </c>
      <c r="K80" s="121">
        <f t="shared" si="3"/>
        <v>34.74</v>
      </c>
      <c r="L80" s="127"/>
    </row>
    <row r="81" spans="1:12" ht="24" customHeight="1">
      <c r="A81" s="126"/>
      <c r="B81" s="119">
        <f>'Tax Invoice'!D77</f>
        <v>1</v>
      </c>
      <c r="C81" s="10" t="s">
        <v>798</v>
      </c>
      <c r="D81" s="10" t="s">
        <v>798</v>
      </c>
      <c r="E81" s="130" t="s">
        <v>30</v>
      </c>
      <c r="F81" s="146" t="s">
        <v>799</v>
      </c>
      <c r="G81" s="147"/>
      <c r="H81" s="11" t="s">
        <v>800</v>
      </c>
      <c r="I81" s="14">
        <f t="shared" si="2"/>
        <v>51.58</v>
      </c>
      <c r="J81" s="14">
        <v>51.58</v>
      </c>
      <c r="K81" s="121">
        <f t="shared" si="3"/>
        <v>51.58</v>
      </c>
      <c r="L81" s="127"/>
    </row>
    <row r="82" spans="1:12" ht="24" customHeight="1">
      <c r="A82" s="126"/>
      <c r="B82" s="119">
        <f>'Tax Invoice'!D78</f>
        <v>1</v>
      </c>
      <c r="C82" s="10" t="s">
        <v>801</v>
      </c>
      <c r="D82" s="10" t="s">
        <v>801</v>
      </c>
      <c r="E82" s="130" t="s">
        <v>30</v>
      </c>
      <c r="F82" s="146" t="s">
        <v>799</v>
      </c>
      <c r="G82" s="147"/>
      <c r="H82" s="11" t="s">
        <v>802</v>
      </c>
      <c r="I82" s="14">
        <f t="shared" si="2"/>
        <v>54.74</v>
      </c>
      <c r="J82" s="14">
        <v>54.74</v>
      </c>
      <c r="K82" s="121">
        <f t="shared" si="3"/>
        <v>54.74</v>
      </c>
      <c r="L82" s="127"/>
    </row>
    <row r="83" spans="1:12" ht="12.75" customHeight="1">
      <c r="A83" s="126"/>
      <c r="B83" s="119">
        <f>'Tax Invoice'!D79</f>
        <v>5</v>
      </c>
      <c r="C83" s="10" t="s">
        <v>803</v>
      </c>
      <c r="D83" s="10" t="s">
        <v>803</v>
      </c>
      <c r="E83" s="130" t="s">
        <v>30</v>
      </c>
      <c r="F83" s="146" t="s">
        <v>279</v>
      </c>
      <c r="G83" s="147"/>
      <c r="H83" s="11" t="s">
        <v>804</v>
      </c>
      <c r="I83" s="14">
        <f t="shared" si="2"/>
        <v>54.04</v>
      </c>
      <c r="J83" s="14">
        <v>54.04</v>
      </c>
      <c r="K83" s="121">
        <f t="shared" si="3"/>
        <v>270.2</v>
      </c>
      <c r="L83" s="127"/>
    </row>
    <row r="84" spans="1:12" ht="24" customHeight="1">
      <c r="A84" s="126"/>
      <c r="B84" s="119">
        <f>'Tax Invoice'!D80</f>
        <v>1</v>
      </c>
      <c r="C84" s="10" t="s">
        <v>805</v>
      </c>
      <c r="D84" s="10" t="s">
        <v>805</v>
      </c>
      <c r="E84" s="130" t="s">
        <v>112</v>
      </c>
      <c r="F84" s="146"/>
      <c r="G84" s="147"/>
      <c r="H84" s="11" t="s">
        <v>806</v>
      </c>
      <c r="I84" s="14">
        <f t="shared" si="2"/>
        <v>85.97</v>
      </c>
      <c r="J84" s="14">
        <v>85.97</v>
      </c>
      <c r="K84" s="121">
        <f t="shared" si="3"/>
        <v>85.97</v>
      </c>
      <c r="L84" s="127"/>
    </row>
    <row r="85" spans="1:12" ht="24" customHeight="1">
      <c r="A85" s="126"/>
      <c r="B85" s="119">
        <f>'Tax Invoice'!D81</f>
        <v>1</v>
      </c>
      <c r="C85" s="10" t="s">
        <v>805</v>
      </c>
      <c r="D85" s="10" t="s">
        <v>805</v>
      </c>
      <c r="E85" s="130" t="s">
        <v>216</v>
      </c>
      <c r="F85" s="146"/>
      <c r="G85" s="147"/>
      <c r="H85" s="11" t="s">
        <v>806</v>
      </c>
      <c r="I85" s="14">
        <f t="shared" si="2"/>
        <v>85.97</v>
      </c>
      <c r="J85" s="14">
        <v>85.97</v>
      </c>
      <c r="K85" s="121">
        <f t="shared" si="3"/>
        <v>85.97</v>
      </c>
      <c r="L85" s="127"/>
    </row>
    <row r="86" spans="1:12" ht="24" customHeight="1">
      <c r="A86" s="126"/>
      <c r="B86" s="119">
        <f>'Tax Invoice'!D82</f>
        <v>3</v>
      </c>
      <c r="C86" s="10" t="s">
        <v>807</v>
      </c>
      <c r="D86" s="10" t="s">
        <v>807</v>
      </c>
      <c r="E86" s="130" t="s">
        <v>808</v>
      </c>
      <c r="F86" s="146"/>
      <c r="G86" s="147"/>
      <c r="H86" s="11" t="s">
        <v>809</v>
      </c>
      <c r="I86" s="14">
        <f t="shared" ref="I86:I90" si="4">ROUNDUP(J86*$N$1,2)</f>
        <v>22.46</v>
      </c>
      <c r="J86" s="14">
        <v>22.46</v>
      </c>
      <c r="K86" s="121">
        <f t="shared" si="3"/>
        <v>67.38</v>
      </c>
      <c r="L86" s="127"/>
    </row>
    <row r="87" spans="1:12" ht="24" customHeight="1">
      <c r="A87" s="126"/>
      <c r="B87" s="119">
        <f>'Tax Invoice'!D83</f>
        <v>2</v>
      </c>
      <c r="C87" s="10" t="s">
        <v>810</v>
      </c>
      <c r="D87" s="10" t="s">
        <v>810</v>
      </c>
      <c r="E87" s="130" t="s">
        <v>808</v>
      </c>
      <c r="F87" s="146"/>
      <c r="G87" s="147"/>
      <c r="H87" s="11" t="s">
        <v>811</v>
      </c>
      <c r="I87" s="14">
        <f t="shared" si="4"/>
        <v>25.97</v>
      </c>
      <c r="J87" s="14">
        <v>25.97</v>
      </c>
      <c r="K87" s="121">
        <f t="shared" si="3"/>
        <v>51.94</v>
      </c>
      <c r="L87" s="127"/>
    </row>
    <row r="88" spans="1:12" ht="24" customHeight="1">
      <c r="A88" s="126"/>
      <c r="B88" s="119">
        <f>'Tax Invoice'!D84</f>
        <v>3</v>
      </c>
      <c r="C88" s="10" t="s">
        <v>812</v>
      </c>
      <c r="D88" s="10" t="s">
        <v>812</v>
      </c>
      <c r="E88" s="130" t="s">
        <v>808</v>
      </c>
      <c r="F88" s="146"/>
      <c r="G88" s="147"/>
      <c r="H88" s="11" t="s">
        <v>813</v>
      </c>
      <c r="I88" s="14">
        <f t="shared" si="4"/>
        <v>25.97</v>
      </c>
      <c r="J88" s="14">
        <v>25.97</v>
      </c>
      <c r="K88" s="121">
        <f t="shared" si="3"/>
        <v>77.91</v>
      </c>
      <c r="L88" s="127"/>
    </row>
    <row r="89" spans="1:12" ht="24" customHeight="1">
      <c r="A89" s="126"/>
      <c r="B89" s="119">
        <f>'Tax Invoice'!D85</f>
        <v>4</v>
      </c>
      <c r="C89" s="10" t="s">
        <v>814</v>
      </c>
      <c r="D89" s="10" t="s">
        <v>814</v>
      </c>
      <c r="E89" s="130" t="s">
        <v>808</v>
      </c>
      <c r="F89" s="146"/>
      <c r="G89" s="147"/>
      <c r="H89" s="11" t="s">
        <v>815</v>
      </c>
      <c r="I89" s="14">
        <f t="shared" si="4"/>
        <v>25.97</v>
      </c>
      <c r="J89" s="14">
        <v>25.97</v>
      </c>
      <c r="K89" s="121">
        <f t="shared" si="3"/>
        <v>103.88</v>
      </c>
      <c r="L89" s="127"/>
    </row>
    <row r="90" spans="1:12" ht="24" customHeight="1">
      <c r="A90" s="126"/>
      <c r="B90" s="120">
        <f>'Tax Invoice'!D86</f>
        <v>1</v>
      </c>
      <c r="C90" s="12" t="s">
        <v>816</v>
      </c>
      <c r="D90" s="12" t="s">
        <v>816</v>
      </c>
      <c r="E90" s="131" t="s">
        <v>115</v>
      </c>
      <c r="F90" s="144"/>
      <c r="G90" s="145"/>
      <c r="H90" s="13" t="s">
        <v>817</v>
      </c>
      <c r="I90" s="15">
        <f t="shared" si="4"/>
        <v>25.97</v>
      </c>
      <c r="J90" s="15">
        <v>25.97</v>
      </c>
      <c r="K90" s="122">
        <f t="shared" si="3"/>
        <v>25.97</v>
      </c>
      <c r="L90" s="127"/>
    </row>
    <row r="91" spans="1:12" ht="12.75" customHeight="1">
      <c r="A91" s="126"/>
      <c r="B91" s="139">
        <f>SUM(B22:B90)</f>
        <v>1080</v>
      </c>
      <c r="C91" s="139" t="s">
        <v>149</v>
      </c>
      <c r="D91" s="139"/>
      <c r="E91" s="139"/>
      <c r="F91" s="139"/>
      <c r="G91" s="139"/>
      <c r="H91" s="139"/>
      <c r="I91" s="140" t="s">
        <v>261</v>
      </c>
      <c r="J91" s="140" t="s">
        <v>261</v>
      </c>
      <c r="K91" s="141">
        <f>SUM(K22:K90)</f>
        <v>9679.1899999999951</v>
      </c>
      <c r="L91" s="127"/>
    </row>
    <row r="92" spans="1:12" ht="12.75" customHeight="1">
      <c r="A92" s="126"/>
      <c r="B92" s="139"/>
      <c r="C92" s="139"/>
      <c r="D92" s="139"/>
      <c r="E92" s="139"/>
      <c r="F92" s="139"/>
      <c r="G92" s="139"/>
      <c r="H92" s="139"/>
      <c r="I92" s="140" t="s">
        <v>190</v>
      </c>
      <c r="J92" s="140" t="s">
        <v>190</v>
      </c>
      <c r="K92" s="141">
        <f>Invoice!J92</f>
        <v>-3871.6759999999981</v>
      </c>
      <c r="L92" s="127"/>
    </row>
    <row r="93" spans="1:12" ht="12.75" customHeight="1" outlineLevel="1">
      <c r="A93" s="126"/>
      <c r="B93" s="139"/>
      <c r="C93" s="139"/>
      <c r="D93" s="139"/>
      <c r="E93" s="139"/>
      <c r="F93" s="139"/>
      <c r="G93" s="139"/>
      <c r="H93" s="139"/>
      <c r="I93" s="140" t="s">
        <v>191</v>
      </c>
      <c r="J93" s="140" t="s">
        <v>191</v>
      </c>
      <c r="K93" s="141">
        <f>Invoice!J93</f>
        <v>0</v>
      </c>
      <c r="L93" s="127"/>
    </row>
    <row r="94" spans="1:12" ht="12.75" customHeight="1">
      <c r="A94" s="126"/>
      <c r="B94" s="139"/>
      <c r="C94" s="139"/>
      <c r="D94" s="139"/>
      <c r="E94" s="139"/>
      <c r="F94" s="139"/>
      <c r="G94" s="139"/>
      <c r="H94" s="139"/>
      <c r="I94" s="140" t="s">
        <v>263</v>
      </c>
      <c r="J94" s="140" t="s">
        <v>263</v>
      </c>
      <c r="K94" s="141">
        <f>SUM(K91:K93)</f>
        <v>5807.5139999999974</v>
      </c>
      <c r="L94" s="127"/>
    </row>
    <row r="95" spans="1:12" ht="12.75" customHeight="1">
      <c r="A95" s="6"/>
      <c r="B95" s="7"/>
      <c r="C95" s="7"/>
      <c r="D95" s="7"/>
      <c r="E95" s="7"/>
      <c r="F95" s="7"/>
      <c r="G95" s="7"/>
      <c r="H95" s="7" t="s">
        <v>820</v>
      </c>
      <c r="I95" s="7"/>
      <c r="J95" s="7"/>
      <c r="K95" s="7"/>
      <c r="L95" s="8"/>
    </row>
    <row r="96" spans="1:12" ht="12.75" customHeight="1"/>
    <row r="97" ht="12.75" customHeight="1"/>
    <row r="98" ht="12.75" customHeight="1"/>
    <row r="99" ht="12.75" customHeight="1"/>
    <row r="100" ht="12.75" customHeight="1"/>
    <row r="101" ht="12.75" customHeight="1"/>
    <row r="102" ht="12.75" customHeight="1"/>
  </sheetData>
  <mergeCells count="73">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90:G90"/>
    <mergeCell ref="F85:G85"/>
    <mergeCell ref="F86:G86"/>
    <mergeCell ref="F87:G87"/>
    <mergeCell ref="F88:G88"/>
    <mergeCell ref="F89:G8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86"/>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9679.1899999999951</v>
      </c>
      <c r="O2" s="21" t="s">
        <v>265</v>
      </c>
    </row>
    <row r="3" spans="1:15" s="21" customFormat="1" ht="15" customHeight="1" thickBot="1">
      <c r="A3" s="22" t="s">
        <v>156</v>
      </c>
      <c r="G3" s="28">
        <f>Invoice!J14</f>
        <v>45167</v>
      </c>
      <c r="H3" s="29"/>
      <c r="N3" s="21">
        <v>9679.1899999999951</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35.090000000000003</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37.81</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44.05</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22.18</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25.61</v>
      </c>
    </row>
    <row r="16" spans="1:15" s="21" customFormat="1" ht="13.7" customHeight="1" thickBot="1">
      <c r="A16" s="52"/>
      <c r="K16" s="106" t="s">
        <v>172</v>
      </c>
      <c r="L16" s="51" t="s">
        <v>173</v>
      </c>
      <c r="M16" s="21">
        <f>VLOOKUP(G3,[1]Sheet1!$A$9:$I$7290,7,FALSE)</f>
        <v>20.46</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Pair of flexible clear acrylic retainer ear studs, 20g (0.8mm) with flat disk top and ultra soft silicon butterflies &amp;   &amp;  </v>
      </c>
      <c r="B18" s="57" t="str">
        <f>'Copy paste to Here'!C22</f>
        <v>AERRD</v>
      </c>
      <c r="C18" s="57" t="s">
        <v>586</v>
      </c>
      <c r="D18" s="58">
        <f>Invoice!B22</f>
        <v>52</v>
      </c>
      <c r="E18" s="59">
        <f>'Shipping Invoice'!J22*$N$1</f>
        <v>11.93</v>
      </c>
      <c r="F18" s="59">
        <f>D18*E18</f>
        <v>620.36</v>
      </c>
      <c r="G18" s="60">
        <f>E18*$E$14</f>
        <v>11.93</v>
      </c>
      <c r="H18" s="61">
        <f>D18*G18</f>
        <v>620.36</v>
      </c>
    </row>
    <row r="19" spans="1:13" s="62" customFormat="1" ht="24">
      <c r="A19" s="124" t="str">
        <f>IF((LEN('Copy paste to Here'!G23))&gt;5,((CONCATENATE('Copy paste to Here'!G23," &amp; ",'Copy paste to Here'!D23,"  &amp;  ",'Copy paste to Here'!E23))),"Empty Cell")</f>
        <v>Flexible acrylic labret, 16g (1.2mm) with 3mm UV ball &amp; Length: 6mm  &amp;  Color: Black</v>
      </c>
      <c r="B19" s="57" t="str">
        <f>'Copy paste to Here'!C23</f>
        <v>ALBEVB</v>
      </c>
      <c r="C19" s="57" t="s">
        <v>722</v>
      </c>
      <c r="D19" s="58">
        <f>Invoice!B23</f>
        <v>16</v>
      </c>
      <c r="E19" s="59">
        <f>'Shipping Invoice'!J23*$N$1</f>
        <v>4.91</v>
      </c>
      <c r="F19" s="59">
        <f t="shared" ref="F19:F82" si="0">D19*E19</f>
        <v>78.56</v>
      </c>
      <c r="G19" s="60">
        <f t="shared" ref="G19:G82" si="1">E19*$E$14</f>
        <v>4.91</v>
      </c>
      <c r="H19" s="63">
        <f t="shared" ref="H19:H82" si="2">D19*G19</f>
        <v>78.56</v>
      </c>
    </row>
    <row r="20" spans="1:13" s="62" customFormat="1" ht="24">
      <c r="A20" s="56" t="str">
        <f>IF((LEN('Copy paste to Here'!G24))&gt;5,((CONCATENATE('Copy paste to Here'!G24," &amp; ",'Copy paste to Here'!D24,"  &amp;  ",'Copy paste to Here'!E24))),"Empty Cell")</f>
        <v>Flexible acrylic labret, 16g (1.2mm) with 3mm UV ball &amp; Length: 8mm  &amp;  Color: Black</v>
      </c>
      <c r="B20" s="57" t="str">
        <f>'Copy paste to Here'!C24</f>
        <v>ALBEVB</v>
      </c>
      <c r="C20" s="57" t="s">
        <v>722</v>
      </c>
      <c r="D20" s="58">
        <f>Invoice!B24</f>
        <v>8</v>
      </c>
      <c r="E20" s="59">
        <f>'Shipping Invoice'!J24*$N$1</f>
        <v>4.91</v>
      </c>
      <c r="F20" s="59">
        <f t="shared" si="0"/>
        <v>39.28</v>
      </c>
      <c r="G20" s="60">
        <f t="shared" si="1"/>
        <v>4.91</v>
      </c>
      <c r="H20" s="63">
        <f t="shared" si="2"/>
        <v>39.28</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Clear  &amp;  </v>
      </c>
      <c r="B21" s="57" t="str">
        <f>'Copy paste to Here'!C25</f>
        <v>ANSBC25</v>
      </c>
      <c r="C21" s="57" t="s">
        <v>724</v>
      </c>
      <c r="D21" s="58">
        <f>Invoice!B25</f>
        <v>15</v>
      </c>
      <c r="E21" s="59">
        <f>'Shipping Invoice'!J25*$N$1</f>
        <v>11.93</v>
      </c>
      <c r="F21" s="59">
        <f t="shared" si="0"/>
        <v>178.95</v>
      </c>
      <c r="G21" s="60">
        <f t="shared" si="1"/>
        <v>11.93</v>
      </c>
      <c r="H21" s="63">
        <f t="shared" si="2"/>
        <v>178.95</v>
      </c>
    </row>
    <row r="22" spans="1:13" s="62" customFormat="1" ht="25.5">
      <c r="A22" s="56" t="str">
        <f>IF((LEN('Copy paste to Here'!G26))&gt;5,((CONCATENATE('Copy paste to Here'!G26," &amp; ",'Copy paste to Here'!D26,"  &amp;  ",'Copy paste to Here'!E26))),"Empty Cell")</f>
        <v xml:space="preserve">Bio - Flex nose stud, 20g (0.8mm) with a 2.5mm round top with bezel set SwarovskiⓇ crystal &amp; Crystal Color: Sapphire  &amp;  </v>
      </c>
      <c r="B22" s="57" t="str">
        <f>'Copy paste to Here'!C26</f>
        <v>ANSBC25</v>
      </c>
      <c r="C22" s="57" t="s">
        <v>724</v>
      </c>
      <c r="D22" s="58">
        <f>Invoice!B26</f>
        <v>2</v>
      </c>
      <c r="E22" s="59">
        <f>'Shipping Invoice'!J26*$N$1</f>
        <v>11.93</v>
      </c>
      <c r="F22" s="59">
        <f t="shared" si="0"/>
        <v>23.86</v>
      </c>
      <c r="G22" s="60">
        <f t="shared" si="1"/>
        <v>11.93</v>
      </c>
      <c r="H22" s="63">
        <f t="shared" si="2"/>
        <v>23.86</v>
      </c>
    </row>
    <row r="23" spans="1:13" s="62" customFormat="1" ht="24">
      <c r="A23" s="56" t="str">
        <f>IF((LEN('Copy paste to Here'!G27))&gt;5,((CONCATENATE('Copy paste to Here'!G27," &amp; ",'Copy paste to Here'!D27,"  &amp;  ",'Copy paste to Here'!E27))),"Empty Cell")</f>
        <v xml:space="preserve">316L steel eyebrow barbell, 16g (1.2mm) with two 3mm internally threaded balls &amp; Length: 6mm  &amp;  </v>
      </c>
      <c r="B23" s="57" t="str">
        <f>'Copy paste to Here'!C27</f>
        <v>BBEBIN</v>
      </c>
      <c r="C23" s="57" t="s">
        <v>726</v>
      </c>
      <c r="D23" s="58">
        <f>Invoice!B27</f>
        <v>3</v>
      </c>
      <c r="E23" s="59">
        <f>'Shipping Invoice'!J27*$N$1</f>
        <v>27.72</v>
      </c>
      <c r="F23" s="59">
        <f t="shared" si="0"/>
        <v>83.16</v>
      </c>
      <c r="G23" s="60">
        <f t="shared" si="1"/>
        <v>27.72</v>
      </c>
      <c r="H23" s="63">
        <f t="shared" si="2"/>
        <v>83.16</v>
      </c>
    </row>
    <row r="24" spans="1:13" s="62" customFormat="1" ht="36">
      <c r="A24" s="56" t="str">
        <f>IF((LEN('Copy paste to Here'!G28))&gt;5,((CONCATENATE('Copy paste to Here'!G28," &amp; ",'Copy paste to Here'!D28,"  &amp;  ",'Copy paste to Here'!E28))),"Empty Cell")</f>
        <v>Surgical steel tongue barbell, 14g (1.6mm) with 6mm ferido glued multi crystal ball with resin cover and a 6mm plain steel ball &amp; Length: 16mm  &amp;  Crystal Color: Emerald</v>
      </c>
      <c r="B24" s="57" t="str">
        <f>'Copy paste to Here'!C28</f>
        <v>BBFR6</v>
      </c>
      <c r="C24" s="57" t="s">
        <v>728</v>
      </c>
      <c r="D24" s="58">
        <f>Invoice!B28</f>
        <v>1</v>
      </c>
      <c r="E24" s="59">
        <f>'Shipping Invoice'!J28*$N$1</f>
        <v>58.25</v>
      </c>
      <c r="F24" s="59">
        <f t="shared" si="0"/>
        <v>58.25</v>
      </c>
      <c r="G24" s="60">
        <f t="shared" si="1"/>
        <v>58.25</v>
      </c>
      <c r="H24" s="63">
        <f t="shared" si="2"/>
        <v>58.25</v>
      </c>
    </row>
    <row r="25" spans="1:13" s="62" customFormat="1" ht="24">
      <c r="A25" s="56" t="str">
        <f>IF((LEN('Copy paste to Here'!G29))&gt;5,((CONCATENATE('Copy paste to Here'!G29," &amp; ",'Copy paste to Here'!D29,"  &amp;  ",'Copy paste to Here'!E29))),"Empty Cell")</f>
        <v>316L surgical steel Industrial barbell, 14g (1.6mm) with two 4mm acrylic UV dices &amp; Length: 35mm  &amp;  Color: Red</v>
      </c>
      <c r="B25" s="57" t="str">
        <f>'Copy paste to Here'!C29</f>
        <v>BBIVD4</v>
      </c>
      <c r="C25" s="57" t="s">
        <v>730</v>
      </c>
      <c r="D25" s="58">
        <f>Invoice!B29</f>
        <v>2</v>
      </c>
      <c r="E25" s="59">
        <f>'Shipping Invoice'!J29*$N$1</f>
        <v>12.98</v>
      </c>
      <c r="F25" s="59">
        <f t="shared" si="0"/>
        <v>25.96</v>
      </c>
      <c r="G25" s="60">
        <f t="shared" si="1"/>
        <v>12.98</v>
      </c>
      <c r="H25" s="63">
        <f t="shared" si="2"/>
        <v>25.96</v>
      </c>
    </row>
    <row r="26" spans="1:13" s="62" customFormat="1" ht="36">
      <c r="A26" s="56" t="str">
        <f>IF((LEN('Copy paste to Here'!G30))&gt;5,((CONCATENATE('Copy paste to Here'!G30," &amp; ",'Copy paste to Here'!D30,"  &amp;  ",'Copy paste to Here'!E30))),"Empty Cell")</f>
        <v>Anodized surgical steel tongue barbell, 14g (1.6mm) with top 6mm jewel ball and lower 6mm steel ball &amp; Length: 16mm  &amp;  Color: Black Anodized w/ Clear crystal</v>
      </c>
      <c r="B26" s="57" t="str">
        <f>'Copy paste to Here'!C30</f>
        <v>BBTC</v>
      </c>
      <c r="C26" s="57" t="s">
        <v>733</v>
      </c>
      <c r="D26" s="58">
        <f>Invoice!B30</f>
        <v>2</v>
      </c>
      <c r="E26" s="59">
        <f>'Shipping Invoice'!J30*$N$1</f>
        <v>39.65</v>
      </c>
      <c r="F26" s="59">
        <f t="shared" si="0"/>
        <v>79.3</v>
      </c>
      <c r="G26" s="60">
        <f t="shared" si="1"/>
        <v>39.65</v>
      </c>
      <c r="H26" s="63">
        <f t="shared" si="2"/>
        <v>79.3</v>
      </c>
    </row>
    <row r="27" spans="1:13" s="62" customFormat="1" ht="24">
      <c r="A27" s="56" t="str">
        <f>IF((LEN('Copy paste to Here'!G31))&gt;5,((CONCATENATE('Copy paste to Here'!G31," &amp; ",'Copy paste to Here'!D31,"  &amp;  ",'Copy paste to Here'!E31))),"Empty Cell")</f>
        <v xml:space="preserve">316L Surgical steel ball closure ring, 18g (1mm) with a 3mm ball &amp; Length: 8mm  &amp;  </v>
      </c>
      <c r="B27" s="57" t="str">
        <f>'Copy paste to Here'!C31</f>
        <v>BCR18</v>
      </c>
      <c r="C27" s="57" t="s">
        <v>736</v>
      </c>
      <c r="D27" s="58">
        <f>Invoice!B31</f>
        <v>2</v>
      </c>
      <c r="E27" s="59">
        <f>'Shipping Invoice'!J31*$N$1</f>
        <v>6.67</v>
      </c>
      <c r="F27" s="59">
        <f t="shared" si="0"/>
        <v>13.34</v>
      </c>
      <c r="G27" s="60">
        <f t="shared" si="1"/>
        <v>6.67</v>
      </c>
      <c r="H27" s="63">
        <f t="shared" si="2"/>
        <v>13.34</v>
      </c>
    </row>
    <row r="28" spans="1:13" s="62" customFormat="1" ht="24">
      <c r="A28" s="56" t="str">
        <f>IF((LEN('Copy paste to Here'!G32))&gt;5,((CONCATENATE('Copy paste to Here'!G32," &amp; ",'Copy paste to Here'!D32,"  &amp;  ",'Copy paste to Here'!E32))),"Empty Cell")</f>
        <v>PVD plated 316L steel eyebrow banana, 18g (1mm) with two 3mm balls &amp; Color: High Polish  &amp;  Length: 8mm</v>
      </c>
      <c r="B28" s="57" t="str">
        <f>'Copy paste to Here'!C32</f>
        <v>BN18B3</v>
      </c>
      <c r="C28" s="57" t="s">
        <v>738</v>
      </c>
      <c r="D28" s="58">
        <f>Invoice!B32</f>
        <v>2</v>
      </c>
      <c r="E28" s="59">
        <f>'Shipping Invoice'!J32*$N$1</f>
        <v>6.67</v>
      </c>
      <c r="F28" s="59">
        <f t="shared" si="0"/>
        <v>13.34</v>
      </c>
      <c r="G28" s="60">
        <f t="shared" si="1"/>
        <v>6.67</v>
      </c>
      <c r="H28" s="63">
        <f t="shared" si="2"/>
        <v>13.34</v>
      </c>
    </row>
    <row r="29" spans="1:13" s="62" customFormat="1" ht="36">
      <c r="A29" s="56" t="str">
        <f>IF((LEN('Copy paste to Here'!G33))&gt;5,((CONCATENATE('Copy paste to Here'!G33," &amp; ",'Copy paste to Here'!D33,"  &amp;  ",'Copy paste to Here'!E33))),"Empty Cell")</f>
        <v>316L steel belly banana, 14g (1.6m) with a 8mm and a 5mm bezel set jewel ball using original Czech Preciosa crystals. &amp; Length: 6mm  &amp;  Crystal Color: Aquamarine</v>
      </c>
      <c r="B29" s="57" t="str">
        <f>'Copy paste to Here'!C33</f>
        <v>BN2CG</v>
      </c>
      <c r="C29" s="57" t="s">
        <v>668</v>
      </c>
      <c r="D29" s="58">
        <f>Invoice!B33</f>
        <v>8</v>
      </c>
      <c r="E29" s="59">
        <f>'Shipping Invoice'!J33*$N$1</f>
        <v>27.72</v>
      </c>
      <c r="F29" s="59">
        <f t="shared" si="0"/>
        <v>221.76</v>
      </c>
      <c r="G29" s="60">
        <f t="shared" si="1"/>
        <v>27.72</v>
      </c>
      <c r="H29" s="63">
        <f t="shared" si="2"/>
        <v>221.76</v>
      </c>
    </row>
    <row r="30" spans="1:13" s="62" customFormat="1" ht="25.5">
      <c r="A30" s="56" t="str">
        <f>IF((LEN('Copy paste to Here'!G34))&gt;5,((CONCATENATE('Copy paste to Here'!G34," &amp; ",'Copy paste to Here'!D34,"  &amp;  ",'Copy paste to Here'!E34))),"Empty Cell")</f>
        <v xml:space="preserve">Surgical steel eyebrow banana, 20g (0.8mm) with two 3mm cones &amp; Length: 10mm  &amp;  </v>
      </c>
      <c r="B30" s="57" t="str">
        <f>'Copy paste to Here'!C34</f>
        <v>BNE20CN</v>
      </c>
      <c r="C30" s="57" t="s">
        <v>742</v>
      </c>
      <c r="D30" s="58">
        <f>Invoice!B34</f>
        <v>2</v>
      </c>
      <c r="E30" s="59">
        <f>'Shipping Invoice'!J34*$N$1</f>
        <v>13.69</v>
      </c>
      <c r="F30" s="59">
        <f t="shared" si="0"/>
        <v>27.38</v>
      </c>
      <c r="G30" s="60">
        <f t="shared" si="1"/>
        <v>13.69</v>
      </c>
      <c r="H30" s="63">
        <f t="shared" si="2"/>
        <v>27.38</v>
      </c>
    </row>
    <row r="31" spans="1:13" s="62" customFormat="1" ht="24">
      <c r="A31" s="56" t="str">
        <f>IF((LEN('Copy paste to Here'!G35))&gt;5,((CONCATENATE('Copy paste to Here'!G35," &amp; ",'Copy paste to Here'!D35,"  &amp;  ",'Copy paste to Here'!E35))),"Empty Cell")</f>
        <v>Anodized surgical steel eyebrow banana, 20g (0.8mm) with two 3mm balls &amp; Length: 6mm  &amp;  Color: Black</v>
      </c>
      <c r="B31" s="57" t="str">
        <f>'Copy paste to Here'!C35</f>
        <v>BNET20B</v>
      </c>
      <c r="C31" s="57" t="s">
        <v>744</v>
      </c>
      <c r="D31" s="58">
        <f>Invoice!B35</f>
        <v>2</v>
      </c>
      <c r="E31" s="59">
        <f>'Shipping Invoice'!J35*$N$1</f>
        <v>20.7</v>
      </c>
      <c r="F31" s="59">
        <f t="shared" si="0"/>
        <v>41.4</v>
      </c>
      <c r="G31" s="60">
        <f t="shared" si="1"/>
        <v>20.7</v>
      </c>
      <c r="H31" s="63">
        <f t="shared" si="2"/>
        <v>41.4</v>
      </c>
    </row>
    <row r="32" spans="1:13" s="62" customFormat="1" ht="24">
      <c r="A32" s="56" t="str">
        <f>IF((LEN('Copy paste to Here'!G36))&gt;5,((CONCATENATE('Copy paste to Here'!G36," &amp; ",'Copy paste to Here'!D36,"  &amp;  ",'Copy paste to Here'!E36))),"Empty Cell")</f>
        <v>Anodized surgical steel eyebrow banana, 20g (0.8mm) with two 3mm balls &amp; Length: 8mm  &amp;  Color: Gold</v>
      </c>
      <c r="B32" s="57" t="str">
        <f>'Copy paste to Here'!C36</f>
        <v>BNET20B</v>
      </c>
      <c r="C32" s="57" t="s">
        <v>744</v>
      </c>
      <c r="D32" s="58">
        <f>Invoice!B36</f>
        <v>2</v>
      </c>
      <c r="E32" s="59">
        <f>'Shipping Invoice'!J36*$N$1</f>
        <v>20.7</v>
      </c>
      <c r="F32" s="59">
        <f t="shared" si="0"/>
        <v>41.4</v>
      </c>
      <c r="G32" s="60">
        <f t="shared" si="1"/>
        <v>20.7</v>
      </c>
      <c r="H32" s="63">
        <f t="shared" si="2"/>
        <v>41.4</v>
      </c>
    </row>
    <row r="33" spans="1:8" s="62" customFormat="1" ht="36">
      <c r="A33" s="56" t="str">
        <f>IF((LEN('Copy paste to Here'!G37))&gt;5,((CONCATENATE('Copy paste to Here'!G37," &amp; ",'Copy paste to Here'!D37,"  &amp;  ",'Copy paste to Here'!E37))),"Empty Cell")</f>
        <v>Clear bio flexible belly banana, 14g (1.6mm) with a 5mm and a 10mm jewel ball - length 5/8'' (16mm) ''cut to fit to your size'' &amp; Crystal Color: Clear  &amp;  Color: Clear</v>
      </c>
      <c r="B33" s="57" t="str">
        <f>'Copy paste to Here'!C37</f>
        <v>BNOCC</v>
      </c>
      <c r="C33" s="57" t="s">
        <v>746</v>
      </c>
      <c r="D33" s="58">
        <f>Invoice!B37</f>
        <v>1</v>
      </c>
      <c r="E33" s="59">
        <f>'Shipping Invoice'!J37*$N$1</f>
        <v>52.29</v>
      </c>
      <c r="F33" s="59">
        <f t="shared" si="0"/>
        <v>52.29</v>
      </c>
      <c r="G33" s="60">
        <f t="shared" si="1"/>
        <v>52.29</v>
      </c>
      <c r="H33" s="63">
        <f t="shared" si="2"/>
        <v>52.29</v>
      </c>
    </row>
    <row r="34" spans="1:8" s="62" customFormat="1" ht="36">
      <c r="A34" s="56" t="str">
        <f>IF((LEN('Copy paste to Here'!G38))&gt;5,((CONCATENATE('Copy paste to Here'!G38," &amp; ",'Copy paste to Here'!D38,"  &amp;  ",'Copy paste to Here'!E38))),"Empty Cell")</f>
        <v>Clear bio flexible belly banana, 14g (1.6mm) with a 5mm and a 10mm jewel ball - length 5/8'' (16mm) ''cut to fit to your size'' &amp; Crystal Color: AB  &amp;  Color: Clear</v>
      </c>
      <c r="B34" s="57" t="str">
        <f>'Copy paste to Here'!C38</f>
        <v>BNOCC</v>
      </c>
      <c r="C34" s="57" t="s">
        <v>746</v>
      </c>
      <c r="D34" s="58">
        <f>Invoice!B38</f>
        <v>2</v>
      </c>
      <c r="E34" s="59">
        <f>'Shipping Invoice'!J38*$N$1</f>
        <v>52.29</v>
      </c>
      <c r="F34" s="59">
        <f t="shared" si="0"/>
        <v>104.58</v>
      </c>
      <c r="G34" s="60">
        <f t="shared" si="1"/>
        <v>52.29</v>
      </c>
      <c r="H34" s="63">
        <f t="shared" si="2"/>
        <v>104.58</v>
      </c>
    </row>
    <row r="35" spans="1:8" s="62" customFormat="1" ht="36">
      <c r="A35" s="56" t="str">
        <f>IF((LEN('Copy paste to Here'!G39))&gt;5,((CONCATENATE('Copy paste to Here'!G39," &amp; ",'Copy paste to Here'!D39,"  &amp;  ",'Copy paste to Here'!E39))),"Empty Cell")</f>
        <v>Clear bio flexible belly banana, 14g (1.6mm) with a 5mm and a 10mm jewel ball - length 5/8'' (16mm) ''cut to fit to your size'' &amp; Crystal Color: Rose  &amp;  Color: Clear</v>
      </c>
      <c r="B35" s="57" t="str">
        <f>'Copy paste to Here'!C39</f>
        <v>BNOCC</v>
      </c>
      <c r="C35" s="57" t="s">
        <v>746</v>
      </c>
      <c r="D35" s="58">
        <f>Invoice!B39</f>
        <v>1</v>
      </c>
      <c r="E35" s="59">
        <f>'Shipping Invoice'!J39*$N$1</f>
        <v>52.29</v>
      </c>
      <c r="F35" s="59">
        <f t="shared" si="0"/>
        <v>52.29</v>
      </c>
      <c r="G35" s="60">
        <f t="shared" si="1"/>
        <v>52.29</v>
      </c>
      <c r="H35" s="63">
        <f t="shared" si="2"/>
        <v>52.29</v>
      </c>
    </row>
    <row r="36" spans="1:8" s="62" customFormat="1" ht="36">
      <c r="A36" s="56" t="str">
        <f>IF((LEN('Copy paste to Here'!G40))&gt;5,((CONCATENATE('Copy paste to Here'!G40," &amp; ",'Copy paste to Here'!D40,"  &amp;  ",'Copy paste to Here'!E40))),"Empty Cell")</f>
        <v>Clear bio flexible belly banana, 14g (1.6mm) with a 5mm and a 10mm jewel ball - length 5/8'' (16mm) ''cut to fit to your size'' &amp; Crystal Color: Jet  &amp;  Color: Clear</v>
      </c>
      <c r="B36" s="57" t="str">
        <f>'Copy paste to Here'!C40</f>
        <v>BNOCC</v>
      </c>
      <c r="C36" s="57" t="s">
        <v>746</v>
      </c>
      <c r="D36" s="58">
        <f>Invoice!B40</f>
        <v>1</v>
      </c>
      <c r="E36" s="59">
        <f>'Shipping Invoice'!J40*$N$1</f>
        <v>52.29</v>
      </c>
      <c r="F36" s="59">
        <f t="shared" si="0"/>
        <v>52.29</v>
      </c>
      <c r="G36" s="60">
        <f t="shared" si="1"/>
        <v>52.29</v>
      </c>
      <c r="H36" s="63">
        <f t="shared" si="2"/>
        <v>52.29</v>
      </c>
    </row>
    <row r="37" spans="1:8" s="62" customFormat="1" ht="24">
      <c r="A37" s="56" t="str">
        <f>IF((LEN('Copy paste to Here'!G41))&gt;5,((CONCATENATE('Copy paste to Here'!G41," &amp; ",'Copy paste to Here'!D41,"  &amp;  ",'Copy paste to Here'!E41))),"Empty Cell")</f>
        <v>Bioflexible belly piercing retainer, 16g to 14g (1.6mm to 1.2mm) with rubber O-ring &amp; Length: 10mm  &amp;  Gauge: 1.6mm</v>
      </c>
      <c r="B37" s="57" t="str">
        <f>'Copy paste to Here'!C41</f>
        <v>BNRT</v>
      </c>
      <c r="C37" s="57" t="s">
        <v>618</v>
      </c>
      <c r="D37" s="58">
        <f>Invoice!B41</f>
        <v>40</v>
      </c>
      <c r="E37" s="59">
        <f>'Shipping Invoice'!J41*$N$1</f>
        <v>4.91</v>
      </c>
      <c r="F37" s="59">
        <f t="shared" si="0"/>
        <v>196.4</v>
      </c>
      <c r="G37" s="60">
        <f t="shared" si="1"/>
        <v>4.91</v>
      </c>
      <c r="H37" s="63">
        <f t="shared" si="2"/>
        <v>196.4</v>
      </c>
    </row>
    <row r="38" spans="1:8" s="62" customFormat="1" ht="24">
      <c r="A38" s="56" t="str">
        <f>IF((LEN('Copy paste to Here'!G42))&gt;5,((CONCATENATE('Copy paste to Here'!G42," &amp; ",'Copy paste to Here'!D42,"  &amp;  ",'Copy paste to Here'!E42))),"Empty Cell")</f>
        <v>Bioflexible belly piercing retainer, 16g to 14g (1.6mm to 1.2mm) with rubber O-ring &amp; Length: 12mm  &amp;  Gauge: 1.6mm</v>
      </c>
      <c r="B38" s="57" t="str">
        <f>'Copy paste to Here'!C42</f>
        <v>BNRT</v>
      </c>
      <c r="C38" s="57" t="s">
        <v>618</v>
      </c>
      <c r="D38" s="58">
        <f>Invoice!B42</f>
        <v>62</v>
      </c>
      <c r="E38" s="59">
        <f>'Shipping Invoice'!J42*$N$1</f>
        <v>4.91</v>
      </c>
      <c r="F38" s="59">
        <f t="shared" si="0"/>
        <v>304.42</v>
      </c>
      <c r="G38" s="60">
        <f t="shared" si="1"/>
        <v>4.91</v>
      </c>
      <c r="H38" s="63">
        <f t="shared" si="2"/>
        <v>304.42</v>
      </c>
    </row>
    <row r="39" spans="1:8" s="62" customFormat="1" ht="24">
      <c r="A39" s="56" t="str">
        <f>IF((LEN('Copy paste to Here'!G43))&gt;5,((CONCATENATE('Copy paste to Here'!G43," &amp; ",'Copy paste to Here'!D43,"  &amp;  ",'Copy paste to Here'!E43))),"Empty Cell")</f>
        <v>Anodized surgical steel eyebrow banana, 16g (1.2mm) with two 5mm balls &amp; Length: 10mm  &amp;  Color: Black</v>
      </c>
      <c r="B39" s="57" t="str">
        <f>'Copy paste to Here'!C43</f>
        <v>BNTB5S</v>
      </c>
      <c r="C39" s="57" t="s">
        <v>748</v>
      </c>
      <c r="D39" s="58">
        <f>Invoice!B43</f>
        <v>4</v>
      </c>
      <c r="E39" s="59">
        <f>'Shipping Invoice'!J43*$N$1</f>
        <v>20.7</v>
      </c>
      <c r="F39" s="59">
        <f t="shared" si="0"/>
        <v>82.8</v>
      </c>
      <c r="G39" s="60">
        <f t="shared" si="1"/>
        <v>20.7</v>
      </c>
      <c r="H39" s="63">
        <f t="shared" si="2"/>
        <v>82.8</v>
      </c>
    </row>
    <row r="40" spans="1:8" s="62" customFormat="1" ht="24">
      <c r="A40" s="56" t="str">
        <f>IF((LEN('Copy paste to Here'!G44))&gt;5,((CONCATENATE('Copy paste to Here'!G44," &amp; ",'Copy paste to Here'!D44,"  &amp;  ",'Copy paste to Here'!E44))),"Empty Cell")</f>
        <v xml:space="preserve">Surgical steel circular barbell, 18g (1mm) with two 3mm balls &amp; Length: 6mm  &amp;  </v>
      </c>
      <c r="B40" s="57" t="str">
        <f>'Copy paste to Here'!C44</f>
        <v>CB18B3</v>
      </c>
      <c r="C40" s="57" t="s">
        <v>750</v>
      </c>
      <c r="D40" s="58">
        <f>Invoice!B44</f>
        <v>8</v>
      </c>
      <c r="E40" s="59">
        <f>'Shipping Invoice'!J44*$N$1</f>
        <v>10.18</v>
      </c>
      <c r="F40" s="59">
        <f t="shared" si="0"/>
        <v>81.44</v>
      </c>
      <c r="G40" s="60">
        <f t="shared" si="1"/>
        <v>10.18</v>
      </c>
      <c r="H40" s="63">
        <f t="shared" si="2"/>
        <v>81.44</v>
      </c>
    </row>
    <row r="41" spans="1:8" s="62" customFormat="1" ht="24">
      <c r="A41" s="56" t="str">
        <f>IF((LEN('Copy paste to Here'!G45))&gt;5,((CONCATENATE('Copy paste to Here'!G45," &amp; ",'Copy paste to Here'!D45,"  &amp;  ",'Copy paste to Here'!E45))),"Empty Cell")</f>
        <v xml:space="preserve">Surgical steel circular barbell, 18g (1mm) with two 3mm balls &amp; Length: 8mm  &amp;  </v>
      </c>
      <c r="B41" s="57" t="str">
        <f>'Copy paste to Here'!C45</f>
        <v>CB18B3</v>
      </c>
      <c r="C41" s="57" t="s">
        <v>750</v>
      </c>
      <c r="D41" s="58">
        <f>Invoice!B45</f>
        <v>50</v>
      </c>
      <c r="E41" s="59">
        <f>'Shipping Invoice'!J45*$N$1</f>
        <v>10.18</v>
      </c>
      <c r="F41" s="59">
        <f t="shared" si="0"/>
        <v>509</v>
      </c>
      <c r="G41" s="60">
        <f t="shared" si="1"/>
        <v>10.18</v>
      </c>
      <c r="H41" s="63">
        <f t="shared" si="2"/>
        <v>509</v>
      </c>
    </row>
    <row r="42" spans="1:8" s="62" customFormat="1" ht="24">
      <c r="A42" s="56" t="str">
        <f>IF((LEN('Copy paste to Here'!G46))&gt;5,((CONCATENATE('Copy paste to Here'!G46," &amp; ",'Copy paste to Here'!D46,"  &amp;  ",'Copy paste to Here'!E46))),"Empty Cell")</f>
        <v xml:space="preserve">Surgical steel circular barbell, 20g (0.8mm) with two 3mm balls &amp; Length: 6mm  &amp;  </v>
      </c>
      <c r="B42" s="57" t="str">
        <f>'Copy paste to Here'!C46</f>
        <v>CB20B</v>
      </c>
      <c r="C42" s="57" t="s">
        <v>752</v>
      </c>
      <c r="D42" s="58">
        <f>Invoice!B46</f>
        <v>2</v>
      </c>
      <c r="E42" s="59">
        <f>'Shipping Invoice'!J46*$N$1</f>
        <v>13.69</v>
      </c>
      <c r="F42" s="59">
        <f t="shared" si="0"/>
        <v>27.38</v>
      </c>
      <c r="G42" s="60">
        <f t="shared" si="1"/>
        <v>13.69</v>
      </c>
      <c r="H42" s="63">
        <f t="shared" si="2"/>
        <v>27.38</v>
      </c>
    </row>
    <row r="43" spans="1:8" s="62" customFormat="1" ht="24">
      <c r="A43" s="56" t="str">
        <f>IF((LEN('Copy paste to Here'!G47))&gt;5,((CONCATENATE('Copy paste to Here'!G47," &amp; ",'Copy paste to Here'!D47,"  &amp;  ",'Copy paste to Here'!E47))),"Empty Cell")</f>
        <v>Premium PVD plated surgical steel circular barbell, 16g (1.2mm) with two 3mm cones &amp; Length: 8mm  &amp;  Color: Black</v>
      </c>
      <c r="B43" s="57" t="str">
        <f>'Copy paste to Here'!C47</f>
        <v>CBETCN</v>
      </c>
      <c r="C43" s="57" t="s">
        <v>754</v>
      </c>
      <c r="D43" s="58">
        <f>Invoice!B47</f>
        <v>8</v>
      </c>
      <c r="E43" s="59">
        <f>'Shipping Invoice'!J47*$N$1</f>
        <v>20.7</v>
      </c>
      <c r="F43" s="59">
        <f t="shared" si="0"/>
        <v>165.6</v>
      </c>
      <c r="G43" s="60">
        <f t="shared" si="1"/>
        <v>20.7</v>
      </c>
      <c r="H43" s="63">
        <f t="shared" si="2"/>
        <v>165.6</v>
      </c>
    </row>
    <row r="44" spans="1:8" s="62" customFormat="1" ht="24">
      <c r="A44" s="56" t="str">
        <f>IF((LEN('Copy paste to Here'!G48))&gt;5,((CONCATENATE('Copy paste to Here'!G48," &amp; ",'Copy paste to Here'!D48,"  &amp;  ",'Copy paste to Here'!E48))),"Empty Cell")</f>
        <v xml:space="preserve">Rose gold PVD plated surgical steel circular barbell, 16g (1.2mm) with two 3mm balls &amp; Length: 6mm  &amp;  </v>
      </c>
      <c r="B44" s="57" t="str">
        <f>'Copy paste to Here'!C48</f>
        <v>CBETTB</v>
      </c>
      <c r="C44" s="57" t="s">
        <v>756</v>
      </c>
      <c r="D44" s="58">
        <f>Invoice!B48</f>
        <v>2</v>
      </c>
      <c r="E44" s="59">
        <f>'Shipping Invoice'!J48*$N$1</f>
        <v>20.7</v>
      </c>
      <c r="F44" s="59">
        <f t="shared" si="0"/>
        <v>41.4</v>
      </c>
      <c r="G44" s="60">
        <f t="shared" si="1"/>
        <v>20.7</v>
      </c>
      <c r="H44" s="63">
        <f t="shared" si="2"/>
        <v>41.4</v>
      </c>
    </row>
    <row r="45" spans="1:8" s="62" customFormat="1" ht="24">
      <c r="A45" s="56" t="str">
        <f>IF((LEN('Copy paste to Here'!G49))&gt;5,((CONCATENATE('Copy paste to Here'!G49," &amp; ",'Copy paste to Here'!D49,"  &amp;  ",'Copy paste to Here'!E49))),"Empty Cell")</f>
        <v xml:space="preserve">Rose gold PVD plated surgical steel circular barbell, 16g (1.2mm) with two 3mm balls &amp; Length: 8mm  &amp;  </v>
      </c>
      <c r="B45" s="57" t="str">
        <f>'Copy paste to Here'!C49</f>
        <v>CBETTB</v>
      </c>
      <c r="C45" s="57" t="s">
        <v>756</v>
      </c>
      <c r="D45" s="58">
        <f>Invoice!B49</f>
        <v>12</v>
      </c>
      <c r="E45" s="59">
        <f>'Shipping Invoice'!J49*$N$1</f>
        <v>20.7</v>
      </c>
      <c r="F45" s="59">
        <f t="shared" si="0"/>
        <v>248.39999999999998</v>
      </c>
      <c r="G45" s="60">
        <f t="shared" si="1"/>
        <v>20.7</v>
      </c>
      <c r="H45" s="63">
        <f t="shared" si="2"/>
        <v>248.39999999999998</v>
      </c>
    </row>
    <row r="46" spans="1:8" s="62" customFormat="1" ht="24">
      <c r="A46" s="56" t="str">
        <f>IF((LEN('Copy paste to Here'!G50))&gt;5,((CONCATENATE('Copy paste to Here'!G50," &amp; ",'Copy paste to Here'!D50,"  &amp;  ",'Copy paste to Here'!E50))),"Empty Cell")</f>
        <v xml:space="preserve">Rose gold PVD plated surgical steel circular barbell, 16g (1.2mm) with two 3mm balls &amp; Length: 10mm  &amp;  </v>
      </c>
      <c r="B46" s="57" t="str">
        <f>'Copy paste to Here'!C50</f>
        <v>CBETTB</v>
      </c>
      <c r="C46" s="57" t="s">
        <v>756</v>
      </c>
      <c r="D46" s="58">
        <f>Invoice!B50</f>
        <v>4</v>
      </c>
      <c r="E46" s="59">
        <f>'Shipping Invoice'!J50*$N$1</f>
        <v>20.7</v>
      </c>
      <c r="F46" s="59">
        <f t="shared" si="0"/>
        <v>82.8</v>
      </c>
      <c r="G46" s="60">
        <f t="shared" si="1"/>
        <v>20.7</v>
      </c>
      <c r="H46" s="63">
        <f t="shared" si="2"/>
        <v>82.8</v>
      </c>
    </row>
    <row r="47" spans="1:8" s="62" customFormat="1" ht="24">
      <c r="A47" s="56" t="str">
        <f>IF((LEN('Copy paste to Here'!G51))&gt;5,((CONCATENATE('Copy paste to Here'!G51," &amp; ",'Copy paste to Here'!D51,"  &amp;  ",'Copy paste to Here'!E51))),"Empty Cell")</f>
        <v>PVD plated surgical steel circular barbell 18g (1mm) with two 3mm balls &amp; Length: 8mm  &amp;  Color: Rainbow</v>
      </c>
      <c r="B47" s="57" t="str">
        <f>'Copy paste to Here'!C51</f>
        <v>CBT18B3</v>
      </c>
      <c r="C47" s="57" t="s">
        <v>758</v>
      </c>
      <c r="D47" s="58">
        <f>Invoice!B51</f>
        <v>4</v>
      </c>
      <c r="E47" s="59">
        <f>'Shipping Invoice'!J51*$N$1</f>
        <v>23.16</v>
      </c>
      <c r="F47" s="59">
        <f t="shared" si="0"/>
        <v>92.64</v>
      </c>
      <c r="G47" s="60">
        <f t="shared" si="1"/>
        <v>23.16</v>
      </c>
      <c r="H47" s="63">
        <f t="shared" si="2"/>
        <v>92.64</v>
      </c>
    </row>
    <row r="48" spans="1:8" s="62" customFormat="1" ht="24">
      <c r="A48" s="56" t="str">
        <f>IF((LEN('Copy paste to Here'!G52))&gt;5,((CONCATENATE('Copy paste to Here'!G52," &amp; ",'Copy paste to Here'!D52,"  &amp;  ",'Copy paste to Here'!E52))),"Empty Cell")</f>
        <v>PVD plated surgical steel circular barbell 18g (1mm) with two 3mm balls &amp; Length: 8mm  &amp;  Color: Gold</v>
      </c>
      <c r="B48" s="57" t="str">
        <f>'Copy paste to Here'!C52</f>
        <v>CBT18B3</v>
      </c>
      <c r="C48" s="57" t="s">
        <v>758</v>
      </c>
      <c r="D48" s="58">
        <f>Invoice!B52</f>
        <v>28</v>
      </c>
      <c r="E48" s="59">
        <f>'Shipping Invoice'!J52*$N$1</f>
        <v>23.16</v>
      </c>
      <c r="F48" s="59">
        <f t="shared" si="0"/>
        <v>648.48</v>
      </c>
      <c r="G48" s="60">
        <f t="shared" si="1"/>
        <v>23.16</v>
      </c>
      <c r="H48" s="63">
        <f t="shared" si="2"/>
        <v>648.48</v>
      </c>
    </row>
    <row r="49" spans="1:8" s="62" customFormat="1" ht="24">
      <c r="A49" s="56" t="str">
        <f>IF((LEN('Copy paste to Here'!G53))&gt;5,((CONCATENATE('Copy paste to Here'!G53," &amp; ",'Copy paste to Here'!D53,"  &amp;  ",'Copy paste to Here'!E53))),"Empty Cell")</f>
        <v>PVD plated surgical steel circular barbell 20g (0.8mm) with two 3mm balls &amp; Length: 6mm  &amp;  Color: Gold</v>
      </c>
      <c r="B49" s="57" t="str">
        <f>'Copy paste to Here'!C53</f>
        <v>CBT20B</v>
      </c>
      <c r="C49" s="57" t="s">
        <v>760</v>
      </c>
      <c r="D49" s="58">
        <f>Invoice!B53</f>
        <v>4</v>
      </c>
      <c r="E49" s="59">
        <f>'Shipping Invoice'!J53*$N$1</f>
        <v>24.21</v>
      </c>
      <c r="F49" s="59">
        <f t="shared" si="0"/>
        <v>96.84</v>
      </c>
      <c r="G49" s="60">
        <f t="shared" si="1"/>
        <v>24.21</v>
      </c>
      <c r="H49" s="63">
        <f t="shared" si="2"/>
        <v>96.84</v>
      </c>
    </row>
    <row r="50" spans="1:8" s="62" customFormat="1" ht="24">
      <c r="A50" s="56" t="str">
        <f>IF((LEN('Copy paste to Here'!G54))&gt;5,((CONCATENATE('Copy paste to Here'!G54," &amp; ",'Copy paste to Here'!D54,"  &amp;  ",'Copy paste to Here'!E54))),"Empty Cell")</f>
        <v>Anodized surgical steel circular barbell, 14g (1.6mm) with two 4mm balls &amp; Length: 8mm  &amp;  Color: Black</v>
      </c>
      <c r="B50" s="57" t="str">
        <f>'Copy paste to Here'!C54</f>
        <v>CBTB4</v>
      </c>
      <c r="C50" s="57" t="s">
        <v>762</v>
      </c>
      <c r="D50" s="58">
        <f>Invoice!B54</f>
        <v>4</v>
      </c>
      <c r="E50" s="59">
        <f>'Shipping Invoice'!J54*$N$1</f>
        <v>22.46</v>
      </c>
      <c r="F50" s="59">
        <f t="shared" si="0"/>
        <v>89.84</v>
      </c>
      <c r="G50" s="60">
        <f t="shared" si="1"/>
        <v>22.46</v>
      </c>
      <c r="H50" s="63">
        <f t="shared" si="2"/>
        <v>89.84</v>
      </c>
    </row>
    <row r="51" spans="1:8" s="62" customFormat="1" ht="24">
      <c r="A51" s="56" t="str">
        <f>IF((LEN('Copy paste to Here'!G55))&gt;5,((CONCATENATE('Copy paste to Here'!G55," &amp; ",'Copy paste to Here'!D55,"  &amp;  ",'Copy paste to Here'!E55))),"Empty Cell")</f>
        <v>Anodized surgical steel circular barbell, 14g (1.6mm) with two 4mm cones &amp; Length: 8mm  &amp;  Color: Black</v>
      </c>
      <c r="B51" s="57" t="str">
        <f>'Copy paste to Here'!C55</f>
        <v>CBTCNM</v>
      </c>
      <c r="C51" s="57" t="s">
        <v>764</v>
      </c>
      <c r="D51" s="58">
        <f>Invoice!B55</f>
        <v>4</v>
      </c>
      <c r="E51" s="59">
        <f>'Shipping Invoice'!J55*$N$1</f>
        <v>22.46</v>
      </c>
      <c r="F51" s="59">
        <f t="shared" si="0"/>
        <v>89.84</v>
      </c>
      <c r="G51" s="60">
        <f t="shared" si="1"/>
        <v>22.46</v>
      </c>
      <c r="H51" s="63">
        <f t="shared" si="2"/>
        <v>89.84</v>
      </c>
    </row>
    <row r="52" spans="1:8" s="62" customFormat="1" ht="24">
      <c r="A52" s="56" t="str">
        <f>IF((LEN('Copy paste to Here'!G56))&gt;5,((CONCATENATE('Copy paste to Here'!G56," &amp; ",'Copy paste to Here'!D56,"  &amp;  ",'Copy paste to Here'!E56))),"Empty Cell")</f>
        <v xml:space="preserve">High polished surgical steel double flared flesh tunnel - size 12g to 2'' (2mm - 52mm) &amp; Gauge: 10mm  &amp;  </v>
      </c>
      <c r="B52" s="57" t="str">
        <f>'Copy paste to Here'!C56</f>
        <v>DPG</v>
      </c>
      <c r="C52" s="57" t="s">
        <v>818</v>
      </c>
      <c r="D52" s="58">
        <f>Invoice!B56</f>
        <v>2</v>
      </c>
      <c r="E52" s="59">
        <f>'Shipping Invoice'!J56*$N$1</f>
        <v>25.62</v>
      </c>
      <c r="F52" s="59">
        <f t="shared" si="0"/>
        <v>51.24</v>
      </c>
      <c r="G52" s="60">
        <f t="shared" si="1"/>
        <v>25.62</v>
      </c>
      <c r="H52" s="63">
        <f t="shared" si="2"/>
        <v>51.24</v>
      </c>
    </row>
    <row r="53" spans="1:8" s="62" customFormat="1" ht="24">
      <c r="A53" s="56" t="str">
        <f>IF((LEN('Copy paste to Here'!G57))&gt;5,((CONCATENATE('Copy paste to Here'!G57," &amp; ",'Copy paste to Here'!D57,"  &amp;  ",'Copy paste to Here'!E57))),"Empty Cell")</f>
        <v xml:space="preserve">Bio flexible eyebrow retainer, 16g (1.2mm) - length 1/4'' to 1/2'' (6mm to 12mm) &amp; Length: 6mm  &amp;  </v>
      </c>
      <c r="B53" s="57" t="str">
        <f>'Copy paste to Here'!C57</f>
        <v>EBRT</v>
      </c>
      <c r="C53" s="57" t="s">
        <v>768</v>
      </c>
      <c r="D53" s="58">
        <f>Invoice!B57</f>
        <v>13</v>
      </c>
      <c r="E53" s="59">
        <f>'Shipping Invoice'!J57*$N$1</f>
        <v>4.91</v>
      </c>
      <c r="F53" s="59">
        <f t="shared" si="0"/>
        <v>63.83</v>
      </c>
      <c r="G53" s="60">
        <f t="shared" si="1"/>
        <v>4.91</v>
      </c>
      <c r="H53" s="63">
        <f t="shared" si="2"/>
        <v>63.83</v>
      </c>
    </row>
    <row r="54" spans="1:8" s="62" customFormat="1" ht="24">
      <c r="A54" s="56" t="str">
        <f>IF((LEN('Copy paste to Here'!G58))&gt;5,((CONCATENATE('Copy paste to Here'!G58," &amp; ",'Copy paste to Here'!D58,"  &amp;  ",'Copy paste to Here'!E58))),"Empty Cell")</f>
        <v xml:space="preserve">Bio flexible eyebrow retainer, 16g (1.2mm) - length 1/4'' to 1/2'' (6mm to 12mm) &amp; Length: 8mm  &amp;  </v>
      </c>
      <c r="B54" s="57" t="str">
        <f>'Copy paste to Here'!C58</f>
        <v>EBRT</v>
      </c>
      <c r="C54" s="57" t="s">
        <v>768</v>
      </c>
      <c r="D54" s="58">
        <f>Invoice!B58</f>
        <v>26</v>
      </c>
      <c r="E54" s="59">
        <f>'Shipping Invoice'!J58*$N$1</f>
        <v>4.91</v>
      </c>
      <c r="F54" s="59">
        <f t="shared" si="0"/>
        <v>127.66</v>
      </c>
      <c r="G54" s="60">
        <f t="shared" si="1"/>
        <v>4.91</v>
      </c>
      <c r="H54" s="63">
        <f t="shared" si="2"/>
        <v>127.66</v>
      </c>
    </row>
    <row r="55" spans="1:8" s="62" customFormat="1" ht="24">
      <c r="A55" s="56" t="str">
        <f>IF((LEN('Copy paste to Here'!G59))&gt;5,((CONCATENATE('Copy paste to Here'!G59," &amp; ",'Copy paste to Here'!D59,"  &amp;  ",'Copy paste to Here'!E59))),"Empty Cell")</f>
        <v xml:space="preserve">Bio flexible eyebrow retainer, 16g (1.2mm) - length 1/4'' to 1/2'' (6mm to 12mm) &amp; Length: 10mm  &amp;  </v>
      </c>
      <c r="B55" s="57" t="str">
        <f>'Copy paste to Here'!C59</f>
        <v>EBRT</v>
      </c>
      <c r="C55" s="57" t="s">
        <v>768</v>
      </c>
      <c r="D55" s="58">
        <f>Invoice!B59</f>
        <v>6</v>
      </c>
      <c r="E55" s="59">
        <f>'Shipping Invoice'!J59*$N$1</f>
        <v>4.91</v>
      </c>
      <c r="F55" s="59">
        <f t="shared" si="0"/>
        <v>29.46</v>
      </c>
      <c r="G55" s="60">
        <f t="shared" si="1"/>
        <v>4.91</v>
      </c>
      <c r="H55" s="63">
        <f t="shared" si="2"/>
        <v>29.46</v>
      </c>
    </row>
    <row r="56" spans="1:8" s="62" customFormat="1" ht="24">
      <c r="A56" s="56" t="str">
        <f>IF((LEN('Copy paste to Here'!G60))&gt;5,((CONCATENATE('Copy paste to Here'!G60," &amp; ",'Copy paste to Here'!D60,"  &amp;  ",'Copy paste to Here'!E60))),"Empty Cell")</f>
        <v xml:space="preserve">Bio flexible eyebrow retainer, 16g (1.2mm) - length 1/4'' to 1/2'' (6mm to 12mm) &amp; Length: 12mm  &amp;  </v>
      </c>
      <c r="B56" s="57" t="str">
        <f>'Copy paste to Here'!C60</f>
        <v>EBRT</v>
      </c>
      <c r="C56" s="57" t="s">
        <v>768</v>
      </c>
      <c r="D56" s="58">
        <f>Invoice!B60</f>
        <v>2</v>
      </c>
      <c r="E56" s="59">
        <f>'Shipping Invoice'!J60*$N$1</f>
        <v>4.91</v>
      </c>
      <c r="F56" s="59">
        <f t="shared" si="0"/>
        <v>9.82</v>
      </c>
      <c r="G56" s="60">
        <f t="shared" si="1"/>
        <v>4.91</v>
      </c>
      <c r="H56" s="63">
        <f t="shared" si="2"/>
        <v>9.82</v>
      </c>
    </row>
    <row r="57" spans="1:8" s="62" customFormat="1" ht="24">
      <c r="A57" s="56" t="str">
        <f>IF((LEN('Copy paste to Here'!G61))&gt;5,((CONCATENATE('Copy paste to Here'!G61," &amp; ",'Copy paste to Here'!D61,"  &amp;  ",'Copy paste to Here'!E61))),"Empty Cell")</f>
        <v>Bioflex eyebrow banana, 16g (1.2mm) with two 3mm balls &amp; Length: 8mm  &amp;  Color: Black</v>
      </c>
      <c r="B57" s="57" t="str">
        <f>'Copy paste to Here'!C61</f>
        <v>FBNEVB</v>
      </c>
      <c r="C57" s="57" t="s">
        <v>769</v>
      </c>
      <c r="D57" s="58">
        <f>Invoice!B61</f>
        <v>8</v>
      </c>
      <c r="E57" s="59">
        <f>'Shipping Invoice'!J61*$N$1</f>
        <v>8.42</v>
      </c>
      <c r="F57" s="59">
        <f t="shared" si="0"/>
        <v>67.36</v>
      </c>
      <c r="G57" s="60">
        <f t="shared" si="1"/>
        <v>8.42</v>
      </c>
      <c r="H57" s="63">
        <f t="shared" si="2"/>
        <v>67.36</v>
      </c>
    </row>
    <row r="58" spans="1:8" s="62" customFormat="1" ht="24">
      <c r="A58" s="56" t="str">
        <f>IF((LEN('Copy paste to Here'!G62))&gt;5,((CONCATENATE('Copy paste to Here'!G62," &amp; ",'Copy paste to Here'!D62,"  &amp;  ",'Copy paste to Here'!E62))),"Empty Cell")</f>
        <v>Bioflex eyebrow banana, 16g (1.2mm) with two 3mm balls &amp; Length: 8mm  &amp;  Color: Clear</v>
      </c>
      <c r="B58" s="57" t="str">
        <f>'Copy paste to Here'!C62</f>
        <v>FBNEVB</v>
      </c>
      <c r="C58" s="57" t="s">
        <v>769</v>
      </c>
      <c r="D58" s="58">
        <f>Invoice!B62</f>
        <v>8</v>
      </c>
      <c r="E58" s="59">
        <f>'Shipping Invoice'!J62*$N$1</f>
        <v>8.42</v>
      </c>
      <c r="F58" s="59">
        <f t="shared" si="0"/>
        <v>67.36</v>
      </c>
      <c r="G58" s="60">
        <f t="shared" si="1"/>
        <v>8.42</v>
      </c>
      <c r="H58" s="63">
        <f t="shared" si="2"/>
        <v>67.36</v>
      </c>
    </row>
    <row r="59" spans="1:8" s="62" customFormat="1" ht="24">
      <c r="A59" s="56" t="str">
        <f>IF((LEN('Copy paste to Here'!G63))&gt;5,((CONCATENATE('Copy paste to Here'!G63," &amp; ",'Copy paste to Here'!D63,"  &amp;  ",'Copy paste to Here'!E63))),"Empty Cell")</f>
        <v>Bioflex eyebrow banana, 16g (1.2mm) with two 3mm balls &amp; Length: 10mm  &amp;  Color: Clear</v>
      </c>
      <c r="B59" s="57" t="str">
        <f>'Copy paste to Here'!C63</f>
        <v>FBNEVB</v>
      </c>
      <c r="C59" s="57" t="s">
        <v>769</v>
      </c>
      <c r="D59" s="58">
        <f>Invoice!B63</f>
        <v>30</v>
      </c>
      <c r="E59" s="59">
        <f>'Shipping Invoice'!J63*$N$1</f>
        <v>8.42</v>
      </c>
      <c r="F59" s="59">
        <f t="shared" si="0"/>
        <v>252.6</v>
      </c>
      <c r="G59" s="60">
        <f t="shared" si="1"/>
        <v>8.42</v>
      </c>
      <c r="H59" s="63">
        <f t="shared" si="2"/>
        <v>252.6</v>
      </c>
    </row>
    <row r="60" spans="1:8" s="62" customFormat="1" ht="25.5">
      <c r="A60" s="56" t="str">
        <f>IF((LEN('Copy paste to Here'!G64))&gt;5,((CONCATENATE('Copy paste to Here'!G64," &amp; ",'Copy paste to Here'!D64,"  &amp;  ",'Copy paste to Here'!E64))),"Empty Cell")</f>
        <v>Bioflex eyebrow banana, 16g (1.2mm) with two 3mm cones &amp; Length: 8mm  &amp;  Color: Black</v>
      </c>
      <c r="B60" s="57" t="str">
        <f>'Copy paste to Here'!C64</f>
        <v>FBNEVCN</v>
      </c>
      <c r="C60" s="57" t="s">
        <v>771</v>
      </c>
      <c r="D60" s="58">
        <f>Invoice!B64</f>
        <v>8</v>
      </c>
      <c r="E60" s="59">
        <f>'Shipping Invoice'!J64*$N$1</f>
        <v>9.1199999999999992</v>
      </c>
      <c r="F60" s="59">
        <f t="shared" si="0"/>
        <v>72.959999999999994</v>
      </c>
      <c r="G60" s="60">
        <f t="shared" si="1"/>
        <v>9.1199999999999992</v>
      </c>
      <c r="H60" s="63">
        <f t="shared" si="2"/>
        <v>72.959999999999994</v>
      </c>
    </row>
    <row r="61" spans="1:8" s="62" customFormat="1" ht="24">
      <c r="A61" s="56" t="str">
        <f>IF((LEN('Copy paste to Here'!G65))&gt;5,((CONCATENATE('Copy paste to Here'!G65," &amp; ",'Copy paste to Here'!D65,"  &amp;  ",'Copy paste to Here'!E65))),"Empty Cell")</f>
        <v>Anodized surgical steel fake plug with rubber O-Rings &amp; Size: 10mm  &amp;  Color: Black</v>
      </c>
      <c r="B61" s="57" t="str">
        <f>'Copy paste to Here'!C65</f>
        <v>IPTR</v>
      </c>
      <c r="C61" s="57" t="s">
        <v>819</v>
      </c>
      <c r="D61" s="58">
        <f>Invoice!B65</f>
        <v>6</v>
      </c>
      <c r="E61" s="59">
        <f>'Shipping Invoice'!J65*$N$1</f>
        <v>25.97</v>
      </c>
      <c r="F61" s="59">
        <f t="shared" si="0"/>
        <v>155.82</v>
      </c>
      <c r="G61" s="60">
        <f t="shared" si="1"/>
        <v>25.97</v>
      </c>
      <c r="H61" s="63">
        <f t="shared" si="2"/>
        <v>155.82</v>
      </c>
    </row>
    <row r="62" spans="1:8" s="62" customFormat="1" ht="24">
      <c r="A62" s="56" t="str">
        <f>IF((LEN('Copy paste to Here'!G66))&gt;5,((CONCATENATE('Copy paste to Here'!G66," &amp; ",'Copy paste to Here'!D66,"  &amp;  ",'Copy paste to Here'!E66))),"Empty Cell")</f>
        <v xml:space="preserve">Surgical steel labret, 18g (1mm) with 3mm cone &amp; Length: 6mm  &amp;  </v>
      </c>
      <c r="B62" s="57" t="str">
        <f>'Copy paste to Here'!C66</f>
        <v>LB18CN3</v>
      </c>
      <c r="C62" s="57" t="s">
        <v>775</v>
      </c>
      <c r="D62" s="58">
        <f>Invoice!B66</f>
        <v>2</v>
      </c>
      <c r="E62" s="59">
        <f>'Shipping Invoice'!J66*$N$1</f>
        <v>8.42</v>
      </c>
      <c r="F62" s="59">
        <f t="shared" si="0"/>
        <v>16.84</v>
      </c>
      <c r="G62" s="60">
        <f t="shared" si="1"/>
        <v>8.42</v>
      </c>
      <c r="H62" s="63">
        <f t="shared" si="2"/>
        <v>16.84</v>
      </c>
    </row>
    <row r="63" spans="1:8" s="62" customFormat="1" ht="24">
      <c r="A63" s="56" t="str">
        <f>IF((LEN('Copy paste to Here'!G67))&gt;5,((CONCATENATE('Copy paste to Here'!G67," &amp; ",'Copy paste to Here'!D67,"  &amp;  ",'Copy paste to Here'!E67))),"Empty Cell")</f>
        <v>16g Flexible acrylic labret retainer with push in disc &amp; Length: 6mm  &amp;  Color: Clear</v>
      </c>
      <c r="B63" s="57" t="str">
        <f>'Copy paste to Here'!C67</f>
        <v>LBRT16</v>
      </c>
      <c r="C63" s="57" t="s">
        <v>777</v>
      </c>
      <c r="D63" s="58">
        <f>Invoice!B67</f>
        <v>1</v>
      </c>
      <c r="E63" s="59">
        <f>'Shipping Invoice'!J67*$N$1</f>
        <v>4.91</v>
      </c>
      <c r="F63" s="59">
        <f t="shared" si="0"/>
        <v>4.91</v>
      </c>
      <c r="G63" s="60">
        <f t="shared" si="1"/>
        <v>4.91</v>
      </c>
      <c r="H63" s="63">
        <f t="shared" si="2"/>
        <v>4.91</v>
      </c>
    </row>
    <row r="64" spans="1:8" s="62" customFormat="1" ht="24">
      <c r="A64" s="56" t="str">
        <f>IF((LEN('Copy paste to Here'!G68))&gt;5,((CONCATENATE('Copy paste to Here'!G68," &amp; ",'Copy paste to Here'!D68,"  &amp;  ",'Copy paste to Here'!E68))),"Empty Cell")</f>
        <v>16g Flexible acrylic labret retainer with push in disc &amp; Length: 8mm  &amp;  Color: Clear</v>
      </c>
      <c r="B64" s="57" t="str">
        <f>'Copy paste to Here'!C68</f>
        <v>LBRT16</v>
      </c>
      <c r="C64" s="57" t="s">
        <v>777</v>
      </c>
      <c r="D64" s="58">
        <f>Invoice!B68</f>
        <v>1</v>
      </c>
      <c r="E64" s="59">
        <f>'Shipping Invoice'!J68*$N$1</f>
        <v>4.91</v>
      </c>
      <c r="F64" s="59">
        <f t="shared" si="0"/>
        <v>4.91</v>
      </c>
      <c r="G64" s="60">
        <f t="shared" si="1"/>
        <v>4.91</v>
      </c>
      <c r="H64" s="63">
        <f t="shared" si="2"/>
        <v>4.91</v>
      </c>
    </row>
    <row r="65" spans="1:8" s="62" customFormat="1" ht="24">
      <c r="A65" s="56" t="str">
        <f>IF((LEN('Copy paste to Here'!G69))&gt;5,((CONCATENATE('Copy paste to Here'!G69," &amp; ",'Copy paste to Here'!D69,"  &amp;  ",'Copy paste to Here'!E69))),"Empty Cell")</f>
        <v>16g Flexible acrylic labret retainer with push in disc &amp; Length: 10mm  &amp;  Color: Clear</v>
      </c>
      <c r="B65" s="57" t="str">
        <f>'Copy paste to Here'!C69</f>
        <v>LBRT16</v>
      </c>
      <c r="C65" s="57" t="s">
        <v>777</v>
      </c>
      <c r="D65" s="58">
        <f>Invoice!B69</f>
        <v>1</v>
      </c>
      <c r="E65" s="59">
        <f>'Shipping Invoice'!J69*$N$1</f>
        <v>4.91</v>
      </c>
      <c r="F65" s="59">
        <f t="shared" si="0"/>
        <v>4.91</v>
      </c>
      <c r="G65" s="60">
        <f t="shared" si="1"/>
        <v>4.91</v>
      </c>
      <c r="H65" s="63">
        <f t="shared" si="2"/>
        <v>4.91</v>
      </c>
    </row>
    <row r="66" spans="1:8" s="62" customFormat="1" ht="24">
      <c r="A66" s="56" t="str">
        <f>IF((LEN('Copy paste to Here'!G70))&gt;5,((CONCATENATE('Copy paste to Here'!G70," &amp; ",'Copy paste to Here'!D70,"  &amp;  ",'Copy paste to Here'!E70))),"Empty Cell")</f>
        <v>Premium PVD plated surgical steel labret, 16g (1.2mm) with a 3mm ball &amp; Length: 12mm  &amp;  Color: Rainbow</v>
      </c>
      <c r="B66" s="57" t="str">
        <f>'Copy paste to Here'!C70</f>
        <v>LBTB3</v>
      </c>
      <c r="C66" s="57" t="s">
        <v>779</v>
      </c>
      <c r="D66" s="58">
        <f>Invoice!B70</f>
        <v>1</v>
      </c>
      <c r="E66" s="59">
        <f>'Shipping Invoice'!J70*$N$1</f>
        <v>20.7</v>
      </c>
      <c r="F66" s="59">
        <f t="shared" si="0"/>
        <v>20.7</v>
      </c>
      <c r="G66" s="60">
        <f t="shared" si="1"/>
        <v>20.7</v>
      </c>
      <c r="H66" s="63">
        <f t="shared" si="2"/>
        <v>20.7</v>
      </c>
    </row>
    <row r="67" spans="1:8" s="62" customFormat="1" ht="24">
      <c r="A67" s="56" t="str">
        <f>IF((LEN('Copy paste to Here'!G71))&gt;5,((CONCATENATE('Copy paste to Here'!G71," &amp; ",'Copy paste to Here'!D71,"  &amp;  ",'Copy paste to Here'!E71))),"Empty Cell")</f>
        <v xml:space="preserve">Clear acrylic flexible nose bone retainer, 22g (0.6mm) and 20g (0.8mm) with 2mm flat disk shaped top &amp; Gauge: 0.8mm  &amp;  </v>
      </c>
      <c r="B67" s="57" t="str">
        <f>'Copy paste to Here'!C71</f>
        <v>NBRTD</v>
      </c>
      <c r="C67" s="57" t="s">
        <v>781</v>
      </c>
      <c r="D67" s="58">
        <f>Invoice!B71</f>
        <v>2</v>
      </c>
      <c r="E67" s="59">
        <f>'Shipping Invoice'!J71*$N$1</f>
        <v>4.91</v>
      </c>
      <c r="F67" s="59">
        <f t="shared" si="0"/>
        <v>9.82</v>
      </c>
      <c r="G67" s="60">
        <f t="shared" si="1"/>
        <v>4.91</v>
      </c>
      <c r="H67" s="63">
        <f t="shared" si="2"/>
        <v>9.82</v>
      </c>
    </row>
    <row r="68" spans="1:8" s="62" customFormat="1" ht="24">
      <c r="A68" s="56" t="str">
        <f>IF((LEN('Copy paste to Here'!G72))&gt;5,((CONCATENATE('Copy paste to Here'!G72," &amp; ",'Copy paste to Here'!D72,"  &amp;  ",'Copy paste to Here'!E72))),"Empty Cell")</f>
        <v xml:space="preserve">Clear acrylic flexible nose stud retainer, 20g (0.8mm) with 2mm flat disk shaped top &amp;   &amp;  </v>
      </c>
      <c r="B68" s="57" t="str">
        <f>'Copy paste to Here'!C72</f>
        <v>NSRTD</v>
      </c>
      <c r="C68" s="57" t="s">
        <v>784</v>
      </c>
      <c r="D68" s="58">
        <f>Invoice!B72</f>
        <v>554</v>
      </c>
      <c r="E68" s="59">
        <f>'Shipping Invoice'!J72*$N$1</f>
        <v>4.91</v>
      </c>
      <c r="F68" s="59">
        <f t="shared" si="0"/>
        <v>2720.14</v>
      </c>
      <c r="G68" s="60">
        <f t="shared" si="1"/>
        <v>4.91</v>
      </c>
      <c r="H68" s="63">
        <f t="shared" si="2"/>
        <v>2720.14</v>
      </c>
    </row>
    <row r="69" spans="1:8" s="62" customFormat="1" ht="24">
      <c r="A69" s="56" t="str">
        <f>IF((LEN('Copy paste to Here'!G73))&gt;5,((CONCATENATE('Copy paste to Here'!G73," &amp; ",'Copy paste to Here'!D73,"  &amp;  ",'Copy paste to Here'!E73))),"Empty Cell")</f>
        <v>Anodized surgical steel nose screw, 20g (0.8mm) with 2mm round crystal tops &amp; Color: Black  &amp;  Crystal Color: Rose</v>
      </c>
      <c r="B69" s="57" t="str">
        <f>'Copy paste to Here'!C73</f>
        <v>NSTC</v>
      </c>
      <c r="C69" s="57" t="s">
        <v>786</v>
      </c>
      <c r="D69" s="58">
        <f>Invoice!B73</f>
        <v>2</v>
      </c>
      <c r="E69" s="59">
        <f>'Shipping Invoice'!J73*$N$1</f>
        <v>15.44</v>
      </c>
      <c r="F69" s="59">
        <f t="shared" si="0"/>
        <v>30.88</v>
      </c>
      <c r="G69" s="60">
        <f t="shared" si="1"/>
        <v>15.44</v>
      </c>
      <c r="H69" s="63">
        <f t="shared" si="2"/>
        <v>30.88</v>
      </c>
    </row>
    <row r="70" spans="1:8" s="62" customFormat="1" ht="24">
      <c r="A70" s="56" t="str">
        <f>IF((LEN('Copy paste to Here'!G74))&gt;5,((CONCATENATE('Copy paste to Here'!G74," &amp; ",'Copy paste to Here'!D74,"  &amp;  ",'Copy paste to Here'!E74))),"Empty Cell")</f>
        <v>Anodized surgical steel nose screw, 20g (0.8mm) with 2mm round crystal tops &amp; Color: Black  &amp;  Crystal Color: Light Siam</v>
      </c>
      <c r="B70" s="57" t="str">
        <f>'Copy paste to Here'!C74</f>
        <v>NSTC</v>
      </c>
      <c r="C70" s="57" t="s">
        <v>786</v>
      </c>
      <c r="D70" s="58">
        <f>Invoice!B74</f>
        <v>10</v>
      </c>
      <c r="E70" s="59">
        <f>'Shipping Invoice'!J74*$N$1</f>
        <v>15.44</v>
      </c>
      <c r="F70" s="59">
        <f t="shared" si="0"/>
        <v>154.4</v>
      </c>
      <c r="G70" s="60">
        <f t="shared" si="1"/>
        <v>15.44</v>
      </c>
      <c r="H70" s="63">
        <f t="shared" si="2"/>
        <v>154.4</v>
      </c>
    </row>
    <row r="71" spans="1:8" s="62" customFormat="1" ht="24">
      <c r="A71" s="56" t="str">
        <f>IF((LEN('Copy paste to Here'!G75))&gt;5,((CONCATENATE('Copy paste to Here'!G75," &amp; ",'Copy paste to Here'!D75,"  &amp;  ",'Copy paste to Here'!E75))),"Empty Cell")</f>
        <v xml:space="preserve">Surgical steel spiral, 18g (1mm) with two 3mm cones &amp; Length: 8mm  &amp;  </v>
      </c>
      <c r="B71" s="57" t="str">
        <f>'Copy paste to Here'!C75</f>
        <v>SP18CN3</v>
      </c>
      <c r="C71" s="57" t="s">
        <v>788</v>
      </c>
      <c r="D71" s="58">
        <f>Invoice!B75</f>
        <v>2</v>
      </c>
      <c r="E71" s="59">
        <f>'Shipping Invoice'!J75*$N$1</f>
        <v>12.63</v>
      </c>
      <c r="F71" s="59">
        <f t="shared" si="0"/>
        <v>25.26</v>
      </c>
      <c r="G71" s="60">
        <f t="shared" si="1"/>
        <v>12.63</v>
      </c>
      <c r="H71" s="63">
        <f t="shared" si="2"/>
        <v>25.26</v>
      </c>
    </row>
    <row r="72" spans="1:8" s="62" customFormat="1" ht="24">
      <c r="A72" s="56" t="str">
        <f>IF((LEN('Copy paste to Here'!G76))&gt;5,((CONCATENATE('Copy paste to Here'!G76," &amp; ",'Copy paste to Here'!D76,"  &amp;  ",'Copy paste to Here'!E76))),"Empty Cell")</f>
        <v>Premium PVD plated surgical steel eyebrow spiral, 16g (1.2mm) with two 3mm balls &amp; Length: 8mm  &amp;  Color: Black</v>
      </c>
      <c r="B72" s="57" t="str">
        <f>'Copy paste to Here'!C76</f>
        <v>SPETB</v>
      </c>
      <c r="C72" s="57" t="s">
        <v>606</v>
      </c>
      <c r="D72" s="58">
        <f>Invoice!B76</f>
        <v>2</v>
      </c>
      <c r="E72" s="59">
        <f>'Shipping Invoice'!J76*$N$1</f>
        <v>24.21</v>
      </c>
      <c r="F72" s="59">
        <f t="shared" si="0"/>
        <v>48.42</v>
      </c>
      <c r="G72" s="60">
        <f t="shared" si="1"/>
        <v>24.21</v>
      </c>
      <c r="H72" s="63">
        <f t="shared" si="2"/>
        <v>48.42</v>
      </c>
    </row>
    <row r="73" spans="1:8" s="62" customFormat="1" ht="24">
      <c r="A73" s="56" t="str">
        <f>IF((LEN('Copy paste to Here'!G77))&gt;5,((CONCATENATE('Copy paste to Here'!G77," &amp; ",'Copy paste to Here'!D77,"  &amp;  ",'Copy paste to Here'!E77))),"Empty Cell")</f>
        <v>Anodized surgical steel eyebrow spiral, 16g (1.2mm) with two 4mm balls &amp; Length: 6mm  &amp;  Color: Black</v>
      </c>
      <c r="B73" s="57" t="str">
        <f>'Copy paste to Here'!C77</f>
        <v>SPETB4</v>
      </c>
      <c r="C73" s="57" t="s">
        <v>790</v>
      </c>
      <c r="D73" s="58">
        <f>Invoice!B77</f>
        <v>6</v>
      </c>
      <c r="E73" s="59">
        <f>'Shipping Invoice'!J77*$N$1</f>
        <v>23.51</v>
      </c>
      <c r="F73" s="59">
        <f t="shared" si="0"/>
        <v>141.06</v>
      </c>
      <c r="G73" s="60">
        <f t="shared" si="1"/>
        <v>23.51</v>
      </c>
      <c r="H73" s="63">
        <f t="shared" si="2"/>
        <v>141.06</v>
      </c>
    </row>
    <row r="74" spans="1:8" s="62" customFormat="1" ht="24">
      <c r="A74" s="56" t="str">
        <f>IF((LEN('Copy paste to Here'!G78))&gt;5,((CONCATENATE('Copy paste to Here'!G78," &amp; ",'Copy paste to Here'!D78,"  &amp;  ",'Copy paste to Here'!E78))),"Empty Cell")</f>
        <v>Anodized surgical steel eyebrow spiral, 20g (0.8mm) with two 3mm cones &amp; Length: 10mm  &amp;  Color: Black</v>
      </c>
      <c r="B74" s="57" t="str">
        <f>'Copy paste to Here'!C78</f>
        <v>SPT20CN</v>
      </c>
      <c r="C74" s="57" t="s">
        <v>792</v>
      </c>
      <c r="D74" s="58">
        <f>Invoice!B78</f>
        <v>2</v>
      </c>
      <c r="E74" s="59">
        <f>'Shipping Invoice'!J78*$N$1</f>
        <v>20.7</v>
      </c>
      <c r="F74" s="59">
        <f t="shared" si="0"/>
        <v>41.4</v>
      </c>
      <c r="G74" s="60">
        <f t="shared" si="1"/>
        <v>20.7</v>
      </c>
      <c r="H74" s="63">
        <f t="shared" si="2"/>
        <v>41.4</v>
      </c>
    </row>
    <row r="75" spans="1:8" s="62" customFormat="1" ht="24">
      <c r="A75" s="56" t="str">
        <f>IF((LEN('Copy paste to Here'!G79))&gt;5,((CONCATENATE('Copy paste to Here'!G79," &amp; ",'Copy paste to Here'!D79,"  &amp;  ",'Copy paste to Here'!E79))),"Empty Cell")</f>
        <v xml:space="preserve">Titanium G23 circular barbell, 16g (1.2mm) with two 3mm balls &amp; Length: 11mm  &amp;  </v>
      </c>
      <c r="B75" s="57" t="str">
        <f>'Copy paste to Here'!C79</f>
        <v>UCBEB</v>
      </c>
      <c r="C75" s="57" t="s">
        <v>794</v>
      </c>
      <c r="D75" s="58">
        <f>Invoice!B79</f>
        <v>2</v>
      </c>
      <c r="E75" s="59">
        <f>'Shipping Invoice'!J79*$N$1</f>
        <v>41.06</v>
      </c>
      <c r="F75" s="59">
        <f t="shared" si="0"/>
        <v>82.12</v>
      </c>
      <c r="G75" s="60">
        <f t="shared" si="1"/>
        <v>41.06</v>
      </c>
      <c r="H75" s="63">
        <f t="shared" si="2"/>
        <v>82.12</v>
      </c>
    </row>
    <row r="76" spans="1:8" s="62" customFormat="1" ht="24">
      <c r="A76" s="56" t="str">
        <f>IF((LEN('Copy paste to Here'!G80))&gt;5,((CONCATENATE('Copy paste to Here'!G80," &amp; ",'Copy paste to Here'!D80,"  &amp;  ",'Copy paste to Here'!E80))),"Empty Cell")</f>
        <v xml:space="preserve">Titanium G23 labret, 16g (1.2mm) with a 4mm cone &amp; Length: 12mm  &amp;  </v>
      </c>
      <c r="B76" s="57" t="str">
        <f>'Copy paste to Here'!C80</f>
        <v>ULCN4S</v>
      </c>
      <c r="C76" s="57" t="s">
        <v>796</v>
      </c>
      <c r="D76" s="58">
        <f>Invoice!B80</f>
        <v>1</v>
      </c>
      <c r="E76" s="59">
        <f>'Shipping Invoice'!J80*$N$1</f>
        <v>34.74</v>
      </c>
      <c r="F76" s="59">
        <f t="shared" si="0"/>
        <v>34.74</v>
      </c>
      <c r="G76" s="60">
        <f t="shared" si="1"/>
        <v>34.74</v>
      </c>
      <c r="H76" s="63">
        <f t="shared" si="2"/>
        <v>34.74</v>
      </c>
    </row>
    <row r="77" spans="1:8" s="62" customFormat="1" ht="24">
      <c r="A77" s="56" t="str">
        <f>IF((LEN('Copy paste to Here'!G81))&gt;5,((CONCATENATE('Copy paste to Here'!G81," &amp; ",'Copy paste to Here'!D81,"  &amp;  ",'Copy paste to Here'!E81))),"Empty Cell")</f>
        <v>Anodized titanium G23 circular eyebrow barbell, 16g (1.2mm) with 3mm balls &amp; Length: 8mm  &amp;  Color: Green</v>
      </c>
      <c r="B77" s="57" t="str">
        <f>'Copy paste to Here'!C81</f>
        <v>UTCBEB</v>
      </c>
      <c r="C77" s="57" t="s">
        <v>798</v>
      </c>
      <c r="D77" s="58">
        <f>Invoice!B81</f>
        <v>1</v>
      </c>
      <c r="E77" s="59">
        <f>'Shipping Invoice'!J81*$N$1</f>
        <v>51.58</v>
      </c>
      <c r="F77" s="59">
        <f t="shared" si="0"/>
        <v>51.58</v>
      </c>
      <c r="G77" s="60">
        <f t="shared" si="1"/>
        <v>51.58</v>
      </c>
      <c r="H77" s="63">
        <f t="shared" si="2"/>
        <v>51.58</v>
      </c>
    </row>
    <row r="78" spans="1:8" s="62" customFormat="1" ht="25.5">
      <c r="A78" s="56" t="str">
        <f>IF((LEN('Copy paste to Here'!G82))&gt;5,((CONCATENATE('Copy paste to Here'!G82," &amp; ",'Copy paste to Here'!D82,"  &amp;  ",'Copy paste to Here'!E82))),"Empty Cell")</f>
        <v>Anodized titanium G23 circular eyebrow barbell, 16g (1.2mm) with 3mm cones &amp; Length: 8mm  &amp;  Color: Green</v>
      </c>
      <c r="B78" s="57" t="str">
        <f>'Copy paste to Here'!C82</f>
        <v>UTCBECN</v>
      </c>
      <c r="C78" s="57" t="s">
        <v>801</v>
      </c>
      <c r="D78" s="58">
        <f>Invoice!B82</f>
        <v>1</v>
      </c>
      <c r="E78" s="59">
        <f>'Shipping Invoice'!J82*$N$1</f>
        <v>54.74</v>
      </c>
      <c r="F78" s="59">
        <f t="shared" si="0"/>
        <v>54.74</v>
      </c>
      <c r="G78" s="60">
        <f t="shared" si="1"/>
        <v>54.74</v>
      </c>
      <c r="H78" s="63">
        <f t="shared" si="2"/>
        <v>54.74</v>
      </c>
    </row>
    <row r="79" spans="1:8" s="62" customFormat="1" ht="25.5">
      <c r="A79" s="56" t="str">
        <f>IF((LEN('Copy paste to Here'!G83))&gt;5,((CONCATENATE('Copy paste to Here'!G83," &amp; ",'Copy paste to Here'!D83,"  &amp;  ",'Copy paste to Here'!E83))),"Empty Cell")</f>
        <v>Anodized titanium G23 labret, 16g (1.2mm) with a 4mm cone &amp; Length: 8mm  &amp;  Color: Black</v>
      </c>
      <c r="B79" s="57" t="str">
        <f>'Copy paste to Here'!C83</f>
        <v>UTLBCN4S</v>
      </c>
      <c r="C79" s="57" t="s">
        <v>803</v>
      </c>
      <c r="D79" s="58">
        <f>Invoice!B83</f>
        <v>5</v>
      </c>
      <c r="E79" s="59">
        <f>'Shipping Invoice'!J83*$N$1</f>
        <v>54.04</v>
      </c>
      <c r="F79" s="59">
        <f t="shared" si="0"/>
        <v>270.2</v>
      </c>
      <c r="G79" s="60">
        <f t="shared" si="1"/>
        <v>54.04</v>
      </c>
      <c r="H79" s="63">
        <f t="shared" si="2"/>
        <v>270.2</v>
      </c>
    </row>
    <row r="80" spans="1:8" s="62" customFormat="1" ht="24">
      <c r="A80" s="56" t="str">
        <f>IF((LEN('Copy paste to Here'!G84))&gt;5,((CONCATENATE('Copy paste to Here'!G84," &amp; ",'Copy paste to Here'!D84,"  &amp;  ",'Copy paste to Here'!E84))),"Empty Cell")</f>
        <v xml:space="preserve">Pack of 10 pcs. of 3mm Bio-Flex balls with bezel set crystal with 1.2mm threading (16g) &amp; Crystal Color: Clear  &amp;  </v>
      </c>
      <c r="B80" s="57" t="str">
        <f>'Copy paste to Here'!C84</f>
        <v>XAJB3</v>
      </c>
      <c r="C80" s="57" t="s">
        <v>805</v>
      </c>
      <c r="D80" s="58">
        <f>Invoice!B84</f>
        <v>1</v>
      </c>
      <c r="E80" s="59">
        <f>'Shipping Invoice'!J84*$N$1</f>
        <v>85.97</v>
      </c>
      <c r="F80" s="59">
        <f t="shared" si="0"/>
        <v>85.97</v>
      </c>
      <c r="G80" s="60">
        <f t="shared" si="1"/>
        <v>85.97</v>
      </c>
      <c r="H80" s="63">
        <f t="shared" si="2"/>
        <v>85.97</v>
      </c>
    </row>
    <row r="81" spans="1:8" s="62" customFormat="1" ht="24">
      <c r="A81" s="56" t="str">
        <f>IF((LEN('Copy paste to Here'!G85))&gt;5,((CONCATENATE('Copy paste to Here'!G85," &amp; ",'Copy paste to Here'!D85,"  &amp;  ",'Copy paste to Here'!E85))),"Empty Cell")</f>
        <v xml:space="preserve">Pack of 10 pcs. of 3mm Bio-Flex balls with bezel set crystal with 1.2mm threading (16g) &amp; Crystal Color: AB  &amp;  </v>
      </c>
      <c r="B81" s="57" t="str">
        <f>'Copy paste to Here'!C85</f>
        <v>XAJB3</v>
      </c>
      <c r="C81" s="57" t="s">
        <v>805</v>
      </c>
      <c r="D81" s="58">
        <f>Invoice!B85</f>
        <v>1</v>
      </c>
      <c r="E81" s="59">
        <f>'Shipping Invoice'!J85*$N$1</f>
        <v>85.97</v>
      </c>
      <c r="F81" s="59">
        <f t="shared" si="0"/>
        <v>85.97</v>
      </c>
      <c r="G81" s="60">
        <f t="shared" si="1"/>
        <v>85.97</v>
      </c>
      <c r="H81" s="63">
        <f t="shared" si="2"/>
        <v>85.97</v>
      </c>
    </row>
    <row r="82" spans="1:8" s="62" customFormat="1" ht="24">
      <c r="A82" s="56" t="str">
        <f>IF((LEN('Copy paste to Here'!G86))&gt;5,((CONCATENATE('Copy paste to Here'!G86," &amp; ",'Copy paste to Here'!D86,"  &amp;  ",'Copy paste to Here'!E86))),"Empty Cell")</f>
        <v xml:space="preserve">Set of 10 pcs. of 3mm acrylic ball in solid colors with 16g (1.2mm) threading &amp; Color: Pink  &amp;  </v>
      </c>
      <c r="B82" s="57" t="str">
        <f>'Copy paste to Here'!C86</f>
        <v>XSAB3</v>
      </c>
      <c r="C82" s="57" t="s">
        <v>807</v>
      </c>
      <c r="D82" s="58">
        <f>Invoice!B86</f>
        <v>3</v>
      </c>
      <c r="E82" s="59">
        <f>'Shipping Invoice'!J86*$N$1</f>
        <v>22.46</v>
      </c>
      <c r="F82" s="59">
        <f t="shared" si="0"/>
        <v>67.38</v>
      </c>
      <c r="G82" s="60">
        <f t="shared" si="1"/>
        <v>22.46</v>
      </c>
      <c r="H82" s="63">
        <f t="shared" si="2"/>
        <v>67.38</v>
      </c>
    </row>
    <row r="83" spans="1:8" s="62" customFormat="1" ht="24">
      <c r="A83" s="56" t="str">
        <f>IF((LEN('Copy paste to Here'!G87))&gt;5,((CONCATENATE('Copy paste to Here'!G87," &amp; ",'Copy paste to Here'!D87,"  &amp;  ",'Copy paste to Here'!E87))),"Empty Cell")</f>
        <v xml:space="preserve">Set of 10 pcs. of 3mm solid color acrylic cones with 16g (1.2mm) threading &amp; Color: Pink  &amp;  </v>
      </c>
      <c r="B83" s="57" t="str">
        <f>'Copy paste to Here'!C87</f>
        <v>XSACN3</v>
      </c>
      <c r="C83" s="57" t="s">
        <v>810</v>
      </c>
      <c r="D83" s="58">
        <f>Invoice!B87</f>
        <v>2</v>
      </c>
      <c r="E83" s="59">
        <f>'Shipping Invoice'!J87*$N$1</f>
        <v>25.97</v>
      </c>
      <c r="F83" s="59">
        <f t="shared" ref="F83:F146" si="3">D83*E83</f>
        <v>51.94</v>
      </c>
      <c r="G83" s="60">
        <f t="shared" ref="G83:G146" si="4">E83*$E$14</f>
        <v>25.97</v>
      </c>
      <c r="H83" s="63">
        <f t="shared" ref="H83:H146" si="5">D83*G83</f>
        <v>51.94</v>
      </c>
    </row>
    <row r="84" spans="1:8" s="62" customFormat="1" ht="24">
      <c r="A84" s="56" t="str">
        <f>IF((LEN('Copy paste to Here'!G88))&gt;5,((CONCATENATE('Copy paste to Here'!G88," &amp; ",'Copy paste to Here'!D88,"  &amp;  ",'Copy paste to Here'!E88))),"Empty Cell")</f>
        <v xml:space="preserve">Set of 10 pcs. of 4mm solid color acrylic cones with 14g (1.6mm) threading &amp; Color: Pink  &amp;  </v>
      </c>
      <c r="B84" s="57" t="str">
        <f>'Copy paste to Here'!C88</f>
        <v>XSACN4</v>
      </c>
      <c r="C84" s="57" t="s">
        <v>812</v>
      </c>
      <c r="D84" s="58">
        <f>Invoice!B88</f>
        <v>3</v>
      </c>
      <c r="E84" s="59">
        <f>'Shipping Invoice'!J88*$N$1</f>
        <v>25.97</v>
      </c>
      <c r="F84" s="59">
        <f t="shared" si="3"/>
        <v>77.91</v>
      </c>
      <c r="G84" s="60">
        <f t="shared" si="4"/>
        <v>25.97</v>
      </c>
      <c r="H84" s="63">
        <f t="shared" si="5"/>
        <v>77.91</v>
      </c>
    </row>
    <row r="85" spans="1:8" s="62" customFormat="1" ht="24">
      <c r="A85" s="56" t="str">
        <f>IF((LEN('Copy paste to Here'!G89))&gt;5,((CONCATENATE('Copy paste to Here'!G89," &amp; ",'Copy paste to Here'!D89,"  &amp;  ",'Copy paste to Here'!E89))),"Empty Cell")</f>
        <v xml:space="preserve">Set of 10 pcs. of 3mm acrylic UV cones with 16g (1.2mm) threading &amp; Color: Pink  &amp;  </v>
      </c>
      <c r="B85" s="57" t="str">
        <f>'Copy paste to Here'!C89</f>
        <v>XUVCN3</v>
      </c>
      <c r="C85" s="57" t="s">
        <v>814</v>
      </c>
      <c r="D85" s="58">
        <f>Invoice!B89</f>
        <v>4</v>
      </c>
      <c r="E85" s="59">
        <f>'Shipping Invoice'!J89*$N$1</f>
        <v>25.97</v>
      </c>
      <c r="F85" s="59">
        <f t="shared" si="3"/>
        <v>103.88</v>
      </c>
      <c r="G85" s="60">
        <f t="shared" si="4"/>
        <v>25.97</v>
      </c>
      <c r="H85" s="63">
        <f t="shared" si="5"/>
        <v>103.88</v>
      </c>
    </row>
    <row r="86" spans="1:8" s="62" customFormat="1" ht="24">
      <c r="A86" s="56" t="str">
        <f>IF((LEN('Copy paste to Here'!G90))&gt;5,((CONCATENATE('Copy paste to Here'!G90," &amp; ",'Copy paste to Here'!D90,"  &amp;  ",'Copy paste to Here'!E90))),"Empty Cell")</f>
        <v xml:space="preserve">Set of 10 pcs. of 4mm acrylic UV cones with 14g (1.6mm) threading &amp; Color: Clear  &amp;  </v>
      </c>
      <c r="B86" s="57" t="str">
        <f>'Copy paste to Here'!C90</f>
        <v>XUVCN4</v>
      </c>
      <c r="C86" s="57" t="s">
        <v>816</v>
      </c>
      <c r="D86" s="58">
        <f>Invoice!B90</f>
        <v>1</v>
      </c>
      <c r="E86" s="59">
        <f>'Shipping Invoice'!J90*$N$1</f>
        <v>25.97</v>
      </c>
      <c r="F86" s="59">
        <f t="shared" si="3"/>
        <v>25.97</v>
      </c>
      <c r="G86" s="60">
        <f t="shared" si="4"/>
        <v>25.97</v>
      </c>
      <c r="H86" s="63">
        <f t="shared" si="5"/>
        <v>25.97</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9679.1899999999951</v>
      </c>
      <c r="G1000" s="60"/>
      <c r="H1000" s="61">
        <f t="shared" ref="H1000:H1007" si="49">F1000*$E$14</f>
        <v>9679.1899999999951</v>
      </c>
    </row>
    <row r="1001" spans="1:8" s="62" customFormat="1">
      <c r="A1001" s="56" t="str">
        <f>'[2]Copy paste to Here'!T2</f>
        <v>SHIPPING HANDLING</v>
      </c>
      <c r="B1001" s="75"/>
      <c r="C1001" s="75"/>
      <c r="D1001" s="76"/>
      <c r="E1001" s="67"/>
      <c r="F1001" s="59">
        <f>Invoice!J92</f>
        <v>-3871.6759999999981</v>
      </c>
      <c r="G1001" s="60"/>
      <c r="H1001" s="61">
        <f t="shared" si="49"/>
        <v>-3871.6759999999981</v>
      </c>
    </row>
    <row r="1002" spans="1:8" s="62" customFormat="1" outlineLevel="1">
      <c r="A1002" s="56" t="str">
        <f>'[2]Copy paste to Here'!T3</f>
        <v>DISCOUNT</v>
      </c>
      <c r="B1002" s="75"/>
      <c r="C1002" s="75"/>
      <c r="D1002" s="76"/>
      <c r="E1002" s="67"/>
      <c r="F1002" s="59">
        <f>Invoice!J93</f>
        <v>0</v>
      </c>
      <c r="G1002" s="60"/>
      <c r="H1002" s="61">
        <f t="shared" si="49"/>
        <v>0</v>
      </c>
    </row>
    <row r="1003" spans="1:8" s="62" customFormat="1">
      <c r="A1003" s="56" t="str">
        <f>'[2]Copy paste to Here'!T4</f>
        <v>Total:</v>
      </c>
      <c r="B1003" s="75"/>
      <c r="C1003" s="75"/>
      <c r="D1003" s="76"/>
      <c r="E1003" s="67"/>
      <c r="F1003" s="59">
        <f>SUM(F1000:F1002)</f>
        <v>5807.5139999999974</v>
      </c>
      <c r="G1003" s="60"/>
      <c r="H1003" s="61">
        <f t="shared" si="49"/>
        <v>5807.5139999999974</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9679.1899999999951</v>
      </c>
    </row>
    <row r="1010" spans="1:8" s="21" customFormat="1">
      <c r="A1010" s="22"/>
      <c r="E1010" s="21" t="s">
        <v>182</v>
      </c>
      <c r="H1010" s="84">
        <f>(SUMIF($A$1000:$A$1008,"Total:",$H$1000:$H$1008))</f>
        <v>5807.5139999999974</v>
      </c>
    </row>
    <row r="1011" spans="1:8" s="21" customFormat="1">
      <c r="E1011" s="21" t="s">
        <v>183</v>
      </c>
      <c r="H1011" s="85">
        <f>H1013-H1012</f>
        <v>5427.58</v>
      </c>
    </row>
    <row r="1012" spans="1:8" s="21" customFormat="1">
      <c r="E1012" s="21" t="s">
        <v>184</v>
      </c>
      <c r="H1012" s="85">
        <f>ROUND((H1013*7)/107,2)</f>
        <v>379.93</v>
      </c>
    </row>
    <row r="1013" spans="1:8" s="21" customFormat="1">
      <c r="E1013" s="22" t="s">
        <v>185</v>
      </c>
      <c r="H1013" s="86">
        <f>ROUND((SUMIF($A$1000:$A$1008,"Total:",$H$1000:$H$1008)),2)</f>
        <v>5807.51</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69"/>
  <sheetViews>
    <sheetView workbookViewId="0">
      <selection activeCell="A5" sqref="A5"/>
    </sheetView>
  </sheetViews>
  <sheetFormatPr defaultRowHeight="15"/>
  <sheetData>
    <row r="1" spans="1:1">
      <c r="A1" s="2" t="s">
        <v>586</v>
      </c>
    </row>
    <row r="2" spans="1:1">
      <c r="A2" s="2" t="s">
        <v>722</v>
      </c>
    </row>
    <row r="3" spans="1:1">
      <c r="A3" s="2" t="s">
        <v>722</v>
      </c>
    </row>
    <row r="4" spans="1:1">
      <c r="A4" s="2" t="s">
        <v>724</v>
      </c>
    </row>
    <row r="5" spans="1:1">
      <c r="A5" s="2" t="s">
        <v>724</v>
      </c>
    </row>
    <row r="6" spans="1:1">
      <c r="A6" s="2" t="s">
        <v>726</v>
      </c>
    </row>
    <row r="7" spans="1:1">
      <c r="A7" s="2" t="s">
        <v>728</v>
      </c>
    </row>
    <row r="8" spans="1:1">
      <c r="A8" s="2" t="s">
        <v>730</v>
      </c>
    </row>
    <row r="9" spans="1:1">
      <c r="A9" s="2" t="s">
        <v>733</v>
      </c>
    </row>
    <row r="10" spans="1:1">
      <c r="A10" s="2" t="s">
        <v>736</v>
      </c>
    </row>
    <row r="11" spans="1:1">
      <c r="A11" s="2" t="s">
        <v>738</v>
      </c>
    </row>
    <row r="12" spans="1:1">
      <c r="A12" s="2" t="s">
        <v>668</v>
      </c>
    </row>
    <row r="13" spans="1:1">
      <c r="A13" s="2" t="s">
        <v>742</v>
      </c>
    </row>
    <row r="14" spans="1:1">
      <c r="A14" s="2" t="s">
        <v>744</v>
      </c>
    </row>
    <row r="15" spans="1:1">
      <c r="A15" s="2" t="s">
        <v>744</v>
      </c>
    </row>
    <row r="16" spans="1:1">
      <c r="A16" s="2" t="s">
        <v>746</v>
      </c>
    </row>
    <row r="17" spans="1:1">
      <c r="A17" s="2" t="s">
        <v>746</v>
      </c>
    </row>
    <row r="18" spans="1:1">
      <c r="A18" s="2" t="s">
        <v>746</v>
      </c>
    </row>
    <row r="19" spans="1:1">
      <c r="A19" s="2" t="s">
        <v>746</v>
      </c>
    </row>
    <row r="20" spans="1:1">
      <c r="A20" s="2" t="s">
        <v>618</v>
      </c>
    </row>
    <row r="21" spans="1:1">
      <c r="A21" s="2" t="s">
        <v>618</v>
      </c>
    </row>
    <row r="22" spans="1:1">
      <c r="A22" s="2" t="s">
        <v>748</v>
      </c>
    </row>
    <row r="23" spans="1:1">
      <c r="A23" s="2" t="s">
        <v>750</v>
      </c>
    </row>
    <row r="24" spans="1:1">
      <c r="A24" s="2" t="s">
        <v>750</v>
      </c>
    </row>
    <row r="25" spans="1:1">
      <c r="A25" s="2" t="s">
        <v>752</v>
      </c>
    </row>
    <row r="26" spans="1:1">
      <c r="A26" s="2" t="s">
        <v>754</v>
      </c>
    </row>
    <row r="27" spans="1:1">
      <c r="A27" s="2" t="s">
        <v>756</v>
      </c>
    </row>
    <row r="28" spans="1:1">
      <c r="A28" s="2" t="s">
        <v>756</v>
      </c>
    </row>
    <row r="29" spans="1:1">
      <c r="A29" s="2" t="s">
        <v>756</v>
      </c>
    </row>
    <row r="30" spans="1:1">
      <c r="A30" s="2" t="s">
        <v>758</v>
      </c>
    </row>
    <row r="31" spans="1:1">
      <c r="A31" s="2" t="s">
        <v>758</v>
      </c>
    </row>
    <row r="32" spans="1:1">
      <c r="A32" s="2" t="s">
        <v>760</v>
      </c>
    </row>
    <row r="33" spans="1:1">
      <c r="A33" s="2" t="s">
        <v>762</v>
      </c>
    </row>
    <row r="34" spans="1:1">
      <c r="A34" s="2" t="s">
        <v>764</v>
      </c>
    </row>
    <row r="35" spans="1:1">
      <c r="A35" s="2" t="s">
        <v>818</v>
      </c>
    </row>
    <row r="36" spans="1:1">
      <c r="A36" s="2" t="s">
        <v>768</v>
      </c>
    </row>
    <row r="37" spans="1:1">
      <c r="A37" s="2" t="s">
        <v>768</v>
      </c>
    </row>
    <row r="38" spans="1:1">
      <c r="A38" s="2" t="s">
        <v>768</v>
      </c>
    </row>
    <row r="39" spans="1:1">
      <c r="A39" s="2" t="s">
        <v>768</v>
      </c>
    </row>
    <row r="40" spans="1:1">
      <c r="A40" s="2" t="s">
        <v>769</v>
      </c>
    </row>
    <row r="41" spans="1:1">
      <c r="A41" s="2" t="s">
        <v>769</v>
      </c>
    </row>
    <row r="42" spans="1:1">
      <c r="A42" s="2" t="s">
        <v>769</v>
      </c>
    </row>
    <row r="43" spans="1:1">
      <c r="A43" s="2" t="s">
        <v>771</v>
      </c>
    </row>
    <row r="44" spans="1:1">
      <c r="A44" s="2" t="s">
        <v>819</v>
      </c>
    </row>
    <row r="45" spans="1:1">
      <c r="A45" s="2" t="s">
        <v>775</v>
      </c>
    </row>
    <row r="46" spans="1:1">
      <c r="A46" s="2" t="s">
        <v>777</v>
      </c>
    </row>
    <row r="47" spans="1:1">
      <c r="A47" s="2" t="s">
        <v>777</v>
      </c>
    </row>
    <row r="48" spans="1:1">
      <c r="A48" s="2" t="s">
        <v>777</v>
      </c>
    </row>
    <row r="49" spans="1:1">
      <c r="A49" s="2" t="s">
        <v>779</v>
      </c>
    </row>
    <row r="50" spans="1:1">
      <c r="A50" s="2" t="s">
        <v>781</v>
      </c>
    </row>
    <row r="51" spans="1:1">
      <c r="A51" s="2" t="s">
        <v>784</v>
      </c>
    </row>
    <row r="52" spans="1:1">
      <c r="A52" s="2" t="s">
        <v>786</v>
      </c>
    </row>
    <row r="53" spans="1:1">
      <c r="A53" s="2" t="s">
        <v>786</v>
      </c>
    </row>
    <row r="54" spans="1:1">
      <c r="A54" s="2" t="s">
        <v>788</v>
      </c>
    </row>
    <row r="55" spans="1:1">
      <c r="A55" s="2" t="s">
        <v>606</v>
      </c>
    </row>
    <row r="56" spans="1:1">
      <c r="A56" s="2" t="s">
        <v>790</v>
      </c>
    </row>
    <row r="57" spans="1:1">
      <c r="A57" s="2" t="s">
        <v>792</v>
      </c>
    </row>
    <row r="58" spans="1:1">
      <c r="A58" s="2" t="s">
        <v>794</v>
      </c>
    </row>
    <row r="59" spans="1:1">
      <c r="A59" s="2" t="s">
        <v>796</v>
      </c>
    </row>
    <row r="60" spans="1:1">
      <c r="A60" s="2" t="s">
        <v>798</v>
      </c>
    </row>
    <row r="61" spans="1:1">
      <c r="A61" s="2" t="s">
        <v>801</v>
      </c>
    </row>
    <row r="62" spans="1:1">
      <c r="A62" s="2" t="s">
        <v>803</v>
      </c>
    </row>
    <row r="63" spans="1:1">
      <c r="A63" s="2" t="s">
        <v>805</v>
      </c>
    </row>
    <row r="64" spans="1:1">
      <c r="A64" s="2" t="s">
        <v>805</v>
      </c>
    </row>
    <row r="65" spans="1:1">
      <c r="A65" s="2" t="s">
        <v>807</v>
      </c>
    </row>
    <row r="66" spans="1:1">
      <c r="A66" s="2" t="s">
        <v>810</v>
      </c>
    </row>
    <row r="67" spans="1:1">
      <c r="A67" s="2" t="s">
        <v>812</v>
      </c>
    </row>
    <row r="68" spans="1:1">
      <c r="A68" s="2" t="s">
        <v>814</v>
      </c>
    </row>
    <row r="69" spans="1:1">
      <c r="A69" s="2" t="s">
        <v>816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2023-09-06T03:18:14Z</cp:lastPrinted>
  <dcterms:created xsi:type="dcterms:W3CDTF">2009-06-02T18:56:54Z</dcterms:created>
  <dcterms:modified xsi:type="dcterms:W3CDTF">2023-09-06T03:36:45Z</dcterms:modified>
</cp:coreProperties>
</file>