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C55055DD-128E-49A5-BBF4-F8EAE1128B6E}" xr6:coauthVersionLast="47" xr6:coauthVersionMax="47" xr10:uidLastSave="{00000000-0000-0000-0000-000000000000}"/>
  <bookViews>
    <workbookView xWindow="-12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Invoice!$A$1:$K$262</definedName>
    <definedName name="_xlnm.Print_Area" localSheetId="3">'Shipping Invoice'!$A$1:$L$254</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51" i="2" l="1"/>
  <c r="K252" i="7"/>
  <c r="K251" i="7"/>
  <c r="K14" i="7"/>
  <c r="K17" i="7"/>
  <c r="K10" i="7"/>
  <c r="I249" i="7"/>
  <c r="I241" i="7"/>
  <c r="I240" i="7"/>
  <c r="I234" i="7"/>
  <c r="I233" i="7"/>
  <c r="I227" i="7"/>
  <c r="I226" i="7"/>
  <c r="B222" i="7"/>
  <c r="I221" i="7"/>
  <c r="I220" i="7"/>
  <c r="B219" i="7"/>
  <c r="I219" i="7"/>
  <c r="I213" i="7"/>
  <c r="I212" i="7"/>
  <c r="I206" i="7"/>
  <c r="I205" i="7"/>
  <c r="I204" i="7"/>
  <c r="I199" i="7"/>
  <c r="I198" i="7"/>
  <c r="I192" i="7"/>
  <c r="I191" i="7"/>
  <c r="I190" i="7"/>
  <c r="I189" i="7"/>
  <c r="I184" i="7"/>
  <c r="I183" i="7"/>
  <c r="I177" i="7"/>
  <c r="I176" i="7"/>
  <c r="I175" i="7"/>
  <c r="I169" i="7"/>
  <c r="I168" i="7"/>
  <c r="I162" i="7"/>
  <c r="I161" i="7"/>
  <c r="I160" i="7"/>
  <c r="I159" i="7"/>
  <c r="I153" i="7"/>
  <c r="I152" i="7"/>
  <c r="I147" i="7"/>
  <c r="I146" i="7"/>
  <c r="I145" i="7"/>
  <c r="I139" i="7"/>
  <c r="I138" i="7"/>
  <c r="I132" i="7"/>
  <c r="I131" i="7"/>
  <c r="I130" i="7"/>
  <c r="I129" i="7"/>
  <c r="I123" i="7"/>
  <c r="I122" i="7"/>
  <c r="I116" i="7"/>
  <c r="I115" i="7"/>
  <c r="I114" i="7"/>
  <c r="I113" i="7"/>
  <c r="I107" i="7"/>
  <c r="I106" i="7"/>
  <c r="I100" i="7"/>
  <c r="I99" i="7"/>
  <c r="I98" i="7"/>
  <c r="I97" i="7"/>
  <c r="I91" i="7"/>
  <c r="I90" i="7"/>
  <c r="I84" i="7"/>
  <c r="I83" i="7"/>
  <c r="I82" i="7"/>
  <c r="I81" i="7"/>
  <c r="I75" i="7"/>
  <c r="I74" i="7"/>
  <c r="I68" i="7"/>
  <c r="I67" i="7"/>
  <c r="I66" i="7"/>
  <c r="I65" i="7"/>
  <c r="I60" i="7"/>
  <c r="I59" i="7"/>
  <c r="I58" i="7"/>
  <c r="I52" i="7"/>
  <c r="I51" i="7"/>
  <c r="I50" i="7"/>
  <c r="I49" i="7"/>
  <c r="I43" i="7"/>
  <c r="I42" i="7"/>
  <c r="I36" i="7"/>
  <c r="I35" i="7"/>
  <c r="I34" i="7"/>
  <c r="I33" i="7"/>
  <c r="I28" i="7"/>
  <c r="I27" i="7"/>
  <c r="I26" i="7"/>
  <c r="N1" i="7"/>
  <c r="I238" i="7" s="1"/>
  <c r="N1" i="6"/>
  <c r="E236" i="6" s="1"/>
  <c r="F1002" i="6"/>
  <c r="F1001" i="6"/>
  <c r="D245" i="6"/>
  <c r="B249" i="7" s="1"/>
  <c r="K249" i="7" s="1"/>
  <c r="D244" i="6"/>
  <c r="B248" i="7" s="1"/>
  <c r="D243" i="6"/>
  <c r="B247" i="7" s="1"/>
  <c r="D242" i="6"/>
  <c r="B246" i="7" s="1"/>
  <c r="D241" i="6"/>
  <c r="B245" i="7" s="1"/>
  <c r="D240" i="6"/>
  <c r="B244" i="7" s="1"/>
  <c r="D239" i="6"/>
  <c r="B243" i="7" s="1"/>
  <c r="D238" i="6"/>
  <c r="B242" i="7" s="1"/>
  <c r="D237" i="6"/>
  <c r="B241" i="7" s="1"/>
  <c r="D236" i="6"/>
  <c r="B240" i="7" s="1"/>
  <c r="D235" i="6"/>
  <c r="B239" i="7" s="1"/>
  <c r="D234" i="6"/>
  <c r="B238" i="7" s="1"/>
  <c r="D233" i="6"/>
  <c r="B237" i="7" s="1"/>
  <c r="D232" i="6"/>
  <c r="B236" i="7" s="1"/>
  <c r="D231" i="6"/>
  <c r="B235" i="7" s="1"/>
  <c r="D230" i="6"/>
  <c r="B234" i="7" s="1"/>
  <c r="K234" i="7" s="1"/>
  <c r="D229" i="6"/>
  <c r="B233" i="7" s="1"/>
  <c r="K233" i="7" s="1"/>
  <c r="D228" i="6"/>
  <c r="B232" i="7" s="1"/>
  <c r="D227" i="6"/>
  <c r="B231" i="7" s="1"/>
  <c r="D226" i="6"/>
  <c r="B230" i="7" s="1"/>
  <c r="D225" i="6"/>
  <c r="B229" i="7" s="1"/>
  <c r="D224" i="6"/>
  <c r="B228" i="7" s="1"/>
  <c r="D223" i="6"/>
  <c r="B227" i="7" s="1"/>
  <c r="K227" i="7" s="1"/>
  <c r="D222" i="6"/>
  <c r="B226" i="7" s="1"/>
  <c r="K226" i="7" s="1"/>
  <c r="D221" i="6"/>
  <c r="B225" i="7" s="1"/>
  <c r="D220" i="6"/>
  <c r="B224" i="7" s="1"/>
  <c r="D219" i="6"/>
  <c r="B223" i="7" s="1"/>
  <c r="D218" i="6"/>
  <c r="D217" i="6"/>
  <c r="B221" i="7" s="1"/>
  <c r="D216" i="6"/>
  <c r="B220" i="7" s="1"/>
  <c r="D215" i="6"/>
  <c r="D214" i="6"/>
  <c r="B218" i="7" s="1"/>
  <c r="D213" i="6"/>
  <c r="B217" i="7" s="1"/>
  <c r="D212" i="6"/>
  <c r="B216" i="7" s="1"/>
  <c r="D211" i="6"/>
  <c r="B215" i="7" s="1"/>
  <c r="D210" i="6"/>
  <c r="B214" i="7" s="1"/>
  <c r="D209" i="6"/>
  <c r="B213" i="7" s="1"/>
  <c r="D208" i="6"/>
  <c r="B212" i="7" s="1"/>
  <c r="D207" i="6"/>
  <c r="B211" i="7" s="1"/>
  <c r="D206" i="6"/>
  <c r="B210" i="7" s="1"/>
  <c r="D205" i="6"/>
  <c r="B209" i="7" s="1"/>
  <c r="D204" i="6"/>
  <c r="B208" i="7" s="1"/>
  <c r="D203" i="6"/>
  <c r="B207" i="7" s="1"/>
  <c r="D202" i="6"/>
  <c r="B206" i="7" s="1"/>
  <c r="D201" i="6"/>
  <c r="B205" i="7" s="1"/>
  <c r="D200" i="6"/>
  <c r="B204" i="7" s="1"/>
  <c r="D199" i="6"/>
  <c r="B203" i="7" s="1"/>
  <c r="D198" i="6"/>
  <c r="B202" i="7" s="1"/>
  <c r="D197" i="6"/>
  <c r="B201" i="7" s="1"/>
  <c r="D196" i="6"/>
  <c r="B200" i="7" s="1"/>
  <c r="D195" i="6"/>
  <c r="B199" i="7" s="1"/>
  <c r="D194" i="6"/>
  <c r="B198" i="7" s="1"/>
  <c r="D193" i="6"/>
  <c r="B197" i="7" s="1"/>
  <c r="D192" i="6"/>
  <c r="B196" i="7" s="1"/>
  <c r="D191" i="6"/>
  <c r="B195" i="7" s="1"/>
  <c r="D190" i="6"/>
  <c r="B194" i="7" s="1"/>
  <c r="D189" i="6"/>
  <c r="B193" i="7" s="1"/>
  <c r="D188" i="6"/>
  <c r="B192" i="7" s="1"/>
  <c r="D187" i="6"/>
  <c r="B191" i="7" s="1"/>
  <c r="D186" i="6"/>
  <c r="B190" i="7" s="1"/>
  <c r="D185" i="6"/>
  <c r="B189" i="7" s="1"/>
  <c r="D184" i="6"/>
  <c r="B188" i="7" s="1"/>
  <c r="D183" i="6"/>
  <c r="B187" i="7" s="1"/>
  <c r="D182" i="6"/>
  <c r="B186" i="7" s="1"/>
  <c r="D181" i="6"/>
  <c r="B185" i="7" s="1"/>
  <c r="D180" i="6"/>
  <c r="B184" i="7" s="1"/>
  <c r="D179" i="6"/>
  <c r="B183" i="7" s="1"/>
  <c r="D178" i="6"/>
  <c r="B182" i="7" s="1"/>
  <c r="D177" i="6"/>
  <c r="B181" i="7" s="1"/>
  <c r="D176" i="6"/>
  <c r="B180" i="7" s="1"/>
  <c r="D175" i="6"/>
  <c r="B179" i="7" s="1"/>
  <c r="D174" i="6"/>
  <c r="B178" i="7" s="1"/>
  <c r="D173" i="6"/>
  <c r="B177" i="7" s="1"/>
  <c r="D172" i="6"/>
  <c r="B176" i="7" s="1"/>
  <c r="D171" i="6"/>
  <c r="B175" i="7" s="1"/>
  <c r="D170" i="6"/>
  <c r="B174" i="7" s="1"/>
  <c r="D169" i="6"/>
  <c r="B173" i="7" s="1"/>
  <c r="D168" i="6"/>
  <c r="B172" i="7" s="1"/>
  <c r="D167" i="6"/>
  <c r="B171" i="7" s="1"/>
  <c r="D166" i="6"/>
  <c r="B170" i="7" s="1"/>
  <c r="D165" i="6"/>
  <c r="B169" i="7" s="1"/>
  <c r="K169" i="7" s="1"/>
  <c r="D164" i="6"/>
  <c r="B168" i="7" s="1"/>
  <c r="D163" i="6"/>
  <c r="B167" i="7" s="1"/>
  <c r="D162" i="6"/>
  <c r="B166" i="7" s="1"/>
  <c r="D161" i="6"/>
  <c r="B165" i="7" s="1"/>
  <c r="D160" i="6"/>
  <c r="B164" i="7" s="1"/>
  <c r="D159" i="6"/>
  <c r="B163" i="7" s="1"/>
  <c r="D158" i="6"/>
  <c r="B162" i="7" s="1"/>
  <c r="K162" i="7" s="1"/>
  <c r="D157" i="6"/>
  <c r="B161" i="7" s="1"/>
  <c r="D156" i="6"/>
  <c r="B160" i="7" s="1"/>
  <c r="D155" i="6"/>
  <c r="B159" i="7" s="1"/>
  <c r="D154" i="6"/>
  <c r="B158" i="7" s="1"/>
  <c r="D153" i="6"/>
  <c r="B157" i="7" s="1"/>
  <c r="D152" i="6"/>
  <c r="B156" i="7" s="1"/>
  <c r="D151" i="6"/>
  <c r="B155" i="7" s="1"/>
  <c r="D150" i="6"/>
  <c r="B154" i="7" s="1"/>
  <c r="D149" i="6"/>
  <c r="B153" i="7" s="1"/>
  <c r="K153" i="7" s="1"/>
  <c r="D148" i="6"/>
  <c r="B152" i="7" s="1"/>
  <c r="D147" i="6"/>
  <c r="B151" i="7" s="1"/>
  <c r="D146" i="6"/>
  <c r="B150" i="7" s="1"/>
  <c r="D145" i="6"/>
  <c r="B149" i="7" s="1"/>
  <c r="D144" i="6"/>
  <c r="B148" i="7" s="1"/>
  <c r="D143" i="6"/>
  <c r="B147" i="7" s="1"/>
  <c r="K147" i="7" s="1"/>
  <c r="D142" i="6"/>
  <c r="B146" i="7" s="1"/>
  <c r="K146" i="7" s="1"/>
  <c r="D141" i="6"/>
  <c r="B145" i="7" s="1"/>
  <c r="D140" i="6"/>
  <c r="B144" i="7" s="1"/>
  <c r="D139" i="6"/>
  <c r="B143" i="7" s="1"/>
  <c r="D138" i="6"/>
  <c r="B142" i="7" s="1"/>
  <c r="D137" i="6"/>
  <c r="B141" i="7" s="1"/>
  <c r="D136" i="6"/>
  <c r="B140" i="7" s="1"/>
  <c r="D135" i="6"/>
  <c r="B139" i="7" s="1"/>
  <c r="K139" i="7" s="1"/>
  <c r="D134" i="6"/>
  <c r="B138" i="7" s="1"/>
  <c r="K138" i="7" s="1"/>
  <c r="D133" i="6"/>
  <c r="B137" i="7" s="1"/>
  <c r="D132" i="6"/>
  <c r="B136" i="7" s="1"/>
  <c r="D131" i="6"/>
  <c r="B135" i="7" s="1"/>
  <c r="D130" i="6"/>
  <c r="B134" i="7" s="1"/>
  <c r="D129" i="6"/>
  <c r="B133" i="7" s="1"/>
  <c r="D128" i="6"/>
  <c r="B132" i="7" s="1"/>
  <c r="D127" i="6"/>
  <c r="B131" i="7" s="1"/>
  <c r="D126" i="6"/>
  <c r="B130" i="7" s="1"/>
  <c r="K130" i="7" s="1"/>
  <c r="D125" i="6"/>
  <c r="B129" i="7" s="1"/>
  <c r="D124" i="6"/>
  <c r="B128" i="7" s="1"/>
  <c r="D123" i="6"/>
  <c r="B127" i="7" s="1"/>
  <c r="D122" i="6"/>
  <c r="B126" i="7" s="1"/>
  <c r="D121" i="6"/>
  <c r="B125" i="7" s="1"/>
  <c r="D120" i="6"/>
  <c r="B124" i="7" s="1"/>
  <c r="D119" i="6"/>
  <c r="B123" i="7" s="1"/>
  <c r="K123" i="7" s="1"/>
  <c r="D118" i="6"/>
  <c r="B122" i="7" s="1"/>
  <c r="K122" i="7" s="1"/>
  <c r="D117" i="6"/>
  <c r="B121" i="7" s="1"/>
  <c r="D116" i="6"/>
  <c r="B120" i="7" s="1"/>
  <c r="D115" i="6"/>
  <c r="B119" i="7" s="1"/>
  <c r="D114" i="6"/>
  <c r="B118" i="7" s="1"/>
  <c r="D113" i="6"/>
  <c r="B117" i="7" s="1"/>
  <c r="D112" i="6"/>
  <c r="B116" i="7" s="1"/>
  <c r="D111" i="6"/>
  <c r="B115" i="7" s="1"/>
  <c r="D110" i="6"/>
  <c r="B114" i="7" s="1"/>
  <c r="K114" i="7" s="1"/>
  <c r="D109" i="6"/>
  <c r="B113" i="7" s="1"/>
  <c r="D108" i="6"/>
  <c r="B112" i="7" s="1"/>
  <c r="D107" i="6"/>
  <c r="B111" i="7" s="1"/>
  <c r="D106" i="6"/>
  <c r="B110" i="7" s="1"/>
  <c r="D105" i="6"/>
  <c r="B109" i="7" s="1"/>
  <c r="D104" i="6"/>
  <c r="B108" i="7" s="1"/>
  <c r="D103" i="6"/>
  <c r="B107" i="7" s="1"/>
  <c r="K107" i="7" s="1"/>
  <c r="D102" i="6"/>
  <c r="B106" i="7" s="1"/>
  <c r="K106" i="7" s="1"/>
  <c r="D101" i="6"/>
  <c r="B105" i="7" s="1"/>
  <c r="D100" i="6"/>
  <c r="B104" i="7" s="1"/>
  <c r="D99" i="6"/>
  <c r="B103" i="7" s="1"/>
  <c r="D98" i="6"/>
  <c r="B102" i="7" s="1"/>
  <c r="D97" i="6"/>
  <c r="B101" i="7" s="1"/>
  <c r="D96" i="6"/>
  <c r="B100" i="7" s="1"/>
  <c r="D95" i="6"/>
  <c r="B99" i="7" s="1"/>
  <c r="D94" i="6"/>
  <c r="B98" i="7" s="1"/>
  <c r="K98" i="7" s="1"/>
  <c r="D93" i="6"/>
  <c r="B97" i="7" s="1"/>
  <c r="D92" i="6"/>
  <c r="B96" i="7" s="1"/>
  <c r="D91" i="6"/>
  <c r="B95" i="7" s="1"/>
  <c r="D90" i="6"/>
  <c r="B94" i="7" s="1"/>
  <c r="D89" i="6"/>
  <c r="B93" i="7" s="1"/>
  <c r="D88" i="6"/>
  <c r="B92" i="7" s="1"/>
  <c r="D87" i="6"/>
  <c r="B91" i="7" s="1"/>
  <c r="K91" i="7" s="1"/>
  <c r="D86" i="6"/>
  <c r="B90" i="7" s="1"/>
  <c r="K90" i="7" s="1"/>
  <c r="D85" i="6"/>
  <c r="B89" i="7" s="1"/>
  <c r="D84" i="6"/>
  <c r="B88" i="7" s="1"/>
  <c r="D83" i="6"/>
  <c r="B87" i="7" s="1"/>
  <c r="D82" i="6"/>
  <c r="B86" i="7" s="1"/>
  <c r="D81" i="6"/>
  <c r="B85" i="7" s="1"/>
  <c r="D80" i="6"/>
  <c r="B84" i="7" s="1"/>
  <c r="D79" i="6"/>
  <c r="B83" i="7" s="1"/>
  <c r="D78" i="6"/>
  <c r="B82" i="7" s="1"/>
  <c r="K82" i="7" s="1"/>
  <c r="D77" i="6"/>
  <c r="B81" i="7" s="1"/>
  <c r="D76" i="6"/>
  <c r="B80" i="7" s="1"/>
  <c r="D75" i="6"/>
  <c r="B79" i="7" s="1"/>
  <c r="D74" i="6"/>
  <c r="B78" i="7" s="1"/>
  <c r="D73" i="6"/>
  <c r="B77" i="7" s="1"/>
  <c r="D72" i="6"/>
  <c r="B76" i="7" s="1"/>
  <c r="D71" i="6"/>
  <c r="B75" i="7" s="1"/>
  <c r="K75" i="7" s="1"/>
  <c r="D70" i="6"/>
  <c r="B74" i="7" s="1"/>
  <c r="K74" i="7" s="1"/>
  <c r="D69" i="6"/>
  <c r="B73" i="7" s="1"/>
  <c r="D68" i="6"/>
  <c r="B72" i="7" s="1"/>
  <c r="D67" i="6"/>
  <c r="B71" i="7" s="1"/>
  <c r="D66" i="6"/>
  <c r="B70" i="7" s="1"/>
  <c r="D65" i="6"/>
  <c r="B69" i="7" s="1"/>
  <c r="D64" i="6"/>
  <c r="B68" i="7" s="1"/>
  <c r="D63" i="6"/>
  <c r="B67" i="7" s="1"/>
  <c r="D62" i="6"/>
  <c r="B66" i="7" s="1"/>
  <c r="K66" i="7" s="1"/>
  <c r="D61" i="6"/>
  <c r="B65" i="7" s="1"/>
  <c r="D60" i="6"/>
  <c r="B64" i="7" s="1"/>
  <c r="D59" i="6"/>
  <c r="B63" i="7" s="1"/>
  <c r="D58" i="6"/>
  <c r="B62" i="7" s="1"/>
  <c r="D57" i="6"/>
  <c r="B61" i="7" s="1"/>
  <c r="D56" i="6"/>
  <c r="B60" i="7" s="1"/>
  <c r="K60" i="7" s="1"/>
  <c r="D55" i="6"/>
  <c r="B59" i="7" s="1"/>
  <c r="K59" i="7" s="1"/>
  <c r="D54" i="6"/>
  <c r="B58" i="7" s="1"/>
  <c r="K58" i="7" s="1"/>
  <c r="D53" i="6"/>
  <c r="B57" i="7" s="1"/>
  <c r="D52" i="6"/>
  <c r="B56" i="7" s="1"/>
  <c r="D51" i="6"/>
  <c r="B55" i="7" s="1"/>
  <c r="D50" i="6"/>
  <c r="B54" i="7" s="1"/>
  <c r="D49" i="6"/>
  <c r="B53" i="7" s="1"/>
  <c r="D48" i="6"/>
  <c r="B52" i="7" s="1"/>
  <c r="D47" i="6"/>
  <c r="B51" i="7" s="1"/>
  <c r="D46" i="6"/>
  <c r="B50" i="7" s="1"/>
  <c r="K50" i="7" s="1"/>
  <c r="D45" i="6"/>
  <c r="B49" i="7" s="1"/>
  <c r="D44" i="6"/>
  <c r="B48" i="7" s="1"/>
  <c r="D43" i="6"/>
  <c r="B47" i="7" s="1"/>
  <c r="D42" i="6"/>
  <c r="B46" i="7" s="1"/>
  <c r="D41" i="6"/>
  <c r="B45" i="7" s="1"/>
  <c r="D40" i="6"/>
  <c r="B44" i="7" s="1"/>
  <c r="D39" i="6"/>
  <c r="B43" i="7" s="1"/>
  <c r="K43" i="7" s="1"/>
  <c r="D38" i="6"/>
  <c r="B42" i="7" s="1"/>
  <c r="K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K28" i="7" s="1"/>
  <c r="D23" i="6"/>
  <c r="B27" i="7" s="1"/>
  <c r="K27" i="7" s="1"/>
  <c r="D22" i="6"/>
  <c r="B26" i="7" s="1"/>
  <c r="K26" i="7" s="1"/>
  <c r="D21" i="6"/>
  <c r="B25" i="7" s="1"/>
  <c r="D20" i="6"/>
  <c r="B24" i="7" s="1"/>
  <c r="D19" i="6"/>
  <c r="B23" i="7" s="1"/>
  <c r="D18" i="6"/>
  <c r="B22" i="7" s="1"/>
  <c r="G3" i="6"/>
  <c r="I249" i="5"/>
  <c r="I248" i="5"/>
  <c r="I247" i="5"/>
  <c r="I246" i="5"/>
  <c r="I245" i="5"/>
  <c r="I244" i="5"/>
  <c r="I243" i="5"/>
  <c r="I242" i="5"/>
  <c r="I241" i="5"/>
  <c r="I240" i="5"/>
  <c r="I239" i="5"/>
  <c r="I238" i="5"/>
  <c r="I237" i="5"/>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50" i="2" s="1"/>
  <c r="J22" i="2"/>
  <c r="A1007" i="6"/>
  <c r="A1006" i="6"/>
  <c r="A1005" i="6"/>
  <c r="F1004" i="6"/>
  <c r="A1004" i="6"/>
  <c r="A1003" i="6"/>
  <c r="A1002" i="6"/>
  <c r="A1001" i="6"/>
  <c r="K171" i="7" l="1"/>
  <c r="K188" i="7"/>
  <c r="K220" i="7"/>
  <c r="K206" i="7"/>
  <c r="K29" i="7"/>
  <c r="K33" i="7"/>
  <c r="K49" i="7"/>
  <c r="K65" i="7"/>
  <c r="K81" i="7"/>
  <c r="K97" i="7"/>
  <c r="K113" i="7"/>
  <c r="K129" i="7"/>
  <c r="K145" i="7"/>
  <c r="K161" i="7"/>
  <c r="K177" i="7"/>
  <c r="K193" i="7"/>
  <c r="K225" i="7"/>
  <c r="K241" i="7"/>
  <c r="I25" i="7"/>
  <c r="K25" i="7" s="1"/>
  <c r="I41" i="7"/>
  <c r="I57" i="7"/>
  <c r="I73" i="7"/>
  <c r="I89" i="7"/>
  <c r="K89" i="7" s="1"/>
  <c r="I105" i="7"/>
  <c r="I121" i="7"/>
  <c r="K121" i="7" s="1"/>
  <c r="I137" i="7"/>
  <c r="I151" i="7"/>
  <c r="I167" i="7"/>
  <c r="K167" i="7" s="1"/>
  <c r="I182" i="7"/>
  <c r="K182" i="7" s="1"/>
  <c r="I197" i="7"/>
  <c r="I211" i="7"/>
  <c r="I225" i="7"/>
  <c r="I239" i="7"/>
  <c r="K67" i="7"/>
  <c r="K194" i="7"/>
  <c r="K99" i="7"/>
  <c r="I92" i="7"/>
  <c r="I200" i="7"/>
  <c r="K200" i="7" s="1"/>
  <c r="K69" i="7"/>
  <c r="K149" i="7"/>
  <c r="K181" i="7"/>
  <c r="K197" i="7"/>
  <c r="K213" i="7"/>
  <c r="I29" i="7"/>
  <c r="I45" i="7"/>
  <c r="I61" i="7"/>
  <c r="I77" i="7"/>
  <c r="K77" i="7" s="1"/>
  <c r="I93" i="7"/>
  <c r="I109" i="7"/>
  <c r="I125" i="7"/>
  <c r="I141" i="7"/>
  <c r="I155" i="7"/>
  <c r="I171" i="7"/>
  <c r="I186" i="7"/>
  <c r="I201" i="7"/>
  <c r="K201" i="7" s="1"/>
  <c r="I215" i="7"/>
  <c r="K215" i="7" s="1"/>
  <c r="I229" i="7"/>
  <c r="K229" i="7" s="1"/>
  <c r="I243" i="7"/>
  <c r="K243" i="7" s="1"/>
  <c r="K34" i="7"/>
  <c r="K35" i="7"/>
  <c r="K115" i="7"/>
  <c r="K211" i="7"/>
  <c r="K36" i="7"/>
  <c r="I228" i="7"/>
  <c r="K102" i="7"/>
  <c r="K134" i="7"/>
  <c r="K198" i="7"/>
  <c r="I30" i="7"/>
  <c r="K30" i="7" s="1"/>
  <c r="I46" i="7"/>
  <c r="I62" i="7"/>
  <c r="K62" i="7" s="1"/>
  <c r="I78" i="7"/>
  <c r="K78" i="7" s="1"/>
  <c r="I94" i="7"/>
  <c r="I110" i="7"/>
  <c r="K110" i="7" s="1"/>
  <c r="I126" i="7"/>
  <c r="I142" i="7"/>
  <c r="K142" i="7" s="1"/>
  <c r="I156" i="7"/>
  <c r="K156" i="7" s="1"/>
  <c r="I172" i="7"/>
  <c r="I187" i="7"/>
  <c r="K187" i="7" s="1"/>
  <c r="I202" i="7"/>
  <c r="I216" i="7"/>
  <c r="I230" i="7"/>
  <c r="K230" i="7" s="1"/>
  <c r="I244" i="7"/>
  <c r="K137" i="7"/>
  <c r="K210" i="7"/>
  <c r="K83" i="7"/>
  <c r="K68" i="7"/>
  <c r="K100" i="7"/>
  <c r="K132" i="7"/>
  <c r="K196" i="7"/>
  <c r="K228" i="7"/>
  <c r="I76" i="7"/>
  <c r="K76" i="7" s="1"/>
  <c r="I242" i="7"/>
  <c r="K242" i="7" s="1"/>
  <c r="K55" i="7"/>
  <c r="K103" i="7"/>
  <c r="K151" i="7"/>
  <c r="K183" i="7"/>
  <c r="K199" i="7"/>
  <c r="K247" i="7"/>
  <c r="I31" i="7"/>
  <c r="K31" i="7" s="1"/>
  <c r="I47" i="7"/>
  <c r="I63" i="7"/>
  <c r="I79" i="7"/>
  <c r="I95" i="7"/>
  <c r="K95" i="7" s="1"/>
  <c r="I111" i="7"/>
  <c r="I127" i="7"/>
  <c r="I143" i="7"/>
  <c r="K143" i="7" s="1"/>
  <c r="I157" i="7"/>
  <c r="I173" i="7"/>
  <c r="K173" i="7" s="1"/>
  <c r="I203" i="7"/>
  <c r="I217" i="7"/>
  <c r="K217" i="7" s="1"/>
  <c r="I245" i="7"/>
  <c r="K245" i="7" s="1"/>
  <c r="K73" i="7"/>
  <c r="K51" i="7"/>
  <c r="K131" i="7"/>
  <c r="K52" i="7"/>
  <c r="K84" i="7"/>
  <c r="K116" i="7"/>
  <c r="K212" i="7"/>
  <c r="K244" i="7"/>
  <c r="I44" i="7"/>
  <c r="I108" i="7"/>
  <c r="I124" i="7"/>
  <c r="I140" i="7"/>
  <c r="K140" i="7" s="1"/>
  <c r="I154" i="7"/>
  <c r="I170" i="7"/>
  <c r="K170" i="7" s="1"/>
  <c r="I185" i="7"/>
  <c r="K185" i="7" s="1"/>
  <c r="I214" i="7"/>
  <c r="K214" i="7" s="1"/>
  <c r="K72" i="7"/>
  <c r="K120" i="7"/>
  <c r="K152" i="7"/>
  <c r="K168" i="7"/>
  <c r="K184" i="7"/>
  <c r="K216" i="7"/>
  <c r="K232" i="7"/>
  <c r="K248" i="7"/>
  <c r="I32" i="7"/>
  <c r="K32" i="7" s="1"/>
  <c r="I48" i="7"/>
  <c r="K48" i="7" s="1"/>
  <c r="I64" i="7"/>
  <c r="I80" i="7"/>
  <c r="I96" i="7"/>
  <c r="K96" i="7" s="1"/>
  <c r="I112" i="7"/>
  <c r="I128" i="7"/>
  <c r="I144" i="7"/>
  <c r="I158" i="7"/>
  <c r="I174" i="7"/>
  <c r="I188" i="7"/>
  <c r="K203" i="7"/>
  <c r="I218" i="7"/>
  <c r="I231" i="7"/>
  <c r="I246" i="7"/>
  <c r="K246" i="7" s="1"/>
  <c r="K105" i="7"/>
  <c r="K174" i="7"/>
  <c r="K231" i="7"/>
  <c r="I247" i="7"/>
  <c r="K218" i="7"/>
  <c r="K219" i="7"/>
  <c r="I232" i="7"/>
  <c r="I248" i="7"/>
  <c r="K186" i="7"/>
  <c r="K92" i="7"/>
  <c r="K41" i="7"/>
  <c r="K235" i="7"/>
  <c r="K44" i="7"/>
  <c r="K125" i="7"/>
  <c r="K46" i="7"/>
  <c r="K94" i="7"/>
  <c r="K126" i="7"/>
  <c r="K158" i="7"/>
  <c r="K190" i="7"/>
  <c r="K238" i="7"/>
  <c r="I22" i="7"/>
  <c r="K22" i="7" s="1"/>
  <c r="I38" i="7"/>
  <c r="K38" i="7" s="1"/>
  <c r="I54" i="7"/>
  <c r="K54" i="7" s="1"/>
  <c r="I70" i="7"/>
  <c r="K70" i="7" s="1"/>
  <c r="I86" i="7"/>
  <c r="K86" i="7" s="1"/>
  <c r="I102" i="7"/>
  <c r="I118" i="7"/>
  <c r="K118" i="7" s="1"/>
  <c r="I134" i="7"/>
  <c r="I149" i="7"/>
  <c r="I164" i="7"/>
  <c r="K164" i="7" s="1"/>
  <c r="I179" i="7"/>
  <c r="K179" i="7" s="1"/>
  <c r="I194" i="7"/>
  <c r="I208" i="7"/>
  <c r="K208" i="7" s="1"/>
  <c r="I236" i="7"/>
  <c r="K202" i="7"/>
  <c r="K124" i="7"/>
  <c r="K172" i="7"/>
  <c r="K236" i="7"/>
  <c r="K45" i="7"/>
  <c r="K93" i="7"/>
  <c r="K157" i="7"/>
  <c r="K205" i="7"/>
  <c r="I69" i="7"/>
  <c r="I148" i="7"/>
  <c r="K148" i="7" s="1"/>
  <c r="I235" i="7"/>
  <c r="K47" i="7"/>
  <c r="K63" i="7"/>
  <c r="K79" i="7"/>
  <c r="K111" i="7"/>
  <c r="K127" i="7"/>
  <c r="K159" i="7"/>
  <c r="K175" i="7"/>
  <c r="K191" i="7"/>
  <c r="K207" i="7"/>
  <c r="K239" i="7"/>
  <c r="I23" i="7"/>
  <c r="K23" i="7" s="1"/>
  <c r="I39" i="7"/>
  <c r="K39" i="7" s="1"/>
  <c r="I55" i="7"/>
  <c r="I71" i="7"/>
  <c r="K71" i="7" s="1"/>
  <c r="I87" i="7"/>
  <c r="K87" i="7" s="1"/>
  <c r="I103" i="7"/>
  <c r="I119" i="7"/>
  <c r="K119" i="7" s="1"/>
  <c r="I135" i="7"/>
  <c r="K135" i="7" s="1"/>
  <c r="I150" i="7"/>
  <c r="I165" i="7"/>
  <c r="K165" i="7" s="1"/>
  <c r="I180" i="7"/>
  <c r="K180" i="7" s="1"/>
  <c r="I195" i="7"/>
  <c r="K195" i="7" s="1"/>
  <c r="I209" i="7"/>
  <c r="K209" i="7" s="1"/>
  <c r="I223" i="7"/>
  <c r="K223" i="7" s="1"/>
  <c r="I237" i="7"/>
  <c r="K237" i="7" s="1"/>
  <c r="K57" i="7"/>
  <c r="K154" i="7"/>
  <c r="K155" i="7"/>
  <c r="K108" i="7"/>
  <c r="K204" i="7"/>
  <c r="K61" i="7"/>
  <c r="K109" i="7"/>
  <c r="K141" i="7"/>
  <c r="K189" i="7"/>
  <c r="K221" i="7"/>
  <c r="I37" i="7"/>
  <c r="K37" i="7" s="1"/>
  <c r="I53" i="7"/>
  <c r="K53" i="7" s="1"/>
  <c r="I85" i="7"/>
  <c r="K85" i="7" s="1"/>
  <c r="I101" i="7"/>
  <c r="K101" i="7" s="1"/>
  <c r="I117" i="7"/>
  <c r="K117" i="7" s="1"/>
  <c r="I133" i="7"/>
  <c r="K133" i="7" s="1"/>
  <c r="I163" i="7"/>
  <c r="K163" i="7" s="1"/>
  <c r="I178" i="7"/>
  <c r="K178" i="7" s="1"/>
  <c r="I193" i="7"/>
  <c r="I207" i="7"/>
  <c r="I222" i="7"/>
  <c r="K222" i="7" s="1"/>
  <c r="K64" i="7"/>
  <c r="K80" i="7"/>
  <c r="K112" i="7"/>
  <c r="K128" i="7"/>
  <c r="K144" i="7"/>
  <c r="K160" i="7"/>
  <c r="K176" i="7"/>
  <c r="K192" i="7"/>
  <c r="K224" i="7"/>
  <c r="K240" i="7"/>
  <c r="I24" i="7"/>
  <c r="K24" i="7" s="1"/>
  <c r="I40" i="7"/>
  <c r="K40" i="7" s="1"/>
  <c r="I56" i="7"/>
  <c r="K56" i="7" s="1"/>
  <c r="I72" i="7"/>
  <c r="I88" i="7"/>
  <c r="K88" i="7" s="1"/>
  <c r="I104" i="7"/>
  <c r="K104" i="7" s="1"/>
  <c r="I120" i="7"/>
  <c r="I136" i="7"/>
  <c r="K136" i="7" s="1"/>
  <c r="K150" i="7"/>
  <c r="I166" i="7"/>
  <c r="K166" i="7" s="1"/>
  <c r="I181" i="7"/>
  <c r="I196" i="7"/>
  <c r="I210" i="7"/>
  <c r="I224" i="7"/>
  <c r="E29" i="6"/>
  <c r="E45" i="6"/>
  <c r="E61" i="6"/>
  <c r="E77" i="6"/>
  <c r="E93" i="6"/>
  <c r="E109" i="6"/>
  <c r="E125" i="6"/>
  <c r="E141" i="6"/>
  <c r="E157" i="6"/>
  <c r="E173" i="6"/>
  <c r="E189" i="6"/>
  <c r="E205" i="6"/>
  <c r="E221" i="6"/>
  <c r="E237" i="6"/>
  <c r="E30" i="6"/>
  <c r="E46" i="6"/>
  <c r="E62" i="6"/>
  <c r="E78" i="6"/>
  <c r="E94" i="6"/>
  <c r="E110" i="6"/>
  <c r="E126" i="6"/>
  <c r="E142" i="6"/>
  <c r="E158" i="6"/>
  <c r="E174" i="6"/>
  <c r="E190" i="6"/>
  <c r="E206" i="6"/>
  <c r="E222" i="6"/>
  <c r="E238" i="6"/>
  <c r="E31" i="6"/>
  <c r="E47" i="6"/>
  <c r="E63" i="6"/>
  <c r="E79" i="6"/>
  <c r="E95" i="6"/>
  <c r="E111" i="6"/>
  <c r="E127" i="6"/>
  <c r="E143" i="6"/>
  <c r="E159" i="6"/>
  <c r="E175" i="6"/>
  <c r="E191" i="6"/>
  <c r="E207" i="6"/>
  <c r="E223" i="6"/>
  <c r="E239" i="6"/>
  <c r="E32" i="6"/>
  <c r="E48" i="6"/>
  <c r="E64" i="6"/>
  <c r="E80" i="6"/>
  <c r="E96" i="6"/>
  <c r="E112" i="6"/>
  <c r="E128" i="6"/>
  <c r="E144" i="6"/>
  <c r="E160" i="6"/>
  <c r="E176" i="6"/>
  <c r="E192" i="6"/>
  <c r="E208" i="6"/>
  <c r="E224" i="6"/>
  <c r="E240" i="6"/>
  <c r="E33" i="6"/>
  <c r="E49" i="6"/>
  <c r="E65" i="6"/>
  <c r="E81" i="6"/>
  <c r="E97" i="6"/>
  <c r="E113" i="6"/>
  <c r="E129" i="6"/>
  <c r="E145" i="6"/>
  <c r="E161" i="6"/>
  <c r="E177" i="6"/>
  <c r="E193" i="6"/>
  <c r="E209" i="6"/>
  <c r="E225" i="6"/>
  <c r="E241" i="6"/>
  <c r="E18" i="6"/>
  <c r="E34" i="6"/>
  <c r="E50" i="6"/>
  <c r="E66" i="6"/>
  <c r="E82" i="6"/>
  <c r="E98" i="6"/>
  <c r="E114" i="6"/>
  <c r="E130" i="6"/>
  <c r="E146" i="6"/>
  <c r="E162" i="6"/>
  <c r="E178" i="6"/>
  <c r="E194" i="6"/>
  <c r="E210" i="6"/>
  <c r="E226" i="6"/>
  <c r="E242" i="6"/>
  <c r="E19" i="6"/>
  <c r="E35" i="6"/>
  <c r="E51" i="6"/>
  <c r="E67" i="6"/>
  <c r="E83" i="6"/>
  <c r="E99" i="6"/>
  <c r="E115" i="6"/>
  <c r="E131" i="6"/>
  <c r="E147" i="6"/>
  <c r="E163" i="6"/>
  <c r="E179" i="6"/>
  <c r="E195" i="6"/>
  <c r="E211" i="6"/>
  <c r="E227" i="6"/>
  <c r="E243" i="6"/>
  <c r="E20" i="6"/>
  <c r="E36" i="6"/>
  <c r="E52" i="6"/>
  <c r="E68" i="6"/>
  <c r="E84" i="6"/>
  <c r="E100" i="6"/>
  <c r="E116" i="6"/>
  <c r="E132" i="6"/>
  <c r="E148" i="6"/>
  <c r="E164" i="6"/>
  <c r="E180" i="6"/>
  <c r="E196" i="6"/>
  <c r="E212" i="6"/>
  <c r="E228" i="6"/>
  <c r="E244" i="6"/>
  <c r="E21" i="6"/>
  <c r="E37" i="6"/>
  <c r="E53" i="6"/>
  <c r="E69" i="6"/>
  <c r="E85" i="6"/>
  <c r="E101" i="6"/>
  <c r="E117" i="6"/>
  <c r="E133" i="6"/>
  <c r="E149" i="6"/>
  <c r="E165" i="6"/>
  <c r="E181" i="6"/>
  <c r="E197" i="6"/>
  <c r="E213" i="6"/>
  <c r="E229" i="6"/>
  <c r="E245" i="6"/>
  <c r="E22" i="6"/>
  <c r="E38" i="6"/>
  <c r="E54" i="6"/>
  <c r="E70" i="6"/>
  <c r="E86" i="6"/>
  <c r="E102" i="6"/>
  <c r="E118" i="6"/>
  <c r="E134" i="6"/>
  <c r="E150" i="6"/>
  <c r="E166" i="6"/>
  <c r="E182" i="6"/>
  <c r="E198" i="6"/>
  <c r="E214" i="6"/>
  <c r="E230" i="6"/>
  <c r="E23" i="6"/>
  <c r="E39" i="6"/>
  <c r="E55" i="6"/>
  <c r="E71" i="6"/>
  <c r="E87" i="6"/>
  <c r="E103" i="6"/>
  <c r="E119" i="6"/>
  <c r="E135" i="6"/>
  <c r="E151" i="6"/>
  <c r="E167" i="6"/>
  <c r="E183" i="6"/>
  <c r="E199" i="6"/>
  <c r="E215" i="6"/>
  <c r="E231" i="6"/>
  <c r="E24" i="6"/>
  <c r="E40" i="6"/>
  <c r="E56" i="6"/>
  <c r="E72" i="6"/>
  <c r="E88" i="6"/>
  <c r="E104" i="6"/>
  <c r="E120" i="6"/>
  <c r="E136" i="6"/>
  <c r="E152" i="6"/>
  <c r="E168" i="6"/>
  <c r="E184" i="6"/>
  <c r="E200" i="6"/>
  <c r="E216" i="6"/>
  <c r="E232" i="6"/>
  <c r="E25" i="6"/>
  <c r="E41" i="6"/>
  <c r="E57" i="6"/>
  <c r="E73" i="6"/>
  <c r="E89" i="6"/>
  <c r="E105" i="6"/>
  <c r="E121" i="6"/>
  <c r="E137" i="6"/>
  <c r="E153" i="6"/>
  <c r="E169" i="6"/>
  <c r="E185" i="6"/>
  <c r="E201" i="6"/>
  <c r="E217" i="6"/>
  <c r="E233" i="6"/>
  <c r="E26" i="6"/>
  <c r="E42" i="6"/>
  <c r="E58" i="6"/>
  <c r="E74" i="6"/>
  <c r="E90" i="6"/>
  <c r="E106" i="6"/>
  <c r="E122" i="6"/>
  <c r="E138" i="6"/>
  <c r="E154" i="6"/>
  <c r="E170" i="6"/>
  <c r="E186" i="6"/>
  <c r="E202" i="6"/>
  <c r="E218" i="6"/>
  <c r="E234" i="6"/>
  <c r="E27" i="6"/>
  <c r="E43" i="6"/>
  <c r="E59" i="6"/>
  <c r="E75" i="6"/>
  <c r="E91" i="6"/>
  <c r="E107" i="6"/>
  <c r="E123" i="6"/>
  <c r="E139" i="6"/>
  <c r="E155" i="6"/>
  <c r="E171" i="6"/>
  <c r="E187" i="6"/>
  <c r="E203" i="6"/>
  <c r="E219" i="6"/>
  <c r="E235" i="6"/>
  <c r="E28" i="6"/>
  <c r="E44" i="6"/>
  <c r="E60" i="6"/>
  <c r="E76" i="6"/>
  <c r="E92" i="6"/>
  <c r="E108" i="6"/>
  <c r="E124" i="6"/>
  <c r="E140" i="6"/>
  <c r="E156" i="6"/>
  <c r="E172" i="6"/>
  <c r="E188" i="6"/>
  <c r="E204" i="6"/>
  <c r="E220" i="6"/>
  <c r="J253" i="2"/>
  <c r="B250" i="7"/>
  <c r="M11" i="6"/>
  <c r="K250" i="7" l="1"/>
  <c r="K253"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256" i="2" s="1"/>
  <c r="I260" i="2" l="1"/>
  <c r="I258" i="2" s="1"/>
  <c r="I261" i="2"/>
  <c r="I259"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<sst xmlns="http://schemas.openxmlformats.org/spreadsheetml/2006/main" count="5313" uniqueCount="930">
  <si>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</si>
  <si>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</si>
  <si>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</si>
  <si>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</si>
  <si>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</si>
  <si>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</si>
  <si>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</si>
  <si>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</si>
  <si>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</si>
  <si>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</si>
  <si>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</si>
  <si>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</si>
  <si>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</si>
  <si>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</si>
  <si>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</si>
  <si>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</si>
  <si>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</si>
  <si>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</si>
  <si>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</si>
  <si>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</si>
  <si>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</si>
  <si>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</si>
  <si>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</si>
  <si>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</si>
  <si>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</si>
  <si>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</si>
  <si>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</si>
  <si>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</si>
  <si>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</si>
  <si>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</si>
  <si>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</si>
  <si>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</si>
  <si>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</si>
  <si>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</si>
  <si>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</si>
  <si>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</si>
  <si>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</si>
  <si>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</si>
  <si>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</si>
  <si>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</si>
  <si>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</si>
  <si>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</si>
  <si>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</si>
  <si>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</si>
  <si>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</si>
  <si>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</si>
  <si>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</si>
  <si>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</si>
  <si>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</si>
  <si>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</si>
  <si>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</si>
  <si>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</si>
  <si>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</si>
  <si>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</si>
  <si>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</si>
  <si>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</si>
  <si>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</si>
  <si>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</si>
  <si>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</si>
  <si>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</si>
  <si>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</si>
  <si>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</si>
  <si>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</si>
  <si>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</si>
  <si>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</si>
  <si>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</si>
  <si>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</si>
  <si>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</si>
  <si>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</si>
  <si>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</si>
  <si>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</si>
  <si>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</si>
  <si>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</si>
  <si>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</si>
  <si>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</si>
  <si>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</si>
  <si>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</si>
  <si>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</si>
  <si>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</si>
  <si>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</si>
  <si>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</si>
  <si>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</si>
  <si>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</si>
  <si>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</si>
  <si>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</si>
  <si>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</si>
  <si>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</si>
  <si>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</si>
  <si>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</si>
  <si>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</si>
  <si>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</si>
  <si>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</si>
  <si>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</si>
  <si>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</si>
  <si>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</si>
  <si>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</si>
  <si>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</si>
  <si>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</si>
  <si>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</si>
  <si>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</si>
  <si>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</si>
  <si>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</si>
  <si>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</si>
  <si>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</si>
  <si>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</si>
  <si>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</si>
  <si>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</si>
  <si>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</si>
  <si>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</si>
  <si>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</si>
  <si>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</si>
  <si>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</si>
  <si>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</si>
  <si>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</si>
  <si>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</si>
  <si>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</si>
  <si>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</si>
  <si>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</si>
  <si>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</si>
  <si>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</si>
  <si>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</si>
  <si>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</si>
  <si>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</si>
  <si>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</si>
  <si>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</si>
  <si>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</si>
  <si>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</si>
  <si>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</si>
  <si>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</si>
  <si>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</si>
  <si>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</si>
  <si>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</si>
  <si>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</si>
  <si>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</si>
  <si>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</si>
  <si>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</si>
  <si>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</si>
  <si>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</si>
  <si>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</si>
  <si>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</si>
  <si>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</si>
  <si>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</si>
  <si>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</si>
  <si>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</si>
  <si>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</si>
  <si>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</si>
  <si>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</si>
  <si>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</si>
  <si>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</si>
  <si>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</si>
  <si>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</si>
  <si>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</si>
  <si>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</si>
  <si>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</si>
  <si>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</si>
  <si>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</si>
  <si>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</si>
  <si>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</si>
  <si>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</si>
  <si>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</si>
  <si>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</si>
  <si>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</si>
  <si>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</si>
  <si>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</si>
  <si>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</si>
  <si>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</si>
  <si>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</si>
  <si>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</si>
  <si>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</si>
  <si>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</si>
  <si>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</si>
  <si>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</si>
  <si>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</si>
  <si>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</si>
  <si>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</si>
  <si>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</si>
  <si>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</si>
  <si>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</si>
  <si>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</si>
  <si>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</si>
  <si>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</si>
  <si>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</si>
  <si>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</si>
  <si>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</si>
  <si>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</si>
  <si>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</si>
  <si>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</si>
  <si>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</si>
  <si>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</si>
  <si>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</si>
  <si>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</si>
  <si>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</si>
  <si>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</si>
  <si>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</si>
  <si>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</si>
  <si>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</si>
  <si>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</si>
  <si>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</si>
  <si>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</si>
  <si>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</si>
  <si>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</si>
  <si>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</si>
  <si>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</si>
  <si>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</si>
  <si>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</si>
  <si>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</si>
  <si>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</si>
  <si>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</si>
  <si>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</si>
  <si>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</si>
  <si>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</si>
  <si>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</si>
  <si>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</si>
  <si>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</si>
  <si>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</si>
  <si>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</si>
  <si>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</si>
  <si>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</si>
  <si>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</si>
  <si>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</si>
  <si>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</si>
  <si>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</si>
  <si>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</si>
  <si>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</si>
  <si>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</si>
  <si>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</si>
  <si>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</si>
  <si>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</si>
  <si>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</si>
  <si>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</si>
  <si>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</si>
  <si>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</si>
  <si>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</si>
  <si>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</si>
  <si>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</si>
  <si>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</si>
  <si>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</si>
  <si>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</si>
  <si>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</si>
  <si>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</si>
  <si>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</si>
  <si>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</si>
  <si>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</si>
  <si>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</si>
  <si>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</si>
  <si>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</si>
  <si>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</si>
  <si>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</si>
  <si>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</si>
  <si>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</si>
  <si>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</si>
  <si>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</si>
  <si>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</si>
  <si>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</si>
  <si>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</si>
  <si>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</si>
  <si>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</si>
  <si>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</si>
  <si>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</si>
  <si>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</si>
  <si>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</si>
  <si>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</si>
  <si>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</si>
  <si>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</si>
  <si>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</si>
  <si>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</si>
  <si>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</si>
  <si>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</si>
  <si>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</si>
  <si>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</si>
  <si>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</si>
  <si>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</si>
  <si>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</si>
  <si>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</si>
  <si>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</si>
  <si>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</si>
  <si>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</si>
  <si>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</si>
  <si>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</si>
  <si>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</si>
  <si>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</si>
  <si>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</si>
  <si>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</si>
  <si>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</si>
  <si>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</si>
  <si>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</si>
  <si>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</si>
  <si>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</si>
  <si>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</si>
  <si>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</si>
  <si>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</si>
  <si>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</si>
  <si>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</si>
  <si>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</si>
  <si>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</si>
  <si>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</si>
  <si>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</si>
  <si>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</si>
  <si>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</si>
  <si>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</si>
  <si>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</si>
  <si>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</si>
  <si>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</si>
  <si>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</si>
  <si>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</si>
  <si>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</si>
  <si>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</si>
  <si>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</si>
  <si>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</si>
  <si>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</si>
  <si>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</si>
  <si>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</si>
  <si>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</si>
  <si>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</si>
  <si>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</si>
  <si>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</si>
  <si>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</si>
  <si>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</si>
  <si>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</si>
  <si>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</si>
  <si>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</si>
  <si>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</si>
  <si>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</si>
  <si>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</si>
  <si>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</si>
  <si>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</si>
  <si>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</si>
  <si>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</si>
  <si>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</si>
  <si>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</si>
  <si>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</si>
  <si>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</si>
  <si>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</si>
  <si>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</si>
  <si>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</si>
  <si>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</si>
  <si>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</si>
  <si>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</si>
  <si>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</si>
  <si>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</si>
  <si>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</si>
  <si>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</si>
  <si>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</si>
  <si>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</si>
  <si>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</si>
  <si>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</si>
  <si>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</si>
  <si>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</si>
  <si>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</si>
  <si>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</si>
  <si>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</si>
  <si>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</si>
  <si>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</si>
  <si>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</si>
  <si>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</si>
  <si>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</si>
  <si>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</si>
  <si>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</si>
  <si>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</si>
  <si>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</si>
  <si>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</si>
  <si>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</si>
  <si>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</si>
  <si>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</si>
  <si>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</si>
  <si>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</si>
  <si>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</si>
  <si>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</si>
  <si>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</si>
  <si>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</si>
  <si>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</si>
  <si>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</si>
  <si>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</si>
  <si>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</si>
  <si>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</si>
  <si>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</si>
  <si>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</si>
  <si>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</si>
  <si>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</si>
  <si>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</si>
  <si>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</si>
  <si>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</si>
  <si>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</si>
  <si>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</si>
  <si>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</si>
  <si>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</si>
  <si>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</si>
  <si>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</si>
  <si>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</si>
  <si>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</si>
  <si>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</si>
  <si>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</si>
  <si>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</si>
  <si>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</si>
  <si>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</si>
  <si>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</si>
  <si>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</si>
  <si>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</si>
  <si>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</si>
  <si>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</si>
  <si>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</si>
  <si>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</si>
  <si>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</si>
  <si>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</si>
  <si>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</si>
  <si>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</si>
  <si>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</si>
  <si>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</si>
  <si>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</si>
  <si>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</si>
  <si>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</si>
  <si>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</si>
  <si>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</si>
  <si>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</si>
  <si>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</si>
  <si>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</si>
  <si>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</si>
  <si>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</si>
  <si>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</si>
  <si>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</si>
  <si>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</si>
  <si>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</si>
  <si>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</si>
  <si>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</si>
  <si>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</si>
  <si>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</si>
  <si>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</si>
  <si>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</si>
  <si>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</si>
  <si>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</si>
  <si>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</si>
  <si>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</si>
  <si>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</si>
  <si>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</si>
  <si>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</si>
  <si>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</si>
  <si>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</si>
  <si>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</si>
  <si>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</si>
  <si>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</si>
  <si>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</si>
  <si>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</si>
  <si>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</si>
  <si>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</si>
  <si>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</si>
  <si>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</si>
  <si>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</si>
  <si>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</si>
  <si>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</si>
  <si>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</si>
  <si>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</si>
  <si>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</si>
  <si>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</si>
  <si>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</si>
  <si>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</si>
  <si>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</si>
  <si>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</si>
  <si>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</si>
  <si>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</si>
  <si>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</si>
  <si>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</si>
  <si>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</si>
  <si>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</si>
  <si>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</si>
  <si>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</si>
  <si>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</si>
  <si>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</si>
  <si>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</si>
  <si>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</si>
  <si>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</si>
  <si>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</si>
  <si>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</si>
  <si>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</si>
  <si>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</si>
  <si>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</si>
  <si>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</si>
  <si>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</si>
  <si>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</si>
  <si>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</si>
  <si>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</si>
  <si>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</si>
  <si>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</si>
  <si>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</si>
  <si>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</si>
  <si>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</si>
  <si>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</si>
  <si>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</si>
  <si>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</si>
  <si>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</si>
  <si>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</si>
  <si>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</si>
  <si>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</si>
  <si>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</si>
  <si>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</si>
  <si>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</si>
  <si>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</si>
  <si>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</si>
  <si>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</si>
  <si>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</si>
  <si>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</si>
  <si>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</si>
  <si>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</si>
  <si>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</si>
  <si>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</si>
  <si>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</si>
  <si>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</si>
  <si>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</si>
  <si>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</si>
  <si>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</si>
  <si>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</si>
  <si>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</si>
  <si>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</si>
  <si>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</si>
  <si>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</si>
  <si>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</si>
  <si>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</si>
  <si>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</si>
  <si>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</si>
  <si>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</si>
  <si>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</si>
  <si>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</si>
  <si>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</si>
  <si>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</si>
  <si>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</si>
  <si>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</si>
  <si>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</si>
  <si>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</si>
  <si>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</si>
  <si>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</si>
  <si>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</si>
  <si>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</si>
  <si>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</si>
  <si>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</si>
  <si>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</si>
  <si>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</si>
  <si>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</si>
  <si>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</si>
  <si>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</si>
  <si>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</si>
  <si>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</si>
  <si>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</si>
  <si>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</si>
  <si>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</si>
  <si>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</si>
  <si>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</si>
  <si>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</si>
  <si>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</si>
  <si>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</si>
  <si>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</si>
  <si>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</si>
  <si>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</si>
  <si>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</si>
  <si>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</si>
  <si>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</si>
  <si>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</si>
  <si>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</si>
  <si>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</si>
  <si>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</si>
  <si>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</si>
  <si>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</si>
  <si>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</si>
  <si>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</si>
  <si>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</si>
  <si>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</si>
  <si>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</si>
  <si>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</si>
  <si>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</si>
  <si>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</si>
  <si>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</si>
  <si>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</si>
  <si>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</si>
  <si>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</si>
  <si>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</si>
  <si>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</si>
  <si>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</si>
  <si>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</si>
  <si>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</si>
  <si>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</si>
  <si>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</si>
  <si>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</si>
  <si>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</si>
  <si>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</si>
  <si>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</si>
  <si>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</si>
  <si>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</si>
  <si>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</si>
  <si>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</si>
  <si>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</si>
  <si>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</si>
  <si>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</si>
  <si>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</si>
  <si>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</si>
  <si>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</si>
  <si>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</si>
  <si>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</si>
  <si>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</si>
  <si>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</si>
  <si>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</si>
  <si>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</si>
  <si>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</si>
  <si>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</si>
  <si>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</si>
  <si>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</si>
  <si>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</si>
  <si>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</si>
  <si>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</si>
  <si>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</si>
  <si>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</si>
  <si>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</si>
  <si>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</si>
  <si>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</si>
  <si>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</si>
  <si>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</si>
  <si>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</si>
  <si>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</si>
  <si>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</si>
  <si>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</si>
  <si>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</si>
  <si>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</si>
  <si>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</si>
  <si>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</si>
  <si>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</si>
  <si>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</si>
  <si>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</si>
  <si>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</si>
  <si>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</si>
  <si>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</si>
  <si>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</si>
  <si>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</si>
  <si>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</si>
  <si>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</si>
  <si>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</si>
  <si>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</si>
  <si>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</si>
  <si>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</si>
  <si>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</si>
  <si>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</si>
  <si>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</si>
  <si>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</si>
  <si>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</si>
  <si>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</si>
  <si>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</si>
  <si>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</si>
  <si>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</si>
  <si>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</si>
  <si>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</si>
  <si>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</si>
  <si>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</si>
  <si>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</si>
  <si>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</si>
  <si>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</si>
  <si>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</si>
  <si>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</si>
  <si>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</si>
  <si>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</si>
  <si>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</si>
  <si>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</si>
  <si>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</si>
  <si>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</si>
  <si>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</si>
  <si>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</si>
  <si>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</si>
  <si>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</si>
  <si>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</si>
  <si>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</si>
  <si>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</si>
  <si>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</si>
  <si>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</si>
  <si>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</si>
  <si>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</si>
  <si>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</si>
  <si>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</si>
  <si>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</si>
  <si>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</si>
  <si>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</si>
  <si>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</si>
  <si>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</si>
  <si>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</si>
  <si>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</si>
  <si>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</si>
  <si>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</si>
  <si>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</si>
  <si>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</si>
  <si>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</si>
  <si>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</si>
  <si>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</si>
  <si>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</si>
  <si>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</si>
  <si>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</si>
  <si>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</si>
  <si>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</si>
  <si>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</si>
  <si>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</si>
  <si>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</si>
  <si>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</si>
  <si>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</si>
  <si>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</si>
  <si>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</si>
  <si>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</si>
  <si>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</si>
  <si>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</si>
  <si>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</si>
  <si>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</si>
  <si>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</si>
  <si>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</si>
  <si>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</si>
  <si>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</si>
  <si>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</si>
  <si>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</si>
  <si>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</si>
  <si>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</si>
  <si>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</si>
  <si>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</si>
  <si>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</si>
  <si>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</si>
  <si>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</si>
  <si>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jssourcings</t>
  </si>
  <si>
    <t>Sam4 Kong4</t>
  </si>
  <si>
    <t>Bang Rak 152 Chartered Square Building</t>
  </si>
  <si>
    <t>10500 Bangkok</t>
  </si>
  <si>
    <t>Tel: +66 0967325866</t>
  </si>
  <si>
    <t>Email: jssourcings4@gmail.com</t>
  </si>
  <si>
    <t>ACBEVB</t>
  </si>
  <si>
    <t>Flexible acrylic circular barbell, 16g (1.2mm) with two 3mm UV balls</t>
  </si>
  <si>
    <t>Color: Green</t>
  </si>
  <si>
    <t>Color: Purple</t>
  </si>
  <si>
    <t>ALBAJB3</t>
  </si>
  <si>
    <t>Bio - Flex labret, 16g (1.2mm) with a 3mm ball with bezel set crystal</t>
  </si>
  <si>
    <t>ALBEVB</t>
  </si>
  <si>
    <t>Flexible acrylic labret, 16g (1.2mm) with 3mm UV ball</t>
  </si>
  <si>
    <t>BB18B3</t>
  </si>
  <si>
    <t>Color: High Polish</t>
  </si>
  <si>
    <t>PVD plated 316L steel eyebrow barbell, 18g (1mm) with two 3mm balls</t>
  </si>
  <si>
    <t>BB20</t>
  </si>
  <si>
    <t>316L steel barbell, 20g (0.8mm) with 3mm balls</t>
  </si>
  <si>
    <t>BB20CN</t>
  </si>
  <si>
    <t>316L steel eyebrow or helix barbell, 20g (0.8mm) with two 3mm cones</t>
  </si>
  <si>
    <t>316L steel eyebrow barbell, 16g (1.2mm) with two 3mm balls</t>
  </si>
  <si>
    <t>BBECN</t>
  </si>
  <si>
    <t>316L steel eyebrow barbell, 16g (1.2mm) with two 3mm cones</t>
  </si>
  <si>
    <t>BBEITCN</t>
  </si>
  <si>
    <t>Anodized 316L steel industrial barbell, 16g (1.2mm) with two 4mm cones</t>
  </si>
  <si>
    <t>BBER20B</t>
  </si>
  <si>
    <t>316L steel barbell, 14g (1.6mm) with two 4mm balls</t>
  </si>
  <si>
    <t>BBER30B</t>
  </si>
  <si>
    <t>316L steel barbell, 1.6mm (14g) with two 4mm cones</t>
  </si>
  <si>
    <t>BBETB</t>
  </si>
  <si>
    <t>Anodized surgical steel eyebrow or helix barbell, 16g (1.2mm) with two 3mm balls</t>
  </si>
  <si>
    <t>BBETCN</t>
  </si>
  <si>
    <t>Anodized surgical steel eyebrow or helix barbell, 16g (1.2mm) with two 3mm cones</t>
  </si>
  <si>
    <t>316L steel Industrial barbell, 14g (1.6mm) with two 5mm balls</t>
  </si>
  <si>
    <t>BBIVD4</t>
  </si>
  <si>
    <t>316L surgical steel Industrial barbell, 14g (1.6mm) with two 4mm acrylic UV dices</t>
  </si>
  <si>
    <t>Color: Red</t>
  </si>
  <si>
    <t>BBUVDI</t>
  </si>
  <si>
    <t>BCRT18</t>
  </si>
  <si>
    <t>Black PVD plated surgical steel ball closure ring, 18g (1mm) with 3mm ball</t>
  </si>
  <si>
    <t>BCRTE</t>
  </si>
  <si>
    <t>Premium PVD plated surgical steel ball closure ring, 16g (1.2mm) with 3mm ball</t>
  </si>
  <si>
    <t>316L steel belly banana, 14g (1.6m) with a 8mm and a 5mm bezel set jewel ball using original Czech Preciosa crystals.</t>
  </si>
  <si>
    <t>BNB3</t>
  </si>
  <si>
    <t>Surgical steel banana, 14g (1.6mm) with two 3mm balls</t>
  </si>
  <si>
    <t>BNB4</t>
  </si>
  <si>
    <t>Surgical steel banana, 14g (1.6mm) with two 4mm balls</t>
  </si>
  <si>
    <t>BNES2DI</t>
  </si>
  <si>
    <t>Surgical steel banana, 16g (1.2mm) with two 3mm dices</t>
  </si>
  <si>
    <t>BNOCC</t>
  </si>
  <si>
    <t>Gauge: 1.6mm</t>
  </si>
  <si>
    <t>BNT2DI</t>
  </si>
  <si>
    <t>Anodized 316L steel eyebrow banana, 16g (1.2mm) with two 3mm dices</t>
  </si>
  <si>
    <t>CB18B3</t>
  </si>
  <si>
    <t>Surgical steel circular barbell, 18g (1mm) with two 3mm balls</t>
  </si>
  <si>
    <t>CB20B</t>
  </si>
  <si>
    <t>Surgical steel circular barbell, 20g (0.8mm) with two 3mm balls</t>
  </si>
  <si>
    <t>CBEB</t>
  </si>
  <si>
    <t>Surgical steel circular barbell, 16g (1.2mm) with two 3mm balls</t>
  </si>
  <si>
    <t>CBESAB</t>
  </si>
  <si>
    <t>Surgical steel circular barbell, 16g (1.2mm) with two 3mm solid color acrylic balls</t>
  </si>
  <si>
    <t>CBETB</t>
  </si>
  <si>
    <t>Premium PVD plated surgical steel circular barbell, 16g (1.2mm) with two 3mm balls</t>
  </si>
  <si>
    <t>CBETCN</t>
  </si>
  <si>
    <t>Premium PVD plated surgical steel circular barbell, 16g (1.2mm) with two 3mm cones</t>
  </si>
  <si>
    <t>CBEUVCN</t>
  </si>
  <si>
    <t>CBEUVDI</t>
  </si>
  <si>
    <t>CBJB3XS</t>
  </si>
  <si>
    <t>Surgical steel circular barbell, 20g (0.8mm) with two 3mm bezel jewel balls</t>
  </si>
  <si>
    <t>CBM</t>
  </si>
  <si>
    <t>Surgical steel circular barbell, 14g (1.6mm) with two 4mm balls</t>
  </si>
  <si>
    <t>CBSDI</t>
  </si>
  <si>
    <t>Surgical steel circular barbell, 14g (1.6mm) with two 4mm dices</t>
  </si>
  <si>
    <t>CBT18B3</t>
  </si>
  <si>
    <t>PVD plated surgical steel circular barbell 18g (1mm) with two 3mm balls</t>
  </si>
  <si>
    <t>CBTDI</t>
  </si>
  <si>
    <t>Anodized surgical steel circular barbell, 14g (1.6mm) with two 4mm dices</t>
  </si>
  <si>
    <t>INDSAW</t>
  </si>
  <si>
    <t>Surgical steel Industrial barbell, 16g (1.2mm) with a 4mm cone and a casted arrow end</t>
  </si>
  <si>
    <t>LB18CN3</t>
  </si>
  <si>
    <t>Surgical steel labret, 18g (1mm) with 3mm cone</t>
  </si>
  <si>
    <t>LBC3</t>
  </si>
  <si>
    <t>316L steel labret, 16g (1.2mm) with a 3mm bezel set jewel ball</t>
  </si>
  <si>
    <t>LBIC</t>
  </si>
  <si>
    <t>Surgical steel internal threaded labret, 16g (1.2mm) with a 2.5mm flat head crystal top</t>
  </si>
  <si>
    <t>LBIFB</t>
  </si>
  <si>
    <t>Surgical steel internally threaded labret, 16g (1.2mm) with crystal flat head sized 3mm to 5mm for triple tragus piercings</t>
  </si>
  <si>
    <t>LBIFRC</t>
  </si>
  <si>
    <t>Surgical steel internally threaded labret, 16g (1.2mm) with flat top part with ferido glued multi crystals and resin cover</t>
  </si>
  <si>
    <t>LBIRC</t>
  </si>
  <si>
    <t>Surgical steel internally threaded labret, 16g (1.2mm) with bezel set jewel flat head sized 1.5mm to 4mm for triple tragus piercings</t>
  </si>
  <si>
    <t>LBISAB25</t>
  </si>
  <si>
    <t>Clear bio flexible labret, 16g (1.2mm) with a push in 2.5mm solid color acrylic ball</t>
  </si>
  <si>
    <t>LBRT14</t>
  </si>
  <si>
    <t>14g Flexible acrylic labret retainer with push in disc</t>
  </si>
  <si>
    <t>LBRT16</t>
  </si>
  <si>
    <t>16g Flexible acrylic labret retainer with push in disc</t>
  </si>
  <si>
    <t>LBTB3</t>
  </si>
  <si>
    <t>Premium PVD plated surgical steel labret, 16g (1.2mm) with a 3mm ball</t>
  </si>
  <si>
    <t>LBTB4</t>
  </si>
  <si>
    <t>Anodized surgical steel labret, 14g (1.6mm) with a 4mm ball</t>
  </si>
  <si>
    <t>LBTC25</t>
  </si>
  <si>
    <t>Crystal Color: Amethyst / Black Anodized</t>
  </si>
  <si>
    <t>Anodized 316L steel labret, 16g (1.2mm) with an internally threaded 2.5mm crystal top</t>
  </si>
  <si>
    <t>Crystal Color: Light Siam / Black Anodized</t>
  </si>
  <si>
    <t>MFR5</t>
  </si>
  <si>
    <t>5mm multi-crystal ferido glued balls with resin cover and 14g (1.6mm) threading (sold per pcs)</t>
  </si>
  <si>
    <t>NBTS</t>
  </si>
  <si>
    <t>Color: Black Anodized w/ Clear crystal</t>
  </si>
  <si>
    <t>Anodized surgical steel nose bone, 18g (1mm) with clear round crystal top</t>
  </si>
  <si>
    <t>SEGH16J</t>
  </si>
  <si>
    <t>High polished surgical steel hinged segment ring, 16g (1.2mm) with crystal and an inner diameter of 6mm to 10mm</t>
  </si>
  <si>
    <t>SEPA</t>
  </si>
  <si>
    <t>316L Surgical steel septum retainer in a simple inverted U shape</t>
  </si>
  <si>
    <t>SEPTA</t>
  </si>
  <si>
    <t>Pincher Size: Thickness 1.6mm &amp; width 10mm</t>
  </si>
  <si>
    <t>PVD plated 316L steel septum retainer in a simple inverted U shape</t>
  </si>
  <si>
    <t>SEPTB</t>
  </si>
  <si>
    <t>Gauge: 2.5mm</t>
  </si>
  <si>
    <t>Black PVD plated 316L steel septum retainer in a simple inverted U shape with outward pointing ends</t>
  </si>
  <si>
    <t>SP18B3</t>
  </si>
  <si>
    <t>Surgical steel spiral, 18g (1mm) with two 3mm balls</t>
  </si>
  <si>
    <t>SP18JB3</t>
  </si>
  <si>
    <t>Surgical steel eyebrow spiral, 18g (1mm) with two 3mm bezel set jewel balls</t>
  </si>
  <si>
    <t>SP20B</t>
  </si>
  <si>
    <t>Surgical steel eyebrow spiral, 20g (0.8mm) with two 3mm balls</t>
  </si>
  <si>
    <t>SP20CN</t>
  </si>
  <si>
    <t>Surgical steel spiral, 20g (0.8mm) with two 3mm cones</t>
  </si>
  <si>
    <t>SPB3</t>
  </si>
  <si>
    <t>Surgical steel spiral twister - 14g (1.6mm) with two 3mm balls</t>
  </si>
  <si>
    <t>SPEUVDI</t>
  </si>
  <si>
    <t>Surgical steel eyebrow spiral, 16g (1.2mm) with two 3mm UV dices</t>
  </si>
  <si>
    <t>SPT18B3</t>
  </si>
  <si>
    <t>PVD plated surgical steel spiral, 18g (1mm) with two 3mm balls</t>
  </si>
  <si>
    <t>SPT20B</t>
  </si>
  <si>
    <t>Anodized surgical steel eyebrow spiral, 20g (0.8mm) with two 3mm balls</t>
  </si>
  <si>
    <t>TRG13</t>
  </si>
  <si>
    <t>Surgical steel tragus piercing barbell, 16g (1.2mm) with 3mm steel half ball with bezel set crystal and 3mm plain steel ball</t>
  </si>
  <si>
    <t>UBBTC</t>
  </si>
  <si>
    <t>Titanium G23 tongue barbell, 14g (1.6mm) with a 6mm bezel jewel ball top and a lower 6mm plain ball, length of 16mm</t>
  </si>
  <si>
    <t>UBCEC4S</t>
  </si>
  <si>
    <t>Titanium G23 ball closure ring, 16g (1.2mm) with 4mm closure ball with a bezel set crystal</t>
  </si>
  <si>
    <t>UBN2CG</t>
  </si>
  <si>
    <t>UBNEB</t>
  </si>
  <si>
    <t>Titanium G23 eyebrow banana, 16g (1.2mm) with two 3mm balls</t>
  </si>
  <si>
    <t>UINDB</t>
  </si>
  <si>
    <t>Titanium G23 industrial barbell, 14g (1.6mm) with two 5mm balls</t>
  </si>
  <si>
    <t>UINFR5</t>
  </si>
  <si>
    <t>Titanium G23 Industrial barbell, 14g (1.6mm) with two 5mm ferido glued multi-crystal balls with resin cover</t>
  </si>
  <si>
    <t>ULBB3</t>
  </si>
  <si>
    <t>Titanium G23 labret, 16g (1.2mm) with a 3mm ball</t>
  </si>
  <si>
    <t>ULBCN3</t>
  </si>
  <si>
    <t>Titanium G23 labret, 16g (1.2mm) with a 3mm cone</t>
  </si>
  <si>
    <t>ULBICS</t>
  </si>
  <si>
    <t>Titanium G23 internally threaded labret, 16g (1.2mm) with a 2.2mm flat head with a bezel set crystal</t>
  </si>
  <si>
    <t>UNBC</t>
  </si>
  <si>
    <t>Titanium G23 nose bone, 18g (1mm) with bezel set round crystal top</t>
  </si>
  <si>
    <t>USPB4</t>
  </si>
  <si>
    <t>Titanium G23 Spiral, 14g (1.6mm) with two 4mm balls</t>
  </si>
  <si>
    <t>UTBBG</t>
  </si>
  <si>
    <t>Anodized titanium G23 tongue barbell, 14g (1.6mm) with two 6mm balls</t>
  </si>
  <si>
    <t>UTBBS</t>
  </si>
  <si>
    <t>Anodized titanium G23 tongue barbell, 14g (1.6mm) with two 5mm balls</t>
  </si>
  <si>
    <t>UTBN2CG</t>
  </si>
  <si>
    <t>Anodized titanium G23 belly banana, 14g (1.6mm) with an 8mm bezel set jewel ball and an upper 5mm ball</t>
  </si>
  <si>
    <t>UTBNEB</t>
  </si>
  <si>
    <t>Anodized titanium G23 eyebrow banana, 16g (1.2mm) with two 3mm balls</t>
  </si>
  <si>
    <t>UTBNECN</t>
  </si>
  <si>
    <t>Anodized titanium G23 eyebrow banana, 16g (1.2mm) with two 3mm cones</t>
  </si>
  <si>
    <t>UTCBB5</t>
  </si>
  <si>
    <t>Anodized titanium G23 circular barbell, 14g (1.6mm) with 5mm balls</t>
  </si>
  <si>
    <t>UTCBCN5</t>
  </si>
  <si>
    <t>Anodized titanium G23 circular barbell, 14g (1.6mm) with 5mm cones</t>
  </si>
  <si>
    <t>UTCBECN</t>
  </si>
  <si>
    <t>Anodized titanium G23 circular eyebrow barbell, 16g (1.2mm) with 3mm cones</t>
  </si>
  <si>
    <t>UTCBEFR4</t>
  </si>
  <si>
    <t>Anodized titanium G23 circular barbell, 16g (1.2mm) with 4mm resin-covered Ferido multi-crystal balls</t>
  </si>
  <si>
    <t>UTINB</t>
  </si>
  <si>
    <t>Anodized titanium G23 industrial barbell, 14g (1.6mm) with two 5mm balls</t>
  </si>
  <si>
    <t>UTINB4</t>
  </si>
  <si>
    <t>Anodized titanium G23 industrial barbell, 14g (1.6mm) with two 4mm balls</t>
  </si>
  <si>
    <t>UTINCN</t>
  </si>
  <si>
    <t>Anodized titanium G23 industrial barbell, 14g (1.6mm) with two 5mm cones</t>
  </si>
  <si>
    <t>UTINFR5</t>
  </si>
  <si>
    <t>Anodized titanium G23 industrial barbell, 14g (1.6mm) with two 5mm ferido glued multi crystal balls with resin cover</t>
  </si>
  <si>
    <t>UTLBB3</t>
  </si>
  <si>
    <t>Anodized titanium G23 labret, 16g (1.2mm) with a 3mm ball</t>
  </si>
  <si>
    <t>UTLBC4</t>
  </si>
  <si>
    <t>Color: Black Anodized w/ Aquamarine crystal</t>
  </si>
  <si>
    <t>Anodized titanium G23 labret, 16g (1.2mm) with a 4mm bezel set jewel ball</t>
  </si>
  <si>
    <t>Color: Black Anodized w/ Rose crystal</t>
  </si>
  <si>
    <t>XLB16G</t>
  </si>
  <si>
    <t>Pack of 10 steel posts for labrets - 1.2mm threading (16g), selectable length ”body jewelry parts” (4mm base of labret)</t>
  </si>
  <si>
    <t>XUTBB14</t>
  </si>
  <si>
    <t>Set of 5 pcs. of anodized titanium G23 barbells post with 14g (1.6mm) threading</t>
  </si>
  <si>
    <t>BBINDX14A</t>
  </si>
  <si>
    <t>LBIFB3</t>
  </si>
  <si>
    <t>LBIFRC4</t>
  </si>
  <si>
    <t>LBIRC3</t>
  </si>
  <si>
    <t>SEPA14</t>
  </si>
  <si>
    <t>SEPTA14</t>
  </si>
  <si>
    <t>SEPTB10</t>
  </si>
  <si>
    <t>XUTBB14G</t>
  </si>
  <si>
    <t>Nineteen Thousand Five Hundred Eighty Seven and 18 cents THB</t>
  </si>
  <si>
    <t>Surgical steel tongue barbell, 14g (1.6mm) with 5mm acrylic UV dice - length 5/8'' (16mm)</t>
  </si>
  <si>
    <t>Clear bio flexible belly banana, 14g (1.6mm) with a 5mm and a 10mm jewel ball - length 5/8'' (16mm) ''cut to fit to your size''</t>
  </si>
  <si>
    <t>Surgical steel circular barbells, 16g (1.2mm) with two 3mm acrylic UV cones - length 5/16'' (8mm)</t>
  </si>
  <si>
    <t>Surgical steel circular barbells, 16g (1.2mm) with two 3mm acrylic UV dices - length 5/16'' (8mm)</t>
  </si>
  <si>
    <t>Exchange Rate THB-THB</t>
  </si>
  <si>
    <t>Sunny</t>
  </si>
  <si>
    <r>
      <t xml:space="preserve">40% Discount as per </t>
    </r>
    <r>
      <rPr>
        <b/>
        <sz val="10"/>
        <color theme="1"/>
        <rFont val="Arial"/>
        <family val="2"/>
      </rPr>
      <t>Platinum Membership</t>
    </r>
    <r>
      <rPr>
        <sz val="10"/>
        <color theme="1"/>
        <rFont val="Arial"/>
        <family val="2"/>
      </rPr>
      <t xml:space="preserve">: </t>
    </r>
  </si>
  <si>
    <t>Pick up at the Shop:</t>
  </si>
  <si>
    <t>Eleven Thousand Seven Hundred Fifty Two and 31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</si>
</sst>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m/yyyy"/>
    <numFmt numFmtId="165" formatCode="[$-409]d\-mmm\-yy;@"/>
    <numFmt numFmtId="166" formatCode="mm/dd/yyyy"/>
    <numFmt numFmtId="167" formatCode="dd\-mmm\-yyyy"/>
  </numFmts>
  <fonts count="29" x14ac:knownFonts="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7">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cellStyleXfs>
  <cellXfs count="158">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4" fontId="4" fillId="2" borderId="17" xfId="0" applyNumberFormat="1" applyFont="1" applyFill="1" applyBorder="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4" fillId="0" borderId="46" xfId="0" applyFont="1" applyBorder="1" applyAlignment="1">
      <alignment horizontal="right"/>
    </xf>
    <xf numFmtId="0" fontId="1" fillId="5" borderId="4" xfId="0" applyFont="1" applyFill="1" applyBorder="1" applyAlignment="1">
      <alignment horizontal="right" vertical="center"/>
    </xf>
    <xf numFmtId="0" fontId="8" fillId="2" borderId="14" xfId="0" applyFont="1" applyFill="1" applyBorder="1" applyAlignment="1">
      <alignment horizont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7">
    <cellStyle name="Hyperlink 2" xfId="6" xr:uid="{6CFFD761-E1C4-4FFC-9C82-FDD569F38491}"/>
    <cellStyle name="Normal" xfId="0" builtinId="0"/>
    <cellStyle name="Normal 2" xfId="3" xr:uid="{0035700C-F3A5-4A6F-B63A-5CE25669DEE2}"/>
    <cellStyle name="Normal 3" xfId="2" xr:uid="{665067A7-73F8-4B7E-BFD2-7BB3B9468366}"/>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19" sqref="E19"/>
    </sheetView>
  </sheetViews>
  <sheetFormatPr defaultColWidth="9.140625" defaultRowHeight="12.75" x14ac:dyDescent="0.2"/>
  <cols>
    <col min="1" max="1" width="5.28515625" style="2" customWidth="1"/>
    <col min="2" max="2" width="5.28515625" style="1" customWidth="1"/>
    <col min="3" max="6" width="9.140625" style="2"/>
    <col min="7" max="7" width="3.42578125" style="2" customWidth="1"/>
    <col min="8" max="16384" width="9.140625" style="2"/>
  </cols>
  <sheetData>
    <row r="2" spans="2:7" ht="13.5" thickBot="1" x14ac:dyDescent="0.25"/>
    <row r="3" spans="2:7" ht="14.25" x14ac:dyDescent="0.25">
      <c r="B3" s="90"/>
      <c r="C3" s="91"/>
      <c r="D3" s="91"/>
      <c r="E3" s="91"/>
      <c r="F3" s="91"/>
      <c r="G3" s="92"/>
    </row>
    <row r="4" spans="2:7" ht="14.25" x14ac:dyDescent="0.25">
      <c r="B4" s="93" t="s">
        <v>0</v>
      </c>
      <c r="C4" s="94" t="s">
        <v>3</v>
      </c>
      <c r="D4" s="94"/>
      <c r="E4" s="94"/>
      <c r="F4" s="94"/>
      <c r="G4" s="95"/>
    </row>
    <row r="5" spans="2:7" ht="15" customHeight="1" x14ac:dyDescent="0.25">
      <c r="B5" s="93"/>
      <c r="C5" s="94"/>
      <c r="D5" s="94"/>
      <c r="E5" s="94"/>
      <c r="F5" s="94"/>
      <c r="G5" s="95"/>
    </row>
    <row r="6" spans="2:7" ht="14.25" x14ac:dyDescent="0.25">
      <c r="B6" s="93" t="s">
        <v>1</v>
      </c>
      <c r="C6" s="94" t="s">
        <v>4</v>
      </c>
      <c r="D6" s="94"/>
      <c r="E6" s="94"/>
      <c r="F6" s="94"/>
      <c r="G6" s="95"/>
    </row>
    <row r="7" spans="2:7" ht="14.25" x14ac:dyDescent="0.25">
      <c r="B7" s="93"/>
      <c r="C7" s="94"/>
      <c r="D7" s="94"/>
      <c r="E7" s="94"/>
      <c r="F7" s="94"/>
      <c r="G7" s="95"/>
    </row>
    <row r="8" spans="2:7" ht="14.25" x14ac:dyDescent="0.25">
      <c r="B8" s="144" t="s">
        <v>2</v>
      </c>
      <c r="C8" s="94"/>
      <c r="D8" s="94"/>
      <c r="E8" s="94"/>
      <c r="F8" s="94"/>
      <c r="G8" s="95"/>
    </row>
    <row r="9" spans="2:7" ht="14.25" x14ac:dyDescent="0.25">
      <c r="B9" s="144"/>
      <c r="C9" s="94"/>
      <c r="D9" s="94"/>
      <c r="E9" s="94"/>
      <c r="F9" s="94"/>
      <c r="G9" s="95"/>
    </row>
    <row r="10" spans="2:7" ht="14.25" x14ac:dyDescent="0.25">
      <c r="B10" s="93"/>
      <c r="C10" s="94"/>
      <c r="D10" s="94"/>
      <c r="E10" s="94"/>
      <c r="F10" s="94"/>
      <c r="G10" s="95"/>
    </row>
    <row r="11" spans="2:7" x14ac:dyDescent="0.2">
      <c r="B11" s="96"/>
      <c r="C11" s="97"/>
      <c r="D11" s="97"/>
      <c r="E11" s="97"/>
      <c r="F11" s="97"/>
      <c r="G11" s="98"/>
    </row>
    <row r="12" spans="2:7" x14ac:dyDescent="0.2">
      <c r="B12" s="96"/>
      <c r="C12" s="97"/>
      <c r="D12" s="97"/>
      <c r="E12" s="97"/>
      <c r="F12" s="97"/>
      <c r="G12" s="98"/>
    </row>
    <row r="13" spans="2:7" x14ac:dyDescent="0.2">
      <c r="B13" s="96" t="s">
        <v>186</v>
      </c>
      <c r="C13" s="97"/>
      <c r="D13" s="97"/>
      <c r="E13" s="97"/>
      <c r="F13" s="97"/>
      <c r="G13" s="98"/>
    </row>
    <row r="14" spans="2:7" ht="13.5" thickBot="1" x14ac:dyDescent="0.25">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261"/>
  <sheetViews>
    <sheetView tabSelected="1" zoomScale="90" zoomScaleNormal="90" workbookViewId="0">
      <selection activeCell="H5" sqref="H5"/>
    </sheetView>
  </sheetViews>
  <sheetFormatPr defaultColWidth="9.140625" defaultRowHeight="12.75" outlineLevelRow="1" x14ac:dyDescent="0.2"/>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x14ac:dyDescent="0.2">
      <c r="A1" s="3"/>
      <c r="B1" s="4"/>
      <c r="C1" s="4"/>
      <c r="D1" s="4"/>
      <c r="E1" s="4"/>
      <c r="F1" s="4"/>
      <c r="G1" s="4"/>
      <c r="H1" s="4"/>
      <c r="I1" s="4"/>
      <c r="J1" s="4"/>
      <c r="K1" s="5"/>
    </row>
    <row r="2" spans="1:11" ht="15.75" x14ac:dyDescent="0.25">
      <c r="A2" s="126"/>
      <c r="B2" s="137" t="s">
        <v>139</v>
      </c>
      <c r="C2" s="132"/>
      <c r="D2" s="132"/>
      <c r="E2" s="132"/>
      <c r="F2" s="132"/>
      <c r="G2" s="132"/>
      <c r="H2" s="132"/>
      <c r="I2" s="132"/>
      <c r="J2" s="138" t="s">
        <v>145</v>
      </c>
      <c r="K2" s="127"/>
    </row>
    <row r="3" spans="1:11" x14ac:dyDescent="0.2">
      <c r="A3" s="126"/>
      <c r="B3" s="134" t="s">
        <v>140</v>
      </c>
      <c r="C3" s="132"/>
      <c r="D3" s="132"/>
      <c r="E3" s="132"/>
      <c r="F3" s="132"/>
      <c r="G3" s="132"/>
      <c r="H3" s="132"/>
      <c r="I3" s="132"/>
      <c r="J3" s="132"/>
      <c r="K3" s="127"/>
    </row>
    <row r="4" spans="1:11" x14ac:dyDescent="0.2">
      <c r="A4" s="126"/>
      <c r="B4" s="134" t="s">
        <v>141</v>
      </c>
      <c r="C4" s="132"/>
      <c r="D4" s="132"/>
      <c r="E4" s="132"/>
      <c r="F4" s="132"/>
      <c r="G4" s="132"/>
      <c r="H4" s="132"/>
      <c r="I4" s="132"/>
      <c r="J4" s="132"/>
      <c r="K4" s="127"/>
    </row>
    <row r="5" spans="1:11" x14ac:dyDescent="0.2">
      <c r="A5" s="126"/>
      <c r="B5" s="134" t="s">
        <v>142</v>
      </c>
      <c r="C5" s="132"/>
      <c r="D5" s="132"/>
      <c r="E5" s="132"/>
      <c r="F5" s="132"/>
      <c r="G5" s="132"/>
      <c r="H5" s="132"/>
      <c r="I5" s="132"/>
      <c r="J5" s="132"/>
      <c r="K5" s="127"/>
    </row>
    <row r="6" spans="1:11" x14ac:dyDescent="0.2">
      <c r="A6" s="126"/>
      <c r="B6" s="134" t="s">
        <v>143</v>
      </c>
      <c r="C6" s="132"/>
      <c r="D6" s="132"/>
      <c r="E6" s="132"/>
      <c r="F6" s="132"/>
      <c r="G6" s="132"/>
      <c r="H6" s="132"/>
      <c r="I6" s="132"/>
      <c r="J6" s="132"/>
      <c r="K6" s="127"/>
    </row>
    <row r="7" spans="1:11" x14ac:dyDescent="0.2">
      <c r="A7" s="126"/>
      <c r="B7" s="134" t="s">
        <v>144</v>
      </c>
      <c r="C7" s="132"/>
      <c r="D7" s="132"/>
      <c r="E7" s="132"/>
      <c r="F7" s="132"/>
      <c r="G7" s="132"/>
      <c r="H7" s="132"/>
      <c r="I7" s="132"/>
      <c r="J7" s="132"/>
      <c r="K7" s="127"/>
    </row>
    <row r="8" spans="1:11" x14ac:dyDescent="0.2">
      <c r="A8" s="126"/>
      <c r="B8" s="132"/>
      <c r="C8" s="132"/>
      <c r="D8" s="132"/>
      <c r="E8" s="132"/>
      <c r="F8" s="132"/>
      <c r="G8" s="132"/>
      <c r="H8" s="132"/>
      <c r="I8" s="132"/>
      <c r="J8" s="132"/>
      <c r="K8" s="127"/>
    </row>
    <row r="9" spans="1:11" x14ac:dyDescent="0.2">
      <c r="A9" s="126"/>
      <c r="B9" s="113" t="s">
        <v>5</v>
      </c>
      <c r="C9" s="114"/>
      <c r="D9" s="114"/>
      <c r="E9" s="114"/>
      <c r="F9" s="115"/>
      <c r="G9" s="110"/>
      <c r="H9" s="111" t="s">
        <v>12</v>
      </c>
      <c r="I9" s="132"/>
      <c r="J9" s="111" t="s">
        <v>201</v>
      </c>
      <c r="K9" s="127"/>
    </row>
    <row r="10" spans="1:11" ht="15" customHeight="1" x14ac:dyDescent="0.2">
      <c r="A10" s="126"/>
      <c r="B10" s="126" t="s">
        <v>716</v>
      </c>
      <c r="C10" s="132"/>
      <c r="D10" s="132"/>
      <c r="E10" s="132"/>
      <c r="F10" s="127"/>
      <c r="G10" s="128"/>
      <c r="H10" s="128" t="s">
        <v>716</v>
      </c>
      <c r="I10" s="132"/>
      <c r="J10" s="150">
        <v>31242</v>
      </c>
      <c r="K10" s="127"/>
    </row>
    <row r="11" spans="1:11" x14ac:dyDescent="0.2">
      <c r="A11" s="126"/>
      <c r="B11" s="126" t="s">
        <v>717</v>
      </c>
      <c r="C11" s="132"/>
      <c r="D11" s="132"/>
      <c r="E11" s="132"/>
      <c r="F11" s="127"/>
      <c r="G11" s="128"/>
      <c r="H11" s="128" t="s">
        <v>717</v>
      </c>
      <c r="I11" s="132"/>
      <c r="J11" s="151"/>
      <c r="K11" s="127"/>
    </row>
    <row r="12" spans="1:11" x14ac:dyDescent="0.2">
      <c r="A12" s="126"/>
      <c r="B12" s="126" t="s">
        <v>718</v>
      </c>
      <c r="C12" s="132"/>
      <c r="D12" s="132"/>
      <c r="E12" s="132"/>
      <c r="F12" s="127"/>
      <c r="G12" s="128"/>
      <c r="H12" s="128" t="s">
        <v>718</v>
      </c>
      <c r="I12" s="132"/>
      <c r="J12" s="132"/>
      <c r="K12" s="127"/>
    </row>
    <row r="13" spans="1:11" x14ac:dyDescent="0.2">
      <c r="A13" s="126"/>
      <c r="B13" s="126" t="s">
        <v>719</v>
      </c>
      <c r="C13" s="132"/>
      <c r="D13" s="132"/>
      <c r="E13" s="132"/>
      <c r="F13" s="127"/>
      <c r="G13" s="128"/>
      <c r="H13" s="128" t="s">
        <v>719</v>
      </c>
      <c r="I13" s="132"/>
      <c r="J13" s="111" t="s">
        <v>16</v>
      </c>
      <c r="K13" s="127"/>
    </row>
    <row r="14" spans="1:11" ht="15" customHeight="1" x14ac:dyDescent="0.2">
      <c r="A14" s="126"/>
      <c r="B14" s="126" t="s">
        <v>157</v>
      </c>
      <c r="C14" s="132"/>
      <c r="D14" s="132"/>
      <c r="E14" s="132"/>
      <c r="F14" s="127"/>
      <c r="G14" s="128"/>
      <c r="H14" s="128" t="s">
        <v>157</v>
      </c>
      <c r="I14" s="132"/>
      <c r="J14" s="152">
        <v>45168</v>
      </c>
      <c r="K14" s="127"/>
    </row>
    <row r="15" spans="1:11" ht="15" customHeight="1" x14ac:dyDescent="0.2">
      <c r="A15" s="126"/>
      <c r="B15" s="6" t="s">
        <v>11</v>
      </c>
      <c r="C15" s="7"/>
      <c r="D15" s="7"/>
      <c r="E15" s="7"/>
      <c r="F15" s="8"/>
      <c r="G15" s="128"/>
      <c r="H15" s="9" t="s">
        <v>11</v>
      </c>
      <c r="I15" s="132"/>
      <c r="J15" s="153"/>
      <c r="K15" s="127"/>
    </row>
    <row r="16" spans="1:11" ht="15" customHeight="1" x14ac:dyDescent="0.2">
      <c r="A16" s="126"/>
      <c r="B16" s="132"/>
      <c r="C16" s="132"/>
      <c r="D16" s="132"/>
      <c r="E16" s="132"/>
      <c r="F16" s="132"/>
      <c r="G16" s="132"/>
      <c r="H16" s="132"/>
      <c r="I16" s="136" t="s">
        <v>147</v>
      </c>
      <c r="J16" s="142">
        <v>39807</v>
      </c>
      <c r="K16" s="127"/>
    </row>
    <row r="17" spans="1:11" x14ac:dyDescent="0.2">
      <c r="A17" s="126"/>
      <c r="B17" s="132" t="s">
        <v>720</v>
      </c>
      <c r="C17" s="132"/>
      <c r="D17" s="132"/>
      <c r="E17" s="132"/>
      <c r="F17" s="132"/>
      <c r="G17" s="132"/>
      <c r="H17" s="132"/>
      <c r="I17" s="136" t="s">
        <v>148</v>
      </c>
      <c r="J17" s="142" t="s">
        <v>926</v>
      </c>
      <c r="K17" s="127"/>
    </row>
    <row r="18" spans="1:11" ht="18" x14ac:dyDescent="0.25">
      <c r="A18" s="126"/>
      <c r="B18" s="132" t="s">
        <v>721</v>
      </c>
      <c r="C18" s="132"/>
      <c r="D18" s="132"/>
      <c r="E18" s="132"/>
      <c r="F18" s="132"/>
      <c r="G18" s="132"/>
      <c r="H18" s="132"/>
      <c r="I18" s="135" t="s">
        <v>264</v>
      </c>
      <c r="J18" s="116" t="s">
        <v>282</v>
      </c>
      <c r="K18" s="127"/>
    </row>
    <row r="19" spans="1:11" x14ac:dyDescent="0.2">
      <c r="A19" s="126"/>
      <c r="B19" s="132"/>
      <c r="C19" s="132"/>
      <c r="D19" s="132"/>
      <c r="E19" s="132"/>
      <c r="F19" s="132"/>
      <c r="G19" s="132"/>
      <c r="H19" s="132"/>
      <c r="I19" s="132"/>
      <c r="J19" s="132"/>
      <c r="K19" s="127"/>
    </row>
    <row r="20" spans="1:11" x14ac:dyDescent="0.2">
      <c r="A20" s="126"/>
      <c r="B20" s="112" t="s">
        <v>204</v>
      </c>
      <c r="C20" s="112" t="s">
        <v>205</v>
      </c>
      <c r="D20" s="129" t="s">
        <v>290</v>
      </c>
      <c r="E20" s="129" t="s">
        <v>206</v>
      </c>
      <c r="F20" s="154" t="s">
        <v>207</v>
      </c>
      <c r="G20" s="155"/>
      <c r="H20" s="112" t="s">
        <v>174</v>
      </c>
      <c r="I20" s="112" t="s">
        <v>208</v>
      </c>
      <c r="J20" s="112" t="s">
        <v>26</v>
      </c>
      <c r="K20" s="127"/>
    </row>
    <row r="21" spans="1:11" x14ac:dyDescent="0.2">
      <c r="A21" s="126"/>
      <c r="B21" s="117"/>
      <c r="C21" s="117"/>
      <c r="D21" s="118"/>
      <c r="E21" s="118"/>
      <c r="F21" s="156"/>
      <c r="G21" s="157"/>
      <c r="H21" s="117" t="s">
        <v>146</v>
      </c>
      <c r="I21" s="117"/>
      <c r="J21" s="117"/>
      <c r="K21" s="127"/>
    </row>
    <row r="22" spans="1:11" ht="24" x14ac:dyDescent="0.2">
      <c r="A22" s="126"/>
      <c r="B22" s="119">
        <v>2</v>
      </c>
      <c r="C22" s="10" t="s">
        <v>722</v>
      </c>
      <c r="D22" s="130" t="s">
        <v>722</v>
      </c>
      <c r="E22" s="130" t="s">
        <v>30</v>
      </c>
      <c r="F22" s="146" t="s">
        <v>115</v>
      </c>
      <c r="G22" s="147"/>
      <c r="H22" s="11" t="s">
        <v>723</v>
      </c>
      <c r="I22" s="14">
        <v>7.35</v>
      </c>
      <c r="J22" s="121">
        <f t="shared" ref="J22:J85" si="0">I22*B22</f>
        <v>14.7</v>
      </c>
      <c r="K22" s="127"/>
    </row>
    <row r="23" spans="1:11" ht="24" x14ac:dyDescent="0.2">
      <c r="A23" s="126"/>
      <c r="B23" s="119">
        <v>2</v>
      </c>
      <c r="C23" s="10" t="s">
        <v>722</v>
      </c>
      <c r="D23" s="130" t="s">
        <v>722</v>
      </c>
      <c r="E23" s="130" t="s">
        <v>30</v>
      </c>
      <c r="F23" s="146" t="s">
        <v>724</v>
      </c>
      <c r="G23" s="147"/>
      <c r="H23" s="11" t="s">
        <v>723</v>
      </c>
      <c r="I23" s="14">
        <v>7.35</v>
      </c>
      <c r="J23" s="121">
        <f t="shared" si="0"/>
        <v>14.7</v>
      </c>
      <c r="K23" s="127"/>
    </row>
    <row r="24" spans="1:11" ht="24" x14ac:dyDescent="0.2">
      <c r="A24" s="126"/>
      <c r="B24" s="119">
        <v>6</v>
      </c>
      <c r="C24" s="10" t="s">
        <v>722</v>
      </c>
      <c r="D24" s="130" t="s">
        <v>722</v>
      </c>
      <c r="E24" s="130" t="s">
        <v>30</v>
      </c>
      <c r="F24" s="146" t="s">
        <v>725</v>
      </c>
      <c r="G24" s="147"/>
      <c r="H24" s="11" t="s">
        <v>723</v>
      </c>
      <c r="I24" s="14">
        <v>7.35</v>
      </c>
      <c r="J24" s="121">
        <f t="shared" si="0"/>
        <v>44.099999999999994</v>
      </c>
      <c r="K24" s="127"/>
    </row>
    <row r="25" spans="1:11" ht="24" x14ac:dyDescent="0.2">
      <c r="A25" s="126"/>
      <c r="B25" s="119">
        <v>2</v>
      </c>
      <c r="C25" s="10" t="s">
        <v>722</v>
      </c>
      <c r="D25" s="130" t="s">
        <v>722</v>
      </c>
      <c r="E25" s="130" t="s">
        <v>31</v>
      </c>
      <c r="F25" s="146" t="s">
        <v>115</v>
      </c>
      <c r="G25" s="147"/>
      <c r="H25" s="11" t="s">
        <v>723</v>
      </c>
      <c r="I25" s="14">
        <v>7.35</v>
      </c>
      <c r="J25" s="121">
        <f t="shared" si="0"/>
        <v>14.7</v>
      </c>
      <c r="K25" s="127"/>
    </row>
    <row r="26" spans="1:11" ht="24" x14ac:dyDescent="0.2">
      <c r="A26" s="126"/>
      <c r="B26" s="119">
        <v>1</v>
      </c>
      <c r="C26" s="10" t="s">
        <v>726</v>
      </c>
      <c r="D26" s="130" t="s">
        <v>726</v>
      </c>
      <c r="E26" s="130" t="s">
        <v>28</v>
      </c>
      <c r="F26" s="146" t="s">
        <v>112</v>
      </c>
      <c r="G26" s="147"/>
      <c r="H26" s="11" t="s">
        <v>727</v>
      </c>
      <c r="I26" s="14">
        <v>12.61</v>
      </c>
      <c r="J26" s="121">
        <f t="shared" si="0"/>
        <v>12.61</v>
      </c>
      <c r="K26" s="127"/>
    </row>
    <row r="27" spans="1:11" ht="24" x14ac:dyDescent="0.2">
      <c r="A27" s="126"/>
      <c r="B27" s="119">
        <v>1</v>
      </c>
      <c r="C27" s="10" t="s">
        <v>726</v>
      </c>
      <c r="D27" s="130" t="s">
        <v>726</v>
      </c>
      <c r="E27" s="130" t="s">
        <v>28</v>
      </c>
      <c r="F27" s="146" t="s">
        <v>216</v>
      </c>
      <c r="G27" s="147"/>
      <c r="H27" s="11" t="s">
        <v>727</v>
      </c>
      <c r="I27" s="14">
        <v>12.61</v>
      </c>
      <c r="J27" s="121">
        <f t="shared" si="0"/>
        <v>12.61</v>
      </c>
      <c r="K27" s="127"/>
    </row>
    <row r="28" spans="1:11" ht="24" x14ac:dyDescent="0.2">
      <c r="A28" s="126"/>
      <c r="B28" s="119">
        <v>1</v>
      </c>
      <c r="C28" s="10" t="s">
        <v>726</v>
      </c>
      <c r="D28" s="130" t="s">
        <v>726</v>
      </c>
      <c r="E28" s="130" t="s">
        <v>28</v>
      </c>
      <c r="F28" s="146" t="s">
        <v>274</v>
      </c>
      <c r="G28" s="147"/>
      <c r="H28" s="11" t="s">
        <v>727</v>
      </c>
      <c r="I28" s="14">
        <v>12.61</v>
      </c>
      <c r="J28" s="121">
        <f t="shared" si="0"/>
        <v>12.61</v>
      </c>
      <c r="K28" s="127"/>
    </row>
    <row r="29" spans="1:11" ht="24" x14ac:dyDescent="0.2">
      <c r="A29" s="126"/>
      <c r="B29" s="119">
        <v>2</v>
      </c>
      <c r="C29" s="10" t="s">
        <v>726</v>
      </c>
      <c r="D29" s="130" t="s">
        <v>726</v>
      </c>
      <c r="E29" s="130" t="s">
        <v>30</v>
      </c>
      <c r="F29" s="146" t="s">
        <v>112</v>
      </c>
      <c r="G29" s="147"/>
      <c r="H29" s="11" t="s">
        <v>727</v>
      </c>
      <c r="I29" s="14">
        <v>12.61</v>
      </c>
      <c r="J29" s="121">
        <f t="shared" si="0"/>
        <v>25.22</v>
      </c>
      <c r="K29" s="127"/>
    </row>
    <row r="30" spans="1:11" ht="24" x14ac:dyDescent="0.2">
      <c r="A30" s="126"/>
      <c r="B30" s="119">
        <v>2</v>
      </c>
      <c r="C30" s="10" t="s">
        <v>726</v>
      </c>
      <c r="D30" s="130" t="s">
        <v>726</v>
      </c>
      <c r="E30" s="130" t="s">
        <v>30</v>
      </c>
      <c r="F30" s="146" t="s">
        <v>216</v>
      </c>
      <c r="G30" s="147"/>
      <c r="H30" s="11" t="s">
        <v>727</v>
      </c>
      <c r="I30" s="14">
        <v>12.61</v>
      </c>
      <c r="J30" s="121">
        <f t="shared" si="0"/>
        <v>25.22</v>
      </c>
      <c r="K30" s="127"/>
    </row>
    <row r="31" spans="1:11" ht="24" x14ac:dyDescent="0.2">
      <c r="A31" s="126"/>
      <c r="B31" s="119">
        <v>1</v>
      </c>
      <c r="C31" s="10" t="s">
        <v>726</v>
      </c>
      <c r="D31" s="130" t="s">
        <v>726</v>
      </c>
      <c r="E31" s="130" t="s">
        <v>30</v>
      </c>
      <c r="F31" s="146" t="s">
        <v>271</v>
      </c>
      <c r="G31" s="147"/>
      <c r="H31" s="11" t="s">
        <v>727</v>
      </c>
      <c r="I31" s="14">
        <v>12.61</v>
      </c>
      <c r="J31" s="121">
        <f t="shared" si="0"/>
        <v>12.61</v>
      </c>
      <c r="K31" s="127"/>
    </row>
    <row r="32" spans="1:11" ht="24" x14ac:dyDescent="0.2">
      <c r="A32" s="126"/>
      <c r="B32" s="119">
        <v>1</v>
      </c>
      <c r="C32" s="10" t="s">
        <v>726</v>
      </c>
      <c r="D32" s="130" t="s">
        <v>726</v>
      </c>
      <c r="E32" s="130" t="s">
        <v>30</v>
      </c>
      <c r="F32" s="146" t="s">
        <v>274</v>
      </c>
      <c r="G32" s="147"/>
      <c r="H32" s="11" t="s">
        <v>727</v>
      </c>
      <c r="I32" s="14">
        <v>12.61</v>
      </c>
      <c r="J32" s="121">
        <f t="shared" si="0"/>
        <v>12.61</v>
      </c>
      <c r="K32" s="127"/>
    </row>
    <row r="33" spans="1:11" ht="24" x14ac:dyDescent="0.2">
      <c r="A33" s="126"/>
      <c r="B33" s="119">
        <v>1</v>
      </c>
      <c r="C33" s="10" t="s">
        <v>726</v>
      </c>
      <c r="D33" s="130" t="s">
        <v>726</v>
      </c>
      <c r="E33" s="130" t="s">
        <v>31</v>
      </c>
      <c r="F33" s="146" t="s">
        <v>112</v>
      </c>
      <c r="G33" s="147"/>
      <c r="H33" s="11" t="s">
        <v>727</v>
      </c>
      <c r="I33" s="14">
        <v>12.61</v>
      </c>
      <c r="J33" s="121">
        <f t="shared" si="0"/>
        <v>12.61</v>
      </c>
      <c r="K33" s="127"/>
    </row>
    <row r="34" spans="1:11" ht="24" x14ac:dyDescent="0.2">
      <c r="A34" s="126"/>
      <c r="B34" s="119">
        <v>1</v>
      </c>
      <c r="C34" s="10" t="s">
        <v>726</v>
      </c>
      <c r="D34" s="130" t="s">
        <v>726</v>
      </c>
      <c r="E34" s="130" t="s">
        <v>31</v>
      </c>
      <c r="F34" s="146" t="s">
        <v>216</v>
      </c>
      <c r="G34" s="147"/>
      <c r="H34" s="11" t="s">
        <v>727</v>
      </c>
      <c r="I34" s="14">
        <v>12.61</v>
      </c>
      <c r="J34" s="121">
        <f t="shared" si="0"/>
        <v>12.61</v>
      </c>
      <c r="K34" s="127"/>
    </row>
    <row r="35" spans="1:11" ht="24" x14ac:dyDescent="0.2">
      <c r="A35" s="126"/>
      <c r="B35" s="119">
        <v>1</v>
      </c>
      <c r="C35" s="10" t="s">
        <v>726</v>
      </c>
      <c r="D35" s="130" t="s">
        <v>726</v>
      </c>
      <c r="E35" s="130" t="s">
        <v>31</v>
      </c>
      <c r="F35" s="146" t="s">
        <v>273</v>
      </c>
      <c r="G35" s="147"/>
      <c r="H35" s="11" t="s">
        <v>727</v>
      </c>
      <c r="I35" s="14">
        <v>12.61</v>
      </c>
      <c r="J35" s="121">
        <f t="shared" si="0"/>
        <v>12.61</v>
      </c>
      <c r="K35" s="127"/>
    </row>
    <row r="36" spans="1:11" x14ac:dyDescent="0.2">
      <c r="A36" s="126"/>
      <c r="B36" s="119">
        <v>10</v>
      </c>
      <c r="C36" s="10" t="s">
        <v>728</v>
      </c>
      <c r="D36" s="130" t="s">
        <v>728</v>
      </c>
      <c r="E36" s="130" t="s">
        <v>28</v>
      </c>
      <c r="F36" s="146" t="s">
        <v>279</v>
      </c>
      <c r="G36" s="147"/>
      <c r="H36" s="11" t="s">
        <v>729</v>
      </c>
      <c r="I36" s="14">
        <v>4.9000000000000004</v>
      </c>
      <c r="J36" s="121">
        <f t="shared" si="0"/>
        <v>49</v>
      </c>
      <c r="K36" s="127"/>
    </row>
    <row r="37" spans="1:11" x14ac:dyDescent="0.2">
      <c r="A37" s="126"/>
      <c r="B37" s="119">
        <v>10</v>
      </c>
      <c r="C37" s="10" t="s">
        <v>728</v>
      </c>
      <c r="D37" s="130" t="s">
        <v>728</v>
      </c>
      <c r="E37" s="130" t="s">
        <v>30</v>
      </c>
      <c r="F37" s="146" t="s">
        <v>279</v>
      </c>
      <c r="G37" s="147"/>
      <c r="H37" s="11" t="s">
        <v>729</v>
      </c>
      <c r="I37" s="14">
        <v>4.9000000000000004</v>
      </c>
      <c r="J37" s="121">
        <f t="shared" si="0"/>
        <v>49</v>
      </c>
      <c r="K37" s="127"/>
    </row>
    <row r="38" spans="1:11" ht="24" x14ac:dyDescent="0.2">
      <c r="A38" s="126"/>
      <c r="B38" s="119">
        <v>15</v>
      </c>
      <c r="C38" s="10" t="s">
        <v>730</v>
      </c>
      <c r="D38" s="130" t="s">
        <v>730</v>
      </c>
      <c r="E38" s="130" t="s">
        <v>731</v>
      </c>
      <c r="F38" s="146" t="s">
        <v>31</v>
      </c>
      <c r="G38" s="147"/>
      <c r="H38" s="11" t="s">
        <v>732</v>
      </c>
      <c r="I38" s="14">
        <v>6.65</v>
      </c>
      <c r="J38" s="121">
        <f t="shared" si="0"/>
        <v>99.75</v>
      </c>
      <c r="K38" s="127"/>
    </row>
    <row r="39" spans="1:11" x14ac:dyDescent="0.2">
      <c r="A39" s="126"/>
      <c r="B39" s="119">
        <v>8</v>
      </c>
      <c r="C39" s="10" t="s">
        <v>733</v>
      </c>
      <c r="D39" s="130" t="s">
        <v>733</v>
      </c>
      <c r="E39" s="130" t="s">
        <v>30</v>
      </c>
      <c r="F39" s="146"/>
      <c r="G39" s="147"/>
      <c r="H39" s="11" t="s">
        <v>734</v>
      </c>
      <c r="I39" s="14">
        <v>13.66</v>
      </c>
      <c r="J39" s="121">
        <f t="shared" si="0"/>
        <v>109.28</v>
      </c>
      <c r="K39" s="127"/>
    </row>
    <row r="40" spans="1:11" x14ac:dyDescent="0.2">
      <c r="A40" s="126"/>
      <c r="B40" s="119">
        <v>28</v>
      </c>
      <c r="C40" s="10" t="s">
        <v>733</v>
      </c>
      <c r="D40" s="130" t="s">
        <v>733</v>
      </c>
      <c r="E40" s="130" t="s">
        <v>31</v>
      </c>
      <c r="F40" s="146"/>
      <c r="G40" s="147"/>
      <c r="H40" s="11" t="s">
        <v>734</v>
      </c>
      <c r="I40" s="14">
        <v>13.66</v>
      </c>
      <c r="J40" s="121">
        <f t="shared" si="0"/>
        <v>382.48</v>
      </c>
      <c r="K40" s="127"/>
    </row>
    <row r="41" spans="1:11" x14ac:dyDescent="0.2">
      <c r="A41" s="126"/>
      <c r="B41" s="119">
        <v>60</v>
      </c>
      <c r="C41" s="10" t="s">
        <v>733</v>
      </c>
      <c r="D41" s="130" t="s">
        <v>733</v>
      </c>
      <c r="E41" s="130" t="s">
        <v>32</v>
      </c>
      <c r="F41" s="146"/>
      <c r="G41" s="147"/>
      <c r="H41" s="11" t="s">
        <v>734</v>
      </c>
      <c r="I41" s="14">
        <v>13.66</v>
      </c>
      <c r="J41" s="121">
        <f t="shared" si="0"/>
        <v>819.6</v>
      </c>
      <c r="K41" s="127"/>
    </row>
    <row r="42" spans="1:11" ht="24" x14ac:dyDescent="0.2">
      <c r="A42" s="126"/>
      <c r="B42" s="119">
        <v>4</v>
      </c>
      <c r="C42" s="10" t="s">
        <v>735</v>
      </c>
      <c r="D42" s="130" t="s">
        <v>735</v>
      </c>
      <c r="E42" s="130" t="s">
        <v>32</v>
      </c>
      <c r="F42" s="146"/>
      <c r="G42" s="147"/>
      <c r="H42" s="11" t="s">
        <v>736</v>
      </c>
      <c r="I42" s="14">
        <v>13.66</v>
      </c>
      <c r="J42" s="121">
        <f t="shared" si="0"/>
        <v>54.64</v>
      </c>
      <c r="K42" s="127"/>
    </row>
    <row r="43" spans="1:11" x14ac:dyDescent="0.2">
      <c r="A43" s="126"/>
      <c r="B43" s="119">
        <v>10</v>
      </c>
      <c r="C43" s="10" t="s">
        <v>109</v>
      </c>
      <c r="D43" s="130" t="s">
        <v>109</v>
      </c>
      <c r="E43" s="130" t="s">
        <v>30</v>
      </c>
      <c r="F43" s="146"/>
      <c r="G43" s="147"/>
      <c r="H43" s="11" t="s">
        <v>737</v>
      </c>
      <c r="I43" s="14">
        <v>5.6</v>
      </c>
      <c r="J43" s="121">
        <f t="shared" si="0"/>
        <v>56</v>
      </c>
      <c r="K43" s="127"/>
    </row>
    <row r="44" spans="1:11" x14ac:dyDescent="0.2">
      <c r="A44" s="126"/>
      <c r="B44" s="119">
        <v>10</v>
      </c>
      <c r="C44" s="10" t="s">
        <v>109</v>
      </c>
      <c r="D44" s="130" t="s">
        <v>109</v>
      </c>
      <c r="E44" s="130" t="s">
        <v>31</v>
      </c>
      <c r="F44" s="146"/>
      <c r="G44" s="147"/>
      <c r="H44" s="11" t="s">
        <v>737</v>
      </c>
      <c r="I44" s="14">
        <v>5.6</v>
      </c>
      <c r="J44" s="121">
        <f t="shared" si="0"/>
        <v>56</v>
      </c>
      <c r="K44" s="127"/>
    </row>
    <row r="45" spans="1:11" x14ac:dyDescent="0.2">
      <c r="A45" s="126"/>
      <c r="B45" s="119">
        <v>4</v>
      </c>
      <c r="C45" s="10" t="s">
        <v>738</v>
      </c>
      <c r="D45" s="130" t="s">
        <v>738</v>
      </c>
      <c r="E45" s="130" t="s">
        <v>31</v>
      </c>
      <c r="F45" s="146"/>
      <c r="G45" s="147"/>
      <c r="H45" s="11" t="s">
        <v>739</v>
      </c>
      <c r="I45" s="14">
        <v>5.6</v>
      </c>
      <c r="J45" s="121">
        <f t="shared" si="0"/>
        <v>22.4</v>
      </c>
      <c r="K45" s="127"/>
    </row>
    <row r="46" spans="1:11" x14ac:dyDescent="0.2">
      <c r="A46" s="126"/>
      <c r="B46" s="119">
        <v>8</v>
      </c>
      <c r="C46" s="10" t="s">
        <v>738</v>
      </c>
      <c r="D46" s="130" t="s">
        <v>738</v>
      </c>
      <c r="E46" s="130" t="s">
        <v>33</v>
      </c>
      <c r="F46" s="146"/>
      <c r="G46" s="147"/>
      <c r="H46" s="11" t="s">
        <v>739</v>
      </c>
      <c r="I46" s="14">
        <v>5.6</v>
      </c>
      <c r="J46" s="121">
        <f t="shared" si="0"/>
        <v>44.8</v>
      </c>
      <c r="K46" s="127"/>
    </row>
    <row r="47" spans="1:11" ht="24" x14ac:dyDescent="0.2">
      <c r="A47" s="126"/>
      <c r="B47" s="119">
        <v>4</v>
      </c>
      <c r="C47" s="10" t="s">
        <v>740</v>
      </c>
      <c r="D47" s="130" t="s">
        <v>740</v>
      </c>
      <c r="E47" s="130" t="s">
        <v>42</v>
      </c>
      <c r="F47" s="146" t="s">
        <v>279</v>
      </c>
      <c r="G47" s="147"/>
      <c r="H47" s="11" t="s">
        <v>741</v>
      </c>
      <c r="I47" s="14">
        <v>25.92</v>
      </c>
      <c r="J47" s="121">
        <f t="shared" si="0"/>
        <v>103.68</v>
      </c>
      <c r="K47" s="127"/>
    </row>
    <row r="48" spans="1:11" x14ac:dyDescent="0.2">
      <c r="A48" s="126"/>
      <c r="B48" s="119">
        <v>3</v>
      </c>
      <c r="C48" s="10" t="s">
        <v>742</v>
      </c>
      <c r="D48" s="130" t="s">
        <v>742</v>
      </c>
      <c r="E48" s="130" t="s">
        <v>28</v>
      </c>
      <c r="F48" s="146"/>
      <c r="G48" s="147"/>
      <c r="H48" s="11" t="s">
        <v>743</v>
      </c>
      <c r="I48" s="14">
        <v>7</v>
      </c>
      <c r="J48" s="121">
        <f t="shared" si="0"/>
        <v>21</v>
      </c>
      <c r="K48" s="127"/>
    </row>
    <row r="49" spans="1:11" x14ac:dyDescent="0.2">
      <c r="A49" s="126"/>
      <c r="B49" s="119">
        <v>3</v>
      </c>
      <c r="C49" s="10" t="s">
        <v>742</v>
      </c>
      <c r="D49" s="130" t="s">
        <v>742</v>
      </c>
      <c r="E49" s="130" t="s">
        <v>30</v>
      </c>
      <c r="F49" s="146"/>
      <c r="G49" s="147"/>
      <c r="H49" s="11" t="s">
        <v>743</v>
      </c>
      <c r="I49" s="14">
        <v>7</v>
      </c>
      <c r="J49" s="121">
        <f t="shared" si="0"/>
        <v>21</v>
      </c>
      <c r="K49" s="127"/>
    </row>
    <row r="50" spans="1:11" x14ac:dyDescent="0.2">
      <c r="A50" s="126"/>
      <c r="B50" s="119">
        <v>3</v>
      </c>
      <c r="C50" s="10" t="s">
        <v>742</v>
      </c>
      <c r="D50" s="130" t="s">
        <v>742</v>
      </c>
      <c r="E50" s="130" t="s">
        <v>31</v>
      </c>
      <c r="F50" s="146"/>
      <c r="G50" s="147"/>
      <c r="H50" s="11" t="s">
        <v>743</v>
      </c>
      <c r="I50" s="14">
        <v>7</v>
      </c>
      <c r="J50" s="121">
        <f t="shared" si="0"/>
        <v>21</v>
      </c>
      <c r="K50" s="127"/>
    </row>
    <row r="51" spans="1:11" x14ac:dyDescent="0.2">
      <c r="A51" s="126"/>
      <c r="B51" s="119">
        <v>3</v>
      </c>
      <c r="C51" s="10" t="s">
        <v>744</v>
      </c>
      <c r="D51" s="130" t="s">
        <v>744</v>
      </c>
      <c r="E51" s="130" t="s">
        <v>28</v>
      </c>
      <c r="F51" s="146"/>
      <c r="G51" s="147"/>
      <c r="H51" s="11" t="s">
        <v>745</v>
      </c>
      <c r="I51" s="14">
        <v>6.3</v>
      </c>
      <c r="J51" s="121">
        <f t="shared" si="0"/>
        <v>18.899999999999999</v>
      </c>
      <c r="K51" s="127"/>
    </row>
    <row r="52" spans="1:11" x14ac:dyDescent="0.2">
      <c r="A52" s="126"/>
      <c r="B52" s="119">
        <v>3</v>
      </c>
      <c r="C52" s="10" t="s">
        <v>744</v>
      </c>
      <c r="D52" s="130" t="s">
        <v>744</v>
      </c>
      <c r="E52" s="130" t="s">
        <v>30</v>
      </c>
      <c r="F52" s="146"/>
      <c r="G52" s="147"/>
      <c r="H52" s="11" t="s">
        <v>745</v>
      </c>
      <c r="I52" s="14">
        <v>6.3</v>
      </c>
      <c r="J52" s="121">
        <f t="shared" si="0"/>
        <v>18.899999999999999</v>
      </c>
      <c r="K52" s="127"/>
    </row>
    <row r="53" spans="1:11" x14ac:dyDescent="0.2">
      <c r="A53" s="126"/>
      <c r="B53" s="119">
        <v>3</v>
      </c>
      <c r="C53" s="10" t="s">
        <v>744</v>
      </c>
      <c r="D53" s="130" t="s">
        <v>744</v>
      </c>
      <c r="E53" s="130" t="s">
        <v>31</v>
      </c>
      <c r="F53" s="146"/>
      <c r="G53" s="147"/>
      <c r="H53" s="11" t="s">
        <v>745</v>
      </c>
      <c r="I53" s="14">
        <v>6.3</v>
      </c>
      <c r="J53" s="121">
        <f t="shared" si="0"/>
        <v>18.899999999999999</v>
      </c>
      <c r="K53" s="127"/>
    </row>
    <row r="54" spans="1:11" ht="24" x14ac:dyDescent="0.2">
      <c r="A54" s="126"/>
      <c r="B54" s="119">
        <v>1</v>
      </c>
      <c r="C54" s="10" t="s">
        <v>746</v>
      </c>
      <c r="D54" s="130" t="s">
        <v>746</v>
      </c>
      <c r="E54" s="130" t="s">
        <v>28</v>
      </c>
      <c r="F54" s="146" t="s">
        <v>679</v>
      </c>
      <c r="G54" s="147"/>
      <c r="H54" s="11" t="s">
        <v>747</v>
      </c>
      <c r="I54" s="14">
        <v>20.66</v>
      </c>
      <c r="J54" s="121">
        <f t="shared" si="0"/>
        <v>20.66</v>
      </c>
      <c r="K54" s="127"/>
    </row>
    <row r="55" spans="1:11" ht="24" x14ac:dyDescent="0.2">
      <c r="A55" s="126"/>
      <c r="B55" s="119">
        <v>1</v>
      </c>
      <c r="C55" s="10" t="s">
        <v>746</v>
      </c>
      <c r="D55" s="130" t="s">
        <v>746</v>
      </c>
      <c r="E55" s="130" t="s">
        <v>30</v>
      </c>
      <c r="F55" s="146" t="s">
        <v>679</v>
      </c>
      <c r="G55" s="147"/>
      <c r="H55" s="11" t="s">
        <v>747</v>
      </c>
      <c r="I55" s="14">
        <v>20.66</v>
      </c>
      <c r="J55" s="121">
        <f t="shared" si="0"/>
        <v>20.66</v>
      </c>
      <c r="K55" s="127"/>
    </row>
    <row r="56" spans="1:11" ht="24" x14ac:dyDescent="0.2">
      <c r="A56" s="126"/>
      <c r="B56" s="119">
        <v>1</v>
      </c>
      <c r="C56" s="10" t="s">
        <v>746</v>
      </c>
      <c r="D56" s="130" t="s">
        <v>746</v>
      </c>
      <c r="E56" s="130" t="s">
        <v>31</v>
      </c>
      <c r="F56" s="146" t="s">
        <v>679</v>
      </c>
      <c r="G56" s="147"/>
      <c r="H56" s="11" t="s">
        <v>747</v>
      </c>
      <c r="I56" s="14">
        <v>20.66</v>
      </c>
      <c r="J56" s="121">
        <f t="shared" si="0"/>
        <v>20.66</v>
      </c>
      <c r="K56" s="127"/>
    </row>
    <row r="57" spans="1:11" ht="24" x14ac:dyDescent="0.2">
      <c r="A57" s="126"/>
      <c r="B57" s="119">
        <v>1</v>
      </c>
      <c r="C57" s="10" t="s">
        <v>748</v>
      </c>
      <c r="D57" s="130" t="s">
        <v>748</v>
      </c>
      <c r="E57" s="130" t="s">
        <v>28</v>
      </c>
      <c r="F57" s="146" t="s">
        <v>679</v>
      </c>
      <c r="G57" s="147"/>
      <c r="H57" s="11" t="s">
        <v>749</v>
      </c>
      <c r="I57" s="14">
        <v>20.66</v>
      </c>
      <c r="J57" s="121">
        <f t="shared" si="0"/>
        <v>20.66</v>
      </c>
      <c r="K57" s="127"/>
    </row>
    <row r="58" spans="1:11" ht="24" x14ac:dyDescent="0.2">
      <c r="A58" s="126"/>
      <c r="B58" s="119">
        <v>1</v>
      </c>
      <c r="C58" s="10" t="s">
        <v>748</v>
      </c>
      <c r="D58" s="130" t="s">
        <v>748</v>
      </c>
      <c r="E58" s="130" t="s">
        <v>30</v>
      </c>
      <c r="F58" s="146" t="s">
        <v>679</v>
      </c>
      <c r="G58" s="147"/>
      <c r="H58" s="11" t="s">
        <v>749</v>
      </c>
      <c r="I58" s="14">
        <v>20.66</v>
      </c>
      <c r="J58" s="121">
        <f t="shared" si="0"/>
        <v>20.66</v>
      </c>
      <c r="K58" s="127"/>
    </row>
    <row r="59" spans="1:11" ht="24" x14ac:dyDescent="0.2">
      <c r="A59" s="126"/>
      <c r="B59" s="119">
        <v>1</v>
      </c>
      <c r="C59" s="10" t="s">
        <v>748</v>
      </c>
      <c r="D59" s="130" t="s">
        <v>748</v>
      </c>
      <c r="E59" s="130" t="s">
        <v>31</v>
      </c>
      <c r="F59" s="146" t="s">
        <v>679</v>
      </c>
      <c r="G59" s="147"/>
      <c r="H59" s="11" t="s">
        <v>749</v>
      </c>
      <c r="I59" s="14">
        <v>20.66</v>
      </c>
      <c r="J59" s="121">
        <f t="shared" si="0"/>
        <v>20.66</v>
      </c>
      <c r="K59" s="127"/>
    </row>
    <row r="60" spans="1:11" x14ac:dyDescent="0.2">
      <c r="A60" s="126"/>
      <c r="B60" s="119">
        <v>16</v>
      </c>
      <c r="C60" s="10" t="s">
        <v>35</v>
      </c>
      <c r="D60" s="130" t="s">
        <v>912</v>
      </c>
      <c r="E60" s="130" t="s">
        <v>39</v>
      </c>
      <c r="F60" s="146"/>
      <c r="G60" s="147"/>
      <c r="H60" s="11" t="s">
        <v>750</v>
      </c>
      <c r="I60" s="14">
        <v>8.76</v>
      </c>
      <c r="J60" s="121">
        <f t="shared" si="0"/>
        <v>140.16</v>
      </c>
      <c r="K60" s="127"/>
    </row>
    <row r="61" spans="1:11" ht="24" x14ac:dyDescent="0.2">
      <c r="A61" s="126"/>
      <c r="B61" s="119">
        <v>1</v>
      </c>
      <c r="C61" s="10" t="s">
        <v>751</v>
      </c>
      <c r="D61" s="130" t="s">
        <v>751</v>
      </c>
      <c r="E61" s="130" t="s">
        <v>40</v>
      </c>
      <c r="F61" s="146" t="s">
        <v>279</v>
      </c>
      <c r="G61" s="147"/>
      <c r="H61" s="11" t="s">
        <v>752</v>
      </c>
      <c r="I61" s="14">
        <v>12.96</v>
      </c>
      <c r="J61" s="121">
        <f t="shared" si="0"/>
        <v>12.96</v>
      </c>
      <c r="K61" s="127"/>
    </row>
    <row r="62" spans="1:11" ht="24" x14ac:dyDescent="0.2">
      <c r="A62" s="126"/>
      <c r="B62" s="119">
        <v>1</v>
      </c>
      <c r="C62" s="10" t="s">
        <v>751</v>
      </c>
      <c r="D62" s="130" t="s">
        <v>751</v>
      </c>
      <c r="E62" s="130" t="s">
        <v>40</v>
      </c>
      <c r="F62" s="146" t="s">
        <v>115</v>
      </c>
      <c r="G62" s="147"/>
      <c r="H62" s="11" t="s">
        <v>752</v>
      </c>
      <c r="I62" s="14">
        <v>12.96</v>
      </c>
      <c r="J62" s="121">
        <f t="shared" si="0"/>
        <v>12.96</v>
      </c>
      <c r="K62" s="127"/>
    </row>
    <row r="63" spans="1:11" ht="24" x14ac:dyDescent="0.2">
      <c r="A63" s="126"/>
      <c r="B63" s="119">
        <v>1</v>
      </c>
      <c r="C63" s="10" t="s">
        <v>751</v>
      </c>
      <c r="D63" s="130" t="s">
        <v>751</v>
      </c>
      <c r="E63" s="130" t="s">
        <v>40</v>
      </c>
      <c r="F63" s="146" t="s">
        <v>679</v>
      </c>
      <c r="G63" s="147"/>
      <c r="H63" s="11" t="s">
        <v>752</v>
      </c>
      <c r="I63" s="14">
        <v>12.96</v>
      </c>
      <c r="J63" s="121">
        <f t="shared" si="0"/>
        <v>12.96</v>
      </c>
      <c r="K63" s="127"/>
    </row>
    <row r="64" spans="1:11" ht="24" x14ac:dyDescent="0.2">
      <c r="A64" s="126"/>
      <c r="B64" s="119">
        <v>1</v>
      </c>
      <c r="C64" s="10" t="s">
        <v>751</v>
      </c>
      <c r="D64" s="130" t="s">
        <v>751</v>
      </c>
      <c r="E64" s="130" t="s">
        <v>40</v>
      </c>
      <c r="F64" s="146" t="s">
        <v>753</v>
      </c>
      <c r="G64" s="147"/>
      <c r="H64" s="11" t="s">
        <v>752</v>
      </c>
      <c r="I64" s="14">
        <v>12.96</v>
      </c>
      <c r="J64" s="121">
        <f t="shared" si="0"/>
        <v>12.96</v>
      </c>
      <c r="K64" s="127"/>
    </row>
    <row r="65" spans="1:11" ht="24" x14ac:dyDescent="0.2">
      <c r="A65" s="126"/>
      <c r="B65" s="119">
        <v>3</v>
      </c>
      <c r="C65" s="10" t="s">
        <v>754</v>
      </c>
      <c r="D65" s="130" t="s">
        <v>754</v>
      </c>
      <c r="E65" s="130" t="s">
        <v>279</v>
      </c>
      <c r="F65" s="146"/>
      <c r="G65" s="147"/>
      <c r="H65" s="11" t="s">
        <v>921</v>
      </c>
      <c r="I65" s="14">
        <v>10.16</v>
      </c>
      <c r="J65" s="121">
        <f t="shared" si="0"/>
        <v>30.48</v>
      </c>
      <c r="K65" s="127"/>
    </row>
    <row r="66" spans="1:11" ht="24" x14ac:dyDescent="0.2">
      <c r="A66" s="126"/>
      <c r="B66" s="119">
        <v>3</v>
      </c>
      <c r="C66" s="10" t="s">
        <v>754</v>
      </c>
      <c r="D66" s="130" t="s">
        <v>754</v>
      </c>
      <c r="E66" s="130" t="s">
        <v>679</v>
      </c>
      <c r="F66" s="146"/>
      <c r="G66" s="147"/>
      <c r="H66" s="11" t="s">
        <v>921</v>
      </c>
      <c r="I66" s="14">
        <v>10.16</v>
      </c>
      <c r="J66" s="121">
        <f t="shared" si="0"/>
        <v>30.48</v>
      </c>
      <c r="K66" s="127"/>
    </row>
    <row r="67" spans="1:11" ht="24" x14ac:dyDescent="0.2">
      <c r="A67" s="126"/>
      <c r="B67" s="119">
        <v>3</v>
      </c>
      <c r="C67" s="10" t="s">
        <v>754</v>
      </c>
      <c r="D67" s="130" t="s">
        <v>754</v>
      </c>
      <c r="E67" s="130" t="s">
        <v>725</v>
      </c>
      <c r="F67" s="146"/>
      <c r="G67" s="147"/>
      <c r="H67" s="11" t="s">
        <v>921</v>
      </c>
      <c r="I67" s="14">
        <v>10.16</v>
      </c>
      <c r="J67" s="121">
        <f t="shared" si="0"/>
        <v>30.48</v>
      </c>
      <c r="K67" s="127"/>
    </row>
    <row r="68" spans="1:11" ht="24" x14ac:dyDescent="0.2">
      <c r="A68" s="126"/>
      <c r="B68" s="119">
        <v>3</v>
      </c>
      <c r="C68" s="10" t="s">
        <v>754</v>
      </c>
      <c r="D68" s="130" t="s">
        <v>754</v>
      </c>
      <c r="E68" s="130" t="s">
        <v>753</v>
      </c>
      <c r="F68" s="146"/>
      <c r="G68" s="147"/>
      <c r="H68" s="11" t="s">
        <v>921</v>
      </c>
      <c r="I68" s="14">
        <v>10.16</v>
      </c>
      <c r="J68" s="121">
        <f t="shared" si="0"/>
        <v>30.48</v>
      </c>
      <c r="K68" s="127"/>
    </row>
    <row r="69" spans="1:11" ht="24" x14ac:dyDescent="0.2">
      <c r="A69" s="126"/>
      <c r="B69" s="119">
        <v>2</v>
      </c>
      <c r="C69" s="10" t="s">
        <v>622</v>
      </c>
      <c r="D69" s="130" t="s">
        <v>622</v>
      </c>
      <c r="E69" s="130" t="s">
        <v>30</v>
      </c>
      <c r="F69" s="146" t="s">
        <v>724</v>
      </c>
      <c r="G69" s="147"/>
      <c r="H69" s="11" t="s">
        <v>624</v>
      </c>
      <c r="I69" s="14">
        <v>20.66</v>
      </c>
      <c r="J69" s="121">
        <f t="shared" si="0"/>
        <v>41.32</v>
      </c>
      <c r="K69" s="127"/>
    </row>
    <row r="70" spans="1:11" ht="24" x14ac:dyDescent="0.2">
      <c r="A70" s="126"/>
      <c r="B70" s="119">
        <v>2</v>
      </c>
      <c r="C70" s="10" t="s">
        <v>622</v>
      </c>
      <c r="D70" s="130" t="s">
        <v>622</v>
      </c>
      <c r="E70" s="130" t="s">
        <v>31</v>
      </c>
      <c r="F70" s="146" t="s">
        <v>724</v>
      </c>
      <c r="G70" s="147"/>
      <c r="H70" s="11" t="s">
        <v>624</v>
      </c>
      <c r="I70" s="14">
        <v>20.66</v>
      </c>
      <c r="J70" s="121">
        <f t="shared" si="0"/>
        <v>41.32</v>
      </c>
      <c r="K70" s="127"/>
    </row>
    <row r="71" spans="1:11" ht="24" x14ac:dyDescent="0.2">
      <c r="A71" s="126"/>
      <c r="B71" s="119">
        <v>2</v>
      </c>
      <c r="C71" s="10" t="s">
        <v>622</v>
      </c>
      <c r="D71" s="130" t="s">
        <v>622</v>
      </c>
      <c r="E71" s="130" t="s">
        <v>32</v>
      </c>
      <c r="F71" s="146" t="s">
        <v>724</v>
      </c>
      <c r="G71" s="147"/>
      <c r="H71" s="11" t="s">
        <v>624</v>
      </c>
      <c r="I71" s="14">
        <v>20.66</v>
      </c>
      <c r="J71" s="121">
        <f t="shared" si="0"/>
        <v>41.32</v>
      </c>
      <c r="K71" s="127"/>
    </row>
    <row r="72" spans="1:11" ht="24" x14ac:dyDescent="0.2">
      <c r="A72" s="126"/>
      <c r="B72" s="119">
        <v>2</v>
      </c>
      <c r="C72" s="10" t="s">
        <v>755</v>
      </c>
      <c r="D72" s="130" t="s">
        <v>755</v>
      </c>
      <c r="E72" s="130" t="s">
        <v>28</v>
      </c>
      <c r="F72" s="146" t="s">
        <v>679</v>
      </c>
      <c r="G72" s="147"/>
      <c r="H72" s="11" t="s">
        <v>756</v>
      </c>
      <c r="I72" s="14">
        <v>20.66</v>
      </c>
      <c r="J72" s="121">
        <f t="shared" si="0"/>
        <v>41.32</v>
      </c>
      <c r="K72" s="127"/>
    </row>
    <row r="73" spans="1:11" ht="24" x14ac:dyDescent="0.2">
      <c r="A73" s="126"/>
      <c r="B73" s="119">
        <v>2</v>
      </c>
      <c r="C73" s="10" t="s">
        <v>755</v>
      </c>
      <c r="D73" s="130" t="s">
        <v>755</v>
      </c>
      <c r="E73" s="130" t="s">
        <v>28</v>
      </c>
      <c r="F73" s="146" t="s">
        <v>277</v>
      </c>
      <c r="G73" s="147"/>
      <c r="H73" s="11" t="s">
        <v>756</v>
      </c>
      <c r="I73" s="14">
        <v>20.66</v>
      </c>
      <c r="J73" s="121">
        <f t="shared" si="0"/>
        <v>41.32</v>
      </c>
      <c r="K73" s="127"/>
    </row>
    <row r="74" spans="1:11" ht="24" x14ac:dyDescent="0.2">
      <c r="A74" s="126"/>
      <c r="B74" s="119">
        <v>2</v>
      </c>
      <c r="C74" s="10" t="s">
        <v>755</v>
      </c>
      <c r="D74" s="130" t="s">
        <v>755</v>
      </c>
      <c r="E74" s="130" t="s">
        <v>30</v>
      </c>
      <c r="F74" s="146" t="s">
        <v>679</v>
      </c>
      <c r="G74" s="147"/>
      <c r="H74" s="11" t="s">
        <v>756</v>
      </c>
      <c r="I74" s="14">
        <v>20.66</v>
      </c>
      <c r="J74" s="121">
        <f t="shared" si="0"/>
        <v>41.32</v>
      </c>
      <c r="K74" s="127"/>
    </row>
    <row r="75" spans="1:11" ht="24" x14ac:dyDescent="0.2">
      <c r="A75" s="126"/>
      <c r="B75" s="119">
        <v>2</v>
      </c>
      <c r="C75" s="10" t="s">
        <v>755</v>
      </c>
      <c r="D75" s="130" t="s">
        <v>755</v>
      </c>
      <c r="E75" s="130" t="s">
        <v>30</v>
      </c>
      <c r="F75" s="146" t="s">
        <v>277</v>
      </c>
      <c r="G75" s="147"/>
      <c r="H75" s="11" t="s">
        <v>756</v>
      </c>
      <c r="I75" s="14">
        <v>20.66</v>
      </c>
      <c r="J75" s="121">
        <f t="shared" si="0"/>
        <v>41.32</v>
      </c>
      <c r="K75" s="127"/>
    </row>
    <row r="76" spans="1:11" ht="24" x14ac:dyDescent="0.2">
      <c r="A76" s="126"/>
      <c r="B76" s="119">
        <v>2</v>
      </c>
      <c r="C76" s="10" t="s">
        <v>755</v>
      </c>
      <c r="D76" s="130" t="s">
        <v>755</v>
      </c>
      <c r="E76" s="130" t="s">
        <v>31</v>
      </c>
      <c r="F76" s="146" t="s">
        <v>679</v>
      </c>
      <c r="G76" s="147"/>
      <c r="H76" s="11" t="s">
        <v>756</v>
      </c>
      <c r="I76" s="14">
        <v>20.66</v>
      </c>
      <c r="J76" s="121">
        <f t="shared" si="0"/>
        <v>41.32</v>
      </c>
      <c r="K76" s="127"/>
    </row>
    <row r="77" spans="1:11" ht="24" x14ac:dyDescent="0.2">
      <c r="A77" s="126"/>
      <c r="B77" s="119">
        <v>2</v>
      </c>
      <c r="C77" s="10" t="s">
        <v>755</v>
      </c>
      <c r="D77" s="130" t="s">
        <v>755</v>
      </c>
      <c r="E77" s="130" t="s">
        <v>31</v>
      </c>
      <c r="F77" s="146" t="s">
        <v>277</v>
      </c>
      <c r="G77" s="147"/>
      <c r="H77" s="11" t="s">
        <v>756</v>
      </c>
      <c r="I77" s="14">
        <v>20.66</v>
      </c>
      <c r="J77" s="121">
        <f t="shared" si="0"/>
        <v>41.32</v>
      </c>
      <c r="K77" s="127"/>
    </row>
    <row r="78" spans="1:11" ht="24" x14ac:dyDescent="0.2">
      <c r="A78" s="126"/>
      <c r="B78" s="119">
        <v>2</v>
      </c>
      <c r="C78" s="10" t="s">
        <v>757</v>
      </c>
      <c r="D78" s="130" t="s">
        <v>757</v>
      </c>
      <c r="E78" s="130" t="s">
        <v>28</v>
      </c>
      <c r="F78" s="146" t="s">
        <v>724</v>
      </c>
      <c r="G78" s="147"/>
      <c r="H78" s="11" t="s">
        <v>758</v>
      </c>
      <c r="I78" s="14">
        <v>20.66</v>
      </c>
      <c r="J78" s="121">
        <f t="shared" si="0"/>
        <v>41.32</v>
      </c>
      <c r="K78" s="127"/>
    </row>
    <row r="79" spans="1:11" ht="24" x14ac:dyDescent="0.2">
      <c r="A79" s="126"/>
      <c r="B79" s="119">
        <v>2</v>
      </c>
      <c r="C79" s="10" t="s">
        <v>757</v>
      </c>
      <c r="D79" s="130" t="s">
        <v>757</v>
      </c>
      <c r="E79" s="130" t="s">
        <v>30</v>
      </c>
      <c r="F79" s="146" t="s">
        <v>724</v>
      </c>
      <c r="G79" s="147"/>
      <c r="H79" s="11" t="s">
        <v>758</v>
      </c>
      <c r="I79" s="14">
        <v>20.66</v>
      </c>
      <c r="J79" s="121">
        <f t="shared" si="0"/>
        <v>41.32</v>
      </c>
      <c r="K79" s="127"/>
    </row>
    <row r="80" spans="1:11" ht="24" x14ac:dyDescent="0.2">
      <c r="A80" s="126"/>
      <c r="B80" s="119">
        <v>2</v>
      </c>
      <c r="C80" s="10" t="s">
        <v>757</v>
      </c>
      <c r="D80" s="130" t="s">
        <v>757</v>
      </c>
      <c r="E80" s="130" t="s">
        <v>31</v>
      </c>
      <c r="F80" s="146" t="s">
        <v>724</v>
      </c>
      <c r="G80" s="147"/>
      <c r="H80" s="11" t="s">
        <v>758</v>
      </c>
      <c r="I80" s="14">
        <v>20.66</v>
      </c>
      <c r="J80" s="121">
        <f t="shared" si="0"/>
        <v>41.32</v>
      </c>
      <c r="K80" s="127"/>
    </row>
    <row r="81" spans="1:11" ht="24" x14ac:dyDescent="0.2">
      <c r="A81" s="126"/>
      <c r="B81" s="119">
        <v>2</v>
      </c>
      <c r="C81" s="10" t="s">
        <v>504</v>
      </c>
      <c r="D81" s="130" t="s">
        <v>504</v>
      </c>
      <c r="E81" s="130" t="s">
        <v>300</v>
      </c>
      <c r="F81" s="146" t="s">
        <v>275</v>
      </c>
      <c r="G81" s="147"/>
      <c r="H81" s="11" t="s">
        <v>506</v>
      </c>
      <c r="I81" s="14">
        <v>20.66</v>
      </c>
      <c r="J81" s="121">
        <f t="shared" si="0"/>
        <v>41.32</v>
      </c>
      <c r="K81" s="127"/>
    </row>
    <row r="82" spans="1:11" ht="24" x14ac:dyDescent="0.2">
      <c r="A82" s="126"/>
      <c r="B82" s="119">
        <v>2</v>
      </c>
      <c r="C82" s="10" t="s">
        <v>668</v>
      </c>
      <c r="D82" s="130" t="s">
        <v>668</v>
      </c>
      <c r="E82" s="130" t="s">
        <v>28</v>
      </c>
      <c r="F82" s="146" t="s">
        <v>112</v>
      </c>
      <c r="G82" s="147"/>
      <c r="H82" s="11" t="s">
        <v>759</v>
      </c>
      <c r="I82" s="14">
        <v>27.67</v>
      </c>
      <c r="J82" s="121">
        <f t="shared" si="0"/>
        <v>55.34</v>
      </c>
      <c r="K82" s="127"/>
    </row>
    <row r="83" spans="1:11" ht="24" x14ac:dyDescent="0.2">
      <c r="A83" s="126"/>
      <c r="B83" s="119">
        <v>2</v>
      </c>
      <c r="C83" s="10" t="s">
        <v>668</v>
      </c>
      <c r="D83" s="130" t="s">
        <v>668</v>
      </c>
      <c r="E83" s="130" t="s">
        <v>28</v>
      </c>
      <c r="F83" s="146" t="s">
        <v>218</v>
      </c>
      <c r="G83" s="147"/>
      <c r="H83" s="11" t="s">
        <v>759</v>
      </c>
      <c r="I83" s="14">
        <v>27.67</v>
      </c>
      <c r="J83" s="121">
        <f t="shared" si="0"/>
        <v>55.34</v>
      </c>
      <c r="K83" s="127"/>
    </row>
    <row r="84" spans="1:11" ht="24" x14ac:dyDescent="0.2">
      <c r="A84" s="126"/>
      <c r="B84" s="119">
        <v>2</v>
      </c>
      <c r="C84" s="10" t="s">
        <v>668</v>
      </c>
      <c r="D84" s="130" t="s">
        <v>668</v>
      </c>
      <c r="E84" s="130" t="s">
        <v>28</v>
      </c>
      <c r="F84" s="146" t="s">
        <v>269</v>
      </c>
      <c r="G84" s="147"/>
      <c r="H84" s="11" t="s">
        <v>759</v>
      </c>
      <c r="I84" s="14">
        <v>27.67</v>
      </c>
      <c r="J84" s="121">
        <f t="shared" si="0"/>
        <v>55.34</v>
      </c>
      <c r="K84" s="127"/>
    </row>
    <row r="85" spans="1:11" ht="24" x14ac:dyDescent="0.2">
      <c r="A85" s="126"/>
      <c r="B85" s="119">
        <v>2</v>
      </c>
      <c r="C85" s="10" t="s">
        <v>668</v>
      </c>
      <c r="D85" s="130" t="s">
        <v>668</v>
      </c>
      <c r="E85" s="130" t="s">
        <v>28</v>
      </c>
      <c r="F85" s="146" t="s">
        <v>220</v>
      </c>
      <c r="G85" s="147"/>
      <c r="H85" s="11" t="s">
        <v>759</v>
      </c>
      <c r="I85" s="14">
        <v>27.67</v>
      </c>
      <c r="J85" s="121">
        <f t="shared" si="0"/>
        <v>55.34</v>
      </c>
      <c r="K85" s="127"/>
    </row>
    <row r="86" spans="1:11" ht="24" x14ac:dyDescent="0.2">
      <c r="A86" s="126"/>
      <c r="B86" s="119">
        <v>2</v>
      </c>
      <c r="C86" s="10" t="s">
        <v>668</v>
      </c>
      <c r="D86" s="130" t="s">
        <v>668</v>
      </c>
      <c r="E86" s="130" t="s">
        <v>28</v>
      </c>
      <c r="F86" s="146" t="s">
        <v>275</v>
      </c>
      <c r="G86" s="147"/>
      <c r="H86" s="11" t="s">
        <v>759</v>
      </c>
      <c r="I86" s="14">
        <v>27.67</v>
      </c>
      <c r="J86" s="121">
        <f t="shared" ref="J86:J149" si="1">I86*B86</f>
        <v>55.34</v>
      </c>
      <c r="K86" s="127"/>
    </row>
    <row r="87" spans="1:11" ht="24" x14ac:dyDescent="0.2">
      <c r="A87" s="126"/>
      <c r="B87" s="119">
        <v>2</v>
      </c>
      <c r="C87" s="10" t="s">
        <v>668</v>
      </c>
      <c r="D87" s="130" t="s">
        <v>668</v>
      </c>
      <c r="E87" s="130" t="s">
        <v>28</v>
      </c>
      <c r="F87" s="146" t="s">
        <v>276</v>
      </c>
      <c r="G87" s="147"/>
      <c r="H87" s="11" t="s">
        <v>759</v>
      </c>
      <c r="I87" s="14">
        <v>27.67</v>
      </c>
      <c r="J87" s="121">
        <f t="shared" si="1"/>
        <v>55.34</v>
      </c>
      <c r="K87" s="127"/>
    </row>
    <row r="88" spans="1:11" ht="24" x14ac:dyDescent="0.2">
      <c r="A88" s="126"/>
      <c r="B88" s="119">
        <v>2</v>
      </c>
      <c r="C88" s="10" t="s">
        <v>668</v>
      </c>
      <c r="D88" s="130" t="s">
        <v>668</v>
      </c>
      <c r="E88" s="130" t="s">
        <v>28</v>
      </c>
      <c r="F88" s="146" t="s">
        <v>317</v>
      </c>
      <c r="G88" s="147"/>
      <c r="H88" s="11" t="s">
        <v>759</v>
      </c>
      <c r="I88" s="14">
        <v>27.67</v>
      </c>
      <c r="J88" s="121">
        <f t="shared" si="1"/>
        <v>55.34</v>
      </c>
      <c r="K88" s="127"/>
    </row>
    <row r="89" spans="1:11" ht="24" x14ac:dyDescent="0.2">
      <c r="A89" s="126"/>
      <c r="B89" s="119">
        <v>5</v>
      </c>
      <c r="C89" s="10" t="s">
        <v>668</v>
      </c>
      <c r="D89" s="130" t="s">
        <v>668</v>
      </c>
      <c r="E89" s="130" t="s">
        <v>30</v>
      </c>
      <c r="F89" s="146" t="s">
        <v>112</v>
      </c>
      <c r="G89" s="147"/>
      <c r="H89" s="11" t="s">
        <v>759</v>
      </c>
      <c r="I89" s="14">
        <v>27.67</v>
      </c>
      <c r="J89" s="121">
        <f t="shared" si="1"/>
        <v>138.35000000000002</v>
      </c>
      <c r="K89" s="127"/>
    </row>
    <row r="90" spans="1:11" ht="24" x14ac:dyDescent="0.2">
      <c r="A90" s="126"/>
      <c r="B90" s="119">
        <v>1</v>
      </c>
      <c r="C90" s="10" t="s">
        <v>668</v>
      </c>
      <c r="D90" s="130" t="s">
        <v>668</v>
      </c>
      <c r="E90" s="130" t="s">
        <v>30</v>
      </c>
      <c r="F90" s="146" t="s">
        <v>216</v>
      </c>
      <c r="G90" s="147"/>
      <c r="H90" s="11" t="s">
        <v>759</v>
      </c>
      <c r="I90" s="14">
        <v>27.67</v>
      </c>
      <c r="J90" s="121">
        <f t="shared" si="1"/>
        <v>27.67</v>
      </c>
      <c r="K90" s="127"/>
    </row>
    <row r="91" spans="1:11" ht="24" x14ac:dyDescent="0.2">
      <c r="A91" s="126"/>
      <c r="B91" s="119">
        <v>5</v>
      </c>
      <c r="C91" s="10" t="s">
        <v>668</v>
      </c>
      <c r="D91" s="130" t="s">
        <v>668</v>
      </c>
      <c r="E91" s="130" t="s">
        <v>30</v>
      </c>
      <c r="F91" s="146" t="s">
        <v>218</v>
      </c>
      <c r="G91" s="147"/>
      <c r="H91" s="11" t="s">
        <v>759</v>
      </c>
      <c r="I91" s="14">
        <v>27.67</v>
      </c>
      <c r="J91" s="121">
        <f t="shared" si="1"/>
        <v>138.35000000000002</v>
      </c>
      <c r="K91" s="127"/>
    </row>
    <row r="92" spans="1:11" ht="24" x14ac:dyDescent="0.2">
      <c r="A92" s="126"/>
      <c r="B92" s="119">
        <v>5</v>
      </c>
      <c r="C92" s="10" t="s">
        <v>668</v>
      </c>
      <c r="D92" s="130" t="s">
        <v>668</v>
      </c>
      <c r="E92" s="130" t="s">
        <v>30</v>
      </c>
      <c r="F92" s="146" t="s">
        <v>269</v>
      </c>
      <c r="G92" s="147"/>
      <c r="H92" s="11" t="s">
        <v>759</v>
      </c>
      <c r="I92" s="14">
        <v>27.67</v>
      </c>
      <c r="J92" s="121">
        <f t="shared" si="1"/>
        <v>138.35000000000002</v>
      </c>
      <c r="K92" s="127"/>
    </row>
    <row r="93" spans="1:11" ht="24" x14ac:dyDescent="0.2">
      <c r="A93" s="126"/>
      <c r="B93" s="119">
        <v>5</v>
      </c>
      <c r="C93" s="10" t="s">
        <v>668</v>
      </c>
      <c r="D93" s="130" t="s">
        <v>668</v>
      </c>
      <c r="E93" s="130" t="s">
        <v>30</v>
      </c>
      <c r="F93" s="146" t="s">
        <v>220</v>
      </c>
      <c r="G93" s="147"/>
      <c r="H93" s="11" t="s">
        <v>759</v>
      </c>
      <c r="I93" s="14">
        <v>27.67</v>
      </c>
      <c r="J93" s="121">
        <f t="shared" si="1"/>
        <v>138.35000000000002</v>
      </c>
      <c r="K93" s="127"/>
    </row>
    <row r="94" spans="1:11" ht="24" x14ac:dyDescent="0.2">
      <c r="A94" s="126"/>
      <c r="B94" s="119">
        <v>2</v>
      </c>
      <c r="C94" s="10" t="s">
        <v>668</v>
      </c>
      <c r="D94" s="130" t="s">
        <v>668</v>
      </c>
      <c r="E94" s="130" t="s">
        <v>30</v>
      </c>
      <c r="F94" s="146" t="s">
        <v>273</v>
      </c>
      <c r="G94" s="147"/>
      <c r="H94" s="11" t="s">
        <v>759</v>
      </c>
      <c r="I94" s="14">
        <v>27.67</v>
      </c>
      <c r="J94" s="121">
        <f t="shared" si="1"/>
        <v>55.34</v>
      </c>
      <c r="K94" s="127"/>
    </row>
    <row r="95" spans="1:11" ht="24" x14ac:dyDescent="0.2">
      <c r="A95" s="126"/>
      <c r="B95" s="119">
        <v>2</v>
      </c>
      <c r="C95" s="10" t="s">
        <v>668</v>
      </c>
      <c r="D95" s="130" t="s">
        <v>668</v>
      </c>
      <c r="E95" s="130" t="s">
        <v>30</v>
      </c>
      <c r="F95" s="146" t="s">
        <v>275</v>
      </c>
      <c r="G95" s="147"/>
      <c r="H95" s="11" t="s">
        <v>759</v>
      </c>
      <c r="I95" s="14">
        <v>27.67</v>
      </c>
      <c r="J95" s="121">
        <f t="shared" si="1"/>
        <v>55.34</v>
      </c>
      <c r="K95" s="127"/>
    </row>
    <row r="96" spans="1:11" ht="24" x14ac:dyDescent="0.2">
      <c r="A96" s="126"/>
      <c r="B96" s="119">
        <v>2</v>
      </c>
      <c r="C96" s="10" t="s">
        <v>668</v>
      </c>
      <c r="D96" s="130" t="s">
        <v>668</v>
      </c>
      <c r="E96" s="130" t="s">
        <v>30</v>
      </c>
      <c r="F96" s="146" t="s">
        <v>276</v>
      </c>
      <c r="G96" s="147"/>
      <c r="H96" s="11" t="s">
        <v>759</v>
      </c>
      <c r="I96" s="14">
        <v>27.67</v>
      </c>
      <c r="J96" s="121">
        <f t="shared" si="1"/>
        <v>55.34</v>
      </c>
      <c r="K96" s="127"/>
    </row>
    <row r="97" spans="1:11" ht="24" x14ac:dyDescent="0.2">
      <c r="A97" s="126"/>
      <c r="B97" s="119">
        <v>2</v>
      </c>
      <c r="C97" s="10" t="s">
        <v>668</v>
      </c>
      <c r="D97" s="130" t="s">
        <v>668</v>
      </c>
      <c r="E97" s="130" t="s">
        <v>30</v>
      </c>
      <c r="F97" s="146" t="s">
        <v>317</v>
      </c>
      <c r="G97" s="147"/>
      <c r="H97" s="11" t="s">
        <v>759</v>
      </c>
      <c r="I97" s="14">
        <v>27.67</v>
      </c>
      <c r="J97" s="121">
        <f t="shared" si="1"/>
        <v>55.34</v>
      </c>
      <c r="K97" s="127"/>
    </row>
    <row r="98" spans="1:11" ht="24" x14ac:dyDescent="0.2">
      <c r="A98" s="126"/>
      <c r="B98" s="119">
        <v>1</v>
      </c>
      <c r="C98" s="10" t="s">
        <v>668</v>
      </c>
      <c r="D98" s="130" t="s">
        <v>668</v>
      </c>
      <c r="E98" s="130" t="s">
        <v>32</v>
      </c>
      <c r="F98" s="146" t="s">
        <v>112</v>
      </c>
      <c r="G98" s="147"/>
      <c r="H98" s="11" t="s">
        <v>759</v>
      </c>
      <c r="I98" s="14">
        <v>27.67</v>
      </c>
      <c r="J98" s="121">
        <f t="shared" si="1"/>
        <v>27.67</v>
      </c>
      <c r="K98" s="127"/>
    </row>
    <row r="99" spans="1:11" ht="24" x14ac:dyDescent="0.2">
      <c r="A99" s="126"/>
      <c r="B99" s="119">
        <v>1</v>
      </c>
      <c r="C99" s="10" t="s">
        <v>668</v>
      </c>
      <c r="D99" s="130" t="s">
        <v>668</v>
      </c>
      <c r="E99" s="130" t="s">
        <v>32</v>
      </c>
      <c r="F99" s="146" t="s">
        <v>218</v>
      </c>
      <c r="G99" s="147"/>
      <c r="H99" s="11" t="s">
        <v>759</v>
      </c>
      <c r="I99" s="14">
        <v>27.67</v>
      </c>
      <c r="J99" s="121">
        <f t="shared" si="1"/>
        <v>27.67</v>
      </c>
      <c r="K99" s="127"/>
    </row>
    <row r="100" spans="1:11" ht="24" x14ac:dyDescent="0.2">
      <c r="A100" s="126"/>
      <c r="B100" s="119">
        <v>1</v>
      </c>
      <c r="C100" s="10" t="s">
        <v>668</v>
      </c>
      <c r="D100" s="130" t="s">
        <v>668</v>
      </c>
      <c r="E100" s="130" t="s">
        <v>32</v>
      </c>
      <c r="F100" s="146" t="s">
        <v>316</v>
      </c>
      <c r="G100" s="147"/>
      <c r="H100" s="11" t="s">
        <v>759</v>
      </c>
      <c r="I100" s="14">
        <v>27.67</v>
      </c>
      <c r="J100" s="121">
        <f t="shared" si="1"/>
        <v>27.67</v>
      </c>
      <c r="K100" s="127"/>
    </row>
    <row r="101" spans="1:11" ht="24" x14ac:dyDescent="0.2">
      <c r="A101" s="126"/>
      <c r="B101" s="119">
        <v>1</v>
      </c>
      <c r="C101" s="10" t="s">
        <v>668</v>
      </c>
      <c r="D101" s="130" t="s">
        <v>668</v>
      </c>
      <c r="E101" s="130" t="s">
        <v>32</v>
      </c>
      <c r="F101" s="146" t="s">
        <v>275</v>
      </c>
      <c r="G101" s="147"/>
      <c r="H101" s="11" t="s">
        <v>759</v>
      </c>
      <c r="I101" s="14">
        <v>27.67</v>
      </c>
      <c r="J101" s="121">
        <f t="shared" si="1"/>
        <v>27.67</v>
      </c>
      <c r="K101" s="127"/>
    </row>
    <row r="102" spans="1:11" x14ac:dyDescent="0.2">
      <c r="A102" s="126"/>
      <c r="B102" s="119">
        <v>6</v>
      </c>
      <c r="C102" s="10" t="s">
        <v>760</v>
      </c>
      <c r="D102" s="130" t="s">
        <v>760</v>
      </c>
      <c r="E102" s="130" t="s">
        <v>95</v>
      </c>
      <c r="F102" s="146"/>
      <c r="G102" s="147"/>
      <c r="H102" s="11" t="s">
        <v>761</v>
      </c>
      <c r="I102" s="14">
        <v>6.65</v>
      </c>
      <c r="J102" s="121">
        <f t="shared" si="1"/>
        <v>39.900000000000006</v>
      </c>
      <c r="K102" s="127"/>
    </row>
    <row r="103" spans="1:11" x14ac:dyDescent="0.2">
      <c r="A103" s="126"/>
      <c r="B103" s="119">
        <v>5</v>
      </c>
      <c r="C103" s="10" t="s">
        <v>762</v>
      </c>
      <c r="D103" s="130" t="s">
        <v>762</v>
      </c>
      <c r="E103" s="130" t="s">
        <v>28</v>
      </c>
      <c r="F103" s="146"/>
      <c r="G103" s="147"/>
      <c r="H103" s="11" t="s">
        <v>763</v>
      </c>
      <c r="I103" s="14">
        <v>6.65</v>
      </c>
      <c r="J103" s="121">
        <f t="shared" si="1"/>
        <v>33.25</v>
      </c>
      <c r="K103" s="127"/>
    </row>
    <row r="104" spans="1:11" x14ac:dyDescent="0.2">
      <c r="A104" s="126"/>
      <c r="B104" s="119">
        <v>5</v>
      </c>
      <c r="C104" s="10" t="s">
        <v>764</v>
      </c>
      <c r="D104" s="130" t="s">
        <v>764</v>
      </c>
      <c r="E104" s="130" t="s">
        <v>30</v>
      </c>
      <c r="F104" s="146"/>
      <c r="G104" s="147"/>
      <c r="H104" s="11" t="s">
        <v>765</v>
      </c>
      <c r="I104" s="14">
        <v>19.260000000000002</v>
      </c>
      <c r="J104" s="121">
        <f t="shared" si="1"/>
        <v>96.300000000000011</v>
      </c>
      <c r="K104" s="127"/>
    </row>
    <row r="105" spans="1:11" x14ac:dyDescent="0.2">
      <c r="A105" s="126"/>
      <c r="B105" s="119">
        <v>5</v>
      </c>
      <c r="C105" s="10" t="s">
        <v>764</v>
      </c>
      <c r="D105" s="130" t="s">
        <v>764</v>
      </c>
      <c r="E105" s="130" t="s">
        <v>31</v>
      </c>
      <c r="F105" s="146"/>
      <c r="G105" s="147"/>
      <c r="H105" s="11" t="s">
        <v>765</v>
      </c>
      <c r="I105" s="14">
        <v>19.260000000000002</v>
      </c>
      <c r="J105" s="121">
        <f t="shared" si="1"/>
        <v>96.300000000000011</v>
      </c>
      <c r="K105" s="127"/>
    </row>
    <row r="106" spans="1:11" ht="24" x14ac:dyDescent="0.2">
      <c r="A106" s="126"/>
      <c r="B106" s="119">
        <v>1</v>
      </c>
      <c r="C106" s="10" t="s">
        <v>766</v>
      </c>
      <c r="D106" s="130" t="s">
        <v>766</v>
      </c>
      <c r="E106" s="130" t="s">
        <v>220</v>
      </c>
      <c r="F106" s="146" t="s">
        <v>115</v>
      </c>
      <c r="G106" s="147"/>
      <c r="H106" s="11" t="s">
        <v>922</v>
      </c>
      <c r="I106" s="14">
        <v>52.18</v>
      </c>
      <c r="J106" s="121">
        <f t="shared" si="1"/>
        <v>52.18</v>
      </c>
      <c r="K106" s="127"/>
    </row>
    <row r="107" spans="1:11" ht="24" x14ac:dyDescent="0.2">
      <c r="A107" s="126"/>
      <c r="B107" s="119">
        <v>4</v>
      </c>
      <c r="C107" s="10" t="s">
        <v>618</v>
      </c>
      <c r="D107" s="130" t="s">
        <v>618</v>
      </c>
      <c r="E107" s="130" t="s">
        <v>32</v>
      </c>
      <c r="F107" s="146" t="s">
        <v>767</v>
      </c>
      <c r="G107" s="147"/>
      <c r="H107" s="11" t="s">
        <v>621</v>
      </c>
      <c r="I107" s="14">
        <v>4.9000000000000004</v>
      </c>
      <c r="J107" s="121">
        <f t="shared" si="1"/>
        <v>19.600000000000001</v>
      </c>
      <c r="K107" s="127"/>
    </row>
    <row r="108" spans="1:11" ht="24" x14ac:dyDescent="0.2">
      <c r="A108" s="126"/>
      <c r="B108" s="119">
        <v>5</v>
      </c>
      <c r="C108" s="10" t="s">
        <v>768</v>
      </c>
      <c r="D108" s="130" t="s">
        <v>768</v>
      </c>
      <c r="E108" s="130" t="s">
        <v>30</v>
      </c>
      <c r="F108" s="146" t="s">
        <v>279</v>
      </c>
      <c r="G108" s="147"/>
      <c r="H108" s="11" t="s">
        <v>769</v>
      </c>
      <c r="I108" s="14">
        <v>40.97</v>
      </c>
      <c r="J108" s="121">
        <f t="shared" si="1"/>
        <v>204.85</v>
      </c>
      <c r="K108" s="127"/>
    </row>
    <row r="109" spans="1:11" ht="24" x14ac:dyDescent="0.2">
      <c r="A109" s="126"/>
      <c r="B109" s="119">
        <v>5</v>
      </c>
      <c r="C109" s="10" t="s">
        <v>768</v>
      </c>
      <c r="D109" s="130" t="s">
        <v>768</v>
      </c>
      <c r="E109" s="130" t="s">
        <v>31</v>
      </c>
      <c r="F109" s="146" t="s">
        <v>279</v>
      </c>
      <c r="G109" s="147"/>
      <c r="H109" s="11" t="s">
        <v>769</v>
      </c>
      <c r="I109" s="14">
        <v>40.97</v>
      </c>
      <c r="J109" s="121">
        <f t="shared" si="1"/>
        <v>204.85</v>
      </c>
      <c r="K109" s="127"/>
    </row>
    <row r="110" spans="1:11" x14ac:dyDescent="0.2">
      <c r="A110" s="126"/>
      <c r="B110" s="119">
        <v>10</v>
      </c>
      <c r="C110" s="10" t="s">
        <v>770</v>
      </c>
      <c r="D110" s="130" t="s">
        <v>770</v>
      </c>
      <c r="E110" s="130" t="s">
        <v>28</v>
      </c>
      <c r="F110" s="146"/>
      <c r="G110" s="147"/>
      <c r="H110" s="11" t="s">
        <v>771</v>
      </c>
      <c r="I110" s="14">
        <v>10.16</v>
      </c>
      <c r="J110" s="121">
        <f t="shared" si="1"/>
        <v>101.6</v>
      </c>
      <c r="K110" s="127"/>
    </row>
    <row r="111" spans="1:11" x14ac:dyDescent="0.2">
      <c r="A111" s="126"/>
      <c r="B111" s="119">
        <v>13</v>
      </c>
      <c r="C111" s="10" t="s">
        <v>770</v>
      </c>
      <c r="D111" s="130" t="s">
        <v>770</v>
      </c>
      <c r="E111" s="130" t="s">
        <v>30</v>
      </c>
      <c r="F111" s="146"/>
      <c r="G111" s="147"/>
      <c r="H111" s="11" t="s">
        <v>771</v>
      </c>
      <c r="I111" s="14">
        <v>10.16</v>
      </c>
      <c r="J111" s="121">
        <f t="shared" si="1"/>
        <v>132.08000000000001</v>
      </c>
      <c r="K111" s="127"/>
    </row>
    <row r="112" spans="1:11" x14ac:dyDescent="0.2">
      <c r="A112" s="126"/>
      <c r="B112" s="119">
        <v>10</v>
      </c>
      <c r="C112" s="10" t="s">
        <v>770</v>
      </c>
      <c r="D112" s="130" t="s">
        <v>770</v>
      </c>
      <c r="E112" s="130" t="s">
        <v>31</v>
      </c>
      <c r="F112" s="146"/>
      <c r="G112" s="147"/>
      <c r="H112" s="11" t="s">
        <v>771</v>
      </c>
      <c r="I112" s="14">
        <v>10.16</v>
      </c>
      <c r="J112" s="121">
        <f t="shared" si="1"/>
        <v>101.6</v>
      </c>
      <c r="K112" s="127"/>
    </row>
    <row r="113" spans="1:11" ht="24" x14ac:dyDescent="0.2">
      <c r="A113" s="126"/>
      <c r="B113" s="119">
        <v>26</v>
      </c>
      <c r="C113" s="10" t="s">
        <v>772</v>
      </c>
      <c r="D113" s="130" t="s">
        <v>772</v>
      </c>
      <c r="E113" s="130" t="s">
        <v>30</v>
      </c>
      <c r="F113" s="146"/>
      <c r="G113" s="147"/>
      <c r="H113" s="11" t="s">
        <v>773</v>
      </c>
      <c r="I113" s="14">
        <v>13.66</v>
      </c>
      <c r="J113" s="121">
        <f t="shared" si="1"/>
        <v>355.16</v>
      </c>
      <c r="K113" s="127"/>
    </row>
    <row r="114" spans="1:11" ht="24" x14ac:dyDescent="0.2">
      <c r="A114" s="126"/>
      <c r="B114" s="119">
        <v>2</v>
      </c>
      <c r="C114" s="10" t="s">
        <v>774</v>
      </c>
      <c r="D114" s="130" t="s">
        <v>774</v>
      </c>
      <c r="E114" s="130" t="s">
        <v>28</v>
      </c>
      <c r="F114" s="146"/>
      <c r="G114" s="147"/>
      <c r="H114" s="11" t="s">
        <v>775</v>
      </c>
      <c r="I114" s="14">
        <v>8.4</v>
      </c>
      <c r="J114" s="121">
        <f t="shared" si="1"/>
        <v>16.8</v>
      </c>
      <c r="K114" s="127"/>
    </row>
    <row r="115" spans="1:11" ht="24" x14ac:dyDescent="0.2">
      <c r="A115" s="126"/>
      <c r="B115" s="119">
        <v>4</v>
      </c>
      <c r="C115" s="10" t="s">
        <v>774</v>
      </c>
      <c r="D115" s="130" t="s">
        <v>774</v>
      </c>
      <c r="E115" s="130" t="s">
        <v>32</v>
      </c>
      <c r="F115" s="146"/>
      <c r="G115" s="147"/>
      <c r="H115" s="11" t="s">
        <v>775</v>
      </c>
      <c r="I115" s="14">
        <v>8.4</v>
      </c>
      <c r="J115" s="121">
        <f t="shared" si="1"/>
        <v>33.6</v>
      </c>
      <c r="K115" s="127"/>
    </row>
    <row r="116" spans="1:11" ht="24" x14ac:dyDescent="0.2">
      <c r="A116" s="126"/>
      <c r="B116" s="119">
        <v>4</v>
      </c>
      <c r="C116" s="10" t="s">
        <v>774</v>
      </c>
      <c r="D116" s="130" t="s">
        <v>774</v>
      </c>
      <c r="E116" s="130" t="s">
        <v>33</v>
      </c>
      <c r="F116" s="146"/>
      <c r="G116" s="147"/>
      <c r="H116" s="11" t="s">
        <v>775</v>
      </c>
      <c r="I116" s="14">
        <v>8.4</v>
      </c>
      <c r="J116" s="121">
        <f t="shared" si="1"/>
        <v>33.6</v>
      </c>
      <c r="K116" s="127"/>
    </row>
    <row r="117" spans="1:11" ht="24" x14ac:dyDescent="0.2">
      <c r="A117" s="126"/>
      <c r="B117" s="119">
        <v>2</v>
      </c>
      <c r="C117" s="10" t="s">
        <v>776</v>
      </c>
      <c r="D117" s="130" t="s">
        <v>776</v>
      </c>
      <c r="E117" s="130" t="s">
        <v>30</v>
      </c>
      <c r="F117" s="146" t="s">
        <v>724</v>
      </c>
      <c r="G117" s="147"/>
      <c r="H117" s="11" t="s">
        <v>777</v>
      </c>
      <c r="I117" s="14">
        <v>5.95</v>
      </c>
      <c r="J117" s="121">
        <f t="shared" si="1"/>
        <v>11.9</v>
      </c>
      <c r="K117" s="127"/>
    </row>
    <row r="118" spans="1:11" ht="24" x14ac:dyDescent="0.2">
      <c r="A118" s="126"/>
      <c r="B118" s="119">
        <v>2</v>
      </c>
      <c r="C118" s="10" t="s">
        <v>778</v>
      </c>
      <c r="D118" s="130" t="s">
        <v>778</v>
      </c>
      <c r="E118" s="130" t="s">
        <v>31</v>
      </c>
      <c r="F118" s="146" t="s">
        <v>679</v>
      </c>
      <c r="G118" s="147"/>
      <c r="H118" s="11" t="s">
        <v>779</v>
      </c>
      <c r="I118" s="14">
        <v>20.66</v>
      </c>
      <c r="J118" s="121">
        <f t="shared" si="1"/>
        <v>41.32</v>
      </c>
      <c r="K118" s="127"/>
    </row>
    <row r="119" spans="1:11" ht="24" x14ac:dyDescent="0.2">
      <c r="A119" s="126"/>
      <c r="B119" s="119">
        <v>2</v>
      </c>
      <c r="C119" s="10" t="s">
        <v>780</v>
      </c>
      <c r="D119" s="130" t="s">
        <v>780</v>
      </c>
      <c r="E119" s="130" t="s">
        <v>31</v>
      </c>
      <c r="F119" s="146" t="s">
        <v>679</v>
      </c>
      <c r="G119" s="147"/>
      <c r="H119" s="11" t="s">
        <v>781</v>
      </c>
      <c r="I119" s="14">
        <v>20.66</v>
      </c>
      <c r="J119" s="121">
        <f t="shared" si="1"/>
        <v>41.32</v>
      </c>
      <c r="K119" s="127"/>
    </row>
    <row r="120" spans="1:11" ht="24" x14ac:dyDescent="0.2">
      <c r="A120" s="126"/>
      <c r="B120" s="119">
        <v>2</v>
      </c>
      <c r="C120" s="10" t="s">
        <v>782</v>
      </c>
      <c r="D120" s="130" t="s">
        <v>782</v>
      </c>
      <c r="E120" s="130" t="s">
        <v>724</v>
      </c>
      <c r="F120" s="146"/>
      <c r="G120" s="147"/>
      <c r="H120" s="11" t="s">
        <v>923</v>
      </c>
      <c r="I120" s="14">
        <v>6.3</v>
      </c>
      <c r="J120" s="121">
        <f t="shared" si="1"/>
        <v>12.6</v>
      </c>
      <c r="K120" s="127"/>
    </row>
    <row r="121" spans="1:11" ht="24" x14ac:dyDescent="0.2">
      <c r="A121" s="126"/>
      <c r="B121" s="119">
        <v>5</v>
      </c>
      <c r="C121" s="10" t="s">
        <v>783</v>
      </c>
      <c r="D121" s="130" t="s">
        <v>783</v>
      </c>
      <c r="E121" s="130" t="s">
        <v>589</v>
      </c>
      <c r="F121" s="146"/>
      <c r="G121" s="147"/>
      <c r="H121" s="11" t="s">
        <v>924</v>
      </c>
      <c r="I121" s="14">
        <v>13.66</v>
      </c>
      <c r="J121" s="121">
        <f t="shared" si="1"/>
        <v>68.3</v>
      </c>
      <c r="K121" s="127"/>
    </row>
    <row r="122" spans="1:11" ht="24" x14ac:dyDescent="0.2">
      <c r="A122" s="126"/>
      <c r="B122" s="119">
        <v>5</v>
      </c>
      <c r="C122" s="10" t="s">
        <v>783</v>
      </c>
      <c r="D122" s="130" t="s">
        <v>783</v>
      </c>
      <c r="E122" s="130" t="s">
        <v>490</v>
      </c>
      <c r="F122" s="146"/>
      <c r="G122" s="147"/>
      <c r="H122" s="11" t="s">
        <v>924</v>
      </c>
      <c r="I122" s="14">
        <v>13.66</v>
      </c>
      <c r="J122" s="121">
        <f t="shared" si="1"/>
        <v>68.3</v>
      </c>
      <c r="K122" s="127"/>
    </row>
    <row r="123" spans="1:11" ht="24" x14ac:dyDescent="0.2">
      <c r="A123" s="126"/>
      <c r="B123" s="119">
        <v>5</v>
      </c>
      <c r="C123" s="10" t="s">
        <v>783</v>
      </c>
      <c r="D123" s="130" t="s">
        <v>783</v>
      </c>
      <c r="E123" s="130" t="s">
        <v>725</v>
      </c>
      <c r="F123" s="146"/>
      <c r="G123" s="147"/>
      <c r="H123" s="11" t="s">
        <v>924</v>
      </c>
      <c r="I123" s="14">
        <v>13.66</v>
      </c>
      <c r="J123" s="121">
        <f t="shared" si="1"/>
        <v>68.3</v>
      </c>
      <c r="K123" s="127"/>
    </row>
    <row r="124" spans="1:11" ht="24" x14ac:dyDescent="0.2">
      <c r="A124" s="126"/>
      <c r="B124" s="119">
        <v>1</v>
      </c>
      <c r="C124" s="10" t="s">
        <v>783</v>
      </c>
      <c r="D124" s="130" t="s">
        <v>783</v>
      </c>
      <c r="E124" s="130" t="s">
        <v>753</v>
      </c>
      <c r="F124" s="146"/>
      <c r="G124" s="147"/>
      <c r="H124" s="11" t="s">
        <v>924</v>
      </c>
      <c r="I124" s="14">
        <v>13.66</v>
      </c>
      <c r="J124" s="121">
        <f t="shared" si="1"/>
        <v>13.66</v>
      </c>
      <c r="K124" s="127"/>
    </row>
    <row r="125" spans="1:11" ht="24" x14ac:dyDescent="0.2">
      <c r="A125" s="126"/>
      <c r="B125" s="119">
        <v>4</v>
      </c>
      <c r="C125" s="10" t="s">
        <v>784</v>
      </c>
      <c r="D125" s="130" t="s">
        <v>784</v>
      </c>
      <c r="E125" s="130" t="s">
        <v>300</v>
      </c>
      <c r="F125" s="146" t="s">
        <v>271</v>
      </c>
      <c r="G125" s="147"/>
      <c r="H125" s="11" t="s">
        <v>785</v>
      </c>
      <c r="I125" s="14">
        <v>23.11</v>
      </c>
      <c r="J125" s="121">
        <f t="shared" si="1"/>
        <v>92.44</v>
      </c>
      <c r="K125" s="127"/>
    </row>
    <row r="126" spans="1:11" ht="24" x14ac:dyDescent="0.2">
      <c r="A126" s="126"/>
      <c r="B126" s="119">
        <v>4</v>
      </c>
      <c r="C126" s="10" t="s">
        <v>784</v>
      </c>
      <c r="D126" s="130" t="s">
        <v>784</v>
      </c>
      <c r="E126" s="130" t="s">
        <v>300</v>
      </c>
      <c r="F126" s="146" t="s">
        <v>245</v>
      </c>
      <c r="G126" s="147"/>
      <c r="H126" s="11" t="s">
        <v>785</v>
      </c>
      <c r="I126" s="14">
        <v>23.11</v>
      </c>
      <c r="J126" s="121">
        <f t="shared" si="1"/>
        <v>92.44</v>
      </c>
      <c r="K126" s="127"/>
    </row>
    <row r="127" spans="1:11" ht="24" x14ac:dyDescent="0.2">
      <c r="A127" s="126"/>
      <c r="B127" s="119">
        <v>4</v>
      </c>
      <c r="C127" s="10" t="s">
        <v>786</v>
      </c>
      <c r="D127" s="130" t="s">
        <v>786</v>
      </c>
      <c r="E127" s="130" t="s">
        <v>30</v>
      </c>
      <c r="F127" s="146"/>
      <c r="G127" s="147"/>
      <c r="H127" s="11" t="s">
        <v>787</v>
      </c>
      <c r="I127" s="14">
        <v>10.16</v>
      </c>
      <c r="J127" s="121">
        <f t="shared" si="1"/>
        <v>40.64</v>
      </c>
      <c r="K127" s="127"/>
    </row>
    <row r="128" spans="1:11" ht="24" x14ac:dyDescent="0.2">
      <c r="A128" s="126"/>
      <c r="B128" s="119">
        <v>4</v>
      </c>
      <c r="C128" s="10" t="s">
        <v>786</v>
      </c>
      <c r="D128" s="130" t="s">
        <v>786</v>
      </c>
      <c r="E128" s="130" t="s">
        <v>32</v>
      </c>
      <c r="F128" s="146"/>
      <c r="G128" s="147"/>
      <c r="H128" s="11" t="s">
        <v>787</v>
      </c>
      <c r="I128" s="14">
        <v>10.16</v>
      </c>
      <c r="J128" s="121">
        <f t="shared" si="1"/>
        <v>40.64</v>
      </c>
      <c r="K128" s="127"/>
    </row>
    <row r="129" spans="1:11" ht="24" x14ac:dyDescent="0.2">
      <c r="A129" s="126"/>
      <c r="B129" s="119">
        <v>2</v>
      </c>
      <c r="C129" s="10" t="s">
        <v>788</v>
      </c>
      <c r="D129" s="130" t="s">
        <v>788</v>
      </c>
      <c r="E129" s="130" t="s">
        <v>32</v>
      </c>
      <c r="F129" s="146"/>
      <c r="G129" s="147"/>
      <c r="H129" s="11" t="s">
        <v>789</v>
      </c>
      <c r="I129" s="14">
        <v>24.86</v>
      </c>
      <c r="J129" s="121">
        <f t="shared" si="1"/>
        <v>49.72</v>
      </c>
      <c r="K129" s="127"/>
    </row>
    <row r="130" spans="1:11" ht="24" x14ac:dyDescent="0.2">
      <c r="A130" s="126"/>
      <c r="B130" s="119">
        <v>3</v>
      </c>
      <c r="C130" s="10" t="s">
        <v>790</v>
      </c>
      <c r="D130" s="130" t="s">
        <v>790</v>
      </c>
      <c r="E130" s="130" t="s">
        <v>30</v>
      </c>
      <c r="F130" s="146" t="s">
        <v>279</v>
      </c>
      <c r="G130" s="147"/>
      <c r="H130" s="11" t="s">
        <v>791</v>
      </c>
      <c r="I130" s="14">
        <v>23.11</v>
      </c>
      <c r="J130" s="121">
        <f t="shared" si="1"/>
        <v>69.33</v>
      </c>
      <c r="K130" s="127"/>
    </row>
    <row r="131" spans="1:11" ht="24" x14ac:dyDescent="0.2">
      <c r="A131" s="126"/>
      <c r="B131" s="119">
        <v>3</v>
      </c>
      <c r="C131" s="10" t="s">
        <v>790</v>
      </c>
      <c r="D131" s="130" t="s">
        <v>790</v>
      </c>
      <c r="E131" s="130" t="s">
        <v>30</v>
      </c>
      <c r="F131" s="146" t="s">
        <v>277</v>
      </c>
      <c r="G131" s="147"/>
      <c r="H131" s="11" t="s">
        <v>791</v>
      </c>
      <c r="I131" s="14">
        <v>23.11</v>
      </c>
      <c r="J131" s="121">
        <f t="shared" si="1"/>
        <v>69.33</v>
      </c>
      <c r="K131" s="127"/>
    </row>
    <row r="132" spans="1:11" ht="24" x14ac:dyDescent="0.2">
      <c r="A132" s="126"/>
      <c r="B132" s="119">
        <v>2</v>
      </c>
      <c r="C132" s="10" t="s">
        <v>792</v>
      </c>
      <c r="D132" s="130" t="s">
        <v>792</v>
      </c>
      <c r="E132" s="130" t="s">
        <v>31</v>
      </c>
      <c r="F132" s="146" t="s">
        <v>279</v>
      </c>
      <c r="G132" s="147"/>
      <c r="H132" s="11" t="s">
        <v>793</v>
      </c>
      <c r="I132" s="14">
        <v>43.78</v>
      </c>
      <c r="J132" s="121">
        <f t="shared" si="1"/>
        <v>87.56</v>
      </c>
      <c r="K132" s="127"/>
    </row>
    <row r="133" spans="1:11" ht="24" x14ac:dyDescent="0.2">
      <c r="A133" s="126"/>
      <c r="B133" s="119">
        <v>2</v>
      </c>
      <c r="C133" s="10" t="s">
        <v>792</v>
      </c>
      <c r="D133" s="130" t="s">
        <v>792</v>
      </c>
      <c r="E133" s="130" t="s">
        <v>31</v>
      </c>
      <c r="F133" s="146" t="s">
        <v>679</v>
      </c>
      <c r="G133" s="147"/>
      <c r="H133" s="11" t="s">
        <v>793</v>
      </c>
      <c r="I133" s="14">
        <v>43.78</v>
      </c>
      <c r="J133" s="121">
        <f t="shared" si="1"/>
        <v>87.56</v>
      </c>
      <c r="K133" s="127"/>
    </row>
    <row r="134" spans="1:11" ht="24" x14ac:dyDescent="0.2">
      <c r="A134" s="126"/>
      <c r="B134" s="119">
        <v>3</v>
      </c>
      <c r="C134" s="10" t="s">
        <v>794</v>
      </c>
      <c r="D134" s="130" t="s">
        <v>794</v>
      </c>
      <c r="E134" s="130" t="s">
        <v>39</v>
      </c>
      <c r="F134" s="146"/>
      <c r="G134" s="147"/>
      <c r="H134" s="11" t="s">
        <v>795</v>
      </c>
      <c r="I134" s="14">
        <v>58.83</v>
      </c>
      <c r="J134" s="121">
        <f t="shared" si="1"/>
        <v>176.49</v>
      </c>
      <c r="K134" s="127"/>
    </row>
    <row r="135" spans="1:11" x14ac:dyDescent="0.2">
      <c r="A135" s="126"/>
      <c r="B135" s="119">
        <v>12</v>
      </c>
      <c r="C135" s="10" t="s">
        <v>796</v>
      </c>
      <c r="D135" s="130" t="s">
        <v>796</v>
      </c>
      <c r="E135" s="130" t="s">
        <v>28</v>
      </c>
      <c r="F135" s="146"/>
      <c r="G135" s="147"/>
      <c r="H135" s="11" t="s">
        <v>797</v>
      </c>
      <c r="I135" s="14">
        <v>8.4</v>
      </c>
      <c r="J135" s="121">
        <f t="shared" si="1"/>
        <v>100.80000000000001</v>
      </c>
      <c r="K135" s="127"/>
    </row>
    <row r="136" spans="1:11" x14ac:dyDescent="0.2">
      <c r="A136" s="126"/>
      <c r="B136" s="119">
        <v>1</v>
      </c>
      <c r="C136" s="10" t="s">
        <v>798</v>
      </c>
      <c r="D136" s="130" t="s">
        <v>798</v>
      </c>
      <c r="E136" s="130" t="s">
        <v>30</v>
      </c>
      <c r="F136" s="146" t="s">
        <v>216</v>
      </c>
      <c r="G136" s="147"/>
      <c r="H136" s="11" t="s">
        <v>799</v>
      </c>
      <c r="I136" s="14">
        <v>13.66</v>
      </c>
      <c r="J136" s="121">
        <f t="shared" si="1"/>
        <v>13.66</v>
      </c>
      <c r="K136" s="127"/>
    </row>
    <row r="137" spans="1:11" x14ac:dyDescent="0.2">
      <c r="A137" s="126"/>
      <c r="B137" s="119">
        <v>1</v>
      </c>
      <c r="C137" s="10" t="s">
        <v>798</v>
      </c>
      <c r="D137" s="130" t="s">
        <v>798</v>
      </c>
      <c r="E137" s="130" t="s">
        <v>30</v>
      </c>
      <c r="F137" s="146" t="s">
        <v>273</v>
      </c>
      <c r="G137" s="147"/>
      <c r="H137" s="11" t="s">
        <v>799</v>
      </c>
      <c r="I137" s="14">
        <v>13.66</v>
      </c>
      <c r="J137" s="121">
        <f t="shared" si="1"/>
        <v>13.66</v>
      </c>
      <c r="K137" s="127"/>
    </row>
    <row r="138" spans="1:11" x14ac:dyDescent="0.2">
      <c r="A138" s="126"/>
      <c r="B138" s="119">
        <v>1</v>
      </c>
      <c r="C138" s="10" t="s">
        <v>798</v>
      </c>
      <c r="D138" s="130" t="s">
        <v>798</v>
      </c>
      <c r="E138" s="130" t="s">
        <v>31</v>
      </c>
      <c r="F138" s="146" t="s">
        <v>216</v>
      </c>
      <c r="G138" s="147"/>
      <c r="H138" s="11" t="s">
        <v>799</v>
      </c>
      <c r="I138" s="14">
        <v>13.66</v>
      </c>
      <c r="J138" s="121">
        <f t="shared" si="1"/>
        <v>13.66</v>
      </c>
      <c r="K138" s="127"/>
    </row>
    <row r="139" spans="1:11" x14ac:dyDescent="0.2">
      <c r="A139" s="126"/>
      <c r="B139" s="119">
        <v>1</v>
      </c>
      <c r="C139" s="10" t="s">
        <v>798</v>
      </c>
      <c r="D139" s="130" t="s">
        <v>798</v>
      </c>
      <c r="E139" s="130" t="s">
        <v>31</v>
      </c>
      <c r="F139" s="146" t="s">
        <v>273</v>
      </c>
      <c r="G139" s="147"/>
      <c r="H139" s="11" t="s">
        <v>799</v>
      </c>
      <c r="I139" s="14">
        <v>13.66</v>
      </c>
      <c r="J139" s="121">
        <f t="shared" si="1"/>
        <v>13.66</v>
      </c>
      <c r="K139" s="127"/>
    </row>
    <row r="140" spans="1:11" x14ac:dyDescent="0.2">
      <c r="A140" s="126"/>
      <c r="B140" s="119">
        <v>1</v>
      </c>
      <c r="C140" s="10" t="s">
        <v>798</v>
      </c>
      <c r="D140" s="130" t="s">
        <v>798</v>
      </c>
      <c r="E140" s="130" t="s">
        <v>32</v>
      </c>
      <c r="F140" s="146" t="s">
        <v>216</v>
      </c>
      <c r="G140" s="147"/>
      <c r="H140" s="11" t="s">
        <v>799</v>
      </c>
      <c r="I140" s="14">
        <v>13.66</v>
      </c>
      <c r="J140" s="121">
        <f t="shared" si="1"/>
        <v>13.66</v>
      </c>
      <c r="K140" s="127"/>
    </row>
    <row r="141" spans="1:11" x14ac:dyDescent="0.2">
      <c r="A141" s="126"/>
      <c r="B141" s="119">
        <v>1</v>
      </c>
      <c r="C141" s="10" t="s">
        <v>798</v>
      </c>
      <c r="D141" s="130" t="s">
        <v>798</v>
      </c>
      <c r="E141" s="130" t="s">
        <v>32</v>
      </c>
      <c r="F141" s="146" t="s">
        <v>273</v>
      </c>
      <c r="G141" s="147"/>
      <c r="H141" s="11" t="s">
        <v>799</v>
      </c>
      <c r="I141" s="14">
        <v>13.66</v>
      </c>
      <c r="J141" s="121">
        <f t="shared" si="1"/>
        <v>13.66</v>
      </c>
      <c r="K141" s="127"/>
    </row>
    <row r="142" spans="1:11" x14ac:dyDescent="0.2">
      <c r="A142" s="126"/>
      <c r="B142" s="119">
        <v>1</v>
      </c>
      <c r="C142" s="10" t="s">
        <v>798</v>
      </c>
      <c r="D142" s="130" t="s">
        <v>798</v>
      </c>
      <c r="E142" s="130" t="s">
        <v>33</v>
      </c>
      <c r="F142" s="146" t="s">
        <v>216</v>
      </c>
      <c r="G142" s="147"/>
      <c r="H142" s="11" t="s">
        <v>799</v>
      </c>
      <c r="I142" s="14">
        <v>13.66</v>
      </c>
      <c r="J142" s="121">
        <f t="shared" si="1"/>
        <v>13.66</v>
      </c>
      <c r="K142" s="127"/>
    </row>
    <row r="143" spans="1:11" x14ac:dyDescent="0.2">
      <c r="A143" s="126"/>
      <c r="B143" s="119">
        <v>1</v>
      </c>
      <c r="C143" s="10" t="s">
        <v>798</v>
      </c>
      <c r="D143" s="130" t="s">
        <v>798</v>
      </c>
      <c r="E143" s="130" t="s">
        <v>33</v>
      </c>
      <c r="F143" s="146" t="s">
        <v>273</v>
      </c>
      <c r="G143" s="147"/>
      <c r="H143" s="11" t="s">
        <v>799</v>
      </c>
      <c r="I143" s="14">
        <v>13.66</v>
      </c>
      <c r="J143" s="121">
        <f t="shared" si="1"/>
        <v>13.66</v>
      </c>
      <c r="K143" s="127"/>
    </row>
    <row r="144" spans="1:11" ht="24" x14ac:dyDescent="0.2">
      <c r="A144" s="126"/>
      <c r="B144" s="119">
        <v>2</v>
      </c>
      <c r="C144" s="10" t="s">
        <v>800</v>
      </c>
      <c r="D144" s="130" t="s">
        <v>800</v>
      </c>
      <c r="E144" s="130" t="s">
        <v>28</v>
      </c>
      <c r="F144" s="146" t="s">
        <v>112</v>
      </c>
      <c r="G144" s="147"/>
      <c r="H144" s="11" t="s">
        <v>801</v>
      </c>
      <c r="I144" s="14">
        <v>20.66</v>
      </c>
      <c r="J144" s="121">
        <f t="shared" si="1"/>
        <v>41.32</v>
      </c>
      <c r="K144" s="127"/>
    </row>
    <row r="145" spans="1:11" ht="24" x14ac:dyDescent="0.2">
      <c r="A145" s="126"/>
      <c r="B145" s="119">
        <v>2</v>
      </c>
      <c r="C145" s="10" t="s">
        <v>800</v>
      </c>
      <c r="D145" s="130" t="s">
        <v>800</v>
      </c>
      <c r="E145" s="130" t="s">
        <v>28</v>
      </c>
      <c r="F145" s="146" t="s">
        <v>276</v>
      </c>
      <c r="G145" s="147"/>
      <c r="H145" s="11" t="s">
        <v>801</v>
      </c>
      <c r="I145" s="14">
        <v>20.66</v>
      </c>
      <c r="J145" s="121">
        <f t="shared" si="1"/>
        <v>41.32</v>
      </c>
      <c r="K145" s="127"/>
    </row>
    <row r="146" spans="1:11" ht="24" x14ac:dyDescent="0.2">
      <c r="A146" s="126"/>
      <c r="B146" s="119">
        <v>2</v>
      </c>
      <c r="C146" s="10" t="s">
        <v>800</v>
      </c>
      <c r="D146" s="130" t="s">
        <v>800</v>
      </c>
      <c r="E146" s="130" t="s">
        <v>30</v>
      </c>
      <c r="F146" s="146" t="s">
        <v>273</v>
      </c>
      <c r="G146" s="147"/>
      <c r="H146" s="11" t="s">
        <v>801</v>
      </c>
      <c r="I146" s="14">
        <v>20.66</v>
      </c>
      <c r="J146" s="121">
        <f t="shared" si="1"/>
        <v>41.32</v>
      </c>
      <c r="K146" s="127"/>
    </row>
    <row r="147" spans="1:11" ht="24" x14ac:dyDescent="0.2">
      <c r="A147" s="126"/>
      <c r="B147" s="119">
        <v>1</v>
      </c>
      <c r="C147" s="10" t="s">
        <v>802</v>
      </c>
      <c r="D147" s="130" t="s">
        <v>913</v>
      </c>
      <c r="E147" s="130" t="s">
        <v>238</v>
      </c>
      <c r="F147" s="146" t="s">
        <v>112</v>
      </c>
      <c r="G147" s="147"/>
      <c r="H147" s="11" t="s">
        <v>803</v>
      </c>
      <c r="I147" s="14">
        <v>32.92</v>
      </c>
      <c r="J147" s="121">
        <f t="shared" si="1"/>
        <v>32.92</v>
      </c>
      <c r="K147" s="127"/>
    </row>
    <row r="148" spans="1:11" ht="24" x14ac:dyDescent="0.2">
      <c r="A148" s="126"/>
      <c r="B148" s="119">
        <v>1</v>
      </c>
      <c r="C148" s="10" t="s">
        <v>802</v>
      </c>
      <c r="D148" s="130" t="s">
        <v>913</v>
      </c>
      <c r="E148" s="130" t="s">
        <v>238</v>
      </c>
      <c r="F148" s="146" t="s">
        <v>272</v>
      </c>
      <c r="G148" s="147"/>
      <c r="H148" s="11" t="s">
        <v>803</v>
      </c>
      <c r="I148" s="14">
        <v>32.92</v>
      </c>
      <c r="J148" s="121">
        <f t="shared" si="1"/>
        <v>32.92</v>
      </c>
      <c r="K148" s="127"/>
    </row>
    <row r="149" spans="1:11" ht="24" x14ac:dyDescent="0.2">
      <c r="A149" s="126"/>
      <c r="B149" s="119">
        <v>1</v>
      </c>
      <c r="C149" s="10" t="s">
        <v>802</v>
      </c>
      <c r="D149" s="130" t="s">
        <v>913</v>
      </c>
      <c r="E149" s="130" t="s">
        <v>238</v>
      </c>
      <c r="F149" s="146" t="s">
        <v>273</v>
      </c>
      <c r="G149" s="147"/>
      <c r="H149" s="11" t="s">
        <v>803</v>
      </c>
      <c r="I149" s="14">
        <v>32.92</v>
      </c>
      <c r="J149" s="121">
        <f t="shared" si="1"/>
        <v>32.92</v>
      </c>
      <c r="K149" s="127"/>
    </row>
    <row r="150" spans="1:11" ht="24" x14ac:dyDescent="0.2">
      <c r="A150" s="126"/>
      <c r="B150" s="119">
        <v>1</v>
      </c>
      <c r="C150" s="10" t="s">
        <v>802</v>
      </c>
      <c r="D150" s="130" t="s">
        <v>913</v>
      </c>
      <c r="E150" s="130" t="s">
        <v>238</v>
      </c>
      <c r="F150" s="146" t="s">
        <v>316</v>
      </c>
      <c r="G150" s="147"/>
      <c r="H150" s="11" t="s">
        <v>803</v>
      </c>
      <c r="I150" s="14">
        <v>32.92</v>
      </c>
      <c r="J150" s="121">
        <f t="shared" ref="J150:J213" si="2">I150*B150</f>
        <v>32.92</v>
      </c>
      <c r="K150" s="127"/>
    </row>
    <row r="151" spans="1:11" ht="24" x14ac:dyDescent="0.2">
      <c r="A151" s="126"/>
      <c r="B151" s="119">
        <v>2</v>
      </c>
      <c r="C151" s="10" t="s">
        <v>804</v>
      </c>
      <c r="D151" s="130" t="s">
        <v>914</v>
      </c>
      <c r="E151" s="130" t="s">
        <v>240</v>
      </c>
      <c r="F151" s="146" t="s">
        <v>273</v>
      </c>
      <c r="G151" s="147"/>
      <c r="H151" s="11" t="s">
        <v>805</v>
      </c>
      <c r="I151" s="14">
        <v>46.93</v>
      </c>
      <c r="J151" s="121">
        <f t="shared" si="2"/>
        <v>93.86</v>
      </c>
      <c r="K151" s="127"/>
    </row>
    <row r="152" spans="1:11" ht="36" x14ac:dyDescent="0.2">
      <c r="A152" s="126"/>
      <c r="B152" s="119">
        <v>2</v>
      </c>
      <c r="C152" s="10" t="s">
        <v>806</v>
      </c>
      <c r="D152" s="130" t="s">
        <v>915</v>
      </c>
      <c r="E152" s="130" t="s">
        <v>236</v>
      </c>
      <c r="F152" s="146" t="s">
        <v>112</v>
      </c>
      <c r="G152" s="147"/>
      <c r="H152" s="11" t="s">
        <v>807</v>
      </c>
      <c r="I152" s="14">
        <v>29.42</v>
      </c>
      <c r="J152" s="121">
        <f t="shared" si="2"/>
        <v>58.84</v>
      </c>
      <c r="K152" s="127"/>
    </row>
    <row r="153" spans="1:11" ht="36" x14ac:dyDescent="0.2">
      <c r="A153" s="126"/>
      <c r="B153" s="119">
        <v>2</v>
      </c>
      <c r="C153" s="10" t="s">
        <v>806</v>
      </c>
      <c r="D153" s="130" t="s">
        <v>915</v>
      </c>
      <c r="E153" s="130" t="s">
        <v>236</v>
      </c>
      <c r="F153" s="146" t="s">
        <v>216</v>
      </c>
      <c r="G153" s="147"/>
      <c r="H153" s="11" t="s">
        <v>807</v>
      </c>
      <c r="I153" s="14">
        <v>29.42</v>
      </c>
      <c r="J153" s="121">
        <f t="shared" si="2"/>
        <v>58.84</v>
      </c>
      <c r="K153" s="127"/>
    </row>
    <row r="154" spans="1:11" ht="36" x14ac:dyDescent="0.2">
      <c r="A154" s="126"/>
      <c r="B154" s="119">
        <v>2</v>
      </c>
      <c r="C154" s="10" t="s">
        <v>806</v>
      </c>
      <c r="D154" s="130" t="s">
        <v>915</v>
      </c>
      <c r="E154" s="130" t="s">
        <v>236</v>
      </c>
      <c r="F154" s="146" t="s">
        <v>269</v>
      </c>
      <c r="G154" s="147"/>
      <c r="H154" s="11" t="s">
        <v>807</v>
      </c>
      <c r="I154" s="14">
        <v>29.42</v>
      </c>
      <c r="J154" s="121">
        <f t="shared" si="2"/>
        <v>58.84</v>
      </c>
      <c r="K154" s="127"/>
    </row>
    <row r="155" spans="1:11" ht="24" x14ac:dyDescent="0.2">
      <c r="A155" s="126"/>
      <c r="B155" s="119">
        <v>16</v>
      </c>
      <c r="C155" s="10" t="s">
        <v>808</v>
      </c>
      <c r="D155" s="130" t="s">
        <v>808</v>
      </c>
      <c r="E155" s="130" t="s">
        <v>28</v>
      </c>
      <c r="F155" s="146" t="s">
        <v>279</v>
      </c>
      <c r="G155" s="147"/>
      <c r="H155" s="11" t="s">
        <v>809</v>
      </c>
      <c r="I155" s="14">
        <v>10.16</v>
      </c>
      <c r="J155" s="121">
        <f t="shared" si="2"/>
        <v>162.56</v>
      </c>
      <c r="K155" s="127"/>
    </row>
    <row r="156" spans="1:11" ht="24" x14ac:dyDescent="0.2">
      <c r="A156" s="126"/>
      <c r="B156" s="119">
        <v>16</v>
      </c>
      <c r="C156" s="10" t="s">
        <v>808</v>
      </c>
      <c r="D156" s="130" t="s">
        <v>808</v>
      </c>
      <c r="E156" s="130" t="s">
        <v>30</v>
      </c>
      <c r="F156" s="146" t="s">
        <v>279</v>
      </c>
      <c r="G156" s="147"/>
      <c r="H156" s="11" t="s">
        <v>809</v>
      </c>
      <c r="I156" s="14">
        <v>10.16</v>
      </c>
      <c r="J156" s="121">
        <f t="shared" si="2"/>
        <v>162.56</v>
      </c>
      <c r="K156" s="127"/>
    </row>
    <row r="157" spans="1:11" x14ac:dyDescent="0.2">
      <c r="A157" s="126"/>
      <c r="B157" s="119">
        <v>42</v>
      </c>
      <c r="C157" s="10" t="s">
        <v>810</v>
      </c>
      <c r="D157" s="130" t="s">
        <v>810</v>
      </c>
      <c r="E157" s="130" t="s">
        <v>28</v>
      </c>
      <c r="F157" s="146" t="s">
        <v>115</v>
      </c>
      <c r="G157" s="147"/>
      <c r="H157" s="11" t="s">
        <v>811</v>
      </c>
      <c r="I157" s="14">
        <v>4.9000000000000004</v>
      </c>
      <c r="J157" s="121">
        <f t="shared" si="2"/>
        <v>205.8</v>
      </c>
      <c r="K157" s="127"/>
    </row>
    <row r="158" spans="1:11" x14ac:dyDescent="0.2">
      <c r="A158" s="126"/>
      <c r="B158" s="119">
        <v>9</v>
      </c>
      <c r="C158" s="10" t="s">
        <v>810</v>
      </c>
      <c r="D158" s="130" t="s">
        <v>810</v>
      </c>
      <c r="E158" s="130" t="s">
        <v>30</v>
      </c>
      <c r="F158" s="146" t="s">
        <v>115</v>
      </c>
      <c r="G158" s="147"/>
      <c r="H158" s="11" t="s">
        <v>811</v>
      </c>
      <c r="I158" s="14">
        <v>4.9000000000000004</v>
      </c>
      <c r="J158" s="121">
        <f t="shared" si="2"/>
        <v>44.1</v>
      </c>
      <c r="K158" s="127"/>
    </row>
    <row r="159" spans="1:11" x14ac:dyDescent="0.2">
      <c r="A159" s="126"/>
      <c r="B159" s="119">
        <v>2</v>
      </c>
      <c r="C159" s="10" t="s">
        <v>812</v>
      </c>
      <c r="D159" s="130" t="s">
        <v>812</v>
      </c>
      <c r="E159" s="130" t="s">
        <v>28</v>
      </c>
      <c r="F159" s="146" t="s">
        <v>115</v>
      </c>
      <c r="G159" s="147"/>
      <c r="H159" s="11" t="s">
        <v>813</v>
      </c>
      <c r="I159" s="14">
        <v>4.9000000000000004</v>
      </c>
      <c r="J159" s="121">
        <f t="shared" si="2"/>
        <v>9.8000000000000007</v>
      </c>
      <c r="K159" s="127"/>
    </row>
    <row r="160" spans="1:11" x14ac:dyDescent="0.2">
      <c r="A160" s="126"/>
      <c r="B160" s="119">
        <v>4</v>
      </c>
      <c r="C160" s="10" t="s">
        <v>812</v>
      </c>
      <c r="D160" s="130" t="s">
        <v>812</v>
      </c>
      <c r="E160" s="130" t="s">
        <v>30</v>
      </c>
      <c r="F160" s="146" t="s">
        <v>115</v>
      </c>
      <c r="G160" s="147"/>
      <c r="H160" s="11" t="s">
        <v>813</v>
      </c>
      <c r="I160" s="14">
        <v>4.9000000000000004</v>
      </c>
      <c r="J160" s="121">
        <f t="shared" si="2"/>
        <v>19.600000000000001</v>
      </c>
      <c r="K160" s="127"/>
    </row>
    <row r="161" spans="1:11" x14ac:dyDescent="0.2">
      <c r="A161" s="126"/>
      <c r="B161" s="119">
        <v>2</v>
      </c>
      <c r="C161" s="10" t="s">
        <v>812</v>
      </c>
      <c r="D161" s="130" t="s">
        <v>812</v>
      </c>
      <c r="E161" s="130" t="s">
        <v>31</v>
      </c>
      <c r="F161" s="146" t="s">
        <v>115</v>
      </c>
      <c r="G161" s="147"/>
      <c r="H161" s="11" t="s">
        <v>813</v>
      </c>
      <c r="I161" s="14">
        <v>4.9000000000000004</v>
      </c>
      <c r="J161" s="121">
        <f t="shared" si="2"/>
        <v>9.8000000000000007</v>
      </c>
      <c r="K161" s="127"/>
    </row>
    <row r="162" spans="1:11" ht="24" x14ac:dyDescent="0.2">
      <c r="A162" s="126"/>
      <c r="B162" s="119">
        <v>2</v>
      </c>
      <c r="C162" s="10" t="s">
        <v>814</v>
      </c>
      <c r="D162" s="130" t="s">
        <v>814</v>
      </c>
      <c r="E162" s="130" t="s">
        <v>28</v>
      </c>
      <c r="F162" s="146" t="s">
        <v>278</v>
      </c>
      <c r="G162" s="147"/>
      <c r="H162" s="11" t="s">
        <v>815</v>
      </c>
      <c r="I162" s="14">
        <v>20.66</v>
      </c>
      <c r="J162" s="121">
        <f t="shared" si="2"/>
        <v>41.32</v>
      </c>
      <c r="K162" s="127"/>
    </row>
    <row r="163" spans="1:11" ht="24" x14ac:dyDescent="0.2">
      <c r="A163" s="126"/>
      <c r="B163" s="119">
        <v>2</v>
      </c>
      <c r="C163" s="10" t="s">
        <v>814</v>
      </c>
      <c r="D163" s="130" t="s">
        <v>814</v>
      </c>
      <c r="E163" s="130" t="s">
        <v>30</v>
      </c>
      <c r="F163" s="146" t="s">
        <v>278</v>
      </c>
      <c r="G163" s="147"/>
      <c r="H163" s="11" t="s">
        <v>815</v>
      </c>
      <c r="I163" s="14">
        <v>20.66</v>
      </c>
      <c r="J163" s="121">
        <f t="shared" si="2"/>
        <v>41.32</v>
      </c>
      <c r="K163" s="127"/>
    </row>
    <row r="164" spans="1:11" ht="24" x14ac:dyDescent="0.2">
      <c r="A164" s="126"/>
      <c r="B164" s="119">
        <v>2</v>
      </c>
      <c r="C164" s="10" t="s">
        <v>814</v>
      </c>
      <c r="D164" s="130" t="s">
        <v>814</v>
      </c>
      <c r="E164" s="130" t="s">
        <v>31</v>
      </c>
      <c r="F164" s="146" t="s">
        <v>278</v>
      </c>
      <c r="G164" s="147"/>
      <c r="H164" s="11" t="s">
        <v>815</v>
      </c>
      <c r="I164" s="14">
        <v>20.66</v>
      </c>
      <c r="J164" s="121">
        <f t="shared" si="2"/>
        <v>41.32</v>
      </c>
      <c r="K164" s="127"/>
    </row>
    <row r="165" spans="1:11" x14ac:dyDescent="0.2">
      <c r="A165" s="126"/>
      <c r="B165" s="119">
        <v>10</v>
      </c>
      <c r="C165" s="10" t="s">
        <v>816</v>
      </c>
      <c r="D165" s="130" t="s">
        <v>816</v>
      </c>
      <c r="E165" s="130" t="s">
        <v>28</v>
      </c>
      <c r="F165" s="146" t="s">
        <v>279</v>
      </c>
      <c r="G165" s="147"/>
      <c r="H165" s="11" t="s">
        <v>817</v>
      </c>
      <c r="I165" s="14">
        <v>20.66</v>
      </c>
      <c r="J165" s="121">
        <f t="shared" si="2"/>
        <v>206.6</v>
      </c>
      <c r="K165" s="127"/>
    </row>
    <row r="166" spans="1:11" x14ac:dyDescent="0.2">
      <c r="A166" s="126"/>
      <c r="B166" s="119">
        <v>2</v>
      </c>
      <c r="C166" s="10" t="s">
        <v>816</v>
      </c>
      <c r="D166" s="130" t="s">
        <v>816</v>
      </c>
      <c r="E166" s="130" t="s">
        <v>28</v>
      </c>
      <c r="F166" s="146" t="s">
        <v>679</v>
      </c>
      <c r="G166" s="147"/>
      <c r="H166" s="11" t="s">
        <v>817</v>
      </c>
      <c r="I166" s="14">
        <v>20.66</v>
      </c>
      <c r="J166" s="121">
        <f t="shared" si="2"/>
        <v>41.32</v>
      </c>
      <c r="K166" s="127"/>
    </row>
    <row r="167" spans="1:11" x14ac:dyDescent="0.2">
      <c r="A167" s="126"/>
      <c r="B167" s="119">
        <v>2</v>
      </c>
      <c r="C167" s="10" t="s">
        <v>816</v>
      </c>
      <c r="D167" s="130" t="s">
        <v>816</v>
      </c>
      <c r="E167" s="130" t="s">
        <v>30</v>
      </c>
      <c r="F167" s="146" t="s">
        <v>679</v>
      </c>
      <c r="G167" s="147"/>
      <c r="H167" s="11" t="s">
        <v>817</v>
      </c>
      <c r="I167" s="14">
        <v>20.66</v>
      </c>
      <c r="J167" s="121">
        <f t="shared" si="2"/>
        <v>41.32</v>
      </c>
      <c r="K167" s="127"/>
    </row>
    <row r="168" spans="1:11" x14ac:dyDescent="0.2">
      <c r="A168" s="126"/>
      <c r="B168" s="119">
        <v>2</v>
      </c>
      <c r="C168" s="10" t="s">
        <v>816</v>
      </c>
      <c r="D168" s="130" t="s">
        <v>816</v>
      </c>
      <c r="E168" s="130" t="s">
        <v>31</v>
      </c>
      <c r="F168" s="146" t="s">
        <v>679</v>
      </c>
      <c r="G168" s="147"/>
      <c r="H168" s="11" t="s">
        <v>817</v>
      </c>
      <c r="I168" s="14">
        <v>20.66</v>
      </c>
      <c r="J168" s="121">
        <f t="shared" si="2"/>
        <v>41.32</v>
      </c>
      <c r="K168" s="127"/>
    </row>
    <row r="169" spans="1:11" ht="24" x14ac:dyDescent="0.2">
      <c r="A169" s="126"/>
      <c r="B169" s="119">
        <v>30</v>
      </c>
      <c r="C169" s="10" t="s">
        <v>818</v>
      </c>
      <c r="D169" s="130" t="s">
        <v>818</v>
      </c>
      <c r="E169" s="130" t="s">
        <v>30</v>
      </c>
      <c r="F169" s="146" t="s">
        <v>819</v>
      </c>
      <c r="G169" s="147"/>
      <c r="H169" s="11" t="s">
        <v>820</v>
      </c>
      <c r="I169" s="14">
        <v>34.67</v>
      </c>
      <c r="J169" s="121">
        <f t="shared" si="2"/>
        <v>1040.1000000000001</v>
      </c>
      <c r="K169" s="133"/>
    </row>
    <row r="170" spans="1:11" ht="24" x14ac:dyDescent="0.2">
      <c r="A170" s="126"/>
      <c r="B170" s="119">
        <v>3</v>
      </c>
      <c r="C170" s="10" t="s">
        <v>818</v>
      </c>
      <c r="D170" s="130" t="s">
        <v>818</v>
      </c>
      <c r="E170" s="130" t="s">
        <v>31</v>
      </c>
      <c r="F170" s="146" t="s">
        <v>821</v>
      </c>
      <c r="G170" s="147"/>
      <c r="H170" s="11" t="s">
        <v>820</v>
      </c>
      <c r="I170" s="14">
        <v>34.67</v>
      </c>
      <c r="J170" s="121">
        <f t="shared" si="2"/>
        <v>104.01</v>
      </c>
      <c r="K170" s="127"/>
    </row>
    <row r="171" spans="1:11" ht="24" x14ac:dyDescent="0.2">
      <c r="A171" s="126"/>
      <c r="B171" s="119">
        <v>3</v>
      </c>
      <c r="C171" s="10" t="s">
        <v>822</v>
      </c>
      <c r="D171" s="130" t="s">
        <v>822</v>
      </c>
      <c r="E171" s="130" t="s">
        <v>271</v>
      </c>
      <c r="F171" s="146"/>
      <c r="G171" s="147"/>
      <c r="H171" s="11" t="s">
        <v>823</v>
      </c>
      <c r="I171" s="14">
        <v>57.43</v>
      </c>
      <c r="J171" s="121">
        <f t="shared" si="2"/>
        <v>172.29</v>
      </c>
      <c r="K171" s="127"/>
    </row>
    <row r="172" spans="1:11" ht="36" x14ac:dyDescent="0.2">
      <c r="A172" s="126"/>
      <c r="B172" s="119">
        <v>2</v>
      </c>
      <c r="C172" s="10" t="s">
        <v>824</v>
      </c>
      <c r="D172" s="130" t="s">
        <v>824</v>
      </c>
      <c r="E172" s="130" t="s">
        <v>825</v>
      </c>
      <c r="F172" s="146"/>
      <c r="G172" s="147"/>
      <c r="H172" s="11" t="s">
        <v>826</v>
      </c>
      <c r="I172" s="14">
        <v>17.16</v>
      </c>
      <c r="J172" s="121">
        <f t="shared" si="2"/>
        <v>34.32</v>
      </c>
      <c r="K172" s="127"/>
    </row>
    <row r="173" spans="1:11" ht="24" x14ac:dyDescent="0.2">
      <c r="A173" s="126"/>
      <c r="B173" s="119">
        <v>1</v>
      </c>
      <c r="C173" s="10" t="s">
        <v>827</v>
      </c>
      <c r="D173" s="130" t="s">
        <v>827</v>
      </c>
      <c r="E173" s="130" t="s">
        <v>30</v>
      </c>
      <c r="F173" s="146" t="s">
        <v>273</v>
      </c>
      <c r="G173" s="147"/>
      <c r="H173" s="11" t="s">
        <v>828</v>
      </c>
      <c r="I173" s="14">
        <v>78.45</v>
      </c>
      <c r="J173" s="121">
        <f t="shared" si="2"/>
        <v>78.45</v>
      </c>
      <c r="K173" s="127"/>
    </row>
    <row r="174" spans="1:11" ht="24" x14ac:dyDescent="0.2">
      <c r="A174" s="126"/>
      <c r="B174" s="119">
        <v>2</v>
      </c>
      <c r="C174" s="10" t="s">
        <v>829</v>
      </c>
      <c r="D174" s="130" t="s">
        <v>916</v>
      </c>
      <c r="E174" s="130" t="s">
        <v>767</v>
      </c>
      <c r="F174" s="146" t="s">
        <v>31</v>
      </c>
      <c r="G174" s="147"/>
      <c r="H174" s="11" t="s">
        <v>830</v>
      </c>
      <c r="I174" s="14">
        <v>11.91</v>
      </c>
      <c r="J174" s="121">
        <f t="shared" si="2"/>
        <v>23.82</v>
      </c>
      <c r="K174" s="127"/>
    </row>
    <row r="175" spans="1:11" ht="36" x14ac:dyDescent="0.2">
      <c r="A175" s="126"/>
      <c r="B175" s="119">
        <v>2</v>
      </c>
      <c r="C175" s="10" t="s">
        <v>831</v>
      </c>
      <c r="D175" s="130" t="s">
        <v>917</v>
      </c>
      <c r="E175" s="130" t="s">
        <v>832</v>
      </c>
      <c r="F175" s="146" t="s">
        <v>279</v>
      </c>
      <c r="G175" s="147"/>
      <c r="H175" s="11" t="s">
        <v>833</v>
      </c>
      <c r="I175" s="14">
        <v>24.16</v>
      </c>
      <c r="J175" s="121">
        <f t="shared" si="2"/>
        <v>48.32</v>
      </c>
      <c r="K175" s="127"/>
    </row>
    <row r="176" spans="1:11" ht="24" x14ac:dyDescent="0.2">
      <c r="A176" s="126"/>
      <c r="B176" s="119">
        <v>6</v>
      </c>
      <c r="C176" s="10" t="s">
        <v>834</v>
      </c>
      <c r="D176" s="130" t="s">
        <v>918</v>
      </c>
      <c r="E176" s="130" t="s">
        <v>835</v>
      </c>
      <c r="F176" s="146" t="s">
        <v>32</v>
      </c>
      <c r="G176" s="147"/>
      <c r="H176" s="11" t="s">
        <v>836</v>
      </c>
      <c r="I176" s="14">
        <v>24.16</v>
      </c>
      <c r="J176" s="121">
        <f t="shared" si="2"/>
        <v>144.96</v>
      </c>
      <c r="K176" s="127"/>
    </row>
    <row r="177" spans="1:11" x14ac:dyDescent="0.2">
      <c r="A177" s="126"/>
      <c r="B177" s="119">
        <v>3</v>
      </c>
      <c r="C177" s="10" t="s">
        <v>837</v>
      </c>
      <c r="D177" s="130" t="s">
        <v>837</v>
      </c>
      <c r="E177" s="130" t="s">
        <v>30</v>
      </c>
      <c r="F177" s="146"/>
      <c r="G177" s="147"/>
      <c r="H177" s="11" t="s">
        <v>838</v>
      </c>
      <c r="I177" s="14">
        <v>11.91</v>
      </c>
      <c r="J177" s="121">
        <f t="shared" si="2"/>
        <v>35.730000000000004</v>
      </c>
      <c r="K177" s="127"/>
    </row>
    <row r="178" spans="1:11" ht="24" x14ac:dyDescent="0.2">
      <c r="A178" s="126"/>
      <c r="B178" s="119">
        <v>2</v>
      </c>
      <c r="C178" s="10" t="s">
        <v>839</v>
      </c>
      <c r="D178" s="130" t="s">
        <v>839</v>
      </c>
      <c r="E178" s="130" t="s">
        <v>300</v>
      </c>
      <c r="F178" s="146" t="s">
        <v>216</v>
      </c>
      <c r="G178" s="147"/>
      <c r="H178" s="11" t="s">
        <v>840</v>
      </c>
      <c r="I178" s="14">
        <v>21.01</v>
      </c>
      <c r="J178" s="121">
        <f t="shared" si="2"/>
        <v>42.02</v>
      </c>
      <c r="K178" s="127"/>
    </row>
    <row r="179" spans="1:11" ht="24" x14ac:dyDescent="0.2">
      <c r="A179" s="126"/>
      <c r="B179" s="119">
        <v>1</v>
      </c>
      <c r="C179" s="10" t="s">
        <v>841</v>
      </c>
      <c r="D179" s="130" t="s">
        <v>841</v>
      </c>
      <c r="E179" s="130" t="s">
        <v>28</v>
      </c>
      <c r="F179" s="146"/>
      <c r="G179" s="147"/>
      <c r="H179" s="11" t="s">
        <v>842</v>
      </c>
      <c r="I179" s="14">
        <v>13.66</v>
      </c>
      <c r="J179" s="121">
        <f t="shared" si="2"/>
        <v>13.66</v>
      </c>
      <c r="K179" s="127"/>
    </row>
    <row r="180" spans="1:11" ht="24" x14ac:dyDescent="0.2">
      <c r="A180" s="126"/>
      <c r="B180" s="119">
        <v>4</v>
      </c>
      <c r="C180" s="10" t="s">
        <v>841</v>
      </c>
      <c r="D180" s="130" t="s">
        <v>841</v>
      </c>
      <c r="E180" s="130" t="s">
        <v>30</v>
      </c>
      <c r="F180" s="146"/>
      <c r="G180" s="147"/>
      <c r="H180" s="11" t="s">
        <v>842</v>
      </c>
      <c r="I180" s="14">
        <v>13.66</v>
      </c>
      <c r="J180" s="121">
        <f t="shared" si="2"/>
        <v>54.64</v>
      </c>
      <c r="K180" s="127"/>
    </row>
    <row r="181" spans="1:11" x14ac:dyDescent="0.2">
      <c r="A181" s="126"/>
      <c r="B181" s="119">
        <v>5</v>
      </c>
      <c r="C181" s="10" t="s">
        <v>843</v>
      </c>
      <c r="D181" s="130" t="s">
        <v>843</v>
      </c>
      <c r="E181" s="130" t="s">
        <v>28</v>
      </c>
      <c r="F181" s="146"/>
      <c r="G181" s="147"/>
      <c r="H181" s="11" t="s">
        <v>844</v>
      </c>
      <c r="I181" s="14">
        <v>13.66</v>
      </c>
      <c r="J181" s="121">
        <f t="shared" si="2"/>
        <v>68.3</v>
      </c>
      <c r="K181" s="127"/>
    </row>
    <row r="182" spans="1:11" x14ac:dyDescent="0.2">
      <c r="A182" s="126"/>
      <c r="B182" s="119">
        <v>5</v>
      </c>
      <c r="C182" s="10" t="s">
        <v>843</v>
      </c>
      <c r="D182" s="130" t="s">
        <v>843</v>
      </c>
      <c r="E182" s="130" t="s">
        <v>30</v>
      </c>
      <c r="F182" s="146"/>
      <c r="G182" s="147"/>
      <c r="H182" s="11" t="s">
        <v>844</v>
      </c>
      <c r="I182" s="14">
        <v>13.66</v>
      </c>
      <c r="J182" s="121">
        <f t="shared" si="2"/>
        <v>68.3</v>
      </c>
      <c r="K182" s="127"/>
    </row>
    <row r="183" spans="1:11" x14ac:dyDescent="0.2">
      <c r="A183" s="126"/>
      <c r="B183" s="119">
        <v>4</v>
      </c>
      <c r="C183" s="10" t="s">
        <v>845</v>
      </c>
      <c r="D183" s="130" t="s">
        <v>845</v>
      </c>
      <c r="E183" s="130" t="s">
        <v>32</v>
      </c>
      <c r="F183" s="146"/>
      <c r="G183" s="147"/>
      <c r="H183" s="11" t="s">
        <v>846</v>
      </c>
      <c r="I183" s="14">
        <v>9.11</v>
      </c>
      <c r="J183" s="121">
        <f t="shared" si="2"/>
        <v>36.44</v>
      </c>
      <c r="K183" s="127"/>
    </row>
    <row r="184" spans="1:11" ht="24" x14ac:dyDescent="0.2">
      <c r="A184" s="126"/>
      <c r="B184" s="119">
        <v>2</v>
      </c>
      <c r="C184" s="10" t="s">
        <v>847</v>
      </c>
      <c r="D184" s="130" t="s">
        <v>847</v>
      </c>
      <c r="E184" s="130" t="s">
        <v>589</v>
      </c>
      <c r="F184" s="146"/>
      <c r="G184" s="147"/>
      <c r="H184" s="11" t="s">
        <v>848</v>
      </c>
      <c r="I184" s="14">
        <v>13.66</v>
      </c>
      <c r="J184" s="121">
        <f t="shared" si="2"/>
        <v>27.32</v>
      </c>
      <c r="K184" s="127"/>
    </row>
    <row r="185" spans="1:11" ht="24" x14ac:dyDescent="0.2">
      <c r="A185" s="126"/>
      <c r="B185" s="119">
        <v>2</v>
      </c>
      <c r="C185" s="10" t="s">
        <v>847</v>
      </c>
      <c r="D185" s="130" t="s">
        <v>847</v>
      </c>
      <c r="E185" s="130" t="s">
        <v>490</v>
      </c>
      <c r="F185" s="146"/>
      <c r="G185" s="147"/>
      <c r="H185" s="11" t="s">
        <v>848</v>
      </c>
      <c r="I185" s="14">
        <v>13.66</v>
      </c>
      <c r="J185" s="121">
        <f t="shared" si="2"/>
        <v>27.32</v>
      </c>
      <c r="K185" s="127"/>
    </row>
    <row r="186" spans="1:11" ht="24" x14ac:dyDescent="0.2">
      <c r="A186" s="126"/>
      <c r="B186" s="119">
        <v>2</v>
      </c>
      <c r="C186" s="10" t="s">
        <v>847</v>
      </c>
      <c r="D186" s="130" t="s">
        <v>847</v>
      </c>
      <c r="E186" s="130" t="s">
        <v>725</v>
      </c>
      <c r="F186" s="146"/>
      <c r="G186" s="147"/>
      <c r="H186" s="11" t="s">
        <v>848</v>
      </c>
      <c r="I186" s="14">
        <v>13.66</v>
      </c>
      <c r="J186" s="121">
        <f t="shared" si="2"/>
        <v>27.32</v>
      </c>
      <c r="K186" s="127"/>
    </row>
    <row r="187" spans="1:11" ht="24" x14ac:dyDescent="0.2">
      <c r="A187" s="126"/>
      <c r="B187" s="119">
        <v>2</v>
      </c>
      <c r="C187" s="10" t="s">
        <v>847</v>
      </c>
      <c r="D187" s="130" t="s">
        <v>847</v>
      </c>
      <c r="E187" s="130" t="s">
        <v>753</v>
      </c>
      <c r="F187" s="146"/>
      <c r="G187" s="147"/>
      <c r="H187" s="11" t="s">
        <v>848</v>
      </c>
      <c r="I187" s="14">
        <v>13.66</v>
      </c>
      <c r="J187" s="121">
        <f t="shared" si="2"/>
        <v>27.32</v>
      </c>
      <c r="K187" s="127"/>
    </row>
    <row r="188" spans="1:11" ht="24" x14ac:dyDescent="0.2">
      <c r="A188" s="126"/>
      <c r="B188" s="119">
        <v>3</v>
      </c>
      <c r="C188" s="10" t="s">
        <v>849</v>
      </c>
      <c r="D188" s="130" t="s">
        <v>849</v>
      </c>
      <c r="E188" s="130" t="s">
        <v>30</v>
      </c>
      <c r="F188" s="146" t="s">
        <v>279</v>
      </c>
      <c r="G188" s="147"/>
      <c r="H188" s="11" t="s">
        <v>850</v>
      </c>
      <c r="I188" s="14">
        <v>24.16</v>
      </c>
      <c r="J188" s="121">
        <f t="shared" si="2"/>
        <v>72.48</v>
      </c>
      <c r="K188" s="127"/>
    </row>
    <row r="189" spans="1:11" ht="24" x14ac:dyDescent="0.2">
      <c r="A189" s="126"/>
      <c r="B189" s="119">
        <v>3</v>
      </c>
      <c r="C189" s="10" t="s">
        <v>851</v>
      </c>
      <c r="D189" s="130" t="s">
        <v>851</v>
      </c>
      <c r="E189" s="130" t="s">
        <v>30</v>
      </c>
      <c r="F189" s="146" t="s">
        <v>279</v>
      </c>
      <c r="G189" s="147"/>
      <c r="H189" s="11" t="s">
        <v>852</v>
      </c>
      <c r="I189" s="14">
        <v>20.66</v>
      </c>
      <c r="J189" s="121">
        <f t="shared" si="2"/>
        <v>61.980000000000004</v>
      </c>
      <c r="K189" s="127"/>
    </row>
    <row r="190" spans="1:11" ht="24" x14ac:dyDescent="0.2">
      <c r="A190" s="126"/>
      <c r="B190" s="119">
        <v>2</v>
      </c>
      <c r="C190" s="10" t="s">
        <v>853</v>
      </c>
      <c r="D190" s="130" t="s">
        <v>853</v>
      </c>
      <c r="E190" s="130" t="s">
        <v>30</v>
      </c>
      <c r="F190" s="146" t="s">
        <v>276</v>
      </c>
      <c r="G190" s="147"/>
      <c r="H190" s="11" t="s">
        <v>854</v>
      </c>
      <c r="I190" s="14">
        <v>15.06</v>
      </c>
      <c r="J190" s="121">
        <f t="shared" si="2"/>
        <v>30.12</v>
      </c>
      <c r="K190" s="127"/>
    </row>
    <row r="191" spans="1:11" ht="36" x14ac:dyDescent="0.2">
      <c r="A191" s="126"/>
      <c r="B191" s="119">
        <v>2</v>
      </c>
      <c r="C191" s="10" t="s">
        <v>855</v>
      </c>
      <c r="D191" s="130" t="s">
        <v>855</v>
      </c>
      <c r="E191" s="130" t="s">
        <v>825</v>
      </c>
      <c r="F191" s="146"/>
      <c r="G191" s="147"/>
      <c r="H191" s="11" t="s">
        <v>856</v>
      </c>
      <c r="I191" s="14">
        <v>85.8</v>
      </c>
      <c r="J191" s="121">
        <f t="shared" si="2"/>
        <v>171.6</v>
      </c>
      <c r="K191" s="127"/>
    </row>
    <row r="192" spans="1:11" ht="24" x14ac:dyDescent="0.2">
      <c r="A192" s="126"/>
      <c r="B192" s="119">
        <v>1</v>
      </c>
      <c r="C192" s="10" t="s">
        <v>857</v>
      </c>
      <c r="D192" s="130" t="s">
        <v>857</v>
      </c>
      <c r="E192" s="130" t="s">
        <v>30</v>
      </c>
      <c r="F192" s="146" t="s">
        <v>112</v>
      </c>
      <c r="G192" s="147"/>
      <c r="H192" s="11" t="s">
        <v>858</v>
      </c>
      <c r="I192" s="14">
        <v>38.17</v>
      </c>
      <c r="J192" s="121">
        <f t="shared" si="2"/>
        <v>38.17</v>
      </c>
      <c r="K192" s="127"/>
    </row>
    <row r="193" spans="1:11" ht="24" x14ac:dyDescent="0.2">
      <c r="A193" s="126"/>
      <c r="B193" s="119">
        <v>2</v>
      </c>
      <c r="C193" s="10" t="s">
        <v>857</v>
      </c>
      <c r="D193" s="130" t="s">
        <v>857</v>
      </c>
      <c r="E193" s="130" t="s">
        <v>30</v>
      </c>
      <c r="F193" s="146" t="s">
        <v>271</v>
      </c>
      <c r="G193" s="147"/>
      <c r="H193" s="11" t="s">
        <v>858</v>
      </c>
      <c r="I193" s="14">
        <v>38.17</v>
      </c>
      <c r="J193" s="121">
        <f t="shared" si="2"/>
        <v>76.34</v>
      </c>
      <c r="K193" s="127"/>
    </row>
    <row r="194" spans="1:11" ht="24" x14ac:dyDescent="0.2">
      <c r="A194" s="126"/>
      <c r="B194" s="119">
        <v>1</v>
      </c>
      <c r="C194" s="10" t="s">
        <v>857</v>
      </c>
      <c r="D194" s="130" t="s">
        <v>857</v>
      </c>
      <c r="E194" s="130" t="s">
        <v>31</v>
      </c>
      <c r="F194" s="146" t="s">
        <v>112</v>
      </c>
      <c r="G194" s="147"/>
      <c r="H194" s="11" t="s">
        <v>858</v>
      </c>
      <c r="I194" s="14">
        <v>38.17</v>
      </c>
      <c r="J194" s="121">
        <f t="shared" si="2"/>
        <v>38.17</v>
      </c>
      <c r="K194" s="127"/>
    </row>
    <row r="195" spans="1:11" ht="24" x14ac:dyDescent="0.2">
      <c r="A195" s="126"/>
      <c r="B195" s="119">
        <v>2</v>
      </c>
      <c r="C195" s="10" t="s">
        <v>857</v>
      </c>
      <c r="D195" s="130" t="s">
        <v>857</v>
      </c>
      <c r="E195" s="130" t="s">
        <v>31</v>
      </c>
      <c r="F195" s="146" t="s">
        <v>271</v>
      </c>
      <c r="G195" s="147"/>
      <c r="H195" s="11" t="s">
        <v>858</v>
      </c>
      <c r="I195" s="14">
        <v>38.17</v>
      </c>
      <c r="J195" s="121">
        <f t="shared" si="2"/>
        <v>76.34</v>
      </c>
      <c r="K195" s="127"/>
    </row>
    <row r="196" spans="1:11" ht="24" x14ac:dyDescent="0.2">
      <c r="A196" s="126"/>
      <c r="B196" s="119">
        <v>6</v>
      </c>
      <c r="C196" s="10" t="s">
        <v>859</v>
      </c>
      <c r="D196" s="130" t="s">
        <v>859</v>
      </c>
      <c r="E196" s="130" t="s">
        <v>30</v>
      </c>
      <c r="F196" s="146" t="s">
        <v>112</v>
      </c>
      <c r="G196" s="147"/>
      <c r="H196" s="11" t="s">
        <v>243</v>
      </c>
      <c r="I196" s="14">
        <v>74.94</v>
      </c>
      <c r="J196" s="121">
        <f t="shared" si="2"/>
        <v>449.64</v>
      </c>
      <c r="K196" s="127"/>
    </row>
    <row r="197" spans="1:11" ht="24" x14ac:dyDescent="0.2">
      <c r="A197" s="126"/>
      <c r="B197" s="119">
        <v>6</v>
      </c>
      <c r="C197" s="10" t="s">
        <v>859</v>
      </c>
      <c r="D197" s="130" t="s">
        <v>859</v>
      </c>
      <c r="E197" s="130" t="s">
        <v>30</v>
      </c>
      <c r="F197" s="146" t="s">
        <v>272</v>
      </c>
      <c r="G197" s="147"/>
      <c r="H197" s="11" t="s">
        <v>243</v>
      </c>
      <c r="I197" s="14">
        <v>74.94</v>
      </c>
      <c r="J197" s="121">
        <f t="shared" si="2"/>
        <v>449.64</v>
      </c>
      <c r="K197" s="127"/>
    </row>
    <row r="198" spans="1:11" ht="24" x14ac:dyDescent="0.2">
      <c r="A198" s="126"/>
      <c r="B198" s="119">
        <v>6</v>
      </c>
      <c r="C198" s="10" t="s">
        <v>859</v>
      </c>
      <c r="D198" s="130" t="s">
        <v>859</v>
      </c>
      <c r="E198" s="130" t="s">
        <v>30</v>
      </c>
      <c r="F198" s="146" t="s">
        <v>273</v>
      </c>
      <c r="G198" s="147"/>
      <c r="H198" s="11" t="s">
        <v>243</v>
      </c>
      <c r="I198" s="14">
        <v>74.94</v>
      </c>
      <c r="J198" s="121">
        <f t="shared" si="2"/>
        <v>449.64</v>
      </c>
      <c r="K198" s="127"/>
    </row>
    <row r="199" spans="1:11" ht="24" x14ac:dyDescent="0.2">
      <c r="A199" s="126"/>
      <c r="B199" s="119">
        <v>1</v>
      </c>
      <c r="C199" s="10" t="s">
        <v>860</v>
      </c>
      <c r="D199" s="130" t="s">
        <v>860</v>
      </c>
      <c r="E199" s="130" t="s">
        <v>28</v>
      </c>
      <c r="F199" s="146"/>
      <c r="G199" s="147"/>
      <c r="H199" s="11" t="s">
        <v>861</v>
      </c>
      <c r="I199" s="14">
        <v>34.67</v>
      </c>
      <c r="J199" s="121">
        <f t="shared" si="2"/>
        <v>34.67</v>
      </c>
      <c r="K199" s="127"/>
    </row>
    <row r="200" spans="1:11" ht="24" x14ac:dyDescent="0.2">
      <c r="A200" s="126"/>
      <c r="B200" s="119">
        <v>3</v>
      </c>
      <c r="C200" s="10" t="s">
        <v>860</v>
      </c>
      <c r="D200" s="130" t="s">
        <v>860</v>
      </c>
      <c r="E200" s="130" t="s">
        <v>657</v>
      </c>
      <c r="F200" s="146"/>
      <c r="G200" s="147"/>
      <c r="H200" s="11" t="s">
        <v>861</v>
      </c>
      <c r="I200" s="14">
        <v>34.67</v>
      </c>
      <c r="J200" s="121">
        <f t="shared" si="2"/>
        <v>104.01</v>
      </c>
      <c r="K200" s="127"/>
    </row>
    <row r="201" spans="1:11" ht="24" x14ac:dyDescent="0.2">
      <c r="A201" s="126"/>
      <c r="B201" s="119">
        <v>2</v>
      </c>
      <c r="C201" s="10" t="s">
        <v>860</v>
      </c>
      <c r="D201" s="130" t="s">
        <v>860</v>
      </c>
      <c r="E201" s="130" t="s">
        <v>30</v>
      </c>
      <c r="F201" s="146"/>
      <c r="G201" s="147"/>
      <c r="H201" s="11" t="s">
        <v>861</v>
      </c>
      <c r="I201" s="14">
        <v>34.67</v>
      </c>
      <c r="J201" s="121">
        <f t="shared" si="2"/>
        <v>69.34</v>
      </c>
      <c r="K201" s="127"/>
    </row>
    <row r="202" spans="1:11" ht="24" x14ac:dyDescent="0.2">
      <c r="A202" s="126"/>
      <c r="B202" s="119">
        <v>5</v>
      </c>
      <c r="C202" s="10" t="s">
        <v>862</v>
      </c>
      <c r="D202" s="130" t="s">
        <v>862</v>
      </c>
      <c r="E202" s="130" t="s">
        <v>42</v>
      </c>
      <c r="F202" s="146"/>
      <c r="G202" s="147"/>
      <c r="H202" s="11" t="s">
        <v>863</v>
      </c>
      <c r="I202" s="14">
        <v>51.48</v>
      </c>
      <c r="J202" s="121">
        <f t="shared" si="2"/>
        <v>257.39999999999998</v>
      </c>
      <c r="K202" s="127"/>
    </row>
    <row r="203" spans="1:11" ht="24" x14ac:dyDescent="0.2">
      <c r="A203" s="126"/>
      <c r="B203" s="119">
        <v>5</v>
      </c>
      <c r="C203" s="10" t="s">
        <v>864</v>
      </c>
      <c r="D203" s="130" t="s">
        <v>864</v>
      </c>
      <c r="E203" s="130" t="s">
        <v>40</v>
      </c>
      <c r="F203" s="146" t="s">
        <v>112</v>
      </c>
      <c r="G203" s="147"/>
      <c r="H203" s="11" t="s">
        <v>865</v>
      </c>
      <c r="I203" s="14">
        <v>133.78</v>
      </c>
      <c r="J203" s="121">
        <f t="shared" si="2"/>
        <v>668.9</v>
      </c>
      <c r="K203" s="127"/>
    </row>
    <row r="204" spans="1:11" x14ac:dyDescent="0.2">
      <c r="A204" s="126"/>
      <c r="B204" s="119">
        <v>1</v>
      </c>
      <c r="C204" s="10" t="s">
        <v>866</v>
      </c>
      <c r="D204" s="130" t="s">
        <v>866</v>
      </c>
      <c r="E204" s="130" t="s">
        <v>30</v>
      </c>
      <c r="F204" s="146"/>
      <c r="G204" s="147"/>
      <c r="H204" s="11" t="s">
        <v>867</v>
      </c>
      <c r="I204" s="14">
        <v>34.67</v>
      </c>
      <c r="J204" s="121">
        <f t="shared" si="2"/>
        <v>34.67</v>
      </c>
      <c r="K204" s="127"/>
    </row>
    <row r="205" spans="1:11" x14ac:dyDescent="0.2">
      <c r="A205" s="126"/>
      <c r="B205" s="119">
        <v>1</v>
      </c>
      <c r="C205" s="10" t="s">
        <v>866</v>
      </c>
      <c r="D205" s="130" t="s">
        <v>866</v>
      </c>
      <c r="E205" s="130" t="s">
        <v>72</v>
      </c>
      <c r="F205" s="146"/>
      <c r="G205" s="147"/>
      <c r="H205" s="11" t="s">
        <v>867</v>
      </c>
      <c r="I205" s="14">
        <v>34.67</v>
      </c>
      <c r="J205" s="121">
        <f t="shared" si="2"/>
        <v>34.67</v>
      </c>
      <c r="K205" s="127"/>
    </row>
    <row r="206" spans="1:11" x14ac:dyDescent="0.2">
      <c r="A206" s="126"/>
      <c r="B206" s="119">
        <v>1</v>
      </c>
      <c r="C206" s="10" t="s">
        <v>866</v>
      </c>
      <c r="D206" s="130" t="s">
        <v>866</v>
      </c>
      <c r="E206" s="130" t="s">
        <v>31</v>
      </c>
      <c r="F206" s="146"/>
      <c r="G206" s="147"/>
      <c r="H206" s="11" t="s">
        <v>867</v>
      </c>
      <c r="I206" s="14">
        <v>34.67</v>
      </c>
      <c r="J206" s="121">
        <f t="shared" si="2"/>
        <v>34.67</v>
      </c>
      <c r="K206" s="127"/>
    </row>
    <row r="207" spans="1:11" x14ac:dyDescent="0.2">
      <c r="A207" s="126"/>
      <c r="B207" s="119">
        <v>1</v>
      </c>
      <c r="C207" s="10" t="s">
        <v>866</v>
      </c>
      <c r="D207" s="130" t="s">
        <v>866</v>
      </c>
      <c r="E207" s="130" t="s">
        <v>95</v>
      </c>
      <c r="F207" s="146"/>
      <c r="G207" s="147"/>
      <c r="H207" s="11" t="s">
        <v>867</v>
      </c>
      <c r="I207" s="14">
        <v>34.67</v>
      </c>
      <c r="J207" s="121">
        <f t="shared" si="2"/>
        <v>34.67</v>
      </c>
      <c r="K207" s="127"/>
    </row>
    <row r="208" spans="1:11" x14ac:dyDescent="0.2">
      <c r="A208" s="126"/>
      <c r="B208" s="119">
        <v>2</v>
      </c>
      <c r="C208" s="10" t="s">
        <v>868</v>
      </c>
      <c r="D208" s="130" t="s">
        <v>868</v>
      </c>
      <c r="E208" s="130" t="s">
        <v>95</v>
      </c>
      <c r="F208" s="146"/>
      <c r="G208" s="147"/>
      <c r="H208" s="11" t="s">
        <v>869</v>
      </c>
      <c r="I208" s="14">
        <v>31.17</v>
      </c>
      <c r="J208" s="121">
        <f t="shared" si="2"/>
        <v>62.34</v>
      </c>
      <c r="K208" s="127"/>
    </row>
    <row r="209" spans="1:11" ht="24" x14ac:dyDescent="0.2">
      <c r="A209" s="126"/>
      <c r="B209" s="119">
        <v>2</v>
      </c>
      <c r="C209" s="10" t="s">
        <v>870</v>
      </c>
      <c r="D209" s="130" t="s">
        <v>870</v>
      </c>
      <c r="E209" s="130" t="s">
        <v>30</v>
      </c>
      <c r="F209" s="146" t="s">
        <v>216</v>
      </c>
      <c r="G209" s="147"/>
      <c r="H209" s="11" t="s">
        <v>871</v>
      </c>
      <c r="I209" s="14">
        <v>52.18</v>
      </c>
      <c r="J209" s="121">
        <f t="shared" si="2"/>
        <v>104.36</v>
      </c>
      <c r="K209" s="127"/>
    </row>
    <row r="210" spans="1:11" ht="24" x14ac:dyDescent="0.2">
      <c r="A210" s="126"/>
      <c r="B210" s="119">
        <v>2</v>
      </c>
      <c r="C210" s="10" t="s">
        <v>872</v>
      </c>
      <c r="D210" s="130" t="s">
        <v>872</v>
      </c>
      <c r="E210" s="130" t="s">
        <v>112</v>
      </c>
      <c r="F210" s="146"/>
      <c r="G210" s="147"/>
      <c r="H210" s="11" t="s">
        <v>873</v>
      </c>
      <c r="I210" s="14">
        <v>34.67</v>
      </c>
      <c r="J210" s="121">
        <f t="shared" si="2"/>
        <v>69.34</v>
      </c>
      <c r="K210" s="127"/>
    </row>
    <row r="211" spans="1:11" ht="24" x14ac:dyDescent="0.2">
      <c r="A211" s="126"/>
      <c r="B211" s="119">
        <v>10</v>
      </c>
      <c r="C211" s="10" t="s">
        <v>872</v>
      </c>
      <c r="D211" s="130" t="s">
        <v>872</v>
      </c>
      <c r="E211" s="130" t="s">
        <v>216</v>
      </c>
      <c r="F211" s="146"/>
      <c r="G211" s="147"/>
      <c r="H211" s="11" t="s">
        <v>873</v>
      </c>
      <c r="I211" s="14">
        <v>34.67</v>
      </c>
      <c r="J211" s="121">
        <f t="shared" si="2"/>
        <v>346.70000000000005</v>
      </c>
      <c r="K211" s="127"/>
    </row>
    <row r="212" spans="1:11" ht="24" x14ac:dyDescent="0.2">
      <c r="A212" s="126"/>
      <c r="B212" s="119">
        <v>8</v>
      </c>
      <c r="C212" s="10" t="s">
        <v>872</v>
      </c>
      <c r="D212" s="130" t="s">
        <v>872</v>
      </c>
      <c r="E212" s="130" t="s">
        <v>273</v>
      </c>
      <c r="F212" s="146"/>
      <c r="G212" s="147"/>
      <c r="H212" s="11" t="s">
        <v>873</v>
      </c>
      <c r="I212" s="14">
        <v>34.67</v>
      </c>
      <c r="J212" s="121">
        <f t="shared" si="2"/>
        <v>277.36</v>
      </c>
      <c r="K212" s="127"/>
    </row>
    <row r="213" spans="1:11" ht="24" x14ac:dyDescent="0.2">
      <c r="A213" s="126"/>
      <c r="B213" s="119">
        <v>8</v>
      </c>
      <c r="C213" s="10" t="s">
        <v>872</v>
      </c>
      <c r="D213" s="130" t="s">
        <v>872</v>
      </c>
      <c r="E213" s="130" t="s">
        <v>316</v>
      </c>
      <c r="F213" s="146"/>
      <c r="G213" s="147"/>
      <c r="H213" s="11" t="s">
        <v>873</v>
      </c>
      <c r="I213" s="14">
        <v>34.67</v>
      </c>
      <c r="J213" s="121">
        <f t="shared" si="2"/>
        <v>277.36</v>
      </c>
      <c r="K213" s="127"/>
    </row>
    <row r="214" spans="1:11" x14ac:dyDescent="0.2">
      <c r="A214" s="126"/>
      <c r="B214" s="119">
        <v>2</v>
      </c>
      <c r="C214" s="10" t="s">
        <v>874</v>
      </c>
      <c r="D214" s="130" t="s">
        <v>874</v>
      </c>
      <c r="E214" s="130" t="s">
        <v>31</v>
      </c>
      <c r="F214" s="146"/>
      <c r="G214" s="147"/>
      <c r="H214" s="11" t="s">
        <v>875</v>
      </c>
      <c r="I214" s="14">
        <v>52.18</v>
      </c>
      <c r="J214" s="121">
        <f t="shared" ref="J214:J249" si="3">I214*B214</f>
        <v>104.36</v>
      </c>
      <c r="K214" s="127"/>
    </row>
    <row r="215" spans="1:11" ht="24" x14ac:dyDescent="0.2">
      <c r="A215" s="126"/>
      <c r="B215" s="119">
        <v>3</v>
      </c>
      <c r="C215" s="10" t="s">
        <v>876</v>
      </c>
      <c r="D215" s="130" t="s">
        <v>876</v>
      </c>
      <c r="E215" s="130" t="s">
        <v>33</v>
      </c>
      <c r="F215" s="146" t="s">
        <v>279</v>
      </c>
      <c r="G215" s="147"/>
      <c r="H215" s="11" t="s">
        <v>877</v>
      </c>
      <c r="I215" s="14">
        <v>67.239999999999995</v>
      </c>
      <c r="J215" s="121">
        <f t="shared" si="3"/>
        <v>201.71999999999997</v>
      </c>
      <c r="K215" s="127"/>
    </row>
    <row r="216" spans="1:11" ht="24" x14ac:dyDescent="0.2">
      <c r="A216" s="126"/>
      <c r="B216" s="119">
        <v>1</v>
      </c>
      <c r="C216" s="10" t="s">
        <v>878</v>
      </c>
      <c r="D216" s="130" t="s">
        <v>878</v>
      </c>
      <c r="E216" s="130" t="s">
        <v>33</v>
      </c>
      <c r="F216" s="146" t="s">
        <v>277</v>
      </c>
      <c r="G216" s="147"/>
      <c r="H216" s="11" t="s">
        <v>879</v>
      </c>
      <c r="I216" s="14">
        <v>57.43</v>
      </c>
      <c r="J216" s="121">
        <f t="shared" si="3"/>
        <v>57.43</v>
      </c>
      <c r="K216" s="127"/>
    </row>
    <row r="217" spans="1:11" ht="24" x14ac:dyDescent="0.2">
      <c r="A217" s="126"/>
      <c r="B217" s="119">
        <v>1</v>
      </c>
      <c r="C217" s="10" t="s">
        <v>878</v>
      </c>
      <c r="D217" s="130" t="s">
        <v>878</v>
      </c>
      <c r="E217" s="130" t="s">
        <v>34</v>
      </c>
      <c r="F217" s="146" t="s">
        <v>279</v>
      </c>
      <c r="G217" s="147"/>
      <c r="H217" s="11" t="s">
        <v>879</v>
      </c>
      <c r="I217" s="14">
        <v>57.43</v>
      </c>
      <c r="J217" s="121">
        <f t="shared" si="3"/>
        <v>57.43</v>
      </c>
      <c r="K217" s="127"/>
    </row>
    <row r="218" spans="1:11" ht="24" x14ac:dyDescent="0.2">
      <c r="A218" s="126"/>
      <c r="B218" s="119">
        <v>1</v>
      </c>
      <c r="C218" s="10" t="s">
        <v>878</v>
      </c>
      <c r="D218" s="130" t="s">
        <v>878</v>
      </c>
      <c r="E218" s="130" t="s">
        <v>34</v>
      </c>
      <c r="F218" s="146" t="s">
        <v>679</v>
      </c>
      <c r="G218" s="147"/>
      <c r="H218" s="11" t="s">
        <v>879</v>
      </c>
      <c r="I218" s="14">
        <v>57.43</v>
      </c>
      <c r="J218" s="121">
        <f t="shared" si="3"/>
        <v>57.43</v>
      </c>
      <c r="K218" s="127"/>
    </row>
    <row r="219" spans="1:11" ht="24" x14ac:dyDescent="0.2">
      <c r="A219" s="126"/>
      <c r="B219" s="119">
        <v>1</v>
      </c>
      <c r="C219" s="10" t="s">
        <v>880</v>
      </c>
      <c r="D219" s="130" t="s">
        <v>880</v>
      </c>
      <c r="E219" s="130" t="s">
        <v>32</v>
      </c>
      <c r="F219" s="146" t="s">
        <v>277</v>
      </c>
      <c r="G219" s="147"/>
      <c r="H219" s="11" t="s">
        <v>881</v>
      </c>
      <c r="I219" s="14">
        <v>108.21</v>
      </c>
      <c r="J219" s="121">
        <f t="shared" si="3"/>
        <v>108.21</v>
      </c>
      <c r="K219" s="127"/>
    </row>
    <row r="220" spans="1:11" ht="24" x14ac:dyDescent="0.2">
      <c r="A220" s="126"/>
      <c r="B220" s="119">
        <v>2</v>
      </c>
      <c r="C220" s="10" t="s">
        <v>882</v>
      </c>
      <c r="D220" s="130" t="s">
        <v>882</v>
      </c>
      <c r="E220" s="130" t="s">
        <v>30</v>
      </c>
      <c r="F220" s="146" t="s">
        <v>725</v>
      </c>
      <c r="G220" s="147"/>
      <c r="H220" s="11" t="s">
        <v>883</v>
      </c>
      <c r="I220" s="14">
        <v>48.33</v>
      </c>
      <c r="J220" s="121">
        <f t="shared" si="3"/>
        <v>96.66</v>
      </c>
      <c r="K220" s="127"/>
    </row>
    <row r="221" spans="1:11" ht="24" x14ac:dyDescent="0.2">
      <c r="A221" s="126"/>
      <c r="B221" s="119">
        <v>1</v>
      </c>
      <c r="C221" s="10" t="s">
        <v>884</v>
      </c>
      <c r="D221" s="130" t="s">
        <v>884</v>
      </c>
      <c r="E221" s="130" t="s">
        <v>30</v>
      </c>
      <c r="F221" s="146" t="s">
        <v>725</v>
      </c>
      <c r="G221" s="147"/>
      <c r="H221" s="11" t="s">
        <v>885</v>
      </c>
      <c r="I221" s="14">
        <v>48.68</v>
      </c>
      <c r="J221" s="121">
        <f t="shared" si="3"/>
        <v>48.68</v>
      </c>
      <c r="K221" s="127"/>
    </row>
    <row r="222" spans="1:11" ht="24" x14ac:dyDescent="0.2">
      <c r="A222" s="126"/>
      <c r="B222" s="119">
        <v>1</v>
      </c>
      <c r="C222" s="10" t="s">
        <v>886</v>
      </c>
      <c r="D222" s="130" t="s">
        <v>886</v>
      </c>
      <c r="E222" s="130" t="s">
        <v>30</v>
      </c>
      <c r="F222" s="146" t="s">
        <v>725</v>
      </c>
      <c r="G222" s="147"/>
      <c r="H222" s="11" t="s">
        <v>887</v>
      </c>
      <c r="I222" s="14">
        <v>54.28</v>
      </c>
      <c r="J222" s="121">
        <f t="shared" si="3"/>
        <v>54.28</v>
      </c>
      <c r="K222" s="127"/>
    </row>
    <row r="223" spans="1:11" ht="24" x14ac:dyDescent="0.2">
      <c r="A223" s="126"/>
      <c r="B223" s="119">
        <v>2</v>
      </c>
      <c r="C223" s="10" t="s">
        <v>886</v>
      </c>
      <c r="D223" s="130" t="s">
        <v>886</v>
      </c>
      <c r="E223" s="130" t="s">
        <v>31</v>
      </c>
      <c r="F223" s="146" t="s">
        <v>279</v>
      </c>
      <c r="G223" s="147"/>
      <c r="H223" s="11" t="s">
        <v>887</v>
      </c>
      <c r="I223" s="14">
        <v>54.28</v>
      </c>
      <c r="J223" s="121">
        <f t="shared" si="3"/>
        <v>108.56</v>
      </c>
      <c r="K223" s="127"/>
    </row>
    <row r="224" spans="1:11" ht="24" x14ac:dyDescent="0.2">
      <c r="A224" s="126"/>
      <c r="B224" s="119">
        <v>5</v>
      </c>
      <c r="C224" s="10" t="s">
        <v>886</v>
      </c>
      <c r="D224" s="130" t="s">
        <v>886</v>
      </c>
      <c r="E224" s="130" t="s">
        <v>32</v>
      </c>
      <c r="F224" s="146" t="s">
        <v>279</v>
      </c>
      <c r="G224" s="147"/>
      <c r="H224" s="11" t="s">
        <v>887</v>
      </c>
      <c r="I224" s="14">
        <v>54.28</v>
      </c>
      <c r="J224" s="121">
        <f t="shared" si="3"/>
        <v>271.39999999999998</v>
      </c>
      <c r="K224" s="127"/>
    </row>
    <row r="225" spans="1:11" ht="24" x14ac:dyDescent="0.2">
      <c r="A225" s="126"/>
      <c r="B225" s="119">
        <v>1</v>
      </c>
      <c r="C225" s="10" t="s">
        <v>886</v>
      </c>
      <c r="D225" s="130" t="s">
        <v>886</v>
      </c>
      <c r="E225" s="130" t="s">
        <v>32</v>
      </c>
      <c r="F225" s="146" t="s">
        <v>724</v>
      </c>
      <c r="G225" s="147"/>
      <c r="H225" s="11" t="s">
        <v>887</v>
      </c>
      <c r="I225" s="14">
        <v>54.28</v>
      </c>
      <c r="J225" s="121">
        <f t="shared" si="3"/>
        <v>54.28</v>
      </c>
      <c r="K225" s="127"/>
    </row>
    <row r="226" spans="1:11" ht="24" x14ac:dyDescent="0.2">
      <c r="A226" s="126"/>
      <c r="B226" s="119">
        <v>1</v>
      </c>
      <c r="C226" s="10" t="s">
        <v>886</v>
      </c>
      <c r="D226" s="130" t="s">
        <v>886</v>
      </c>
      <c r="E226" s="130" t="s">
        <v>32</v>
      </c>
      <c r="F226" s="146" t="s">
        <v>725</v>
      </c>
      <c r="G226" s="147"/>
      <c r="H226" s="11" t="s">
        <v>887</v>
      </c>
      <c r="I226" s="14">
        <v>54.28</v>
      </c>
      <c r="J226" s="121">
        <f t="shared" si="3"/>
        <v>54.28</v>
      </c>
      <c r="K226" s="127"/>
    </row>
    <row r="227" spans="1:11" ht="24" x14ac:dyDescent="0.2">
      <c r="A227" s="126"/>
      <c r="B227" s="119">
        <v>5</v>
      </c>
      <c r="C227" s="10" t="s">
        <v>888</v>
      </c>
      <c r="D227" s="130" t="s">
        <v>888</v>
      </c>
      <c r="E227" s="130" t="s">
        <v>31</v>
      </c>
      <c r="F227" s="146" t="s">
        <v>724</v>
      </c>
      <c r="G227" s="147"/>
      <c r="H227" s="11" t="s">
        <v>889</v>
      </c>
      <c r="I227" s="14">
        <v>57.43</v>
      </c>
      <c r="J227" s="121">
        <f t="shared" si="3"/>
        <v>287.14999999999998</v>
      </c>
      <c r="K227" s="127"/>
    </row>
    <row r="228" spans="1:11" ht="24" x14ac:dyDescent="0.2">
      <c r="A228" s="126"/>
      <c r="B228" s="119">
        <v>2</v>
      </c>
      <c r="C228" s="10" t="s">
        <v>888</v>
      </c>
      <c r="D228" s="130" t="s">
        <v>888</v>
      </c>
      <c r="E228" s="130" t="s">
        <v>32</v>
      </c>
      <c r="F228" s="146" t="s">
        <v>724</v>
      </c>
      <c r="G228" s="147"/>
      <c r="H228" s="11" t="s">
        <v>889</v>
      </c>
      <c r="I228" s="14">
        <v>57.43</v>
      </c>
      <c r="J228" s="121">
        <f t="shared" si="3"/>
        <v>114.86</v>
      </c>
      <c r="K228" s="127"/>
    </row>
    <row r="229" spans="1:11" ht="24" x14ac:dyDescent="0.2">
      <c r="A229" s="126"/>
      <c r="B229" s="119">
        <v>1</v>
      </c>
      <c r="C229" s="10" t="s">
        <v>890</v>
      </c>
      <c r="D229" s="130" t="s">
        <v>890</v>
      </c>
      <c r="E229" s="130" t="s">
        <v>28</v>
      </c>
      <c r="F229" s="146" t="s">
        <v>679</v>
      </c>
      <c r="G229" s="147"/>
      <c r="H229" s="11" t="s">
        <v>891</v>
      </c>
      <c r="I229" s="14">
        <v>54.63</v>
      </c>
      <c r="J229" s="121">
        <f t="shared" si="3"/>
        <v>54.63</v>
      </c>
      <c r="K229" s="127"/>
    </row>
    <row r="230" spans="1:11" ht="24" x14ac:dyDescent="0.2">
      <c r="A230" s="126"/>
      <c r="B230" s="119">
        <v>1</v>
      </c>
      <c r="C230" s="10" t="s">
        <v>890</v>
      </c>
      <c r="D230" s="130" t="s">
        <v>890</v>
      </c>
      <c r="E230" s="130" t="s">
        <v>28</v>
      </c>
      <c r="F230" s="146" t="s">
        <v>277</v>
      </c>
      <c r="G230" s="147"/>
      <c r="H230" s="11" t="s">
        <v>891</v>
      </c>
      <c r="I230" s="14">
        <v>54.63</v>
      </c>
      <c r="J230" s="121">
        <f t="shared" si="3"/>
        <v>54.63</v>
      </c>
      <c r="K230" s="127"/>
    </row>
    <row r="231" spans="1:11" ht="24" x14ac:dyDescent="0.2">
      <c r="A231" s="126"/>
      <c r="B231" s="119">
        <v>1</v>
      </c>
      <c r="C231" s="10" t="s">
        <v>890</v>
      </c>
      <c r="D231" s="130" t="s">
        <v>890</v>
      </c>
      <c r="E231" s="130" t="s">
        <v>30</v>
      </c>
      <c r="F231" s="146" t="s">
        <v>725</v>
      </c>
      <c r="G231" s="147"/>
      <c r="H231" s="11" t="s">
        <v>891</v>
      </c>
      <c r="I231" s="14">
        <v>54.63</v>
      </c>
      <c r="J231" s="121">
        <f t="shared" si="3"/>
        <v>54.63</v>
      </c>
      <c r="K231" s="127"/>
    </row>
    <row r="232" spans="1:11" ht="24" x14ac:dyDescent="0.2">
      <c r="A232" s="126"/>
      <c r="B232" s="119">
        <v>1</v>
      </c>
      <c r="C232" s="10" t="s">
        <v>892</v>
      </c>
      <c r="D232" s="130" t="s">
        <v>892</v>
      </c>
      <c r="E232" s="130" t="s">
        <v>32</v>
      </c>
      <c r="F232" s="146" t="s">
        <v>271</v>
      </c>
      <c r="G232" s="147"/>
      <c r="H232" s="11" t="s">
        <v>893</v>
      </c>
      <c r="I232" s="14">
        <v>141.47999999999999</v>
      </c>
      <c r="J232" s="121">
        <f t="shared" si="3"/>
        <v>141.47999999999999</v>
      </c>
      <c r="K232" s="127"/>
    </row>
    <row r="233" spans="1:11" ht="24" x14ac:dyDescent="0.2">
      <c r="A233" s="126"/>
      <c r="B233" s="119">
        <v>4</v>
      </c>
      <c r="C233" s="10" t="s">
        <v>894</v>
      </c>
      <c r="D233" s="130" t="s">
        <v>894</v>
      </c>
      <c r="E233" s="130" t="s">
        <v>42</v>
      </c>
      <c r="F233" s="146" t="s">
        <v>279</v>
      </c>
      <c r="G233" s="147"/>
      <c r="H233" s="11" t="s">
        <v>895</v>
      </c>
      <c r="I233" s="14">
        <v>59.18</v>
      </c>
      <c r="J233" s="121">
        <f t="shared" si="3"/>
        <v>236.72</v>
      </c>
      <c r="K233" s="127"/>
    </row>
    <row r="234" spans="1:11" ht="24" x14ac:dyDescent="0.2">
      <c r="A234" s="126"/>
      <c r="B234" s="119">
        <v>3</v>
      </c>
      <c r="C234" s="10" t="s">
        <v>894</v>
      </c>
      <c r="D234" s="130" t="s">
        <v>894</v>
      </c>
      <c r="E234" s="130" t="s">
        <v>42</v>
      </c>
      <c r="F234" s="146" t="s">
        <v>277</v>
      </c>
      <c r="G234" s="147"/>
      <c r="H234" s="11" t="s">
        <v>895</v>
      </c>
      <c r="I234" s="14">
        <v>59.18</v>
      </c>
      <c r="J234" s="121">
        <f t="shared" si="3"/>
        <v>177.54</v>
      </c>
      <c r="K234" s="127"/>
    </row>
    <row r="235" spans="1:11" ht="24" x14ac:dyDescent="0.2">
      <c r="A235" s="126"/>
      <c r="B235" s="119">
        <v>2</v>
      </c>
      <c r="C235" s="10" t="s">
        <v>894</v>
      </c>
      <c r="D235" s="130" t="s">
        <v>894</v>
      </c>
      <c r="E235" s="130" t="s">
        <v>42</v>
      </c>
      <c r="F235" s="146" t="s">
        <v>724</v>
      </c>
      <c r="G235" s="147"/>
      <c r="H235" s="11" t="s">
        <v>895</v>
      </c>
      <c r="I235" s="14">
        <v>59.18</v>
      </c>
      <c r="J235" s="121">
        <f t="shared" si="3"/>
        <v>118.36</v>
      </c>
      <c r="K235" s="127"/>
    </row>
    <row r="236" spans="1:11" ht="24" x14ac:dyDescent="0.2">
      <c r="A236" s="126"/>
      <c r="B236" s="119">
        <v>3</v>
      </c>
      <c r="C236" s="10" t="s">
        <v>894</v>
      </c>
      <c r="D236" s="130" t="s">
        <v>894</v>
      </c>
      <c r="E236" s="130" t="s">
        <v>42</v>
      </c>
      <c r="F236" s="146" t="s">
        <v>725</v>
      </c>
      <c r="G236" s="147"/>
      <c r="H236" s="11" t="s">
        <v>895</v>
      </c>
      <c r="I236" s="14">
        <v>59.18</v>
      </c>
      <c r="J236" s="121">
        <f t="shared" si="3"/>
        <v>177.54</v>
      </c>
      <c r="K236" s="127"/>
    </row>
    <row r="237" spans="1:11" ht="24" x14ac:dyDescent="0.2">
      <c r="A237" s="126"/>
      <c r="B237" s="119">
        <v>2</v>
      </c>
      <c r="C237" s="10" t="s">
        <v>896</v>
      </c>
      <c r="D237" s="130" t="s">
        <v>896</v>
      </c>
      <c r="E237" s="130" t="s">
        <v>40</v>
      </c>
      <c r="F237" s="146" t="s">
        <v>279</v>
      </c>
      <c r="G237" s="147"/>
      <c r="H237" s="11" t="s">
        <v>897</v>
      </c>
      <c r="I237" s="14">
        <v>62.69</v>
      </c>
      <c r="J237" s="121">
        <f t="shared" si="3"/>
        <v>125.38</v>
      </c>
      <c r="K237" s="127"/>
    </row>
    <row r="238" spans="1:11" ht="24" x14ac:dyDescent="0.2">
      <c r="A238" s="126"/>
      <c r="B238" s="119">
        <v>1</v>
      </c>
      <c r="C238" s="10" t="s">
        <v>898</v>
      </c>
      <c r="D238" s="130" t="s">
        <v>898</v>
      </c>
      <c r="E238" s="130" t="s">
        <v>40</v>
      </c>
      <c r="F238" s="146" t="s">
        <v>277</v>
      </c>
      <c r="G238" s="147"/>
      <c r="H238" s="11" t="s">
        <v>899</v>
      </c>
      <c r="I238" s="14">
        <v>67.239999999999995</v>
      </c>
      <c r="J238" s="121">
        <f t="shared" si="3"/>
        <v>67.239999999999995</v>
      </c>
      <c r="K238" s="127"/>
    </row>
    <row r="239" spans="1:11" ht="24" x14ac:dyDescent="0.2">
      <c r="A239" s="126"/>
      <c r="B239" s="119">
        <v>2</v>
      </c>
      <c r="C239" s="10" t="s">
        <v>898</v>
      </c>
      <c r="D239" s="130" t="s">
        <v>898</v>
      </c>
      <c r="E239" s="130" t="s">
        <v>42</v>
      </c>
      <c r="F239" s="146" t="s">
        <v>724</v>
      </c>
      <c r="G239" s="147"/>
      <c r="H239" s="11" t="s">
        <v>899</v>
      </c>
      <c r="I239" s="14">
        <v>67.239999999999995</v>
      </c>
      <c r="J239" s="121">
        <f t="shared" si="3"/>
        <v>134.47999999999999</v>
      </c>
      <c r="K239" s="127"/>
    </row>
    <row r="240" spans="1:11" ht="24" x14ac:dyDescent="0.2">
      <c r="A240" s="126"/>
      <c r="B240" s="119">
        <v>1</v>
      </c>
      <c r="C240" s="10" t="s">
        <v>898</v>
      </c>
      <c r="D240" s="130" t="s">
        <v>898</v>
      </c>
      <c r="E240" s="130" t="s">
        <v>42</v>
      </c>
      <c r="F240" s="146" t="s">
        <v>725</v>
      </c>
      <c r="G240" s="147"/>
      <c r="H240" s="11" t="s">
        <v>899</v>
      </c>
      <c r="I240" s="14">
        <v>67.239999999999995</v>
      </c>
      <c r="J240" s="121">
        <f t="shared" si="3"/>
        <v>67.239999999999995</v>
      </c>
      <c r="K240" s="127"/>
    </row>
    <row r="241" spans="1:11" ht="24" x14ac:dyDescent="0.2">
      <c r="A241" s="126"/>
      <c r="B241" s="119">
        <v>1</v>
      </c>
      <c r="C241" s="10" t="s">
        <v>900</v>
      </c>
      <c r="D241" s="130" t="s">
        <v>900</v>
      </c>
      <c r="E241" s="130" t="s">
        <v>42</v>
      </c>
      <c r="F241" s="146" t="s">
        <v>112</v>
      </c>
      <c r="G241" s="147"/>
      <c r="H241" s="11" t="s">
        <v>901</v>
      </c>
      <c r="I241" s="14">
        <v>143.58000000000001</v>
      </c>
      <c r="J241" s="121">
        <f t="shared" si="3"/>
        <v>143.58000000000001</v>
      </c>
      <c r="K241" s="127"/>
    </row>
    <row r="242" spans="1:11" ht="24" x14ac:dyDescent="0.2">
      <c r="A242" s="126"/>
      <c r="B242" s="119">
        <v>2</v>
      </c>
      <c r="C242" s="10" t="s">
        <v>900</v>
      </c>
      <c r="D242" s="130" t="s">
        <v>900</v>
      </c>
      <c r="E242" s="130" t="s">
        <v>42</v>
      </c>
      <c r="F242" s="146" t="s">
        <v>216</v>
      </c>
      <c r="G242" s="147"/>
      <c r="H242" s="11" t="s">
        <v>901</v>
      </c>
      <c r="I242" s="14">
        <v>143.58000000000001</v>
      </c>
      <c r="J242" s="121">
        <f t="shared" si="3"/>
        <v>287.16000000000003</v>
      </c>
      <c r="K242" s="127"/>
    </row>
    <row r="243" spans="1:11" x14ac:dyDescent="0.2">
      <c r="A243" s="126"/>
      <c r="B243" s="119">
        <v>1</v>
      </c>
      <c r="C243" s="10" t="s">
        <v>902</v>
      </c>
      <c r="D243" s="130" t="s">
        <v>902</v>
      </c>
      <c r="E243" s="130" t="s">
        <v>30</v>
      </c>
      <c r="F243" s="146" t="s">
        <v>725</v>
      </c>
      <c r="G243" s="147"/>
      <c r="H243" s="11" t="s">
        <v>903</v>
      </c>
      <c r="I243" s="14">
        <v>51.48</v>
      </c>
      <c r="J243" s="121">
        <f t="shared" si="3"/>
        <v>51.48</v>
      </c>
      <c r="K243" s="127"/>
    </row>
    <row r="244" spans="1:11" ht="24" x14ac:dyDescent="0.2">
      <c r="A244" s="126"/>
      <c r="B244" s="119">
        <v>2</v>
      </c>
      <c r="C244" s="10" t="s">
        <v>904</v>
      </c>
      <c r="D244" s="130" t="s">
        <v>904</v>
      </c>
      <c r="E244" s="130" t="s">
        <v>31</v>
      </c>
      <c r="F244" s="146" t="s">
        <v>905</v>
      </c>
      <c r="G244" s="147"/>
      <c r="H244" s="11" t="s">
        <v>906</v>
      </c>
      <c r="I244" s="14">
        <v>72.84</v>
      </c>
      <c r="J244" s="121">
        <f t="shared" si="3"/>
        <v>145.68</v>
      </c>
      <c r="K244" s="127"/>
    </row>
    <row r="245" spans="1:11" ht="24" x14ac:dyDescent="0.2">
      <c r="A245" s="126"/>
      <c r="B245" s="119">
        <v>4</v>
      </c>
      <c r="C245" s="10" t="s">
        <v>904</v>
      </c>
      <c r="D245" s="130" t="s">
        <v>904</v>
      </c>
      <c r="E245" s="130" t="s">
        <v>31</v>
      </c>
      <c r="F245" s="146" t="s">
        <v>907</v>
      </c>
      <c r="G245" s="147"/>
      <c r="H245" s="11" t="s">
        <v>906</v>
      </c>
      <c r="I245" s="14">
        <v>72.84</v>
      </c>
      <c r="J245" s="121">
        <f t="shared" si="3"/>
        <v>291.36</v>
      </c>
      <c r="K245" s="127"/>
    </row>
    <row r="246" spans="1:11" ht="24" x14ac:dyDescent="0.2">
      <c r="A246" s="126"/>
      <c r="B246" s="119">
        <v>1</v>
      </c>
      <c r="C246" s="10" t="s">
        <v>908</v>
      </c>
      <c r="D246" s="130" t="s">
        <v>908</v>
      </c>
      <c r="E246" s="130" t="s">
        <v>72</v>
      </c>
      <c r="F246" s="146"/>
      <c r="G246" s="147"/>
      <c r="H246" s="11" t="s">
        <v>909</v>
      </c>
      <c r="I246" s="14">
        <v>43.43</v>
      </c>
      <c r="J246" s="121">
        <f t="shared" si="3"/>
        <v>43.43</v>
      </c>
      <c r="K246" s="127"/>
    </row>
    <row r="247" spans="1:11" ht="24" x14ac:dyDescent="0.2">
      <c r="A247" s="126"/>
      <c r="B247" s="119">
        <v>1</v>
      </c>
      <c r="C247" s="10" t="s">
        <v>908</v>
      </c>
      <c r="D247" s="130" t="s">
        <v>908</v>
      </c>
      <c r="E247" s="130" t="s">
        <v>31</v>
      </c>
      <c r="F247" s="146"/>
      <c r="G247" s="147"/>
      <c r="H247" s="11" t="s">
        <v>909</v>
      </c>
      <c r="I247" s="14">
        <v>43.43</v>
      </c>
      <c r="J247" s="121">
        <f t="shared" si="3"/>
        <v>43.43</v>
      </c>
      <c r="K247" s="127"/>
    </row>
    <row r="248" spans="1:11" ht="24" x14ac:dyDescent="0.2">
      <c r="A248" s="126"/>
      <c r="B248" s="119">
        <v>1</v>
      </c>
      <c r="C248" s="10" t="s">
        <v>908</v>
      </c>
      <c r="D248" s="130" t="s">
        <v>908</v>
      </c>
      <c r="E248" s="130" t="s">
        <v>95</v>
      </c>
      <c r="F248" s="146"/>
      <c r="G248" s="147"/>
      <c r="H248" s="11" t="s">
        <v>909</v>
      </c>
      <c r="I248" s="14">
        <v>43.43</v>
      </c>
      <c r="J248" s="121">
        <f t="shared" si="3"/>
        <v>43.43</v>
      </c>
      <c r="K248" s="127"/>
    </row>
    <row r="249" spans="1:11" ht="24" x14ac:dyDescent="0.2">
      <c r="A249" s="126"/>
      <c r="B249" s="120">
        <v>1</v>
      </c>
      <c r="C249" s="12" t="s">
        <v>910</v>
      </c>
      <c r="D249" s="131" t="s">
        <v>919</v>
      </c>
      <c r="E249" s="131" t="s">
        <v>34</v>
      </c>
      <c r="F249" s="148" t="s">
        <v>279</v>
      </c>
      <c r="G249" s="149"/>
      <c r="H249" s="13" t="s">
        <v>911</v>
      </c>
      <c r="I249" s="15">
        <v>112.07</v>
      </c>
      <c r="J249" s="122">
        <f t="shared" si="3"/>
        <v>112.07</v>
      </c>
      <c r="K249" s="127"/>
    </row>
    <row r="250" spans="1:11" x14ac:dyDescent="0.2">
      <c r="A250" s="126"/>
      <c r="B250" s="139"/>
      <c r="C250" s="139"/>
      <c r="D250" s="139"/>
      <c r="E250" s="139"/>
      <c r="F250" s="139"/>
      <c r="G250" s="139"/>
      <c r="H250" s="139"/>
      <c r="I250" s="140" t="s">
        <v>261</v>
      </c>
      <c r="J250" s="141">
        <f>SUM(J22:J249)</f>
        <v>19587.180000000015</v>
      </c>
      <c r="K250" s="127"/>
    </row>
    <row r="251" spans="1:11" x14ac:dyDescent="0.2">
      <c r="A251" s="126"/>
      <c r="B251" s="139"/>
      <c r="C251" s="139"/>
      <c r="D251" s="139"/>
      <c r="E251" s="139"/>
      <c r="F251" s="139"/>
      <c r="G251" s="139"/>
      <c r="H251" s="139"/>
      <c r="I251" s="143" t="s">
        <v>927</v>
      </c>
      <c r="J251" s="141">
        <f>J250*-0.4</f>
        <v>-7834.8720000000067</v>
      </c>
      <c r="K251" s="127"/>
    </row>
    <row r="252" spans="1:11" outlineLevel="1" x14ac:dyDescent="0.2">
      <c r="A252" s="126"/>
      <c r="B252" s="139"/>
      <c r="C252" s="139"/>
      <c r="D252" s="139"/>
      <c r="E252" s="139"/>
      <c r="F252" s="139"/>
      <c r="G252" s="139"/>
      <c r="H252" s="139"/>
      <c r="I252" s="140" t="s">
        <v>928</v>
      </c>
      <c r="J252" s="141">
        <v>0</v>
      </c>
      <c r="K252" s="127"/>
    </row>
    <row r="253" spans="1:11" x14ac:dyDescent="0.2">
      <c r="A253" s="126"/>
      <c r="B253" s="139"/>
      <c r="C253" s="139"/>
      <c r="D253" s="139"/>
      <c r="E253" s="139"/>
      <c r="F253" s="139"/>
      <c r="G253" s="139"/>
      <c r="H253" s="139"/>
      <c r="I253" s="140" t="s">
        <v>263</v>
      </c>
      <c r="J253" s="141">
        <f>SUM(J250:J252)</f>
        <v>11752.308000000008</v>
      </c>
      <c r="K253" s="127"/>
    </row>
    <row r="254" spans="1:11" ht="15" customHeight="1" x14ac:dyDescent="0.2">
      <c r="A254" s="6"/>
      <c r="B254" s="7"/>
      <c r="C254" s="7"/>
      <c r="D254" s="7"/>
      <c r="E254" s="7"/>
      <c r="F254" s="145" t="s">
        <v>929</v>
      </c>
      <c r="G254" s="145"/>
      <c r="H254" s="145"/>
      <c r="I254" s="145"/>
      <c r="J254" s="7"/>
      <c r="K254" s="8"/>
    </row>
    <row r="256" spans="1:11" x14ac:dyDescent="0.2">
      <c r="H256" s="1" t="s">
        <v>925</v>
      </c>
      <c r="I256" s="103">
        <f>'Tax Invoice'!E14</f>
        <v>1</v>
      </c>
    </row>
    <row r="257" spans="8:9" x14ac:dyDescent="0.2">
      <c r="H257" s="1" t="s">
        <v>711</v>
      </c>
      <c r="I257" s="103">
        <v>35.21</v>
      </c>
    </row>
    <row r="258" spans="8:9" x14ac:dyDescent="0.2">
      <c r="H258" s="1" t="s">
        <v>714</v>
      </c>
      <c r="I258" s="103">
        <f>I260/I257</f>
        <v>556.29593865379195</v>
      </c>
    </row>
    <row r="259" spans="8:9" x14ac:dyDescent="0.2">
      <c r="H259" s="1" t="s">
        <v>715</v>
      </c>
      <c r="I259" s="103">
        <f>I261/I257</f>
        <v>333.77756319227512</v>
      </c>
    </row>
    <row r="260" spans="8:9" x14ac:dyDescent="0.2">
      <c r="H260" s="1" t="s">
        <v>712</v>
      </c>
      <c r="I260" s="103">
        <f>J250*I256</f>
        <v>19587.180000000015</v>
      </c>
    </row>
    <row r="261" spans="8:9" x14ac:dyDescent="0.2">
      <c r="H261" s="1" t="s">
        <v>713</v>
      </c>
      <c r="I261" s="103">
        <f>J253*I256</f>
        <v>11752.308000000008</v>
      </c>
    </row>
  </sheetData>
  <mergeCells count="233">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45:G45"/>
    <mergeCell ref="F46:G46"/>
    <mergeCell ref="F47:G47"/>
    <mergeCell ref="F48:G48"/>
    <mergeCell ref="F49:G49"/>
    <mergeCell ref="F40:G40"/>
    <mergeCell ref="F41:G41"/>
    <mergeCell ref="F42:G42"/>
    <mergeCell ref="F43:G43"/>
    <mergeCell ref="F44:G44"/>
    <mergeCell ref="F55:G55"/>
    <mergeCell ref="F56:G56"/>
    <mergeCell ref="F57:G57"/>
    <mergeCell ref="F58:G58"/>
    <mergeCell ref="F59:G59"/>
    <mergeCell ref="F50:G50"/>
    <mergeCell ref="F51:G51"/>
    <mergeCell ref="F52:G52"/>
    <mergeCell ref="F53:G53"/>
    <mergeCell ref="F54:G54"/>
    <mergeCell ref="F65:G65"/>
    <mergeCell ref="F66:G66"/>
    <mergeCell ref="F67:G67"/>
    <mergeCell ref="F68:G68"/>
    <mergeCell ref="F69:G69"/>
    <mergeCell ref="F60:G60"/>
    <mergeCell ref="F61:G61"/>
    <mergeCell ref="F62:G62"/>
    <mergeCell ref="F63:G63"/>
    <mergeCell ref="F64:G64"/>
    <mergeCell ref="F75:G75"/>
    <mergeCell ref="F76:G76"/>
    <mergeCell ref="F77:G77"/>
    <mergeCell ref="F78:G78"/>
    <mergeCell ref="F79:G79"/>
    <mergeCell ref="F70:G70"/>
    <mergeCell ref="F71:G71"/>
    <mergeCell ref="F72:G72"/>
    <mergeCell ref="F73:G73"/>
    <mergeCell ref="F74:G74"/>
    <mergeCell ref="F85:G85"/>
    <mergeCell ref="F86:G86"/>
    <mergeCell ref="F87:G87"/>
    <mergeCell ref="F88:G88"/>
    <mergeCell ref="F89:G89"/>
    <mergeCell ref="F80:G80"/>
    <mergeCell ref="F81:G81"/>
    <mergeCell ref="F82:G82"/>
    <mergeCell ref="F83:G83"/>
    <mergeCell ref="F84:G84"/>
    <mergeCell ref="F95:G95"/>
    <mergeCell ref="F96:G96"/>
    <mergeCell ref="F97:G97"/>
    <mergeCell ref="F98:G98"/>
    <mergeCell ref="F99:G99"/>
    <mergeCell ref="F90:G90"/>
    <mergeCell ref="F91:G91"/>
    <mergeCell ref="F92:G92"/>
    <mergeCell ref="F93:G93"/>
    <mergeCell ref="F94:G94"/>
    <mergeCell ref="F105:G105"/>
    <mergeCell ref="F106:G106"/>
    <mergeCell ref="F107:G107"/>
    <mergeCell ref="F108:G108"/>
    <mergeCell ref="F109:G109"/>
    <mergeCell ref="F100:G100"/>
    <mergeCell ref="F101:G101"/>
    <mergeCell ref="F102:G102"/>
    <mergeCell ref="F103:G103"/>
    <mergeCell ref="F104:G104"/>
    <mergeCell ref="F115:G115"/>
    <mergeCell ref="F116:G116"/>
    <mergeCell ref="F117:G117"/>
    <mergeCell ref="F118:G118"/>
    <mergeCell ref="F119:G119"/>
    <mergeCell ref="F110:G110"/>
    <mergeCell ref="F111:G111"/>
    <mergeCell ref="F112:G112"/>
    <mergeCell ref="F113:G113"/>
    <mergeCell ref="F114:G114"/>
    <mergeCell ref="F125:G125"/>
    <mergeCell ref="F126:G126"/>
    <mergeCell ref="F127:G127"/>
    <mergeCell ref="F128:G128"/>
    <mergeCell ref="F129:G129"/>
    <mergeCell ref="F120:G120"/>
    <mergeCell ref="F121:G121"/>
    <mergeCell ref="F122:G122"/>
    <mergeCell ref="F123:G123"/>
    <mergeCell ref="F124:G124"/>
    <mergeCell ref="F135:G135"/>
    <mergeCell ref="F136:G136"/>
    <mergeCell ref="F137:G137"/>
    <mergeCell ref="F138:G138"/>
    <mergeCell ref="F139:G139"/>
    <mergeCell ref="F130:G130"/>
    <mergeCell ref="F131:G131"/>
    <mergeCell ref="F132:G132"/>
    <mergeCell ref="F133:G133"/>
    <mergeCell ref="F134:G134"/>
    <mergeCell ref="F145:G145"/>
    <mergeCell ref="F146:G146"/>
    <mergeCell ref="F147:G147"/>
    <mergeCell ref="F148:G148"/>
    <mergeCell ref="F149:G149"/>
    <mergeCell ref="F140:G140"/>
    <mergeCell ref="F141:G141"/>
    <mergeCell ref="F142:G142"/>
    <mergeCell ref="F143:G143"/>
    <mergeCell ref="F144:G144"/>
    <mergeCell ref="F155:G155"/>
    <mergeCell ref="F156:G156"/>
    <mergeCell ref="F157:G157"/>
    <mergeCell ref="F158:G158"/>
    <mergeCell ref="F159:G159"/>
    <mergeCell ref="F150:G150"/>
    <mergeCell ref="F151:G151"/>
    <mergeCell ref="F152:G152"/>
    <mergeCell ref="F153:G153"/>
    <mergeCell ref="F154:G154"/>
    <mergeCell ref="F165:G165"/>
    <mergeCell ref="F166:G166"/>
    <mergeCell ref="F167:G167"/>
    <mergeCell ref="F168:G168"/>
    <mergeCell ref="F169:G169"/>
    <mergeCell ref="F160:G160"/>
    <mergeCell ref="F161:G161"/>
    <mergeCell ref="F162:G162"/>
    <mergeCell ref="F163:G163"/>
    <mergeCell ref="F164:G164"/>
    <mergeCell ref="F175:G175"/>
    <mergeCell ref="F176:G176"/>
    <mergeCell ref="F177:G177"/>
    <mergeCell ref="F178:G178"/>
    <mergeCell ref="F179:G179"/>
    <mergeCell ref="F170:G170"/>
    <mergeCell ref="F171:G171"/>
    <mergeCell ref="F172:G172"/>
    <mergeCell ref="F173:G173"/>
    <mergeCell ref="F174:G174"/>
    <mergeCell ref="F185:G185"/>
    <mergeCell ref="F186:G186"/>
    <mergeCell ref="F187:G187"/>
    <mergeCell ref="F188:G188"/>
    <mergeCell ref="F189:G189"/>
    <mergeCell ref="F180:G180"/>
    <mergeCell ref="F181:G181"/>
    <mergeCell ref="F182:G182"/>
    <mergeCell ref="F183:G183"/>
    <mergeCell ref="F184:G184"/>
    <mergeCell ref="F195:G195"/>
    <mergeCell ref="F196:G196"/>
    <mergeCell ref="F197:G197"/>
    <mergeCell ref="F198:G198"/>
    <mergeCell ref="F199:G199"/>
    <mergeCell ref="F190:G190"/>
    <mergeCell ref="F191:G191"/>
    <mergeCell ref="F192:G192"/>
    <mergeCell ref="F193:G193"/>
    <mergeCell ref="F194:G194"/>
    <mergeCell ref="F205:G205"/>
    <mergeCell ref="F206:G206"/>
    <mergeCell ref="F207:G207"/>
    <mergeCell ref="F208:G208"/>
    <mergeCell ref="F209:G209"/>
    <mergeCell ref="F200:G200"/>
    <mergeCell ref="F201:G201"/>
    <mergeCell ref="F202:G202"/>
    <mergeCell ref="F203:G203"/>
    <mergeCell ref="F204:G204"/>
    <mergeCell ref="F215:G215"/>
    <mergeCell ref="F216:G216"/>
    <mergeCell ref="F217:G217"/>
    <mergeCell ref="F218:G218"/>
    <mergeCell ref="F219:G219"/>
    <mergeCell ref="F210:G210"/>
    <mergeCell ref="F211:G211"/>
    <mergeCell ref="F212:G212"/>
    <mergeCell ref="F213:G213"/>
    <mergeCell ref="F214:G214"/>
    <mergeCell ref="F225:G225"/>
    <mergeCell ref="F226:G226"/>
    <mergeCell ref="F227:G227"/>
    <mergeCell ref="F228:G228"/>
    <mergeCell ref="F229:G229"/>
    <mergeCell ref="F220:G220"/>
    <mergeCell ref="F221:G221"/>
    <mergeCell ref="F222:G222"/>
    <mergeCell ref="F223:G223"/>
    <mergeCell ref="F224:G224"/>
    <mergeCell ref="F235:G235"/>
    <mergeCell ref="F236:G236"/>
    <mergeCell ref="F237:G237"/>
    <mergeCell ref="F238:G238"/>
    <mergeCell ref="F239:G239"/>
    <mergeCell ref="F230:G230"/>
    <mergeCell ref="F231:G231"/>
    <mergeCell ref="F232:G232"/>
    <mergeCell ref="F233:G233"/>
    <mergeCell ref="F234:G234"/>
    <mergeCell ref="F254:I254"/>
    <mergeCell ref="F245:G245"/>
    <mergeCell ref="F246:G246"/>
    <mergeCell ref="F247:G247"/>
    <mergeCell ref="F248:G248"/>
    <mergeCell ref="F249:G249"/>
    <mergeCell ref="F240:G240"/>
    <mergeCell ref="F241:G241"/>
    <mergeCell ref="F242:G242"/>
    <mergeCell ref="F243:G243"/>
    <mergeCell ref="F244:G24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49"/>
  <sheetViews>
    <sheetView workbookViewId="0">
      <selection activeCell="M1" sqref="M1:V5"/>
    </sheetView>
  </sheetViews>
  <sheetFormatPr defaultRowHeight="15" x14ac:dyDescent="0.2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x14ac:dyDescent="0.25">
      <c r="A1" s="3"/>
      <c r="B1" s="4"/>
      <c r="C1" s="4"/>
      <c r="D1" s="4"/>
      <c r="E1" s="4"/>
      <c r="F1" s="4"/>
      <c r="G1" s="4"/>
      <c r="H1" s="4"/>
      <c r="I1" s="4"/>
      <c r="J1" s="5"/>
      <c r="N1">
        <v>867</v>
      </c>
      <c r="O1" t="s">
        <v>149</v>
      </c>
      <c r="T1" t="s">
        <v>261</v>
      </c>
      <c r="U1">
        <v>19587.180000000015</v>
      </c>
    </row>
    <row r="2" spans="1:21" ht="15.75" x14ac:dyDescent="0.25">
      <c r="A2" s="126"/>
      <c r="B2" s="137" t="s">
        <v>139</v>
      </c>
      <c r="C2" s="132"/>
      <c r="D2" s="132"/>
      <c r="E2" s="132"/>
      <c r="F2" s="132"/>
      <c r="G2" s="132"/>
      <c r="H2" s="132"/>
      <c r="I2" s="138" t="s">
        <v>145</v>
      </c>
      <c r="J2" s="127"/>
      <c r="T2" t="s">
        <v>190</v>
      </c>
      <c r="U2">
        <v>0</v>
      </c>
    </row>
    <row r="3" spans="1:21" x14ac:dyDescent="0.25">
      <c r="A3" s="126"/>
      <c r="B3" s="134" t="s">
        <v>140</v>
      </c>
      <c r="C3" s="132"/>
      <c r="D3" s="132"/>
      <c r="E3" s="132"/>
      <c r="F3" s="132"/>
      <c r="G3" s="132"/>
      <c r="H3" s="132"/>
      <c r="I3" s="132"/>
      <c r="J3" s="127"/>
      <c r="T3" t="s">
        <v>191</v>
      </c>
    </row>
    <row r="4" spans="1:21" x14ac:dyDescent="0.25">
      <c r="A4" s="126"/>
      <c r="B4" s="134" t="s">
        <v>141</v>
      </c>
      <c r="C4" s="132"/>
      <c r="D4" s="132"/>
      <c r="E4" s="132"/>
      <c r="F4" s="132"/>
      <c r="G4" s="132"/>
      <c r="H4" s="132"/>
      <c r="I4" s="132"/>
      <c r="J4" s="127"/>
      <c r="T4" t="s">
        <v>263</v>
      </c>
      <c r="U4">
        <v>19587.180000000015</v>
      </c>
    </row>
    <row r="5" spans="1:21" x14ac:dyDescent="0.25">
      <c r="A5" s="126"/>
      <c r="B5" s="134" t="s">
        <v>142</v>
      </c>
      <c r="C5" s="132"/>
      <c r="D5" s="132"/>
      <c r="E5" s="132"/>
      <c r="F5" s="132"/>
      <c r="G5" s="132"/>
      <c r="H5" s="132"/>
      <c r="I5" s="132"/>
      <c r="J5" s="127"/>
      <c r="S5" t="s">
        <v>920</v>
      </c>
    </row>
    <row r="6" spans="1:21" x14ac:dyDescent="0.25">
      <c r="A6" s="126"/>
      <c r="B6" s="134" t="s">
        <v>143</v>
      </c>
      <c r="C6" s="132"/>
      <c r="D6" s="132"/>
      <c r="E6" s="132"/>
      <c r="F6" s="132"/>
      <c r="G6" s="132"/>
      <c r="H6" s="132"/>
      <c r="I6" s="132"/>
      <c r="J6" s="127"/>
    </row>
    <row r="7" spans="1:21" x14ac:dyDescent="0.25">
      <c r="A7" s="126"/>
      <c r="B7" s="134" t="s">
        <v>144</v>
      </c>
      <c r="C7" s="132"/>
      <c r="D7" s="132"/>
      <c r="E7" s="132"/>
      <c r="F7" s="132"/>
      <c r="G7" s="132"/>
      <c r="H7" s="132"/>
      <c r="I7" s="132"/>
      <c r="J7" s="127"/>
    </row>
    <row r="8" spans="1:21" x14ac:dyDescent="0.25">
      <c r="A8" s="126"/>
      <c r="B8" s="132"/>
      <c r="C8" s="132"/>
      <c r="D8" s="132"/>
      <c r="E8" s="132"/>
      <c r="F8" s="132"/>
      <c r="G8" s="132"/>
      <c r="H8" s="132"/>
      <c r="I8" s="132"/>
      <c r="J8" s="127"/>
    </row>
    <row r="9" spans="1:21" x14ac:dyDescent="0.25">
      <c r="A9" s="126"/>
      <c r="B9" s="113" t="s">
        <v>5</v>
      </c>
      <c r="C9" s="114"/>
      <c r="D9" s="114"/>
      <c r="E9" s="115"/>
      <c r="F9" s="110"/>
      <c r="G9" s="111" t="s">
        <v>12</v>
      </c>
      <c r="H9" s="132"/>
      <c r="I9" s="111" t="s">
        <v>201</v>
      </c>
      <c r="J9" s="127"/>
    </row>
    <row r="10" spans="1:21" x14ac:dyDescent="0.25">
      <c r="A10" s="126"/>
      <c r="B10" s="126" t="s">
        <v>716</v>
      </c>
      <c r="C10" s="132"/>
      <c r="D10" s="132"/>
      <c r="E10" s="127"/>
      <c r="F10" s="128"/>
      <c r="G10" s="128" t="s">
        <v>716</v>
      </c>
      <c r="H10" s="132"/>
      <c r="I10" s="150"/>
      <c r="J10" s="127"/>
    </row>
    <row r="11" spans="1:21" x14ac:dyDescent="0.25">
      <c r="A11" s="126"/>
      <c r="B11" s="126" t="s">
        <v>717</v>
      </c>
      <c r="C11" s="132"/>
      <c r="D11" s="132"/>
      <c r="E11" s="127"/>
      <c r="F11" s="128"/>
      <c r="G11" s="128" t="s">
        <v>717</v>
      </c>
      <c r="H11" s="132"/>
      <c r="I11" s="151"/>
      <c r="J11" s="127"/>
    </row>
    <row r="12" spans="1:21" x14ac:dyDescent="0.25">
      <c r="A12" s="126"/>
      <c r="B12" s="126" t="s">
        <v>718</v>
      </c>
      <c r="C12" s="132"/>
      <c r="D12" s="132"/>
      <c r="E12" s="127"/>
      <c r="F12" s="128"/>
      <c r="G12" s="128" t="s">
        <v>718</v>
      </c>
      <c r="H12" s="132"/>
      <c r="I12" s="132"/>
      <c r="J12" s="127"/>
    </row>
    <row r="13" spans="1:21" x14ac:dyDescent="0.25">
      <c r="A13" s="126"/>
      <c r="B13" s="126" t="s">
        <v>719</v>
      </c>
      <c r="C13" s="132"/>
      <c r="D13" s="132"/>
      <c r="E13" s="127"/>
      <c r="F13" s="128"/>
      <c r="G13" s="128" t="s">
        <v>719</v>
      </c>
      <c r="H13" s="132"/>
      <c r="I13" s="111" t="s">
        <v>16</v>
      </c>
      <c r="J13" s="127"/>
    </row>
    <row r="14" spans="1:21" x14ac:dyDescent="0.25">
      <c r="A14" s="126"/>
      <c r="B14" s="126" t="s">
        <v>157</v>
      </c>
      <c r="C14" s="132"/>
      <c r="D14" s="132"/>
      <c r="E14" s="127"/>
      <c r="F14" s="128"/>
      <c r="G14" s="128" t="s">
        <v>157</v>
      </c>
      <c r="H14" s="132"/>
      <c r="I14" s="152">
        <v>45168</v>
      </c>
      <c r="J14" s="127"/>
    </row>
    <row r="15" spans="1:21" x14ac:dyDescent="0.25">
      <c r="A15" s="126"/>
      <c r="B15" s="6" t="s">
        <v>11</v>
      </c>
      <c r="C15" s="7"/>
      <c r="D15" s="7"/>
      <c r="E15" s="8"/>
      <c r="F15" s="128"/>
      <c r="G15" s="9" t="s">
        <v>11</v>
      </c>
      <c r="H15" s="132"/>
      <c r="I15" s="153"/>
      <c r="J15" s="127"/>
    </row>
    <row r="16" spans="1:21" x14ac:dyDescent="0.25">
      <c r="A16" s="126"/>
      <c r="B16" s="132"/>
      <c r="C16" s="132"/>
      <c r="D16" s="132"/>
      <c r="E16" s="132"/>
      <c r="F16" s="132"/>
      <c r="G16" s="132"/>
      <c r="H16" s="136" t="s">
        <v>147</v>
      </c>
      <c r="I16" s="142">
        <v>39807</v>
      </c>
      <c r="J16" s="127"/>
    </row>
    <row r="17" spans="1:16" x14ac:dyDescent="0.25">
      <c r="A17" s="126"/>
      <c r="B17" s="132" t="s">
        <v>720</v>
      </c>
      <c r="C17" s="132"/>
      <c r="D17" s="132"/>
      <c r="E17" s="132"/>
      <c r="F17" s="132"/>
      <c r="G17" s="132"/>
      <c r="H17" s="136" t="s">
        <v>148</v>
      </c>
      <c r="I17" s="142"/>
      <c r="J17" s="127"/>
    </row>
    <row r="18" spans="1:16" ht="18" x14ac:dyDescent="0.25">
      <c r="A18" s="126"/>
      <c r="B18" s="132" t="s">
        <v>721</v>
      </c>
      <c r="C18" s="132"/>
      <c r="D18" s="132"/>
      <c r="E18" s="132"/>
      <c r="F18" s="132"/>
      <c r="G18" s="132"/>
      <c r="H18" s="135" t="s">
        <v>264</v>
      </c>
      <c r="I18" s="116" t="s">
        <v>282</v>
      </c>
      <c r="J18" s="127"/>
    </row>
    <row r="19" spans="1:16" x14ac:dyDescent="0.25">
      <c r="A19" s="126"/>
      <c r="B19" s="132"/>
      <c r="C19" s="132"/>
      <c r="D19" s="132"/>
      <c r="E19" s="132"/>
      <c r="F19" s="132"/>
      <c r="G19" s="132"/>
      <c r="H19" s="132"/>
      <c r="I19" s="132"/>
      <c r="J19" s="127"/>
      <c r="P19">
        <v>45168</v>
      </c>
    </row>
    <row r="20" spans="1:16" x14ac:dyDescent="0.25">
      <c r="A20" s="126"/>
      <c r="B20" s="112" t="s">
        <v>204</v>
      </c>
      <c r="C20" s="112" t="s">
        <v>205</v>
      </c>
      <c r="D20" s="129" t="s">
        <v>206</v>
      </c>
      <c r="E20" s="154" t="s">
        <v>207</v>
      </c>
      <c r="F20" s="155"/>
      <c r="G20" s="112" t="s">
        <v>174</v>
      </c>
      <c r="H20" s="112" t="s">
        <v>208</v>
      </c>
      <c r="I20" s="112" t="s">
        <v>26</v>
      </c>
      <c r="J20" s="127"/>
    </row>
    <row r="21" spans="1:16" x14ac:dyDescent="0.25">
      <c r="A21" s="126"/>
      <c r="B21" s="117"/>
      <c r="C21" s="117"/>
      <c r="D21" s="118"/>
      <c r="E21" s="156"/>
      <c r="F21" s="157"/>
      <c r="G21" s="117" t="s">
        <v>146</v>
      </c>
      <c r="H21" s="117"/>
      <c r="I21" s="117"/>
      <c r="J21" s="127"/>
    </row>
    <row r="22" spans="1:16" ht="108" x14ac:dyDescent="0.25">
      <c r="A22" s="126"/>
      <c r="B22" s="119">
        <v>2</v>
      </c>
      <c r="C22" s="10" t="s">
        <v>722</v>
      </c>
      <c r="D22" s="130" t="s">
        <v>30</v>
      </c>
      <c r="E22" s="146" t="s">
        <v>115</v>
      </c>
      <c r="F22" s="147"/>
      <c r="G22" s="11" t="s">
        <v>723</v>
      </c>
      <c r="H22" s="14">
        <v>7.35</v>
      </c>
      <c r="I22" s="121">
        <f t="shared" ref="I22:I85" si="0">H22*B22</f>
        <v>14.7</v>
      </c>
      <c r="J22" s="127"/>
    </row>
    <row r="23" spans="1:16" ht="108" x14ac:dyDescent="0.25">
      <c r="A23" s="126"/>
      <c r="B23" s="119">
        <v>2</v>
      </c>
      <c r="C23" s="10" t="s">
        <v>722</v>
      </c>
      <c r="D23" s="130" t="s">
        <v>30</v>
      </c>
      <c r="E23" s="146" t="s">
        <v>724</v>
      </c>
      <c r="F23" s="147"/>
      <c r="G23" s="11" t="s">
        <v>723</v>
      </c>
      <c r="H23" s="14">
        <v>7.35</v>
      </c>
      <c r="I23" s="121">
        <f t="shared" si="0"/>
        <v>14.7</v>
      </c>
      <c r="J23" s="127"/>
    </row>
    <row r="24" spans="1:16" ht="108" x14ac:dyDescent="0.25">
      <c r="A24" s="126"/>
      <c r="B24" s="119">
        <v>6</v>
      </c>
      <c r="C24" s="10" t="s">
        <v>722</v>
      </c>
      <c r="D24" s="130" t="s">
        <v>30</v>
      </c>
      <c r="E24" s="146" t="s">
        <v>725</v>
      </c>
      <c r="F24" s="147"/>
      <c r="G24" s="11" t="s">
        <v>723</v>
      </c>
      <c r="H24" s="14">
        <v>7.35</v>
      </c>
      <c r="I24" s="121">
        <f t="shared" si="0"/>
        <v>44.099999999999994</v>
      </c>
      <c r="J24" s="127"/>
    </row>
    <row r="25" spans="1:16" ht="108" x14ac:dyDescent="0.25">
      <c r="A25" s="126"/>
      <c r="B25" s="119">
        <v>2</v>
      </c>
      <c r="C25" s="10" t="s">
        <v>722</v>
      </c>
      <c r="D25" s="130" t="s">
        <v>31</v>
      </c>
      <c r="E25" s="146" t="s">
        <v>115</v>
      </c>
      <c r="F25" s="147"/>
      <c r="G25" s="11" t="s">
        <v>723</v>
      </c>
      <c r="H25" s="14">
        <v>7.35</v>
      </c>
      <c r="I25" s="121">
        <f t="shared" si="0"/>
        <v>14.7</v>
      </c>
      <c r="J25" s="127"/>
    </row>
    <row r="26" spans="1:16" ht="96" x14ac:dyDescent="0.25">
      <c r="A26" s="126"/>
      <c r="B26" s="119">
        <v>1</v>
      </c>
      <c r="C26" s="10" t="s">
        <v>726</v>
      </c>
      <c r="D26" s="130" t="s">
        <v>28</v>
      </c>
      <c r="E26" s="146" t="s">
        <v>112</v>
      </c>
      <c r="F26" s="147"/>
      <c r="G26" s="11" t="s">
        <v>727</v>
      </c>
      <c r="H26" s="14">
        <v>12.61</v>
      </c>
      <c r="I26" s="121">
        <f t="shared" si="0"/>
        <v>12.61</v>
      </c>
      <c r="J26" s="127"/>
    </row>
    <row r="27" spans="1:16" ht="96" x14ac:dyDescent="0.25">
      <c r="A27" s="126"/>
      <c r="B27" s="119">
        <v>1</v>
      </c>
      <c r="C27" s="10" t="s">
        <v>726</v>
      </c>
      <c r="D27" s="130" t="s">
        <v>28</v>
      </c>
      <c r="E27" s="146" t="s">
        <v>216</v>
      </c>
      <c r="F27" s="147"/>
      <c r="G27" s="11" t="s">
        <v>727</v>
      </c>
      <c r="H27" s="14">
        <v>12.61</v>
      </c>
      <c r="I27" s="121">
        <f t="shared" si="0"/>
        <v>12.61</v>
      </c>
      <c r="J27" s="127"/>
    </row>
    <row r="28" spans="1:16" ht="96" x14ac:dyDescent="0.25">
      <c r="A28" s="126"/>
      <c r="B28" s="119">
        <v>1</v>
      </c>
      <c r="C28" s="10" t="s">
        <v>726</v>
      </c>
      <c r="D28" s="130" t="s">
        <v>28</v>
      </c>
      <c r="E28" s="146" t="s">
        <v>274</v>
      </c>
      <c r="F28" s="147"/>
      <c r="G28" s="11" t="s">
        <v>727</v>
      </c>
      <c r="H28" s="14">
        <v>12.61</v>
      </c>
      <c r="I28" s="121">
        <f t="shared" si="0"/>
        <v>12.61</v>
      </c>
      <c r="J28" s="127"/>
    </row>
    <row r="29" spans="1:16" ht="96" x14ac:dyDescent="0.25">
      <c r="A29" s="126"/>
      <c r="B29" s="119">
        <v>2</v>
      </c>
      <c r="C29" s="10" t="s">
        <v>726</v>
      </c>
      <c r="D29" s="130" t="s">
        <v>30</v>
      </c>
      <c r="E29" s="146" t="s">
        <v>112</v>
      </c>
      <c r="F29" s="147"/>
      <c r="G29" s="11" t="s">
        <v>727</v>
      </c>
      <c r="H29" s="14">
        <v>12.61</v>
      </c>
      <c r="I29" s="121">
        <f t="shared" si="0"/>
        <v>25.22</v>
      </c>
      <c r="J29" s="127"/>
    </row>
    <row r="30" spans="1:16" ht="96" x14ac:dyDescent="0.25">
      <c r="A30" s="126"/>
      <c r="B30" s="119">
        <v>2</v>
      </c>
      <c r="C30" s="10" t="s">
        <v>726</v>
      </c>
      <c r="D30" s="130" t="s">
        <v>30</v>
      </c>
      <c r="E30" s="146" t="s">
        <v>216</v>
      </c>
      <c r="F30" s="147"/>
      <c r="G30" s="11" t="s">
        <v>727</v>
      </c>
      <c r="H30" s="14">
        <v>12.61</v>
      </c>
      <c r="I30" s="121">
        <f t="shared" si="0"/>
        <v>25.22</v>
      </c>
      <c r="J30" s="127"/>
    </row>
    <row r="31" spans="1:16" ht="96" x14ac:dyDescent="0.25">
      <c r="A31" s="126"/>
      <c r="B31" s="119">
        <v>1</v>
      </c>
      <c r="C31" s="10" t="s">
        <v>726</v>
      </c>
      <c r="D31" s="130" t="s">
        <v>30</v>
      </c>
      <c r="E31" s="146" t="s">
        <v>271</v>
      </c>
      <c r="F31" s="147"/>
      <c r="G31" s="11" t="s">
        <v>727</v>
      </c>
      <c r="H31" s="14">
        <v>12.61</v>
      </c>
      <c r="I31" s="121">
        <f t="shared" si="0"/>
        <v>12.61</v>
      </c>
      <c r="J31" s="127"/>
    </row>
    <row r="32" spans="1:16" ht="96" x14ac:dyDescent="0.25">
      <c r="A32" s="126"/>
      <c r="B32" s="119">
        <v>1</v>
      </c>
      <c r="C32" s="10" t="s">
        <v>726</v>
      </c>
      <c r="D32" s="130" t="s">
        <v>30</v>
      </c>
      <c r="E32" s="146" t="s">
        <v>274</v>
      </c>
      <c r="F32" s="147"/>
      <c r="G32" s="11" t="s">
        <v>727</v>
      </c>
      <c r="H32" s="14">
        <v>12.61</v>
      </c>
      <c r="I32" s="121">
        <f t="shared" si="0"/>
        <v>12.61</v>
      </c>
      <c r="J32" s="127"/>
    </row>
    <row r="33" spans="1:10" ht="96" x14ac:dyDescent="0.25">
      <c r="A33" s="126"/>
      <c r="B33" s="119">
        <v>1</v>
      </c>
      <c r="C33" s="10" t="s">
        <v>726</v>
      </c>
      <c r="D33" s="130" t="s">
        <v>31</v>
      </c>
      <c r="E33" s="146" t="s">
        <v>112</v>
      </c>
      <c r="F33" s="147"/>
      <c r="G33" s="11" t="s">
        <v>727</v>
      </c>
      <c r="H33" s="14">
        <v>12.61</v>
      </c>
      <c r="I33" s="121">
        <f t="shared" si="0"/>
        <v>12.61</v>
      </c>
      <c r="J33" s="127"/>
    </row>
    <row r="34" spans="1:10" ht="96" x14ac:dyDescent="0.25">
      <c r="A34" s="126"/>
      <c r="B34" s="119">
        <v>1</v>
      </c>
      <c r="C34" s="10" t="s">
        <v>726</v>
      </c>
      <c r="D34" s="130" t="s">
        <v>31</v>
      </c>
      <c r="E34" s="146" t="s">
        <v>216</v>
      </c>
      <c r="F34" s="147"/>
      <c r="G34" s="11" t="s">
        <v>727</v>
      </c>
      <c r="H34" s="14">
        <v>12.61</v>
      </c>
      <c r="I34" s="121">
        <f t="shared" si="0"/>
        <v>12.61</v>
      </c>
      <c r="J34" s="127"/>
    </row>
    <row r="35" spans="1:10" ht="96" x14ac:dyDescent="0.25">
      <c r="A35" s="126"/>
      <c r="B35" s="119">
        <v>1</v>
      </c>
      <c r="C35" s="10" t="s">
        <v>726</v>
      </c>
      <c r="D35" s="130" t="s">
        <v>31</v>
      </c>
      <c r="E35" s="146" t="s">
        <v>273</v>
      </c>
      <c r="F35" s="147"/>
      <c r="G35" s="11" t="s">
        <v>727</v>
      </c>
      <c r="H35" s="14">
        <v>12.61</v>
      </c>
      <c r="I35" s="121">
        <f t="shared" si="0"/>
        <v>12.61</v>
      </c>
      <c r="J35" s="127"/>
    </row>
    <row r="36" spans="1:10" ht="84" x14ac:dyDescent="0.25">
      <c r="A36" s="126"/>
      <c r="B36" s="119">
        <v>10</v>
      </c>
      <c r="C36" s="10" t="s">
        <v>728</v>
      </c>
      <c r="D36" s="130" t="s">
        <v>28</v>
      </c>
      <c r="E36" s="146" t="s">
        <v>279</v>
      </c>
      <c r="F36" s="147"/>
      <c r="G36" s="11" t="s">
        <v>729</v>
      </c>
      <c r="H36" s="14">
        <v>4.9000000000000004</v>
      </c>
      <c r="I36" s="121">
        <f t="shared" si="0"/>
        <v>49</v>
      </c>
      <c r="J36" s="127"/>
    </row>
    <row r="37" spans="1:10" ht="84" x14ac:dyDescent="0.25">
      <c r="A37" s="126"/>
      <c r="B37" s="119">
        <v>10</v>
      </c>
      <c r="C37" s="10" t="s">
        <v>728</v>
      </c>
      <c r="D37" s="130" t="s">
        <v>30</v>
      </c>
      <c r="E37" s="146" t="s">
        <v>279</v>
      </c>
      <c r="F37" s="147"/>
      <c r="G37" s="11" t="s">
        <v>729</v>
      </c>
      <c r="H37" s="14">
        <v>4.9000000000000004</v>
      </c>
      <c r="I37" s="121">
        <f t="shared" si="0"/>
        <v>49</v>
      </c>
      <c r="J37" s="127"/>
    </row>
    <row r="38" spans="1:10" ht="132" x14ac:dyDescent="0.25">
      <c r="A38" s="126"/>
      <c r="B38" s="119">
        <v>15</v>
      </c>
      <c r="C38" s="10" t="s">
        <v>730</v>
      </c>
      <c r="D38" s="130" t="s">
        <v>731</v>
      </c>
      <c r="E38" s="146" t="s">
        <v>31</v>
      </c>
      <c r="F38" s="147"/>
      <c r="G38" s="11" t="s">
        <v>732</v>
      </c>
      <c r="H38" s="14">
        <v>6.65</v>
      </c>
      <c r="I38" s="121">
        <f t="shared" si="0"/>
        <v>99.75</v>
      </c>
      <c r="J38" s="127"/>
    </row>
    <row r="39" spans="1:10" ht="84" x14ac:dyDescent="0.25">
      <c r="A39" s="126"/>
      <c r="B39" s="119">
        <v>8</v>
      </c>
      <c r="C39" s="10" t="s">
        <v>733</v>
      </c>
      <c r="D39" s="130" t="s">
        <v>30</v>
      </c>
      <c r="E39" s="146"/>
      <c r="F39" s="147"/>
      <c r="G39" s="11" t="s">
        <v>734</v>
      </c>
      <c r="H39" s="14">
        <v>13.66</v>
      </c>
      <c r="I39" s="121">
        <f t="shared" si="0"/>
        <v>109.28</v>
      </c>
      <c r="J39" s="127"/>
    </row>
    <row r="40" spans="1:10" ht="84" x14ac:dyDescent="0.25">
      <c r="A40" s="126"/>
      <c r="B40" s="119">
        <v>28</v>
      </c>
      <c r="C40" s="10" t="s">
        <v>733</v>
      </c>
      <c r="D40" s="130" t="s">
        <v>31</v>
      </c>
      <c r="E40" s="146"/>
      <c r="F40" s="147"/>
      <c r="G40" s="11" t="s">
        <v>734</v>
      </c>
      <c r="H40" s="14">
        <v>13.66</v>
      </c>
      <c r="I40" s="121">
        <f t="shared" si="0"/>
        <v>382.48</v>
      </c>
      <c r="J40" s="127"/>
    </row>
    <row r="41" spans="1:10" ht="84" x14ac:dyDescent="0.25">
      <c r="A41" s="126"/>
      <c r="B41" s="119">
        <v>60</v>
      </c>
      <c r="C41" s="10" t="s">
        <v>733</v>
      </c>
      <c r="D41" s="130" t="s">
        <v>32</v>
      </c>
      <c r="E41" s="146"/>
      <c r="F41" s="147"/>
      <c r="G41" s="11" t="s">
        <v>734</v>
      </c>
      <c r="H41" s="14">
        <v>13.66</v>
      </c>
      <c r="I41" s="121">
        <f t="shared" si="0"/>
        <v>819.6</v>
      </c>
      <c r="J41" s="127"/>
    </row>
    <row r="42" spans="1:10" ht="120" x14ac:dyDescent="0.25">
      <c r="A42" s="126"/>
      <c r="B42" s="119">
        <v>4</v>
      </c>
      <c r="C42" s="10" t="s">
        <v>735</v>
      </c>
      <c r="D42" s="130" t="s">
        <v>32</v>
      </c>
      <c r="E42" s="146"/>
      <c r="F42" s="147"/>
      <c r="G42" s="11" t="s">
        <v>736</v>
      </c>
      <c r="H42" s="14">
        <v>13.66</v>
      </c>
      <c r="I42" s="121">
        <f t="shared" si="0"/>
        <v>54.64</v>
      </c>
      <c r="J42" s="127"/>
    </row>
    <row r="43" spans="1:10" ht="108" x14ac:dyDescent="0.25">
      <c r="A43" s="126"/>
      <c r="B43" s="119">
        <v>10</v>
      </c>
      <c r="C43" s="10" t="s">
        <v>109</v>
      </c>
      <c r="D43" s="130" t="s">
        <v>30</v>
      </c>
      <c r="E43" s="146"/>
      <c r="F43" s="147"/>
      <c r="G43" s="11" t="s">
        <v>737</v>
      </c>
      <c r="H43" s="14">
        <v>5.6</v>
      </c>
      <c r="I43" s="121">
        <f t="shared" si="0"/>
        <v>56</v>
      </c>
      <c r="J43" s="127"/>
    </row>
    <row r="44" spans="1:10" ht="108" x14ac:dyDescent="0.25">
      <c r="A44" s="126"/>
      <c r="B44" s="119">
        <v>10</v>
      </c>
      <c r="C44" s="10" t="s">
        <v>109</v>
      </c>
      <c r="D44" s="130" t="s">
        <v>31</v>
      </c>
      <c r="E44" s="146"/>
      <c r="F44" s="147"/>
      <c r="G44" s="11" t="s">
        <v>737</v>
      </c>
      <c r="H44" s="14">
        <v>5.6</v>
      </c>
      <c r="I44" s="121">
        <f t="shared" si="0"/>
        <v>56</v>
      </c>
      <c r="J44" s="127"/>
    </row>
    <row r="45" spans="1:10" ht="108" x14ac:dyDescent="0.25">
      <c r="A45" s="126"/>
      <c r="B45" s="119">
        <v>4</v>
      </c>
      <c r="C45" s="10" t="s">
        <v>738</v>
      </c>
      <c r="D45" s="130" t="s">
        <v>31</v>
      </c>
      <c r="E45" s="146"/>
      <c r="F45" s="147"/>
      <c r="G45" s="11" t="s">
        <v>739</v>
      </c>
      <c r="H45" s="14">
        <v>5.6</v>
      </c>
      <c r="I45" s="121">
        <f t="shared" si="0"/>
        <v>22.4</v>
      </c>
      <c r="J45" s="127"/>
    </row>
    <row r="46" spans="1:10" ht="108" x14ac:dyDescent="0.25">
      <c r="A46" s="126"/>
      <c r="B46" s="119">
        <v>8</v>
      </c>
      <c r="C46" s="10" t="s">
        <v>738</v>
      </c>
      <c r="D46" s="130" t="s">
        <v>33</v>
      </c>
      <c r="E46" s="146"/>
      <c r="F46" s="147"/>
      <c r="G46" s="11" t="s">
        <v>739</v>
      </c>
      <c r="H46" s="14">
        <v>5.6</v>
      </c>
      <c r="I46" s="121">
        <f t="shared" si="0"/>
        <v>44.8</v>
      </c>
      <c r="J46" s="127"/>
    </row>
    <row r="47" spans="1:10" ht="120" x14ac:dyDescent="0.25">
      <c r="A47" s="126"/>
      <c r="B47" s="119">
        <v>4</v>
      </c>
      <c r="C47" s="10" t="s">
        <v>740</v>
      </c>
      <c r="D47" s="130" t="s">
        <v>42</v>
      </c>
      <c r="E47" s="146" t="s">
        <v>279</v>
      </c>
      <c r="F47" s="147"/>
      <c r="G47" s="11" t="s">
        <v>741</v>
      </c>
      <c r="H47" s="14">
        <v>25.92</v>
      </c>
      <c r="I47" s="121">
        <f t="shared" si="0"/>
        <v>103.68</v>
      </c>
      <c r="J47" s="127"/>
    </row>
    <row r="48" spans="1:10" ht="96" x14ac:dyDescent="0.25">
      <c r="A48" s="126"/>
      <c r="B48" s="119">
        <v>3</v>
      </c>
      <c r="C48" s="10" t="s">
        <v>742</v>
      </c>
      <c r="D48" s="130" t="s">
        <v>28</v>
      </c>
      <c r="E48" s="146"/>
      <c r="F48" s="147"/>
      <c r="G48" s="11" t="s">
        <v>743</v>
      </c>
      <c r="H48" s="14">
        <v>7</v>
      </c>
      <c r="I48" s="121">
        <f t="shared" si="0"/>
        <v>21</v>
      </c>
      <c r="J48" s="127"/>
    </row>
    <row r="49" spans="1:10" ht="96" x14ac:dyDescent="0.25">
      <c r="A49" s="126"/>
      <c r="B49" s="119">
        <v>3</v>
      </c>
      <c r="C49" s="10" t="s">
        <v>742</v>
      </c>
      <c r="D49" s="130" t="s">
        <v>30</v>
      </c>
      <c r="E49" s="146"/>
      <c r="F49" s="147"/>
      <c r="G49" s="11" t="s">
        <v>743</v>
      </c>
      <c r="H49" s="14">
        <v>7</v>
      </c>
      <c r="I49" s="121">
        <f t="shared" si="0"/>
        <v>21</v>
      </c>
      <c r="J49" s="127"/>
    </row>
    <row r="50" spans="1:10" ht="96" x14ac:dyDescent="0.25">
      <c r="A50" s="126"/>
      <c r="B50" s="119">
        <v>3</v>
      </c>
      <c r="C50" s="10" t="s">
        <v>742</v>
      </c>
      <c r="D50" s="130" t="s">
        <v>31</v>
      </c>
      <c r="E50" s="146"/>
      <c r="F50" s="147"/>
      <c r="G50" s="11" t="s">
        <v>743</v>
      </c>
      <c r="H50" s="14">
        <v>7</v>
      </c>
      <c r="I50" s="121">
        <f t="shared" si="0"/>
        <v>21</v>
      </c>
      <c r="J50" s="127"/>
    </row>
    <row r="51" spans="1:10" ht="84" x14ac:dyDescent="0.25">
      <c r="A51" s="126"/>
      <c r="B51" s="119">
        <v>3</v>
      </c>
      <c r="C51" s="10" t="s">
        <v>744</v>
      </c>
      <c r="D51" s="130" t="s">
        <v>28</v>
      </c>
      <c r="E51" s="146"/>
      <c r="F51" s="147"/>
      <c r="G51" s="11" t="s">
        <v>745</v>
      </c>
      <c r="H51" s="14">
        <v>6.3</v>
      </c>
      <c r="I51" s="121">
        <f t="shared" si="0"/>
        <v>18.899999999999999</v>
      </c>
      <c r="J51" s="127"/>
    </row>
    <row r="52" spans="1:10" ht="84" x14ac:dyDescent="0.25">
      <c r="A52" s="126"/>
      <c r="B52" s="119">
        <v>3</v>
      </c>
      <c r="C52" s="10" t="s">
        <v>744</v>
      </c>
      <c r="D52" s="130" t="s">
        <v>30</v>
      </c>
      <c r="E52" s="146"/>
      <c r="F52" s="147"/>
      <c r="G52" s="11" t="s">
        <v>745</v>
      </c>
      <c r="H52" s="14">
        <v>6.3</v>
      </c>
      <c r="I52" s="121">
        <f t="shared" si="0"/>
        <v>18.899999999999999</v>
      </c>
      <c r="J52" s="127"/>
    </row>
    <row r="53" spans="1:10" ht="84" x14ac:dyDescent="0.25">
      <c r="A53" s="126"/>
      <c r="B53" s="119">
        <v>3</v>
      </c>
      <c r="C53" s="10" t="s">
        <v>744</v>
      </c>
      <c r="D53" s="130" t="s">
        <v>31</v>
      </c>
      <c r="E53" s="146"/>
      <c r="F53" s="147"/>
      <c r="G53" s="11" t="s">
        <v>745</v>
      </c>
      <c r="H53" s="14">
        <v>6.3</v>
      </c>
      <c r="I53" s="121">
        <f t="shared" si="0"/>
        <v>18.899999999999999</v>
      </c>
      <c r="J53" s="127"/>
    </row>
    <row r="54" spans="1:10" ht="132" x14ac:dyDescent="0.25">
      <c r="A54" s="126"/>
      <c r="B54" s="119">
        <v>1</v>
      </c>
      <c r="C54" s="10" t="s">
        <v>746</v>
      </c>
      <c r="D54" s="130" t="s">
        <v>28</v>
      </c>
      <c r="E54" s="146" t="s">
        <v>679</v>
      </c>
      <c r="F54" s="147"/>
      <c r="G54" s="11" t="s">
        <v>747</v>
      </c>
      <c r="H54" s="14">
        <v>20.66</v>
      </c>
      <c r="I54" s="121">
        <f t="shared" si="0"/>
        <v>20.66</v>
      </c>
      <c r="J54" s="127"/>
    </row>
    <row r="55" spans="1:10" ht="132" x14ac:dyDescent="0.25">
      <c r="A55" s="126"/>
      <c r="B55" s="119">
        <v>1</v>
      </c>
      <c r="C55" s="10" t="s">
        <v>746</v>
      </c>
      <c r="D55" s="130" t="s">
        <v>30</v>
      </c>
      <c r="E55" s="146" t="s">
        <v>679</v>
      </c>
      <c r="F55" s="147"/>
      <c r="G55" s="11" t="s">
        <v>747</v>
      </c>
      <c r="H55" s="14">
        <v>20.66</v>
      </c>
      <c r="I55" s="121">
        <f t="shared" si="0"/>
        <v>20.66</v>
      </c>
      <c r="J55" s="127"/>
    </row>
    <row r="56" spans="1:10" ht="132" x14ac:dyDescent="0.25">
      <c r="A56" s="126"/>
      <c r="B56" s="119">
        <v>1</v>
      </c>
      <c r="C56" s="10" t="s">
        <v>746</v>
      </c>
      <c r="D56" s="130" t="s">
        <v>31</v>
      </c>
      <c r="E56" s="146" t="s">
        <v>679</v>
      </c>
      <c r="F56" s="147"/>
      <c r="G56" s="11" t="s">
        <v>747</v>
      </c>
      <c r="H56" s="14">
        <v>20.66</v>
      </c>
      <c r="I56" s="121">
        <f t="shared" si="0"/>
        <v>20.66</v>
      </c>
      <c r="J56" s="127"/>
    </row>
    <row r="57" spans="1:10" ht="132" x14ac:dyDescent="0.25">
      <c r="A57" s="126"/>
      <c r="B57" s="119">
        <v>1</v>
      </c>
      <c r="C57" s="10" t="s">
        <v>748</v>
      </c>
      <c r="D57" s="130" t="s">
        <v>28</v>
      </c>
      <c r="E57" s="146" t="s">
        <v>679</v>
      </c>
      <c r="F57" s="147"/>
      <c r="G57" s="11" t="s">
        <v>749</v>
      </c>
      <c r="H57" s="14">
        <v>20.66</v>
      </c>
      <c r="I57" s="121">
        <f t="shared" si="0"/>
        <v>20.66</v>
      </c>
      <c r="J57" s="127"/>
    </row>
    <row r="58" spans="1:10" ht="132" x14ac:dyDescent="0.25">
      <c r="A58" s="126"/>
      <c r="B58" s="119">
        <v>1</v>
      </c>
      <c r="C58" s="10" t="s">
        <v>748</v>
      </c>
      <c r="D58" s="130" t="s">
        <v>30</v>
      </c>
      <c r="E58" s="146" t="s">
        <v>679</v>
      </c>
      <c r="F58" s="147"/>
      <c r="G58" s="11" t="s">
        <v>749</v>
      </c>
      <c r="H58" s="14">
        <v>20.66</v>
      </c>
      <c r="I58" s="121">
        <f t="shared" si="0"/>
        <v>20.66</v>
      </c>
      <c r="J58" s="127"/>
    </row>
    <row r="59" spans="1:10" ht="132" x14ac:dyDescent="0.25">
      <c r="A59" s="126"/>
      <c r="B59" s="119">
        <v>1</v>
      </c>
      <c r="C59" s="10" t="s">
        <v>748</v>
      </c>
      <c r="D59" s="130" t="s">
        <v>31</v>
      </c>
      <c r="E59" s="146" t="s">
        <v>679</v>
      </c>
      <c r="F59" s="147"/>
      <c r="G59" s="11" t="s">
        <v>749</v>
      </c>
      <c r="H59" s="14">
        <v>20.66</v>
      </c>
      <c r="I59" s="121">
        <f t="shared" si="0"/>
        <v>20.66</v>
      </c>
      <c r="J59" s="127"/>
    </row>
    <row r="60" spans="1:10" ht="108" x14ac:dyDescent="0.25">
      <c r="A60" s="126"/>
      <c r="B60" s="119">
        <v>16</v>
      </c>
      <c r="C60" s="10" t="s">
        <v>35</v>
      </c>
      <c r="D60" s="130" t="s">
        <v>39</v>
      </c>
      <c r="E60" s="146"/>
      <c r="F60" s="147"/>
      <c r="G60" s="11" t="s">
        <v>750</v>
      </c>
      <c r="H60" s="14">
        <v>8.76</v>
      </c>
      <c r="I60" s="121">
        <f t="shared" si="0"/>
        <v>140.16</v>
      </c>
      <c r="J60" s="127"/>
    </row>
    <row r="61" spans="1:10" ht="132" x14ac:dyDescent="0.25">
      <c r="A61" s="126"/>
      <c r="B61" s="119">
        <v>1</v>
      </c>
      <c r="C61" s="10" t="s">
        <v>751</v>
      </c>
      <c r="D61" s="130" t="s">
        <v>40</v>
      </c>
      <c r="E61" s="146" t="s">
        <v>279</v>
      </c>
      <c r="F61" s="147"/>
      <c r="G61" s="11" t="s">
        <v>752</v>
      </c>
      <c r="H61" s="14">
        <v>12.96</v>
      </c>
      <c r="I61" s="121">
        <f t="shared" si="0"/>
        <v>12.96</v>
      </c>
      <c r="J61" s="127"/>
    </row>
    <row r="62" spans="1:10" ht="132" x14ac:dyDescent="0.25">
      <c r="A62" s="126"/>
      <c r="B62" s="119">
        <v>1</v>
      </c>
      <c r="C62" s="10" t="s">
        <v>751</v>
      </c>
      <c r="D62" s="130" t="s">
        <v>40</v>
      </c>
      <c r="E62" s="146" t="s">
        <v>115</v>
      </c>
      <c r="F62" s="147"/>
      <c r="G62" s="11" t="s">
        <v>752</v>
      </c>
      <c r="H62" s="14">
        <v>12.96</v>
      </c>
      <c r="I62" s="121">
        <f t="shared" si="0"/>
        <v>12.96</v>
      </c>
      <c r="J62" s="127"/>
    </row>
    <row r="63" spans="1:10" ht="132" x14ac:dyDescent="0.25">
      <c r="A63" s="126"/>
      <c r="B63" s="119">
        <v>1</v>
      </c>
      <c r="C63" s="10" t="s">
        <v>751</v>
      </c>
      <c r="D63" s="130" t="s">
        <v>40</v>
      </c>
      <c r="E63" s="146" t="s">
        <v>679</v>
      </c>
      <c r="F63" s="147"/>
      <c r="G63" s="11" t="s">
        <v>752</v>
      </c>
      <c r="H63" s="14">
        <v>12.96</v>
      </c>
      <c r="I63" s="121">
        <f t="shared" si="0"/>
        <v>12.96</v>
      </c>
      <c r="J63" s="127"/>
    </row>
    <row r="64" spans="1:10" ht="132" x14ac:dyDescent="0.25">
      <c r="A64" s="126"/>
      <c r="B64" s="119">
        <v>1</v>
      </c>
      <c r="C64" s="10" t="s">
        <v>751</v>
      </c>
      <c r="D64" s="130" t="s">
        <v>40</v>
      </c>
      <c r="E64" s="146" t="s">
        <v>753</v>
      </c>
      <c r="F64" s="147"/>
      <c r="G64" s="11" t="s">
        <v>752</v>
      </c>
      <c r="H64" s="14">
        <v>12.96</v>
      </c>
      <c r="I64" s="121">
        <f t="shared" si="0"/>
        <v>12.96</v>
      </c>
      <c r="J64" s="127"/>
    </row>
    <row r="65" spans="1:10" ht="144" x14ac:dyDescent="0.25">
      <c r="A65" s="126"/>
      <c r="B65" s="119">
        <v>3</v>
      </c>
      <c r="C65" s="10" t="s">
        <v>754</v>
      </c>
      <c r="D65" s="130" t="s">
        <v>279</v>
      </c>
      <c r="E65" s="146"/>
      <c r="F65" s="147"/>
      <c r="G65" s="11" t="s">
        <v>921</v>
      </c>
      <c r="H65" s="14">
        <v>10.16</v>
      </c>
      <c r="I65" s="121">
        <f t="shared" si="0"/>
        <v>30.48</v>
      </c>
      <c r="J65" s="127"/>
    </row>
    <row r="66" spans="1:10" ht="144" x14ac:dyDescent="0.25">
      <c r="A66" s="126"/>
      <c r="B66" s="119">
        <v>3</v>
      </c>
      <c r="C66" s="10" t="s">
        <v>754</v>
      </c>
      <c r="D66" s="130" t="s">
        <v>679</v>
      </c>
      <c r="E66" s="146"/>
      <c r="F66" s="147"/>
      <c r="G66" s="11" t="s">
        <v>921</v>
      </c>
      <c r="H66" s="14">
        <v>10.16</v>
      </c>
      <c r="I66" s="121">
        <f t="shared" si="0"/>
        <v>30.48</v>
      </c>
      <c r="J66" s="127"/>
    </row>
    <row r="67" spans="1:10" ht="144" x14ac:dyDescent="0.25">
      <c r="A67" s="126"/>
      <c r="B67" s="119">
        <v>3</v>
      </c>
      <c r="C67" s="10" t="s">
        <v>754</v>
      </c>
      <c r="D67" s="130" t="s">
        <v>725</v>
      </c>
      <c r="E67" s="146"/>
      <c r="F67" s="147"/>
      <c r="G67" s="11" t="s">
        <v>921</v>
      </c>
      <c r="H67" s="14">
        <v>10.16</v>
      </c>
      <c r="I67" s="121">
        <f t="shared" si="0"/>
        <v>30.48</v>
      </c>
      <c r="J67" s="127"/>
    </row>
    <row r="68" spans="1:10" ht="144" x14ac:dyDescent="0.25">
      <c r="A68" s="126"/>
      <c r="B68" s="119">
        <v>3</v>
      </c>
      <c r="C68" s="10" t="s">
        <v>754</v>
      </c>
      <c r="D68" s="130" t="s">
        <v>753</v>
      </c>
      <c r="E68" s="146"/>
      <c r="F68" s="147"/>
      <c r="G68" s="11" t="s">
        <v>921</v>
      </c>
      <c r="H68" s="14">
        <v>10.16</v>
      </c>
      <c r="I68" s="121">
        <f t="shared" si="0"/>
        <v>30.48</v>
      </c>
      <c r="J68" s="127"/>
    </row>
    <row r="69" spans="1:10" ht="120" x14ac:dyDescent="0.25">
      <c r="A69" s="126"/>
      <c r="B69" s="119">
        <v>2</v>
      </c>
      <c r="C69" s="10" t="s">
        <v>622</v>
      </c>
      <c r="D69" s="130" t="s">
        <v>30</v>
      </c>
      <c r="E69" s="146" t="s">
        <v>724</v>
      </c>
      <c r="F69" s="147"/>
      <c r="G69" s="11" t="s">
        <v>624</v>
      </c>
      <c r="H69" s="14">
        <v>20.66</v>
      </c>
      <c r="I69" s="121">
        <f t="shared" si="0"/>
        <v>41.32</v>
      </c>
      <c r="J69" s="127"/>
    </row>
    <row r="70" spans="1:10" ht="120" x14ac:dyDescent="0.25">
      <c r="A70" s="126"/>
      <c r="B70" s="119">
        <v>2</v>
      </c>
      <c r="C70" s="10" t="s">
        <v>622</v>
      </c>
      <c r="D70" s="130" t="s">
        <v>31</v>
      </c>
      <c r="E70" s="146" t="s">
        <v>724</v>
      </c>
      <c r="F70" s="147"/>
      <c r="G70" s="11" t="s">
        <v>624</v>
      </c>
      <c r="H70" s="14">
        <v>20.66</v>
      </c>
      <c r="I70" s="121">
        <f t="shared" si="0"/>
        <v>41.32</v>
      </c>
      <c r="J70" s="127"/>
    </row>
    <row r="71" spans="1:10" ht="120" x14ac:dyDescent="0.25">
      <c r="A71" s="126"/>
      <c r="B71" s="119">
        <v>2</v>
      </c>
      <c r="C71" s="10" t="s">
        <v>622</v>
      </c>
      <c r="D71" s="130" t="s">
        <v>32</v>
      </c>
      <c r="E71" s="146" t="s">
        <v>724</v>
      </c>
      <c r="F71" s="147"/>
      <c r="G71" s="11" t="s">
        <v>624</v>
      </c>
      <c r="H71" s="14">
        <v>20.66</v>
      </c>
      <c r="I71" s="121">
        <f t="shared" si="0"/>
        <v>41.32</v>
      </c>
      <c r="J71" s="127"/>
    </row>
    <row r="72" spans="1:10" ht="120" x14ac:dyDescent="0.25">
      <c r="A72" s="126"/>
      <c r="B72" s="119">
        <v>2</v>
      </c>
      <c r="C72" s="10" t="s">
        <v>755</v>
      </c>
      <c r="D72" s="130" t="s">
        <v>28</v>
      </c>
      <c r="E72" s="146" t="s">
        <v>679</v>
      </c>
      <c r="F72" s="147"/>
      <c r="G72" s="11" t="s">
        <v>756</v>
      </c>
      <c r="H72" s="14">
        <v>20.66</v>
      </c>
      <c r="I72" s="121">
        <f t="shared" si="0"/>
        <v>41.32</v>
      </c>
      <c r="J72" s="127"/>
    </row>
    <row r="73" spans="1:10" ht="120" x14ac:dyDescent="0.25">
      <c r="A73" s="126"/>
      <c r="B73" s="119">
        <v>2</v>
      </c>
      <c r="C73" s="10" t="s">
        <v>755</v>
      </c>
      <c r="D73" s="130" t="s">
        <v>28</v>
      </c>
      <c r="E73" s="146" t="s">
        <v>277</v>
      </c>
      <c r="F73" s="147"/>
      <c r="G73" s="11" t="s">
        <v>756</v>
      </c>
      <c r="H73" s="14">
        <v>20.66</v>
      </c>
      <c r="I73" s="121">
        <f t="shared" si="0"/>
        <v>41.32</v>
      </c>
      <c r="J73" s="127"/>
    </row>
    <row r="74" spans="1:10" ht="120" x14ac:dyDescent="0.25">
      <c r="A74" s="126"/>
      <c r="B74" s="119">
        <v>2</v>
      </c>
      <c r="C74" s="10" t="s">
        <v>755</v>
      </c>
      <c r="D74" s="130" t="s">
        <v>30</v>
      </c>
      <c r="E74" s="146" t="s">
        <v>679</v>
      </c>
      <c r="F74" s="147"/>
      <c r="G74" s="11" t="s">
        <v>756</v>
      </c>
      <c r="H74" s="14">
        <v>20.66</v>
      </c>
      <c r="I74" s="121">
        <f t="shared" si="0"/>
        <v>41.32</v>
      </c>
      <c r="J74" s="127"/>
    </row>
    <row r="75" spans="1:10" ht="120" x14ac:dyDescent="0.25">
      <c r="A75" s="126"/>
      <c r="B75" s="119">
        <v>2</v>
      </c>
      <c r="C75" s="10" t="s">
        <v>755</v>
      </c>
      <c r="D75" s="130" t="s">
        <v>30</v>
      </c>
      <c r="E75" s="146" t="s">
        <v>277</v>
      </c>
      <c r="F75" s="147"/>
      <c r="G75" s="11" t="s">
        <v>756</v>
      </c>
      <c r="H75" s="14">
        <v>20.66</v>
      </c>
      <c r="I75" s="121">
        <f t="shared" si="0"/>
        <v>41.32</v>
      </c>
      <c r="J75" s="127"/>
    </row>
    <row r="76" spans="1:10" ht="120" x14ac:dyDescent="0.25">
      <c r="A76" s="126"/>
      <c r="B76" s="119">
        <v>2</v>
      </c>
      <c r="C76" s="10" t="s">
        <v>755</v>
      </c>
      <c r="D76" s="130" t="s">
        <v>31</v>
      </c>
      <c r="E76" s="146" t="s">
        <v>679</v>
      </c>
      <c r="F76" s="147"/>
      <c r="G76" s="11" t="s">
        <v>756</v>
      </c>
      <c r="H76" s="14">
        <v>20.66</v>
      </c>
      <c r="I76" s="121">
        <f t="shared" si="0"/>
        <v>41.32</v>
      </c>
      <c r="J76" s="127"/>
    </row>
    <row r="77" spans="1:10" ht="120" x14ac:dyDescent="0.25">
      <c r="A77" s="126"/>
      <c r="B77" s="119">
        <v>2</v>
      </c>
      <c r="C77" s="10" t="s">
        <v>755</v>
      </c>
      <c r="D77" s="130" t="s">
        <v>31</v>
      </c>
      <c r="E77" s="146" t="s">
        <v>277</v>
      </c>
      <c r="F77" s="147"/>
      <c r="G77" s="11" t="s">
        <v>756</v>
      </c>
      <c r="H77" s="14">
        <v>20.66</v>
      </c>
      <c r="I77" s="121">
        <f t="shared" si="0"/>
        <v>41.32</v>
      </c>
      <c r="J77" s="127"/>
    </row>
    <row r="78" spans="1:10" ht="120" x14ac:dyDescent="0.25">
      <c r="A78" s="126"/>
      <c r="B78" s="119">
        <v>2</v>
      </c>
      <c r="C78" s="10" t="s">
        <v>757</v>
      </c>
      <c r="D78" s="130" t="s">
        <v>28</v>
      </c>
      <c r="E78" s="146" t="s">
        <v>724</v>
      </c>
      <c r="F78" s="147"/>
      <c r="G78" s="11" t="s">
        <v>758</v>
      </c>
      <c r="H78" s="14">
        <v>20.66</v>
      </c>
      <c r="I78" s="121">
        <f t="shared" si="0"/>
        <v>41.32</v>
      </c>
      <c r="J78" s="127"/>
    </row>
    <row r="79" spans="1:10" ht="120" x14ac:dyDescent="0.25">
      <c r="A79" s="126"/>
      <c r="B79" s="119">
        <v>2</v>
      </c>
      <c r="C79" s="10" t="s">
        <v>757</v>
      </c>
      <c r="D79" s="130" t="s">
        <v>30</v>
      </c>
      <c r="E79" s="146" t="s">
        <v>724</v>
      </c>
      <c r="F79" s="147"/>
      <c r="G79" s="11" t="s">
        <v>758</v>
      </c>
      <c r="H79" s="14">
        <v>20.66</v>
      </c>
      <c r="I79" s="121">
        <f t="shared" si="0"/>
        <v>41.32</v>
      </c>
      <c r="J79" s="127"/>
    </row>
    <row r="80" spans="1:10" ht="120" x14ac:dyDescent="0.25">
      <c r="A80" s="126"/>
      <c r="B80" s="119">
        <v>2</v>
      </c>
      <c r="C80" s="10" t="s">
        <v>757</v>
      </c>
      <c r="D80" s="130" t="s">
        <v>31</v>
      </c>
      <c r="E80" s="146" t="s">
        <v>724</v>
      </c>
      <c r="F80" s="147"/>
      <c r="G80" s="11" t="s">
        <v>758</v>
      </c>
      <c r="H80" s="14">
        <v>20.66</v>
      </c>
      <c r="I80" s="121">
        <f t="shared" si="0"/>
        <v>41.32</v>
      </c>
      <c r="J80" s="127"/>
    </row>
    <row r="81" spans="1:10" ht="132" x14ac:dyDescent="0.25">
      <c r="A81" s="126"/>
      <c r="B81" s="119">
        <v>2</v>
      </c>
      <c r="C81" s="10" t="s">
        <v>504</v>
      </c>
      <c r="D81" s="130" t="s">
        <v>300</v>
      </c>
      <c r="E81" s="146" t="s">
        <v>275</v>
      </c>
      <c r="F81" s="147"/>
      <c r="G81" s="11" t="s">
        <v>506</v>
      </c>
      <c r="H81" s="14">
        <v>20.66</v>
      </c>
      <c r="I81" s="121">
        <f t="shared" si="0"/>
        <v>41.32</v>
      </c>
      <c r="J81" s="127"/>
    </row>
    <row r="82" spans="1:10" ht="192" x14ac:dyDescent="0.25">
      <c r="A82" s="126"/>
      <c r="B82" s="119">
        <v>2</v>
      </c>
      <c r="C82" s="10" t="s">
        <v>668</v>
      </c>
      <c r="D82" s="130" t="s">
        <v>28</v>
      </c>
      <c r="E82" s="146" t="s">
        <v>112</v>
      </c>
      <c r="F82" s="147"/>
      <c r="G82" s="11" t="s">
        <v>759</v>
      </c>
      <c r="H82" s="14">
        <v>27.67</v>
      </c>
      <c r="I82" s="121">
        <f t="shared" si="0"/>
        <v>55.34</v>
      </c>
      <c r="J82" s="127"/>
    </row>
    <row r="83" spans="1:10" ht="192" x14ac:dyDescent="0.25">
      <c r="A83" s="126"/>
      <c r="B83" s="119">
        <v>2</v>
      </c>
      <c r="C83" s="10" t="s">
        <v>668</v>
      </c>
      <c r="D83" s="130" t="s">
        <v>28</v>
      </c>
      <c r="E83" s="146" t="s">
        <v>218</v>
      </c>
      <c r="F83" s="147"/>
      <c r="G83" s="11" t="s">
        <v>759</v>
      </c>
      <c r="H83" s="14">
        <v>27.67</v>
      </c>
      <c r="I83" s="121">
        <f t="shared" si="0"/>
        <v>55.34</v>
      </c>
      <c r="J83" s="127"/>
    </row>
    <row r="84" spans="1:10" ht="192" x14ac:dyDescent="0.25">
      <c r="A84" s="126"/>
      <c r="B84" s="119">
        <v>2</v>
      </c>
      <c r="C84" s="10" t="s">
        <v>668</v>
      </c>
      <c r="D84" s="130" t="s">
        <v>28</v>
      </c>
      <c r="E84" s="146" t="s">
        <v>269</v>
      </c>
      <c r="F84" s="147"/>
      <c r="G84" s="11" t="s">
        <v>759</v>
      </c>
      <c r="H84" s="14">
        <v>27.67</v>
      </c>
      <c r="I84" s="121">
        <f t="shared" si="0"/>
        <v>55.34</v>
      </c>
      <c r="J84" s="127"/>
    </row>
    <row r="85" spans="1:10" ht="192" x14ac:dyDescent="0.25">
      <c r="A85" s="126"/>
      <c r="B85" s="119">
        <v>2</v>
      </c>
      <c r="C85" s="10" t="s">
        <v>668</v>
      </c>
      <c r="D85" s="130" t="s">
        <v>28</v>
      </c>
      <c r="E85" s="146" t="s">
        <v>220</v>
      </c>
      <c r="F85" s="147"/>
      <c r="G85" s="11" t="s">
        <v>759</v>
      </c>
      <c r="H85" s="14">
        <v>27.67</v>
      </c>
      <c r="I85" s="121">
        <f t="shared" si="0"/>
        <v>55.34</v>
      </c>
      <c r="J85" s="127"/>
    </row>
    <row r="86" spans="1:10" ht="192" x14ac:dyDescent="0.25">
      <c r="A86" s="126"/>
      <c r="B86" s="119">
        <v>2</v>
      </c>
      <c r="C86" s="10" t="s">
        <v>668</v>
      </c>
      <c r="D86" s="130" t="s">
        <v>28</v>
      </c>
      <c r="E86" s="146" t="s">
        <v>275</v>
      </c>
      <c r="F86" s="147"/>
      <c r="G86" s="11" t="s">
        <v>759</v>
      </c>
      <c r="H86" s="14">
        <v>27.67</v>
      </c>
      <c r="I86" s="121">
        <f t="shared" ref="I86:I149" si="1">H86*B86</f>
        <v>55.34</v>
      </c>
      <c r="J86" s="127"/>
    </row>
    <row r="87" spans="1:10" ht="192" x14ac:dyDescent="0.25">
      <c r="A87" s="126"/>
      <c r="B87" s="119">
        <v>2</v>
      </c>
      <c r="C87" s="10" t="s">
        <v>668</v>
      </c>
      <c r="D87" s="130" t="s">
        <v>28</v>
      </c>
      <c r="E87" s="146" t="s">
        <v>276</v>
      </c>
      <c r="F87" s="147"/>
      <c r="G87" s="11" t="s">
        <v>759</v>
      </c>
      <c r="H87" s="14">
        <v>27.67</v>
      </c>
      <c r="I87" s="121">
        <f t="shared" si="1"/>
        <v>55.34</v>
      </c>
      <c r="J87" s="127"/>
    </row>
    <row r="88" spans="1:10" ht="192" x14ac:dyDescent="0.25">
      <c r="A88" s="126"/>
      <c r="B88" s="119">
        <v>2</v>
      </c>
      <c r="C88" s="10" t="s">
        <v>668</v>
      </c>
      <c r="D88" s="130" t="s">
        <v>28</v>
      </c>
      <c r="E88" s="146" t="s">
        <v>317</v>
      </c>
      <c r="F88" s="147"/>
      <c r="G88" s="11" t="s">
        <v>759</v>
      </c>
      <c r="H88" s="14">
        <v>27.67</v>
      </c>
      <c r="I88" s="121">
        <f t="shared" si="1"/>
        <v>55.34</v>
      </c>
      <c r="J88" s="127"/>
    </row>
    <row r="89" spans="1:10" ht="192" x14ac:dyDescent="0.25">
      <c r="A89" s="126"/>
      <c r="B89" s="119">
        <v>5</v>
      </c>
      <c r="C89" s="10" t="s">
        <v>668</v>
      </c>
      <c r="D89" s="130" t="s">
        <v>30</v>
      </c>
      <c r="E89" s="146" t="s">
        <v>112</v>
      </c>
      <c r="F89" s="147"/>
      <c r="G89" s="11" t="s">
        <v>759</v>
      </c>
      <c r="H89" s="14">
        <v>27.67</v>
      </c>
      <c r="I89" s="121">
        <f t="shared" si="1"/>
        <v>138.35000000000002</v>
      </c>
      <c r="J89" s="127"/>
    </row>
    <row r="90" spans="1:10" ht="192" x14ac:dyDescent="0.25">
      <c r="A90" s="126"/>
      <c r="B90" s="119">
        <v>1</v>
      </c>
      <c r="C90" s="10" t="s">
        <v>668</v>
      </c>
      <c r="D90" s="130" t="s">
        <v>30</v>
      </c>
      <c r="E90" s="146" t="s">
        <v>216</v>
      </c>
      <c r="F90" s="147"/>
      <c r="G90" s="11" t="s">
        <v>759</v>
      </c>
      <c r="H90" s="14">
        <v>27.67</v>
      </c>
      <c r="I90" s="121">
        <f t="shared" si="1"/>
        <v>27.67</v>
      </c>
      <c r="J90" s="127"/>
    </row>
    <row r="91" spans="1:10" ht="192" x14ac:dyDescent="0.25">
      <c r="A91" s="126"/>
      <c r="B91" s="119">
        <v>5</v>
      </c>
      <c r="C91" s="10" t="s">
        <v>668</v>
      </c>
      <c r="D91" s="130" t="s">
        <v>30</v>
      </c>
      <c r="E91" s="146" t="s">
        <v>218</v>
      </c>
      <c r="F91" s="147"/>
      <c r="G91" s="11" t="s">
        <v>759</v>
      </c>
      <c r="H91" s="14">
        <v>27.67</v>
      </c>
      <c r="I91" s="121">
        <f t="shared" si="1"/>
        <v>138.35000000000002</v>
      </c>
      <c r="J91" s="127"/>
    </row>
    <row r="92" spans="1:10" ht="192" x14ac:dyDescent="0.25">
      <c r="A92" s="126"/>
      <c r="B92" s="119">
        <v>5</v>
      </c>
      <c r="C92" s="10" t="s">
        <v>668</v>
      </c>
      <c r="D92" s="130" t="s">
        <v>30</v>
      </c>
      <c r="E92" s="146" t="s">
        <v>269</v>
      </c>
      <c r="F92" s="147"/>
      <c r="G92" s="11" t="s">
        <v>759</v>
      </c>
      <c r="H92" s="14">
        <v>27.67</v>
      </c>
      <c r="I92" s="121">
        <f t="shared" si="1"/>
        <v>138.35000000000002</v>
      </c>
      <c r="J92" s="127"/>
    </row>
    <row r="93" spans="1:10" ht="192" x14ac:dyDescent="0.25">
      <c r="A93" s="126"/>
      <c r="B93" s="119">
        <v>5</v>
      </c>
      <c r="C93" s="10" t="s">
        <v>668</v>
      </c>
      <c r="D93" s="130" t="s">
        <v>30</v>
      </c>
      <c r="E93" s="146" t="s">
        <v>220</v>
      </c>
      <c r="F93" s="147"/>
      <c r="G93" s="11" t="s">
        <v>759</v>
      </c>
      <c r="H93" s="14">
        <v>27.67</v>
      </c>
      <c r="I93" s="121">
        <f t="shared" si="1"/>
        <v>138.35000000000002</v>
      </c>
      <c r="J93" s="127"/>
    </row>
    <row r="94" spans="1:10" ht="192" x14ac:dyDescent="0.25">
      <c r="A94" s="126"/>
      <c r="B94" s="119">
        <v>2</v>
      </c>
      <c r="C94" s="10" t="s">
        <v>668</v>
      </c>
      <c r="D94" s="130" t="s">
        <v>30</v>
      </c>
      <c r="E94" s="146" t="s">
        <v>273</v>
      </c>
      <c r="F94" s="147"/>
      <c r="G94" s="11" t="s">
        <v>759</v>
      </c>
      <c r="H94" s="14">
        <v>27.67</v>
      </c>
      <c r="I94" s="121">
        <f t="shared" si="1"/>
        <v>55.34</v>
      </c>
      <c r="J94" s="127"/>
    </row>
    <row r="95" spans="1:10" ht="192" x14ac:dyDescent="0.25">
      <c r="A95" s="126"/>
      <c r="B95" s="119">
        <v>2</v>
      </c>
      <c r="C95" s="10" t="s">
        <v>668</v>
      </c>
      <c r="D95" s="130" t="s">
        <v>30</v>
      </c>
      <c r="E95" s="146" t="s">
        <v>275</v>
      </c>
      <c r="F95" s="147"/>
      <c r="G95" s="11" t="s">
        <v>759</v>
      </c>
      <c r="H95" s="14">
        <v>27.67</v>
      </c>
      <c r="I95" s="121">
        <f t="shared" si="1"/>
        <v>55.34</v>
      </c>
      <c r="J95" s="127"/>
    </row>
    <row r="96" spans="1:10" ht="192" x14ac:dyDescent="0.25">
      <c r="A96" s="126"/>
      <c r="B96" s="119">
        <v>2</v>
      </c>
      <c r="C96" s="10" t="s">
        <v>668</v>
      </c>
      <c r="D96" s="130" t="s">
        <v>30</v>
      </c>
      <c r="E96" s="146" t="s">
        <v>276</v>
      </c>
      <c r="F96" s="147"/>
      <c r="G96" s="11" t="s">
        <v>759</v>
      </c>
      <c r="H96" s="14">
        <v>27.67</v>
      </c>
      <c r="I96" s="121">
        <f t="shared" si="1"/>
        <v>55.34</v>
      </c>
      <c r="J96" s="127"/>
    </row>
    <row r="97" spans="1:10" ht="192" x14ac:dyDescent="0.25">
      <c r="A97" s="126"/>
      <c r="B97" s="119">
        <v>2</v>
      </c>
      <c r="C97" s="10" t="s">
        <v>668</v>
      </c>
      <c r="D97" s="130" t="s">
        <v>30</v>
      </c>
      <c r="E97" s="146" t="s">
        <v>317</v>
      </c>
      <c r="F97" s="147"/>
      <c r="G97" s="11" t="s">
        <v>759</v>
      </c>
      <c r="H97" s="14">
        <v>27.67</v>
      </c>
      <c r="I97" s="121">
        <f t="shared" si="1"/>
        <v>55.34</v>
      </c>
      <c r="J97" s="127"/>
    </row>
    <row r="98" spans="1:10" ht="192" x14ac:dyDescent="0.25">
      <c r="A98" s="126"/>
      <c r="B98" s="119">
        <v>1</v>
      </c>
      <c r="C98" s="10" t="s">
        <v>668</v>
      </c>
      <c r="D98" s="130" t="s">
        <v>32</v>
      </c>
      <c r="E98" s="146" t="s">
        <v>112</v>
      </c>
      <c r="F98" s="147"/>
      <c r="G98" s="11" t="s">
        <v>759</v>
      </c>
      <c r="H98" s="14">
        <v>27.67</v>
      </c>
      <c r="I98" s="121">
        <f t="shared" si="1"/>
        <v>27.67</v>
      </c>
      <c r="J98" s="127"/>
    </row>
    <row r="99" spans="1:10" ht="192" x14ac:dyDescent="0.25">
      <c r="A99" s="126"/>
      <c r="B99" s="119">
        <v>1</v>
      </c>
      <c r="C99" s="10" t="s">
        <v>668</v>
      </c>
      <c r="D99" s="130" t="s">
        <v>32</v>
      </c>
      <c r="E99" s="146" t="s">
        <v>218</v>
      </c>
      <c r="F99" s="147"/>
      <c r="G99" s="11" t="s">
        <v>759</v>
      </c>
      <c r="H99" s="14">
        <v>27.67</v>
      </c>
      <c r="I99" s="121">
        <f t="shared" si="1"/>
        <v>27.67</v>
      </c>
      <c r="J99" s="127"/>
    </row>
    <row r="100" spans="1:10" ht="192" x14ac:dyDescent="0.25">
      <c r="A100" s="126"/>
      <c r="B100" s="119">
        <v>1</v>
      </c>
      <c r="C100" s="10" t="s">
        <v>668</v>
      </c>
      <c r="D100" s="130" t="s">
        <v>32</v>
      </c>
      <c r="E100" s="146" t="s">
        <v>316</v>
      </c>
      <c r="F100" s="147"/>
      <c r="G100" s="11" t="s">
        <v>759</v>
      </c>
      <c r="H100" s="14">
        <v>27.67</v>
      </c>
      <c r="I100" s="121">
        <f t="shared" si="1"/>
        <v>27.67</v>
      </c>
      <c r="J100" s="127"/>
    </row>
    <row r="101" spans="1:10" ht="192" x14ac:dyDescent="0.25">
      <c r="A101" s="126"/>
      <c r="B101" s="119">
        <v>1</v>
      </c>
      <c r="C101" s="10" t="s">
        <v>668</v>
      </c>
      <c r="D101" s="130" t="s">
        <v>32</v>
      </c>
      <c r="E101" s="146" t="s">
        <v>275</v>
      </c>
      <c r="F101" s="147"/>
      <c r="G101" s="11" t="s">
        <v>759</v>
      </c>
      <c r="H101" s="14">
        <v>27.67</v>
      </c>
      <c r="I101" s="121">
        <f t="shared" si="1"/>
        <v>27.67</v>
      </c>
      <c r="J101" s="127"/>
    </row>
    <row r="102" spans="1:10" ht="96" x14ac:dyDescent="0.25">
      <c r="A102" s="126"/>
      <c r="B102" s="119">
        <v>6</v>
      </c>
      <c r="C102" s="10" t="s">
        <v>760</v>
      </c>
      <c r="D102" s="130" t="s">
        <v>95</v>
      </c>
      <c r="E102" s="146"/>
      <c r="F102" s="147"/>
      <c r="G102" s="11" t="s">
        <v>761</v>
      </c>
      <c r="H102" s="14">
        <v>6.65</v>
      </c>
      <c r="I102" s="121">
        <f t="shared" si="1"/>
        <v>39.900000000000006</v>
      </c>
      <c r="J102" s="127"/>
    </row>
    <row r="103" spans="1:10" ht="96" x14ac:dyDescent="0.25">
      <c r="A103" s="126"/>
      <c r="B103" s="119">
        <v>5</v>
      </c>
      <c r="C103" s="10" t="s">
        <v>762</v>
      </c>
      <c r="D103" s="130" t="s">
        <v>28</v>
      </c>
      <c r="E103" s="146"/>
      <c r="F103" s="147"/>
      <c r="G103" s="11" t="s">
        <v>763</v>
      </c>
      <c r="H103" s="14">
        <v>6.65</v>
      </c>
      <c r="I103" s="121">
        <f t="shared" si="1"/>
        <v>33.25</v>
      </c>
      <c r="J103" s="127"/>
    </row>
    <row r="104" spans="1:10" ht="96" x14ac:dyDescent="0.25">
      <c r="A104" s="126"/>
      <c r="B104" s="119">
        <v>5</v>
      </c>
      <c r="C104" s="10" t="s">
        <v>764</v>
      </c>
      <c r="D104" s="130" t="s">
        <v>30</v>
      </c>
      <c r="E104" s="146"/>
      <c r="F104" s="147"/>
      <c r="G104" s="11" t="s">
        <v>765</v>
      </c>
      <c r="H104" s="14">
        <v>19.260000000000002</v>
      </c>
      <c r="I104" s="121">
        <f t="shared" si="1"/>
        <v>96.300000000000011</v>
      </c>
      <c r="J104" s="127"/>
    </row>
    <row r="105" spans="1:10" ht="96" x14ac:dyDescent="0.25">
      <c r="A105" s="126"/>
      <c r="B105" s="119">
        <v>5</v>
      </c>
      <c r="C105" s="10" t="s">
        <v>764</v>
      </c>
      <c r="D105" s="130" t="s">
        <v>31</v>
      </c>
      <c r="E105" s="146"/>
      <c r="F105" s="147"/>
      <c r="G105" s="11" t="s">
        <v>765</v>
      </c>
      <c r="H105" s="14">
        <v>19.260000000000002</v>
      </c>
      <c r="I105" s="121">
        <f t="shared" si="1"/>
        <v>96.300000000000011</v>
      </c>
      <c r="J105" s="127"/>
    </row>
    <row r="106" spans="1:10" ht="192" x14ac:dyDescent="0.25">
      <c r="A106" s="126"/>
      <c r="B106" s="119">
        <v>1</v>
      </c>
      <c r="C106" s="10" t="s">
        <v>766</v>
      </c>
      <c r="D106" s="130" t="s">
        <v>220</v>
      </c>
      <c r="E106" s="146" t="s">
        <v>115</v>
      </c>
      <c r="F106" s="147"/>
      <c r="G106" s="11" t="s">
        <v>922</v>
      </c>
      <c r="H106" s="14">
        <v>52.18</v>
      </c>
      <c r="I106" s="121">
        <f t="shared" si="1"/>
        <v>52.18</v>
      </c>
      <c r="J106" s="127"/>
    </row>
    <row r="107" spans="1:10" ht="144" x14ac:dyDescent="0.25">
      <c r="A107" s="126"/>
      <c r="B107" s="119">
        <v>4</v>
      </c>
      <c r="C107" s="10" t="s">
        <v>618</v>
      </c>
      <c r="D107" s="130" t="s">
        <v>32</v>
      </c>
      <c r="E107" s="146" t="s">
        <v>767</v>
      </c>
      <c r="F107" s="147"/>
      <c r="G107" s="11" t="s">
        <v>621</v>
      </c>
      <c r="H107" s="14">
        <v>4.9000000000000004</v>
      </c>
      <c r="I107" s="121">
        <f t="shared" si="1"/>
        <v>19.600000000000001</v>
      </c>
      <c r="J107" s="127"/>
    </row>
    <row r="108" spans="1:10" ht="120" x14ac:dyDescent="0.25">
      <c r="A108" s="126"/>
      <c r="B108" s="119">
        <v>5</v>
      </c>
      <c r="C108" s="10" t="s">
        <v>768</v>
      </c>
      <c r="D108" s="130" t="s">
        <v>30</v>
      </c>
      <c r="E108" s="146" t="s">
        <v>279</v>
      </c>
      <c r="F108" s="147"/>
      <c r="G108" s="11" t="s">
        <v>769</v>
      </c>
      <c r="H108" s="14">
        <v>40.97</v>
      </c>
      <c r="I108" s="121">
        <f t="shared" si="1"/>
        <v>204.85</v>
      </c>
      <c r="J108" s="127"/>
    </row>
    <row r="109" spans="1:10" ht="120" x14ac:dyDescent="0.25">
      <c r="A109" s="126"/>
      <c r="B109" s="119">
        <v>5</v>
      </c>
      <c r="C109" s="10" t="s">
        <v>768</v>
      </c>
      <c r="D109" s="130" t="s">
        <v>31</v>
      </c>
      <c r="E109" s="146" t="s">
        <v>279</v>
      </c>
      <c r="F109" s="147"/>
      <c r="G109" s="11" t="s">
        <v>769</v>
      </c>
      <c r="H109" s="14">
        <v>40.97</v>
      </c>
      <c r="I109" s="121">
        <f t="shared" si="1"/>
        <v>204.85</v>
      </c>
      <c r="J109" s="127"/>
    </row>
    <row r="110" spans="1:10" ht="108" x14ac:dyDescent="0.25">
      <c r="A110" s="126"/>
      <c r="B110" s="119">
        <v>10</v>
      </c>
      <c r="C110" s="10" t="s">
        <v>770</v>
      </c>
      <c r="D110" s="130" t="s">
        <v>28</v>
      </c>
      <c r="E110" s="146"/>
      <c r="F110" s="147"/>
      <c r="G110" s="11" t="s">
        <v>771</v>
      </c>
      <c r="H110" s="14">
        <v>10.16</v>
      </c>
      <c r="I110" s="121">
        <f t="shared" si="1"/>
        <v>101.6</v>
      </c>
      <c r="J110" s="127"/>
    </row>
    <row r="111" spans="1:10" ht="108" x14ac:dyDescent="0.25">
      <c r="A111" s="126"/>
      <c r="B111" s="119">
        <v>13</v>
      </c>
      <c r="C111" s="10" t="s">
        <v>770</v>
      </c>
      <c r="D111" s="130" t="s">
        <v>30</v>
      </c>
      <c r="E111" s="146"/>
      <c r="F111" s="147"/>
      <c r="G111" s="11" t="s">
        <v>771</v>
      </c>
      <c r="H111" s="14">
        <v>10.16</v>
      </c>
      <c r="I111" s="121">
        <f t="shared" si="1"/>
        <v>132.08000000000001</v>
      </c>
      <c r="J111" s="127"/>
    </row>
    <row r="112" spans="1:10" ht="108" x14ac:dyDescent="0.25">
      <c r="A112" s="126"/>
      <c r="B112" s="119">
        <v>10</v>
      </c>
      <c r="C112" s="10" t="s">
        <v>770</v>
      </c>
      <c r="D112" s="130" t="s">
        <v>31</v>
      </c>
      <c r="E112" s="146"/>
      <c r="F112" s="147"/>
      <c r="G112" s="11" t="s">
        <v>771</v>
      </c>
      <c r="H112" s="14">
        <v>10.16</v>
      </c>
      <c r="I112" s="121">
        <f t="shared" si="1"/>
        <v>101.6</v>
      </c>
      <c r="J112" s="127"/>
    </row>
    <row r="113" spans="1:10" ht="108" x14ac:dyDescent="0.25">
      <c r="A113" s="126"/>
      <c r="B113" s="119">
        <v>26</v>
      </c>
      <c r="C113" s="10" t="s">
        <v>772</v>
      </c>
      <c r="D113" s="130" t="s">
        <v>30</v>
      </c>
      <c r="E113" s="146"/>
      <c r="F113" s="147"/>
      <c r="G113" s="11" t="s">
        <v>773</v>
      </c>
      <c r="H113" s="14">
        <v>13.66</v>
      </c>
      <c r="I113" s="121">
        <f t="shared" si="1"/>
        <v>355.16</v>
      </c>
      <c r="J113" s="127"/>
    </row>
    <row r="114" spans="1:10" ht="108" x14ac:dyDescent="0.25">
      <c r="A114" s="126"/>
      <c r="B114" s="119">
        <v>2</v>
      </c>
      <c r="C114" s="10" t="s">
        <v>774</v>
      </c>
      <c r="D114" s="130" t="s">
        <v>28</v>
      </c>
      <c r="E114" s="146"/>
      <c r="F114" s="147"/>
      <c r="G114" s="11" t="s">
        <v>775</v>
      </c>
      <c r="H114" s="14">
        <v>8.4</v>
      </c>
      <c r="I114" s="121">
        <f t="shared" si="1"/>
        <v>16.8</v>
      </c>
      <c r="J114" s="127"/>
    </row>
    <row r="115" spans="1:10" ht="108" x14ac:dyDescent="0.25">
      <c r="A115" s="126"/>
      <c r="B115" s="119">
        <v>4</v>
      </c>
      <c r="C115" s="10" t="s">
        <v>774</v>
      </c>
      <c r="D115" s="130" t="s">
        <v>32</v>
      </c>
      <c r="E115" s="146"/>
      <c r="F115" s="147"/>
      <c r="G115" s="11" t="s">
        <v>775</v>
      </c>
      <c r="H115" s="14">
        <v>8.4</v>
      </c>
      <c r="I115" s="121">
        <f t="shared" si="1"/>
        <v>33.6</v>
      </c>
      <c r="J115" s="127"/>
    </row>
    <row r="116" spans="1:10" ht="108" x14ac:dyDescent="0.25">
      <c r="A116" s="126"/>
      <c r="B116" s="119">
        <v>4</v>
      </c>
      <c r="C116" s="10" t="s">
        <v>774</v>
      </c>
      <c r="D116" s="130" t="s">
        <v>33</v>
      </c>
      <c r="E116" s="146"/>
      <c r="F116" s="147"/>
      <c r="G116" s="11" t="s">
        <v>775</v>
      </c>
      <c r="H116" s="14">
        <v>8.4</v>
      </c>
      <c r="I116" s="121">
        <f t="shared" si="1"/>
        <v>33.6</v>
      </c>
      <c r="J116" s="127"/>
    </row>
    <row r="117" spans="1:10" ht="144" x14ac:dyDescent="0.25">
      <c r="A117" s="126"/>
      <c r="B117" s="119">
        <v>2</v>
      </c>
      <c r="C117" s="10" t="s">
        <v>776</v>
      </c>
      <c r="D117" s="130" t="s">
        <v>30</v>
      </c>
      <c r="E117" s="146" t="s">
        <v>724</v>
      </c>
      <c r="F117" s="147"/>
      <c r="G117" s="11" t="s">
        <v>777</v>
      </c>
      <c r="H117" s="14">
        <v>5.95</v>
      </c>
      <c r="I117" s="121">
        <f t="shared" si="1"/>
        <v>11.9</v>
      </c>
      <c r="J117" s="127"/>
    </row>
    <row r="118" spans="1:10" ht="144" x14ac:dyDescent="0.25">
      <c r="A118" s="126"/>
      <c r="B118" s="119">
        <v>2</v>
      </c>
      <c r="C118" s="10" t="s">
        <v>778</v>
      </c>
      <c r="D118" s="130" t="s">
        <v>31</v>
      </c>
      <c r="E118" s="146" t="s">
        <v>679</v>
      </c>
      <c r="F118" s="147"/>
      <c r="G118" s="11" t="s">
        <v>779</v>
      </c>
      <c r="H118" s="14">
        <v>20.66</v>
      </c>
      <c r="I118" s="121">
        <f t="shared" si="1"/>
        <v>41.32</v>
      </c>
      <c r="J118" s="127"/>
    </row>
    <row r="119" spans="1:10" ht="144" x14ac:dyDescent="0.25">
      <c r="A119" s="126"/>
      <c r="B119" s="119">
        <v>2</v>
      </c>
      <c r="C119" s="10" t="s">
        <v>780</v>
      </c>
      <c r="D119" s="130" t="s">
        <v>31</v>
      </c>
      <c r="E119" s="146" t="s">
        <v>679</v>
      </c>
      <c r="F119" s="147"/>
      <c r="G119" s="11" t="s">
        <v>781</v>
      </c>
      <c r="H119" s="14">
        <v>20.66</v>
      </c>
      <c r="I119" s="121">
        <f t="shared" si="1"/>
        <v>41.32</v>
      </c>
      <c r="J119" s="127"/>
    </row>
    <row r="120" spans="1:10" ht="156" x14ac:dyDescent="0.25">
      <c r="A120" s="126"/>
      <c r="B120" s="119">
        <v>2</v>
      </c>
      <c r="C120" s="10" t="s">
        <v>782</v>
      </c>
      <c r="D120" s="130" t="s">
        <v>724</v>
      </c>
      <c r="E120" s="146"/>
      <c r="F120" s="147"/>
      <c r="G120" s="11" t="s">
        <v>923</v>
      </c>
      <c r="H120" s="14">
        <v>6.3</v>
      </c>
      <c r="I120" s="121">
        <f t="shared" si="1"/>
        <v>12.6</v>
      </c>
      <c r="J120" s="127"/>
    </row>
    <row r="121" spans="1:10" ht="156" x14ac:dyDescent="0.25">
      <c r="A121" s="126"/>
      <c r="B121" s="119">
        <v>5</v>
      </c>
      <c r="C121" s="10" t="s">
        <v>783</v>
      </c>
      <c r="D121" s="130" t="s">
        <v>589</v>
      </c>
      <c r="E121" s="146"/>
      <c r="F121" s="147"/>
      <c r="G121" s="11" t="s">
        <v>924</v>
      </c>
      <c r="H121" s="14">
        <v>13.66</v>
      </c>
      <c r="I121" s="121">
        <f t="shared" si="1"/>
        <v>68.3</v>
      </c>
      <c r="J121" s="127"/>
    </row>
    <row r="122" spans="1:10" ht="156" x14ac:dyDescent="0.25">
      <c r="A122" s="126"/>
      <c r="B122" s="119">
        <v>5</v>
      </c>
      <c r="C122" s="10" t="s">
        <v>783</v>
      </c>
      <c r="D122" s="130" t="s">
        <v>490</v>
      </c>
      <c r="E122" s="146"/>
      <c r="F122" s="147"/>
      <c r="G122" s="11" t="s">
        <v>924</v>
      </c>
      <c r="H122" s="14">
        <v>13.66</v>
      </c>
      <c r="I122" s="121">
        <f t="shared" si="1"/>
        <v>68.3</v>
      </c>
      <c r="J122" s="127"/>
    </row>
    <row r="123" spans="1:10" ht="156" x14ac:dyDescent="0.25">
      <c r="A123" s="126"/>
      <c r="B123" s="119">
        <v>5</v>
      </c>
      <c r="C123" s="10" t="s">
        <v>783</v>
      </c>
      <c r="D123" s="130" t="s">
        <v>725</v>
      </c>
      <c r="E123" s="146"/>
      <c r="F123" s="147"/>
      <c r="G123" s="11" t="s">
        <v>924</v>
      </c>
      <c r="H123" s="14">
        <v>13.66</v>
      </c>
      <c r="I123" s="121">
        <f t="shared" si="1"/>
        <v>68.3</v>
      </c>
      <c r="J123" s="127"/>
    </row>
    <row r="124" spans="1:10" ht="156" x14ac:dyDescent="0.25">
      <c r="A124" s="126"/>
      <c r="B124" s="119">
        <v>1</v>
      </c>
      <c r="C124" s="10" t="s">
        <v>783</v>
      </c>
      <c r="D124" s="130" t="s">
        <v>753</v>
      </c>
      <c r="E124" s="146"/>
      <c r="F124" s="147"/>
      <c r="G124" s="11" t="s">
        <v>924</v>
      </c>
      <c r="H124" s="14">
        <v>13.66</v>
      </c>
      <c r="I124" s="121">
        <f t="shared" si="1"/>
        <v>13.66</v>
      </c>
      <c r="J124" s="127"/>
    </row>
    <row r="125" spans="1:10" ht="132" x14ac:dyDescent="0.25">
      <c r="A125" s="126"/>
      <c r="B125" s="119">
        <v>4</v>
      </c>
      <c r="C125" s="10" t="s">
        <v>784</v>
      </c>
      <c r="D125" s="130" t="s">
        <v>300</v>
      </c>
      <c r="E125" s="146" t="s">
        <v>271</v>
      </c>
      <c r="F125" s="147"/>
      <c r="G125" s="11" t="s">
        <v>785</v>
      </c>
      <c r="H125" s="14">
        <v>23.11</v>
      </c>
      <c r="I125" s="121">
        <f t="shared" si="1"/>
        <v>92.44</v>
      </c>
      <c r="J125" s="127"/>
    </row>
    <row r="126" spans="1:10" ht="132" x14ac:dyDescent="0.25">
      <c r="A126" s="126"/>
      <c r="B126" s="119">
        <v>4</v>
      </c>
      <c r="C126" s="10" t="s">
        <v>784</v>
      </c>
      <c r="D126" s="130" t="s">
        <v>300</v>
      </c>
      <c r="E126" s="146" t="s">
        <v>245</v>
      </c>
      <c r="F126" s="147"/>
      <c r="G126" s="11" t="s">
        <v>785</v>
      </c>
      <c r="H126" s="14">
        <v>23.11</v>
      </c>
      <c r="I126" s="121">
        <f t="shared" si="1"/>
        <v>92.44</v>
      </c>
      <c r="J126" s="127"/>
    </row>
    <row r="127" spans="1:10" ht="108" x14ac:dyDescent="0.25">
      <c r="A127" s="126"/>
      <c r="B127" s="119">
        <v>4</v>
      </c>
      <c r="C127" s="10" t="s">
        <v>786</v>
      </c>
      <c r="D127" s="130" t="s">
        <v>30</v>
      </c>
      <c r="E127" s="146"/>
      <c r="F127" s="147"/>
      <c r="G127" s="11" t="s">
        <v>787</v>
      </c>
      <c r="H127" s="14">
        <v>10.16</v>
      </c>
      <c r="I127" s="121">
        <f t="shared" si="1"/>
        <v>40.64</v>
      </c>
      <c r="J127" s="127"/>
    </row>
    <row r="128" spans="1:10" ht="108" x14ac:dyDescent="0.25">
      <c r="A128" s="126"/>
      <c r="B128" s="119">
        <v>4</v>
      </c>
      <c r="C128" s="10" t="s">
        <v>786</v>
      </c>
      <c r="D128" s="130" t="s">
        <v>32</v>
      </c>
      <c r="E128" s="146"/>
      <c r="F128" s="147"/>
      <c r="G128" s="11" t="s">
        <v>787</v>
      </c>
      <c r="H128" s="14">
        <v>10.16</v>
      </c>
      <c r="I128" s="121">
        <f t="shared" si="1"/>
        <v>40.64</v>
      </c>
      <c r="J128" s="127"/>
    </row>
    <row r="129" spans="1:10" ht="108" x14ac:dyDescent="0.25">
      <c r="A129" s="126"/>
      <c r="B129" s="119">
        <v>2</v>
      </c>
      <c r="C129" s="10" t="s">
        <v>788</v>
      </c>
      <c r="D129" s="130" t="s">
        <v>32</v>
      </c>
      <c r="E129" s="146"/>
      <c r="F129" s="147"/>
      <c r="G129" s="11" t="s">
        <v>789</v>
      </c>
      <c r="H129" s="14">
        <v>24.86</v>
      </c>
      <c r="I129" s="121">
        <f t="shared" si="1"/>
        <v>49.72</v>
      </c>
      <c r="J129" s="127"/>
    </row>
    <row r="130" spans="1:10" ht="132" x14ac:dyDescent="0.25">
      <c r="A130" s="126"/>
      <c r="B130" s="119">
        <v>3</v>
      </c>
      <c r="C130" s="10" t="s">
        <v>790</v>
      </c>
      <c r="D130" s="130" t="s">
        <v>30</v>
      </c>
      <c r="E130" s="146" t="s">
        <v>279</v>
      </c>
      <c r="F130" s="147"/>
      <c r="G130" s="11" t="s">
        <v>791</v>
      </c>
      <c r="H130" s="14">
        <v>23.11</v>
      </c>
      <c r="I130" s="121">
        <f t="shared" si="1"/>
        <v>69.33</v>
      </c>
      <c r="J130" s="127"/>
    </row>
    <row r="131" spans="1:10" ht="132" x14ac:dyDescent="0.25">
      <c r="A131" s="126"/>
      <c r="B131" s="119">
        <v>3</v>
      </c>
      <c r="C131" s="10" t="s">
        <v>790</v>
      </c>
      <c r="D131" s="130" t="s">
        <v>30</v>
      </c>
      <c r="E131" s="146" t="s">
        <v>277</v>
      </c>
      <c r="F131" s="147"/>
      <c r="G131" s="11" t="s">
        <v>791</v>
      </c>
      <c r="H131" s="14">
        <v>23.11</v>
      </c>
      <c r="I131" s="121">
        <f t="shared" si="1"/>
        <v>69.33</v>
      </c>
      <c r="J131" s="127"/>
    </row>
    <row r="132" spans="1:10" ht="120" x14ac:dyDescent="0.25">
      <c r="A132" s="126"/>
      <c r="B132" s="119">
        <v>2</v>
      </c>
      <c r="C132" s="10" t="s">
        <v>792</v>
      </c>
      <c r="D132" s="130" t="s">
        <v>31</v>
      </c>
      <c r="E132" s="146" t="s">
        <v>279</v>
      </c>
      <c r="F132" s="147"/>
      <c r="G132" s="11" t="s">
        <v>793</v>
      </c>
      <c r="H132" s="14">
        <v>43.78</v>
      </c>
      <c r="I132" s="121">
        <f t="shared" si="1"/>
        <v>87.56</v>
      </c>
      <c r="J132" s="127"/>
    </row>
    <row r="133" spans="1:10" ht="120" x14ac:dyDescent="0.25">
      <c r="A133" s="126"/>
      <c r="B133" s="119">
        <v>2</v>
      </c>
      <c r="C133" s="10" t="s">
        <v>792</v>
      </c>
      <c r="D133" s="130" t="s">
        <v>31</v>
      </c>
      <c r="E133" s="146" t="s">
        <v>679</v>
      </c>
      <c r="F133" s="147"/>
      <c r="G133" s="11" t="s">
        <v>793</v>
      </c>
      <c r="H133" s="14">
        <v>43.78</v>
      </c>
      <c r="I133" s="121">
        <f t="shared" si="1"/>
        <v>87.56</v>
      </c>
      <c r="J133" s="127"/>
    </row>
    <row r="134" spans="1:10" ht="132" x14ac:dyDescent="0.25">
      <c r="A134" s="126"/>
      <c r="B134" s="119">
        <v>3</v>
      </c>
      <c r="C134" s="10" t="s">
        <v>794</v>
      </c>
      <c r="D134" s="130" t="s">
        <v>39</v>
      </c>
      <c r="E134" s="146"/>
      <c r="F134" s="147"/>
      <c r="G134" s="11" t="s">
        <v>795</v>
      </c>
      <c r="H134" s="14">
        <v>58.83</v>
      </c>
      <c r="I134" s="121">
        <f t="shared" si="1"/>
        <v>176.49</v>
      </c>
      <c r="J134" s="127"/>
    </row>
    <row r="135" spans="1:10" ht="84" x14ac:dyDescent="0.25">
      <c r="A135" s="126"/>
      <c r="B135" s="119">
        <v>12</v>
      </c>
      <c r="C135" s="10" t="s">
        <v>796</v>
      </c>
      <c r="D135" s="130" t="s">
        <v>28</v>
      </c>
      <c r="E135" s="146"/>
      <c r="F135" s="147"/>
      <c r="G135" s="11" t="s">
        <v>797</v>
      </c>
      <c r="H135" s="14">
        <v>8.4</v>
      </c>
      <c r="I135" s="121">
        <f t="shared" si="1"/>
        <v>100.80000000000001</v>
      </c>
      <c r="J135" s="127"/>
    </row>
    <row r="136" spans="1:10" ht="108" x14ac:dyDescent="0.25">
      <c r="A136" s="126"/>
      <c r="B136" s="119">
        <v>1</v>
      </c>
      <c r="C136" s="10" t="s">
        <v>798</v>
      </c>
      <c r="D136" s="130" t="s">
        <v>30</v>
      </c>
      <c r="E136" s="146" t="s">
        <v>216</v>
      </c>
      <c r="F136" s="147"/>
      <c r="G136" s="11" t="s">
        <v>799</v>
      </c>
      <c r="H136" s="14">
        <v>13.66</v>
      </c>
      <c r="I136" s="121">
        <f t="shared" si="1"/>
        <v>13.66</v>
      </c>
      <c r="J136" s="127"/>
    </row>
    <row r="137" spans="1:10" ht="108" x14ac:dyDescent="0.25">
      <c r="A137" s="126"/>
      <c r="B137" s="119">
        <v>1</v>
      </c>
      <c r="C137" s="10" t="s">
        <v>798</v>
      </c>
      <c r="D137" s="130" t="s">
        <v>30</v>
      </c>
      <c r="E137" s="146" t="s">
        <v>273</v>
      </c>
      <c r="F137" s="147"/>
      <c r="G137" s="11" t="s">
        <v>799</v>
      </c>
      <c r="H137" s="14">
        <v>13.66</v>
      </c>
      <c r="I137" s="121">
        <f t="shared" si="1"/>
        <v>13.66</v>
      </c>
      <c r="J137" s="127"/>
    </row>
    <row r="138" spans="1:10" ht="108" x14ac:dyDescent="0.25">
      <c r="A138" s="126"/>
      <c r="B138" s="119">
        <v>1</v>
      </c>
      <c r="C138" s="10" t="s">
        <v>798</v>
      </c>
      <c r="D138" s="130" t="s">
        <v>31</v>
      </c>
      <c r="E138" s="146" t="s">
        <v>216</v>
      </c>
      <c r="F138" s="147"/>
      <c r="G138" s="11" t="s">
        <v>799</v>
      </c>
      <c r="H138" s="14">
        <v>13.66</v>
      </c>
      <c r="I138" s="121">
        <f t="shared" si="1"/>
        <v>13.66</v>
      </c>
      <c r="J138" s="127"/>
    </row>
    <row r="139" spans="1:10" ht="108" x14ac:dyDescent="0.25">
      <c r="A139" s="126"/>
      <c r="B139" s="119">
        <v>1</v>
      </c>
      <c r="C139" s="10" t="s">
        <v>798</v>
      </c>
      <c r="D139" s="130" t="s">
        <v>31</v>
      </c>
      <c r="E139" s="146" t="s">
        <v>273</v>
      </c>
      <c r="F139" s="147"/>
      <c r="G139" s="11" t="s">
        <v>799</v>
      </c>
      <c r="H139" s="14">
        <v>13.66</v>
      </c>
      <c r="I139" s="121">
        <f t="shared" si="1"/>
        <v>13.66</v>
      </c>
      <c r="J139" s="127"/>
    </row>
    <row r="140" spans="1:10" ht="108" x14ac:dyDescent="0.25">
      <c r="A140" s="126"/>
      <c r="B140" s="119">
        <v>1</v>
      </c>
      <c r="C140" s="10" t="s">
        <v>798</v>
      </c>
      <c r="D140" s="130" t="s">
        <v>32</v>
      </c>
      <c r="E140" s="146" t="s">
        <v>216</v>
      </c>
      <c r="F140" s="147"/>
      <c r="G140" s="11" t="s">
        <v>799</v>
      </c>
      <c r="H140" s="14">
        <v>13.66</v>
      </c>
      <c r="I140" s="121">
        <f t="shared" si="1"/>
        <v>13.66</v>
      </c>
      <c r="J140" s="127"/>
    </row>
    <row r="141" spans="1:10" ht="108" x14ac:dyDescent="0.25">
      <c r="A141" s="126"/>
      <c r="B141" s="119">
        <v>1</v>
      </c>
      <c r="C141" s="10" t="s">
        <v>798</v>
      </c>
      <c r="D141" s="130" t="s">
        <v>32</v>
      </c>
      <c r="E141" s="146" t="s">
        <v>273</v>
      </c>
      <c r="F141" s="147"/>
      <c r="G141" s="11" t="s">
        <v>799</v>
      </c>
      <c r="H141" s="14">
        <v>13.66</v>
      </c>
      <c r="I141" s="121">
        <f t="shared" si="1"/>
        <v>13.66</v>
      </c>
      <c r="J141" s="127"/>
    </row>
    <row r="142" spans="1:10" ht="108" x14ac:dyDescent="0.25">
      <c r="A142" s="126"/>
      <c r="B142" s="119">
        <v>1</v>
      </c>
      <c r="C142" s="10" t="s">
        <v>798</v>
      </c>
      <c r="D142" s="130" t="s">
        <v>33</v>
      </c>
      <c r="E142" s="146" t="s">
        <v>216</v>
      </c>
      <c r="F142" s="147"/>
      <c r="G142" s="11" t="s">
        <v>799</v>
      </c>
      <c r="H142" s="14">
        <v>13.66</v>
      </c>
      <c r="I142" s="121">
        <f t="shared" si="1"/>
        <v>13.66</v>
      </c>
      <c r="J142" s="127"/>
    </row>
    <row r="143" spans="1:10" ht="108" x14ac:dyDescent="0.25">
      <c r="A143" s="126"/>
      <c r="B143" s="119">
        <v>1</v>
      </c>
      <c r="C143" s="10" t="s">
        <v>798</v>
      </c>
      <c r="D143" s="130" t="s">
        <v>33</v>
      </c>
      <c r="E143" s="146" t="s">
        <v>273</v>
      </c>
      <c r="F143" s="147"/>
      <c r="G143" s="11" t="s">
        <v>799</v>
      </c>
      <c r="H143" s="14">
        <v>13.66</v>
      </c>
      <c r="I143" s="121">
        <f t="shared" si="1"/>
        <v>13.66</v>
      </c>
      <c r="J143" s="127"/>
    </row>
    <row r="144" spans="1:10" ht="132" x14ac:dyDescent="0.25">
      <c r="A144" s="126"/>
      <c r="B144" s="119">
        <v>2</v>
      </c>
      <c r="C144" s="10" t="s">
        <v>800</v>
      </c>
      <c r="D144" s="130" t="s">
        <v>28</v>
      </c>
      <c r="E144" s="146" t="s">
        <v>112</v>
      </c>
      <c r="F144" s="147"/>
      <c r="G144" s="11" t="s">
        <v>801</v>
      </c>
      <c r="H144" s="14">
        <v>20.66</v>
      </c>
      <c r="I144" s="121">
        <f t="shared" si="1"/>
        <v>41.32</v>
      </c>
      <c r="J144" s="127"/>
    </row>
    <row r="145" spans="1:10" ht="132" x14ac:dyDescent="0.25">
      <c r="A145" s="126"/>
      <c r="B145" s="119">
        <v>2</v>
      </c>
      <c r="C145" s="10" t="s">
        <v>800</v>
      </c>
      <c r="D145" s="130" t="s">
        <v>28</v>
      </c>
      <c r="E145" s="146" t="s">
        <v>276</v>
      </c>
      <c r="F145" s="147"/>
      <c r="G145" s="11" t="s">
        <v>801</v>
      </c>
      <c r="H145" s="14">
        <v>20.66</v>
      </c>
      <c r="I145" s="121">
        <f t="shared" si="1"/>
        <v>41.32</v>
      </c>
      <c r="J145" s="127"/>
    </row>
    <row r="146" spans="1:10" ht="132" x14ac:dyDescent="0.25">
      <c r="A146" s="126"/>
      <c r="B146" s="119">
        <v>2</v>
      </c>
      <c r="C146" s="10" t="s">
        <v>800</v>
      </c>
      <c r="D146" s="130" t="s">
        <v>30</v>
      </c>
      <c r="E146" s="146" t="s">
        <v>273</v>
      </c>
      <c r="F146" s="147"/>
      <c r="G146" s="11" t="s">
        <v>801</v>
      </c>
      <c r="H146" s="14">
        <v>20.66</v>
      </c>
      <c r="I146" s="121">
        <f t="shared" si="1"/>
        <v>41.32</v>
      </c>
      <c r="J146" s="127"/>
    </row>
    <row r="147" spans="1:10" ht="192" x14ac:dyDescent="0.25">
      <c r="A147" s="126"/>
      <c r="B147" s="119">
        <v>1</v>
      </c>
      <c r="C147" s="10" t="s">
        <v>802</v>
      </c>
      <c r="D147" s="130" t="s">
        <v>238</v>
      </c>
      <c r="E147" s="146" t="s">
        <v>112</v>
      </c>
      <c r="F147" s="147"/>
      <c r="G147" s="11" t="s">
        <v>803</v>
      </c>
      <c r="H147" s="14">
        <v>32.92</v>
      </c>
      <c r="I147" s="121">
        <f t="shared" si="1"/>
        <v>32.92</v>
      </c>
      <c r="J147" s="127"/>
    </row>
    <row r="148" spans="1:10" ht="192" x14ac:dyDescent="0.25">
      <c r="A148" s="126"/>
      <c r="B148" s="119">
        <v>1</v>
      </c>
      <c r="C148" s="10" t="s">
        <v>802</v>
      </c>
      <c r="D148" s="130" t="s">
        <v>238</v>
      </c>
      <c r="E148" s="146" t="s">
        <v>272</v>
      </c>
      <c r="F148" s="147"/>
      <c r="G148" s="11" t="s">
        <v>803</v>
      </c>
      <c r="H148" s="14">
        <v>32.92</v>
      </c>
      <c r="I148" s="121">
        <f t="shared" si="1"/>
        <v>32.92</v>
      </c>
      <c r="J148" s="127"/>
    </row>
    <row r="149" spans="1:10" ht="192" x14ac:dyDescent="0.25">
      <c r="A149" s="126"/>
      <c r="B149" s="119">
        <v>1</v>
      </c>
      <c r="C149" s="10" t="s">
        <v>802</v>
      </c>
      <c r="D149" s="130" t="s">
        <v>238</v>
      </c>
      <c r="E149" s="146" t="s">
        <v>273</v>
      </c>
      <c r="F149" s="147"/>
      <c r="G149" s="11" t="s">
        <v>803</v>
      </c>
      <c r="H149" s="14">
        <v>32.92</v>
      </c>
      <c r="I149" s="121">
        <f t="shared" si="1"/>
        <v>32.92</v>
      </c>
      <c r="J149" s="127"/>
    </row>
    <row r="150" spans="1:10" ht="192" x14ac:dyDescent="0.25">
      <c r="A150" s="126"/>
      <c r="B150" s="119">
        <v>1</v>
      </c>
      <c r="C150" s="10" t="s">
        <v>802</v>
      </c>
      <c r="D150" s="130" t="s">
        <v>238</v>
      </c>
      <c r="E150" s="146" t="s">
        <v>316</v>
      </c>
      <c r="F150" s="147"/>
      <c r="G150" s="11" t="s">
        <v>803</v>
      </c>
      <c r="H150" s="14">
        <v>32.92</v>
      </c>
      <c r="I150" s="121">
        <f t="shared" ref="I150:I213" si="2">H150*B150</f>
        <v>32.92</v>
      </c>
      <c r="J150" s="127"/>
    </row>
    <row r="151" spans="1:10" ht="192" x14ac:dyDescent="0.25">
      <c r="A151" s="126"/>
      <c r="B151" s="119">
        <v>2</v>
      </c>
      <c r="C151" s="10" t="s">
        <v>804</v>
      </c>
      <c r="D151" s="130" t="s">
        <v>240</v>
      </c>
      <c r="E151" s="146" t="s">
        <v>273</v>
      </c>
      <c r="F151" s="147"/>
      <c r="G151" s="11" t="s">
        <v>805</v>
      </c>
      <c r="H151" s="14">
        <v>46.93</v>
      </c>
      <c r="I151" s="121">
        <f t="shared" si="2"/>
        <v>93.86</v>
      </c>
      <c r="J151" s="127"/>
    </row>
    <row r="152" spans="1:10" ht="192" x14ac:dyDescent="0.25">
      <c r="A152" s="126"/>
      <c r="B152" s="119">
        <v>2</v>
      </c>
      <c r="C152" s="10" t="s">
        <v>806</v>
      </c>
      <c r="D152" s="130" t="s">
        <v>236</v>
      </c>
      <c r="E152" s="146" t="s">
        <v>112</v>
      </c>
      <c r="F152" s="147"/>
      <c r="G152" s="11" t="s">
        <v>807</v>
      </c>
      <c r="H152" s="14">
        <v>29.42</v>
      </c>
      <c r="I152" s="121">
        <f t="shared" si="2"/>
        <v>58.84</v>
      </c>
      <c r="J152" s="127"/>
    </row>
    <row r="153" spans="1:10" ht="192" x14ac:dyDescent="0.25">
      <c r="A153" s="126"/>
      <c r="B153" s="119">
        <v>2</v>
      </c>
      <c r="C153" s="10" t="s">
        <v>806</v>
      </c>
      <c r="D153" s="130" t="s">
        <v>236</v>
      </c>
      <c r="E153" s="146" t="s">
        <v>216</v>
      </c>
      <c r="F153" s="147"/>
      <c r="G153" s="11" t="s">
        <v>807</v>
      </c>
      <c r="H153" s="14">
        <v>29.42</v>
      </c>
      <c r="I153" s="121">
        <f t="shared" si="2"/>
        <v>58.84</v>
      </c>
      <c r="J153" s="127"/>
    </row>
    <row r="154" spans="1:10" ht="192" x14ac:dyDescent="0.25">
      <c r="A154" s="126"/>
      <c r="B154" s="119">
        <v>2</v>
      </c>
      <c r="C154" s="10" t="s">
        <v>806</v>
      </c>
      <c r="D154" s="130" t="s">
        <v>236</v>
      </c>
      <c r="E154" s="146" t="s">
        <v>269</v>
      </c>
      <c r="F154" s="147"/>
      <c r="G154" s="11" t="s">
        <v>807</v>
      </c>
      <c r="H154" s="14">
        <v>29.42</v>
      </c>
      <c r="I154" s="121">
        <f t="shared" si="2"/>
        <v>58.84</v>
      </c>
      <c r="J154" s="127"/>
    </row>
    <row r="155" spans="1:10" ht="132" x14ac:dyDescent="0.25">
      <c r="A155" s="126"/>
      <c r="B155" s="119">
        <v>16</v>
      </c>
      <c r="C155" s="10" t="s">
        <v>808</v>
      </c>
      <c r="D155" s="130" t="s">
        <v>28</v>
      </c>
      <c r="E155" s="146" t="s">
        <v>279</v>
      </c>
      <c r="F155" s="147"/>
      <c r="G155" s="11" t="s">
        <v>809</v>
      </c>
      <c r="H155" s="14">
        <v>10.16</v>
      </c>
      <c r="I155" s="121">
        <f t="shared" si="2"/>
        <v>162.56</v>
      </c>
      <c r="J155" s="127"/>
    </row>
    <row r="156" spans="1:10" ht="132" x14ac:dyDescent="0.25">
      <c r="A156" s="126"/>
      <c r="B156" s="119">
        <v>16</v>
      </c>
      <c r="C156" s="10" t="s">
        <v>808</v>
      </c>
      <c r="D156" s="130" t="s">
        <v>30</v>
      </c>
      <c r="E156" s="146" t="s">
        <v>279</v>
      </c>
      <c r="F156" s="147"/>
      <c r="G156" s="11" t="s">
        <v>809</v>
      </c>
      <c r="H156" s="14">
        <v>10.16</v>
      </c>
      <c r="I156" s="121">
        <f t="shared" si="2"/>
        <v>162.56</v>
      </c>
      <c r="J156" s="127"/>
    </row>
    <row r="157" spans="1:10" ht="84" x14ac:dyDescent="0.25">
      <c r="A157" s="126"/>
      <c r="B157" s="119">
        <v>42</v>
      </c>
      <c r="C157" s="10" t="s">
        <v>810</v>
      </c>
      <c r="D157" s="130" t="s">
        <v>28</v>
      </c>
      <c r="E157" s="146" t="s">
        <v>115</v>
      </c>
      <c r="F157" s="147"/>
      <c r="G157" s="11" t="s">
        <v>811</v>
      </c>
      <c r="H157" s="14">
        <v>4.9000000000000004</v>
      </c>
      <c r="I157" s="121">
        <f t="shared" si="2"/>
        <v>205.8</v>
      </c>
      <c r="J157" s="127"/>
    </row>
    <row r="158" spans="1:10" ht="84" x14ac:dyDescent="0.25">
      <c r="A158" s="126"/>
      <c r="B158" s="119">
        <v>9</v>
      </c>
      <c r="C158" s="10" t="s">
        <v>810</v>
      </c>
      <c r="D158" s="130" t="s">
        <v>30</v>
      </c>
      <c r="E158" s="146" t="s">
        <v>115</v>
      </c>
      <c r="F158" s="147"/>
      <c r="G158" s="11" t="s">
        <v>811</v>
      </c>
      <c r="H158" s="14">
        <v>4.9000000000000004</v>
      </c>
      <c r="I158" s="121">
        <f t="shared" si="2"/>
        <v>44.1</v>
      </c>
      <c r="J158" s="127"/>
    </row>
    <row r="159" spans="1:10" ht="84" x14ac:dyDescent="0.25">
      <c r="A159" s="126"/>
      <c r="B159" s="119">
        <v>2</v>
      </c>
      <c r="C159" s="10" t="s">
        <v>812</v>
      </c>
      <c r="D159" s="130" t="s">
        <v>28</v>
      </c>
      <c r="E159" s="146" t="s">
        <v>115</v>
      </c>
      <c r="F159" s="147"/>
      <c r="G159" s="11" t="s">
        <v>813</v>
      </c>
      <c r="H159" s="14">
        <v>4.9000000000000004</v>
      </c>
      <c r="I159" s="121">
        <f t="shared" si="2"/>
        <v>9.8000000000000007</v>
      </c>
      <c r="J159" s="127"/>
    </row>
    <row r="160" spans="1:10" ht="84" x14ac:dyDescent="0.25">
      <c r="A160" s="126"/>
      <c r="B160" s="119">
        <v>4</v>
      </c>
      <c r="C160" s="10" t="s">
        <v>812</v>
      </c>
      <c r="D160" s="130" t="s">
        <v>30</v>
      </c>
      <c r="E160" s="146" t="s">
        <v>115</v>
      </c>
      <c r="F160" s="147"/>
      <c r="G160" s="11" t="s">
        <v>813</v>
      </c>
      <c r="H160" s="14">
        <v>4.9000000000000004</v>
      </c>
      <c r="I160" s="121">
        <f t="shared" si="2"/>
        <v>19.600000000000001</v>
      </c>
      <c r="J160" s="127"/>
    </row>
    <row r="161" spans="1:10" ht="84" x14ac:dyDescent="0.25">
      <c r="A161" s="126"/>
      <c r="B161" s="119">
        <v>2</v>
      </c>
      <c r="C161" s="10" t="s">
        <v>812</v>
      </c>
      <c r="D161" s="130" t="s">
        <v>31</v>
      </c>
      <c r="E161" s="146" t="s">
        <v>115</v>
      </c>
      <c r="F161" s="147"/>
      <c r="G161" s="11" t="s">
        <v>813</v>
      </c>
      <c r="H161" s="14">
        <v>4.9000000000000004</v>
      </c>
      <c r="I161" s="121">
        <f t="shared" si="2"/>
        <v>9.8000000000000007</v>
      </c>
      <c r="J161" s="127"/>
    </row>
    <row r="162" spans="1:10" ht="120" x14ac:dyDescent="0.25">
      <c r="A162" s="126"/>
      <c r="B162" s="119">
        <v>2</v>
      </c>
      <c r="C162" s="10" t="s">
        <v>814</v>
      </c>
      <c r="D162" s="130" t="s">
        <v>28</v>
      </c>
      <c r="E162" s="146" t="s">
        <v>278</v>
      </c>
      <c r="F162" s="147"/>
      <c r="G162" s="11" t="s">
        <v>815</v>
      </c>
      <c r="H162" s="14">
        <v>20.66</v>
      </c>
      <c r="I162" s="121">
        <f t="shared" si="2"/>
        <v>41.32</v>
      </c>
      <c r="J162" s="127"/>
    </row>
    <row r="163" spans="1:10" ht="120" x14ac:dyDescent="0.25">
      <c r="A163" s="126"/>
      <c r="B163" s="119">
        <v>2</v>
      </c>
      <c r="C163" s="10" t="s">
        <v>814</v>
      </c>
      <c r="D163" s="130" t="s">
        <v>30</v>
      </c>
      <c r="E163" s="146" t="s">
        <v>278</v>
      </c>
      <c r="F163" s="147"/>
      <c r="G163" s="11" t="s">
        <v>815</v>
      </c>
      <c r="H163" s="14">
        <v>20.66</v>
      </c>
      <c r="I163" s="121">
        <f t="shared" si="2"/>
        <v>41.32</v>
      </c>
      <c r="J163" s="127"/>
    </row>
    <row r="164" spans="1:10" ht="120" x14ac:dyDescent="0.25">
      <c r="A164" s="126"/>
      <c r="B164" s="119">
        <v>2</v>
      </c>
      <c r="C164" s="10" t="s">
        <v>814</v>
      </c>
      <c r="D164" s="130" t="s">
        <v>31</v>
      </c>
      <c r="E164" s="146" t="s">
        <v>278</v>
      </c>
      <c r="F164" s="147"/>
      <c r="G164" s="11" t="s">
        <v>815</v>
      </c>
      <c r="H164" s="14">
        <v>20.66</v>
      </c>
      <c r="I164" s="121">
        <f t="shared" si="2"/>
        <v>41.32</v>
      </c>
      <c r="J164" s="127"/>
    </row>
    <row r="165" spans="1:10" ht="96" x14ac:dyDescent="0.25">
      <c r="A165" s="126"/>
      <c r="B165" s="119">
        <v>10</v>
      </c>
      <c r="C165" s="10" t="s">
        <v>816</v>
      </c>
      <c r="D165" s="130" t="s">
        <v>28</v>
      </c>
      <c r="E165" s="146" t="s">
        <v>279</v>
      </c>
      <c r="F165" s="147"/>
      <c r="G165" s="11" t="s">
        <v>817</v>
      </c>
      <c r="H165" s="14">
        <v>20.66</v>
      </c>
      <c r="I165" s="121">
        <f t="shared" si="2"/>
        <v>206.6</v>
      </c>
      <c r="J165" s="127"/>
    </row>
    <row r="166" spans="1:10" ht="96" x14ac:dyDescent="0.25">
      <c r="A166" s="126"/>
      <c r="B166" s="119">
        <v>2</v>
      </c>
      <c r="C166" s="10" t="s">
        <v>816</v>
      </c>
      <c r="D166" s="130" t="s">
        <v>28</v>
      </c>
      <c r="E166" s="146" t="s">
        <v>679</v>
      </c>
      <c r="F166" s="147"/>
      <c r="G166" s="11" t="s">
        <v>817</v>
      </c>
      <c r="H166" s="14">
        <v>20.66</v>
      </c>
      <c r="I166" s="121">
        <f t="shared" si="2"/>
        <v>41.32</v>
      </c>
      <c r="J166" s="127"/>
    </row>
    <row r="167" spans="1:10" ht="96" x14ac:dyDescent="0.25">
      <c r="A167" s="126"/>
      <c r="B167" s="119">
        <v>2</v>
      </c>
      <c r="C167" s="10" t="s">
        <v>816</v>
      </c>
      <c r="D167" s="130" t="s">
        <v>30</v>
      </c>
      <c r="E167" s="146" t="s">
        <v>679</v>
      </c>
      <c r="F167" s="147"/>
      <c r="G167" s="11" t="s">
        <v>817</v>
      </c>
      <c r="H167" s="14">
        <v>20.66</v>
      </c>
      <c r="I167" s="121">
        <f t="shared" si="2"/>
        <v>41.32</v>
      </c>
      <c r="J167" s="127"/>
    </row>
    <row r="168" spans="1:10" ht="96" x14ac:dyDescent="0.25">
      <c r="A168" s="126"/>
      <c r="B168" s="119">
        <v>2</v>
      </c>
      <c r="C168" s="10" t="s">
        <v>816</v>
      </c>
      <c r="D168" s="130" t="s">
        <v>31</v>
      </c>
      <c r="E168" s="146" t="s">
        <v>679</v>
      </c>
      <c r="F168" s="147"/>
      <c r="G168" s="11" t="s">
        <v>817</v>
      </c>
      <c r="H168" s="14">
        <v>20.66</v>
      </c>
      <c r="I168" s="121">
        <f t="shared" si="2"/>
        <v>41.32</v>
      </c>
      <c r="J168" s="127"/>
    </row>
    <row r="169" spans="1:10" ht="132" x14ac:dyDescent="0.25">
      <c r="A169" s="126"/>
      <c r="B169" s="119">
        <v>30</v>
      </c>
      <c r="C169" s="10" t="s">
        <v>818</v>
      </c>
      <c r="D169" s="130" t="s">
        <v>30</v>
      </c>
      <c r="E169" s="146" t="s">
        <v>819</v>
      </c>
      <c r="F169" s="147"/>
      <c r="G169" s="11" t="s">
        <v>820</v>
      </c>
      <c r="H169" s="14">
        <v>34.67</v>
      </c>
      <c r="I169" s="121">
        <f t="shared" si="2"/>
        <v>1040.1000000000001</v>
      </c>
      <c r="J169" s="133"/>
    </row>
    <row r="170" spans="1:10" ht="132" x14ac:dyDescent="0.25">
      <c r="A170" s="126"/>
      <c r="B170" s="119">
        <v>3</v>
      </c>
      <c r="C170" s="10" t="s">
        <v>818</v>
      </c>
      <c r="D170" s="130" t="s">
        <v>31</v>
      </c>
      <c r="E170" s="146" t="s">
        <v>821</v>
      </c>
      <c r="F170" s="147"/>
      <c r="G170" s="11" t="s">
        <v>820</v>
      </c>
      <c r="H170" s="14">
        <v>34.67</v>
      </c>
      <c r="I170" s="121">
        <f t="shared" si="2"/>
        <v>104.01</v>
      </c>
      <c r="J170" s="127"/>
    </row>
    <row r="171" spans="1:10" ht="156" x14ac:dyDescent="0.25">
      <c r="A171" s="126"/>
      <c r="B171" s="119">
        <v>3</v>
      </c>
      <c r="C171" s="10" t="s">
        <v>822</v>
      </c>
      <c r="D171" s="130" t="s">
        <v>271</v>
      </c>
      <c r="E171" s="146"/>
      <c r="F171" s="147"/>
      <c r="G171" s="11" t="s">
        <v>823</v>
      </c>
      <c r="H171" s="14">
        <v>57.43</v>
      </c>
      <c r="I171" s="121">
        <f t="shared" si="2"/>
        <v>172.29</v>
      </c>
      <c r="J171" s="127"/>
    </row>
    <row r="172" spans="1:10" ht="120" x14ac:dyDescent="0.25">
      <c r="A172" s="126"/>
      <c r="B172" s="119">
        <v>2</v>
      </c>
      <c r="C172" s="10" t="s">
        <v>824</v>
      </c>
      <c r="D172" s="130" t="s">
        <v>825</v>
      </c>
      <c r="E172" s="146"/>
      <c r="F172" s="147"/>
      <c r="G172" s="11" t="s">
        <v>826</v>
      </c>
      <c r="H172" s="14">
        <v>17.16</v>
      </c>
      <c r="I172" s="121">
        <f t="shared" si="2"/>
        <v>34.32</v>
      </c>
      <c r="J172" s="127"/>
    </row>
    <row r="173" spans="1:10" ht="180" x14ac:dyDescent="0.25">
      <c r="A173" s="126"/>
      <c r="B173" s="119">
        <v>1</v>
      </c>
      <c r="C173" s="10" t="s">
        <v>827</v>
      </c>
      <c r="D173" s="130" t="s">
        <v>30</v>
      </c>
      <c r="E173" s="146" t="s">
        <v>273</v>
      </c>
      <c r="F173" s="147"/>
      <c r="G173" s="11" t="s">
        <v>828</v>
      </c>
      <c r="H173" s="14">
        <v>78.45</v>
      </c>
      <c r="I173" s="121">
        <f t="shared" si="2"/>
        <v>78.45</v>
      </c>
      <c r="J173" s="127"/>
    </row>
    <row r="174" spans="1:10" ht="108" x14ac:dyDescent="0.25">
      <c r="A174" s="126"/>
      <c r="B174" s="119">
        <v>2</v>
      </c>
      <c r="C174" s="10" t="s">
        <v>829</v>
      </c>
      <c r="D174" s="130" t="s">
        <v>767</v>
      </c>
      <c r="E174" s="146" t="s">
        <v>31</v>
      </c>
      <c r="F174" s="147"/>
      <c r="G174" s="11" t="s">
        <v>830</v>
      </c>
      <c r="H174" s="14">
        <v>11.91</v>
      </c>
      <c r="I174" s="121">
        <f t="shared" si="2"/>
        <v>23.82</v>
      </c>
      <c r="J174" s="127"/>
    </row>
    <row r="175" spans="1:10" ht="120" x14ac:dyDescent="0.25">
      <c r="A175" s="126"/>
      <c r="B175" s="119">
        <v>2</v>
      </c>
      <c r="C175" s="10" t="s">
        <v>831</v>
      </c>
      <c r="D175" s="130" t="s">
        <v>832</v>
      </c>
      <c r="E175" s="146" t="s">
        <v>279</v>
      </c>
      <c r="F175" s="147"/>
      <c r="G175" s="11" t="s">
        <v>833</v>
      </c>
      <c r="H175" s="14">
        <v>24.16</v>
      </c>
      <c r="I175" s="121">
        <f t="shared" si="2"/>
        <v>48.32</v>
      </c>
      <c r="J175" s="127"/>
    </row>
    <row r="176" spans="1:10" ht="180" x14ac:dyDescent="0.25">
      <c r="A176" s="126"/>
      <c r="B176" s="119">
        <v>6</v>
      </c>
      <c r="C176" s="10" t="s">
        <v>834</v>
      </c>
      <c r="D176" s="130" t="s">
        <v>835</v>
      </c>
      <c r="E176" s="146" t="s">
        <v>32</v>
      </c>
      <c r="F176" s="147"/>
      <c r="G176" s="11" t="s">
        <v>836</v>
      </c>
      <c r="H176" s="14">
        <v>24.16</v>
      </c>
      <c r="I176" s="121">
        <f t="shared" si="2"/>
        <v>144.96</v>
      </c>
      <c r="J176" s="127"/>
    </row>
    <row r="177" spans="1:10" ht="96" x14ac:dyDescent="0.25">
      <c r="A177" s="126"/>
      <c r="B177" s="119">
        <v>3</v>
      </c>
      <c r="C177" s="10" t="s">
        <v>837</v>
      </c>
      <c r="D177" s="130" t="s">
        <v>30</v>
      </c>
      <c r="E177" s="146"/>
      <c r="F177" s="147"/>
      <c r="G177" s="11" t="s">
        <v>838</v>
      </c>
      <c r="H177" s="14">
        <v>11.91</v>
      </c>
      <c r="I177" s="121">
        <f t="shared" si="2"/>
        <v>35.730000000000004</v>
      </c>
      <c r="J177" s="127"/>
    </row>
    <row r="178" spans="1:10" ht="132" x14ac:dyDescent="0.25">
      <c r="A178" s="126"/>
      <c r="B178" s="119">
        <v>2</v>
      </c>
      <c r="C178" s="10" t="s">
        <v>839</v>
      </c>
      <c r="D178" s="130" t="s">
        <v>300</v>
      </c>
      <c r="E178" s="146" t="s">
        <v>216</v>
      </c>
      <c r="F178" s="147"/>
      <c r="G178" s="11" t="s">
        <v>840</v>
      </c>
      <c r="H178" s="14">
        <v>21.01</v>
      </c>
      <c r="I178" s="121">
        <f t="shared" si="2"/>
        <v>42.02</v>
      </c>
      <c r="J178" s="127"/>
    </row>
    <row r="179" spans="1:10" ht="108" x14ac:dyDescent="0.25">
      <c r="A179" s="126"/>
      <c r="B179" s="119">
        <v>1</v>
      </c>
      <c r="C179" s="10" t="s">
        <v>841</v>
      </c>
      <c r="D179" s="130" t="s">
        <v>28</v>
      </c>
      <c r="E179" s="146"/>
      <c r="F179" s="147"/>
      <c r="G179" s="11" t="s">
        <v>842</v>
      </c>
      <c r="H179" s="14">
        <v>13.66</v>
      </c>
      <c r="I179" s="121">
        <f t="shared" si="2"/>
        <v>13.66</v>
      </c>
      <c r="J179" s="127"/>
    </row>
    <row r="180" spans="1:10" ht="108" x14ac:dyDescent="0.25">
      <c r="A180" s="126"/>
      <c r="B180" s="119">
        <v>4</v>
      </c>
      <c r="C180" s="10" t="s">
        <v>841</v>
      </c>
      <c r="D180" s="130" t="s">
        <v>30</v>
      </c>
      <c r="E180" s="146"/>
      <c r="F180" s="147"/>
      <c r="G180" s="11" t="s">
        <v>842</v>
      </c>
      <c r="H180" s="14">
        <v>13.66</v>
      </c>
      <c r="I180" s="121">
        <f t="shared" si="2"/>
        <v>54.64</v>
      </c>
      <c r="J180" s="127"/>
    </row>
    <row r="181" spans="1:10" ht="96" x14ac:dyDescent="0.25">
      <c r="A181" s="126"/>
      <c r="B181" s="119">
        <v>5</v>
      </c>
      <c r="C181" s="10" t="s">
        <v>843</v>
      </c>
      <c r="D181" s="130" t="s">
        <v>28</v>
      </c>
      <c r="E181" s="146"/>
      <c r="F181" s="147"/>
      <c r="G181" s="11" t="s">
        <v>844</v>
      </c>
      <c r="H181" s="14">
        <v>13.66</v>
      </c>
      <c r="I181" s="121">
        <f t="shared" si="2"/>
        <v>68.3</v>
      </c>
      <c r="J181" s="127"/>
    </row>
    <row r="182" spans="1:10" ht="96" x14ac:dyDescent="0.25">
      <c r="A182" s="126"/>
      <c r="B182" s="119">
        <v>5</v>
      </c>
      <c r="C182" s="10" t="s">
        <v>843</v>
      </c>
      <c r="D182" s="130" t="s">
        <v>30</v>
      </c>
      <c r="E182" s="146"/>
      <c r="F182" s="147"/>
      <c r="G182" s="11" t="s">
        <v>844</v>
      </c>
      <c r="H182" s="14">
        <v>13.66</v>
      </c>
      <c r="I182" s="121">
        <f t="shared" si="2"/>
        <v>68.3</v>
      </c>
      <c r="J182" s="127"/>
    </row>
    <row r="183" spans="1:10" ht="108" x14ac:dyDescent="0.25">
      <c r="A183" s="126"/>
      <c r="B183" s="119">
        <v>4</v>
      </c>
      <c r="C183" s="10" t="s">
        <v>845</v>
      </c>
      <c r="D183" s="130" t="s">
        <v>32</v>
      </c>
      <c r="E183" s="146"/>
      <c r="F183" s="147"/>
      <c r="G183" s="11" t="s">
        <v>846</v>
      </c>
      <c r="H183" s="14">
        <v>9.11</v>
      </c>
      <c r="I183" s="121">
        <f t="shared" si="2"/>
        <v>36.44</v>
      </c>
      <c r="J183" s="127"/>
    </row>
    <row r="184" spans="1:10" ht="108" x14ac:dyDescent="0.25">
      <c r="A184" s="126"/>
      <c r="B184" s="119">
        <v>2</v>
      </c>
      <c r="C184" s="10" t="s">
        <v>847</v>
      </c>
      <c r="D184" s="130" t="s">
        <v>589</v>
      </c>
      <c r="E184" s="146"/>
      <c r="F184" s="147"/>
      <c r="G184" s="11" t="s">
        <v>848</v>
      </c>
      <c r="H184" s="14">
        <v>13.66</v>
      </c>
      <c r="I184" s="121">
        <f t="shared" si="2"/>
        <v>27.32</v>
      </c>
      <c r="J184" s="127"/>
    </row>
    <row r="185" spans="1:10" ht="108" x14ac:dyDescent="0.25">
      <c r="A185" s="126"/>
      <c r="B185" s="119">
        <v>2</v>
      </c>
      <c r="C185" s="10" t="s">
        <v>847</v>
      </c>
      <c r="D185" s="130" t="s">
        <v>490</v>
      </c>
      <c r="E185" s="146"/>
      <c r="F185" s="147"/>
      <c r="G185" s="11" t="s">
        <v>848</v>
      </c>
      <c r="H185" s="14">
        <v>13.66</v>
      </c>
      <c r="I185" s="121">
        <f t="shared" si="2"/>
        <v>27.32</v>
      </c>
      <c r="J185" s="127"/>
    </row>
    <row r="186" spans="1:10" ht="108" x14ac:dyDescent="0.25">
      <c r="A186" s="126"/>
      <c r="B186" s="119">
        <v>2</v>
      </c>
      <c r="C186" s="10" t="s">
        <v>847</v>
      </c>
      <c r="D186" s="130" t="s">
        <v>725</v>
      </c>
      <c r="E186" s="146"/>
      <c r="F186" s="147"/>
      <c r="G186" s="11" t="s">
        <v>848</v>
      </c>
      <c r="H186" s="14">
        <v>13.66</v>
      </c>
      <c r="I186" s="121">
        <f t="shared" si="2"/>
        <v>27.32</v>
      </c>
      <c r="J186" s="127"/>
    </row>
    <row r="187" spans="1:10" ht="108" x14ac:dyDescent="0.25">
      <c r="A187" s="126"/>
      <c r="B187" s="119">
        <v>2</v>
      </c>
      <c r="C187" s="10" t="s">
        <v>847</v>
      </c>
      <c r="D187" s="130" t="s">
        <v>753</v>
      </c>
      <c r="E187" s="146"/>
      <c r="F187" s="147"/>
      <c r="G187" s="11" t="s">
        <v>848</v>
      </c>
      <c r="H187" s="14">
        <v>13.66</v>
      </c>
      <c r="I187" s="121">
        <f t="shared" si="2"/>
        <v>27.32</v>
      </c>
      <c r="J187" s="127"/>
    </row>
    <row r="188" spans="1:10" ht="120" x14ac:dyDescent="0.25">
      <c r="A188" s="126"/>
      <c r="B188" s="119">
        <v>3</v>
      </c>
      <c r="C188" s="10" t="s">
        <v>849</v>
      </c>
      <c r="D188" s="130" t="s">
        <v>30</v>
      </c>
      <c r="E188" s="146" t="s">
        <v>279</v>
      </c>
      <c r="F188" s="147"/>
      <c r="G188" s="11" t="s">
        <v>850</v>
      </c>
      <c r="H188" s="14">
        <v>24.16</v>
      </c>
      <c r="I188" s="121">
        <f t="shared" si="2"/>
        <v>72.48</v>
      </c>
      <c r="J188" s="127"/>
    </row>
    <row r="189" spans="1:10" ht="120" x14ac:dyDescent="0.25">
      <c r="A189" s="126"/>
      <c r="B189" s="119">
        <v>3</v>
      </c>
      <c r="C189" s="10" t="s">
        <v>851</v>
      </c>
      <c r="D189" s="130" t="s">
        <v>30</v>
      </c>
      <c r="E189" s="146" t="s">
        <v>279</v>
      </c>
      <c r="F189" s="147"/>
      <c r="G189" s="11" t="s">
        <v>852</v>
      </c>
      <c r="H189" s="14">
        <v>20.66</v>
      </c>
      <c r="I189" s="121">
        <f t="shared" si="2"/>
        <v>61.980000000000004</v>
      </c>
      <c r="J189" s="127"/>
    </row>
    <row r="190" spans="1:10" ht="180" x14ac:dyDescent="0.25">
      <c r="A190" s="126"/>
      <c r="B190" s="119">
        <v>2</v>
      </c>
      <c r="C190" s="10" t="s">
        <v>853</v>
      </c>
      <c r="D190" s="130" t="s">
        <v>30</v>
      </c>
      <c r="E190" s="146" t="s">
        <v>276</v>
      </c>
      <c r="F190" s="147"/>
      <c r="G190" s="11" t="s">
        <v>854</v>
      </c>
      <c r="H190" s="14">
        <v>15.06</v>
      </c>
      <c r="I190" s="121">
        <f t="shared" si="2"/>
        <v>30.12</v>
      </c>
      <c r="J190" s="127"/>
    </row>
    <row r="191" spans="1:10" ht="192" x14ac:dyDescent="0.25">
      <c r="A191" s="126"/>
      <c r="B191" s="119">
        <v>2</v>
      </c>
      <c r="C191" s="10" t="s">
        <v>855</v>
      </c>
      <c r="D191" s="130" t="s">
        <v>825</v>
      </c>
      <c r="E191" s="146"/>
      <c r="F191" s="147"/>
      <c r="G191" s="11" t="s">
        <v>856</v>
      </c>
      <c r="H191" s="14">
        <v>85.8</v>
      </c>
      <c r="I191" s="121">
        <f t="shared" si="2"/>
        <v>171.6</v>
      </c>
      <c r="J191" s="127"/>
    </row>
    <row r="192" spans="1:10" ht="120" x14ac:dyDescent="0.25">
      <c r="A192" s="126"/>
      <c r="B192" s="119">
        <v>1</v>
      </c>
      <c r="C192" s="10" t="s">
        <v>857</v>
      </c>
      <c r="D192" s="130" t="s">
        <v>30</v>
      </c>
      <c r="E192" s="146" t="s">
        <v>112</v>
      </c>
      <c r="F192" s="147"/>
      <c r="G192" s="11" t="s">
        <v>858</v>
      </c>
      <c r="H192" s="14">
        <v>38.17</v>
      </c>
      <c r="I192" s="121">
        <f t="shared" si="2"/>
        <v>38.17</v>
      </c>
      <c r="J192" s="127"/>
    </row>
    <row r="193" spans="1:10" ht="120" x14ac:dyDescent="0.25">
      <c r="A193" s="126"/>
      <c r="B193" s="119">
        <v>2</v>
      </c>
      <c r="C193" s="10" t="s">
        <v>857</v>
      </c>
      <c r="D193" s="130" t="s">
        <v>30</v>
      </c>
      <c r="E193" s="146" t="s">
        <v>271</v>
      </c>
      <c r="F193" s="147"/>
      <c r="G193" s="11" t="s">
        <v>858</v>
      </c>
      <c r="H193" s="14">
        <v>38.17</v>
      </c>
      <c r="I193" s="121">
        <f t="shared" si="2"/>
        <v>76.34</v>
      </c>
      <c r="J193" s="127"/>
    </row>
    <row r="194" spans="1:10" ht="120" x14ac:dyDescent="0.25">
      <c r="A194" s="126"/>
      <c r="B194" s="119">
        <v>1</v>
      </c>
      <c r="C194" s="10" t="s">
        <v>857</v>
      </c>
      <c r="D194" s="130" t="s">
        <v>31</v>
      </c>
      <c r="E194" s="146" t="s">
        <v>112</v>
      </c>
      <c r="F194" s="147"/>
      <c r="G194" s="11" t="s">
        <v>858</v>
      </c>
      <c r="H194" s="14">
        <v>38.17</v>
      </c>
      <c r="I194" s="121">
        <f t="shared" si="2"/>
        <v>38.17</v>
      </c>
      <c r="J194" s="127"/>
    </row>
    <row r="195" spans="1:10" ht="120" x14ac:dyDescent="0.25">
      <c r="A195" s="126"/>
      <c r="B195" s="119">
        <v>2</v>
      </c>
      <c r="C195" s="10" t="s">
        <v>857</v>
      </c>
      <c r="D195" s="130" t="s">
        <v>31</v>
      </c>
      <c r="E195" s="146" t="s">
        <v>271</v>
      </c>
      <c r="F195" s="147"/>
      <c r="G195" s="11" t="s">
        <v>858</v>
      </c>
      <c r="H195" s="14">
        <v>38.17</v>
      </c>
      <c r="I195" s="121">
        <f t="shared" si="2"/>
        <v>76.34</v>
      </c>
      <c r="J195" s="127"/>
    </row>
    <row r="196" spans="1:10" ht="108" x14ac:dyDescent="0.25">
      <c r="A196" s="126"/>
      <c r="B196" s="119">
        <v>6</v>
      </c>
      <c r="C196" s="10" t="s">
        <v>859</v>
      </c>
      <c r="D196" s="130" t="s">
        <v>30</v>
      </c>
      <c r="E196" s="146" t="s">
        <v>112</v>
      </c>
      <c r="F196" s="147"/>
      <c r="G196" s="11" t="s">
        <v>243</v>
      </c>
      <c r="H196" s="14">
        <v>74.94</v>
      </c>
      <c r="I196" s="121">
        <f t="shared" si="2"/>
        <v>449.64</v>
      </c>
      <c r="J196" s="127"/>
    </row>
    <row r="197" spans="1:10" ht="108" x14ac:dyDescent="0.25">
      <c r="A197" s="126"/>
      <c r="B197" s="119">
        <v>6</v>
      </c>
      <c r="C197" s="10" t="s">
        <v>859</v>
      </c>
      <c r="D197" s="130" t="s">
        <v>30</v>
      </c>
      <c r="E197" s="146" t="s">
        <v>272</v>
      </c>
      <c r="F197" s="147"/>
      <c r="G197" s="11" t="s">
        <v>243</v>
      </c>
      <c r="H197" s="14">
        <v>74.94</v>
      </c>
      <c r="I197" s="121">
        <f t="shared" si="2"/>
        <v>449.64</v>
      </c>
      <c r="J197" s="127"/>
    </row>
    <row r="198" spans="1:10" ht="108" x14ac:dyDescent="0.25">
      <c r="A198" s="126"/>
      <c r="B198" s="119">
        <v>6</v>
      </c>
      <c r="C198" s="10" t="s">
        <v>859</v>
      </c>
      <c r="D198" s="130" t="s">
        <v>30</v>
      </c>
      <c r="E198" s="146" t="s">
        <v>273</v>
      </c>
      <c r="F198" s="147"/>
      <c r="G198" s="11" t="s">
        <v>243</v>
      </c>
      <c r="H198" s="14">
        <v>74.94</v>
      </c>
      <c r="I198" s="121">
        <f t="shared" si="2"/>
        <v>449.64</v>
      </c>
      <c r="J198" s="127"/>
    </row>
    <row r="199" spans="1:10" ht="108" x14ac:dyDescent="0.25">
      <c r="A199" s="126"/>
      <c r="B199" s="119">
        <v>1</v>
      </c>
      <c r="C199" s="10" t="s">
        <v>860</v>
      </c>
      <c r="D199" s="130" t="s">
        <v>28</v>
      </c>
      <c r="E199" s="146"/>
      <c r="F199" s="147"/>
      <c r="G199" s="11" t="s">
        <v>861</v>
      </c>
      <c r="H199" s="14">
        <v>34.67</v>
      </c>
      <c r="I199" s="121">
        <f t="shared" si="2"/>
        <v>34.67</v>
      </c>
      <c r="J199" s="127"/>
    </row>
    <row r="200" spans="1:10" ht="108" x14ac:dyDescent="0.25">
      <c r="A200" s="126"/>
      <c r="B200" s="119">
        <v>3</v>
      </c>
      <c r="C200" s="10" t="s">
        <v>860</v>
      </c>
      <c r="D200" s="130" t="s">
        <v>657</v>
      </c>
      <c r="E200" s="146"/>
      <c r="F200" s="147"/>
      <c r="G200" s="11" t="s">
        <v>861</v>
      </c>
      <c r="H200" s="14">
        <v>34.67</v>
      </c>
      <c r="I200" s="121">
        <f t="shared" si="2"/>
        <v>104.01</v>
      </c>
      <c r="J200" s="127"/>
    </row>
    <row r="201" spans="1:10" ht="108" x14ac:dyDescent="0.25">
      <c r="A201" s="126"/>
      <c r="B201" s="119">
        <v>2</v>
      </c>
      <c r="C201" s="10" t="s">
        <v>860</v>
      </c>
      <c r="D201" s="130" t="s">
        <v>30</v>
      </c>
      <c r="E201" s="146"/>
      <c r="F201" s="147"/>
      <c r="G201" s="11" t="s">
        <v>861</v>
      </c>
      <c r="H201" s="14">
        <v>34.67</v>
      </c>
      <c r="I201" s="121">
        <f t="shared" si="2"/>
        <v>69.34</v>
      </c>
      <c r="J201" s="127"/>
    </row>
    <row r="202" spans="1:10" ht="108" x14ac:dyDescent="0.25">
      <c r="A202" s="126"/>
      <c r="B202" s="119">
        <v>5</v>
      </c>
      <c r="C202" s="10" t="s">
        <v>862</v>
      </c>
      <c r="D202" s="130" t="s">
        <v>42</v>
      </c>
      <c r="E202" s="146"/>
      <c r="F202" s="147"/>
      <c r="G202" s="11" t="s">
        <v>863</v>
      </c>
      <c r="H202" s="14">
        <v>51.48</v>
      </c>
      <c r="I202" s="121">
        <f t="shared" si="2"/>
        <v>257.39999999999998</v>
      </c>
      <c r="J202" s="127"/>
    </row>
    <row r="203" spans="1:10" ht="180" x14ac:dyDescent="0.25">
      <c r="A203" s="126"/>
      <c r="B203" s="119">
        <v>5</v>
      </c>
      <c r="C203" s="10" t="s">
        <v>864</v>
      </c>
      <c r="D203" s="130" t="s">
        <v>40</v>
      </c>
      <c r="E203" s="146" t="s">
        <v>112</v>
      </c>
      <c r="F203" s="147"/>
      <c r="G203" s="11" t="s">
        <v>865</v>
      </c>
      <c r="H203" s="14">
        <v>133.78</v>
      </c>
      <c r="I203" s="121">
        <f t="shared" si="2"/>
        <v>668.9</v>
      </c>
      <c r="J203" s="127"/>
    </row>
    <row r="204" spans="1:10" ht="84" x14ac:dyDescent="0.25">
      <c r="A204" s="126"/>
      <c r="B204" s="119">
        <v>1</v>
      </c>
      <c r="C204" s="10" t="s">
        <v>866</v>
      </c>
      <c r="D204" s="130" t="s">
        <v>30</v>
      </c>
      <c r="E204" s="146"/>
      <c r="F204" s="147"/>
      <c r="G204" s="11" t="s">
        <v>867</v>
      </c>
      <c r="H204" s="14">
        <v>34.67</v>
      </c>
      <c r="I204" s="121">
        <f t="shared" si="2"/>
        <v>34.67</v>
      </c>
      <c r="J204" s="127"/>
    </row>
    <row r="205" spans="1:10" ht="84" x14ac:dyDescent="0.25">
      <c r="A205" s="126"/>
      <c r="B205" s="119">
        <v>1</v>
      </c>
      <c r="C205" s="10" t="s">
        <v>866</v>
      </c>
      <c r="D205" s="130" t="s">
        <v>72</v>
      </c>
      <c r="E205" s="146"/>
      <c r="F205" s="147"/>
      <c r="G205" s="11" t="s">
        <v>867</v>
      </c>
      <c r="H205" s="14">
        <v>34.67</v>
      </c>
      <c r="I205" s="121">
        <f t="shared" si="2"/>
        <v>34.67</v>
      </c>
      <c r="J205" s="127"/>
    </row>
    <row r="206" spans="1:10" ht="84" x14ac:dyDescent="0.25">
      <c r="A206" s="126"/>
      <c r="B206" s="119">
        <v>1</v>
      </c>
      <c r="C206" s="10" t="s">
        <v>866</v>
      </c>
      <c r="D206" s="130" t="s">
        <v>31</v>
      </c>
      <c r="E206" s="146"/>
      <c r="F206" s="147"/>
      <c r="G206" s="11" t="s">
        <v>867</v>
      </c>
      <c r="H206" s="14">
        <v>34.67</v>
      </c>
      <c r="I206" s="121">
        <f t="shared" si="2"/>
        <v>34.67</v>
      </c>
      <c r="J206" s="127"/>
    </row>
    <row r="207" spans="1:10" ht="84" x14ac:dyDescent="0.25">
      <c r="A207" s="126"/>
      <c r="B207" s="119">
        <v>1</v>
      </c>
      <c r="C207" s="10" t="s">
        <v>866</v>
      </c>
      <c r="D207" s="130" t="s">
        <v>95</v>
      </c>
      <c r="E207" s="146"/>
      <c r="F207" s="147"/>
      <c r="G207" s="11" t="s">
        <v>867</v>
      </c>
      <c r="H207" s="14">
        <v>34.67</v>
      </c>
      <c r="I207" s="121">
        <f t="shared" si="2"/>
        <v>34.67</v>
      </c>
      <c r="J207" s="127"/>
    </row>
    <row r="208" spans="1:10" ht="96" x14ac:dyDescent="0.25">
      <c r="A208" s="126"/>
      <c r="B208" s="119">
        <v>2</v>
      </c>
      <c r="C208" s="10" t="s">
        <v>868</v>
      </c>
      <c r="D208" s="130" t="s">
        <v>95</v>
      </c>
      <c r="E208" s="146"/>
      <c r="F208" s="147"/>
      <c r="G208" s="11" t="s">
        <v>869</v>
      </c>
      <c r="H208" s="14">
        <v>31.17</v>
      </c>
      <c r="I208" s="121">
        <f t="shared" si="2"/>
        <v>62.34</v>
      </c>
      <c r="J208" s="127"/>
    </row>
    <row r="209" spans="1:10" ht="156" x14ac:dyDescent="0.25">
      <c r="A209" s="126"/>
      <c r="B209" s="119">
        <v>2</v>
      </c>
      <c r="C209" s="10" t="s">
        <v>870</v>
      </c>
      <c r="D209" s="130" t="s">
        <v>30</v>
      </c>
      <c r="E209" s="146" t="s">
        <v>216</v>
      </c>
      <c r="F209" s="147"/>
      <c r="G209" s="11" t="s">
        <v>871</v>
      </c>
      <c r="H209" s="14">
        <v>52.18</v>
      </c>
      <c r="I209" s="121">
        <f t="shared" si="2"/>
        <v>104.36</v>
      </c>
      <c r="J209" s="127"/>
    </row>
    <row r="210" spans="1:10" ht="96" x14ac:dyDescent="0.25">
      <c r="A210" s="126"/>
      <c r="B210" s="119">
        <v>2</v>
      </c>
      <c r="C210" s="10" t="s">
        <v>872</v>
      </c>
      <c r="D210" s="130" t="s">
        <v>112</v>
      </c>
      <c r="E210" s="146"/>
      <c r="F210" s="147"/>
      <c r="G210" s="11" t="s">
        <v>873</v>
      </c>
      <c r="H210" s="14">
        <v>34.67</v>
      </c>
      <c r="I210" s="121">
        <f t="shared" si="2"/>
        <v>69.34</v>
      </c>
      <c r="J210" s="127"/>
    </row>
    <row r="211" spans="1:10" ht="96" x14ac:dyDescent="0.25">
      <c r="A211" s="126"/>
      <c r="B211" s="119">
        <v>10</v>
      </c>
      <c r="C211" s="10" t="s">
        <v>872</v>
      </c>
      <c r="D211" s="130" t="s">
        <v>216</v>
      </c>
      <c r="E211" s="146"/>
      <c r="F211" s="147"/>
      <c r="G211" s="11" t="s">
        <v>873</v>
      </c>
      <c r="H211" s="14">
        <v>34.67</v>
      </c>
      <c r="I211" s="121">
        <f t="shared" si="2"/>
        <v>346.70000000000005</v>
      </c>
      <c r="J211" s="127"/>
    </row>
    <row r="212" spans="1:10" ht="96" x14ac:dyDescent="0.25">
      <c r="A212" s="126"/>
      <c r="B212" s="119">
        <v>8</v>
      </c>
      <c r="C212" s="10" t="s">
        <v>872</v>
      </c>
      <c r="D212" s="130" t="s">
        <v>273</v>
      </c>
      <c r="E212" s="146"/>
      <c r="F212" s="147"/>
      <c r="G212" s="11" t="s">
        <v>873</v>
      </c>
      <c r="H212" s="14">
        <v>34.67</v>
      </c>
      <c r="I212" s="121">
        <f t="shared" si="2"/>
        <v>277.36</v>
      </c>
      <c r="J212" s="127"/>
    </row>
    <row r="213" spans="1:10" ht="96" x14ac:dyDescent="0.25">
      <c r="A213" s="126"/>
      <c r="B213" s="119">
        <v>8</v>
      </c>
      <c r="C213" s="10" t="s">
        <v>872</v>
      </c>
      <c r="D213" s="130" t="s">
        <v>316</v>
      </c>
      <c r="E213" s="146"/>
      <c r="F213" s="147"/>
      <c r="G213" s="11" t="s">
        <v>873</v>
      </c>
      <c r="H213" s="14">
        <v>34.67</v>
      </c>
      <c r="I213" s="121">
        <f t="shared" si="2"/>
        <v>277.36</v>
      </c>
      <c r="J213" s="127"/>
    </row>
    <row r="214" spans="1:10" ht="96" x14ac:dyDescent="0.25">
      <c r="A214" s="126"/>
      <c r="B214" s="119">
        <v>2</v>
      </c>
      <c r="C214" s="10" t="s">
        <v>874</v>
      </c>
      <c r="D214" s="130" t="s">
        <v>31</v>
      </c>
      <c r="E214" s="146"/>
      <c r="F214" s="147"/>
      <c r="G214" s="11" t="s">
        <v>875</v>
      </c>
      <c r="H214" s="14">
        <v>52.18</v>
      </c>
      <c r="I214" s="121">
        <f t="shared" ref="I214:I249" si="3">H214*B214</f>
        <v>104.36</v>
      </c>
      <c r="J214" s="127"/>
    </row>
    <row r="215" spans="1:10" ht="120" x14ac:dyDescent="0.25">
      <c r="A215" s="126"/>
      <c r="B215" s="119">
        <v>3</v>
      </c>
      <c r="C215" s="10" t="s">
        <v>876</v>
      </c>
      <c r="D215" s="130" t="s">
        <v>33</v>
      </c>
      <c r="E215" s="146" t="s">
        <v>279</v>
      </c>
      <c r="F215" s="147"/>
      <c r="G215" s="11" t="s">
        <v>877</v>
      </c>
      <c r="H215" s="14">
        <v>67.239999999999995</v>
      </c>
      <c r="I215" s="121">
        <f t="shared" si="3"/>
        <v>201.71999999999997</v>
      </c>
      <c r="J215" s="127"/>
    </row>
    <row r="216" spans="1:10" ht="120" x14ac:dyDescent="0.25">
      <c r="A216" s="126"/>
      <c r="B216" s="119">
        <v>1</v>
      </c>
      <c r="C216" s="10" t="s">
        <v>878</v>
      </c>
      <c r="D216" s="130" t="s">
        <v>33</v>
      </c>
      <c r="E216" s="146" t="s">
        <v>277</v>
      </c>
      <c r="F216" s="147"/>
      <c r="G216" s="11" t="s">
        <v>879</v>
      </c>
      <c r="H216" s="14">
        <v>57.43</v>
      </c>
      <c r="I216" s="121">
        <f t="shared" si="3"/>
        <v>57.43</v>
      </c>
      <c r="J216" s="127"/>
    </row>
    <row r="217" spans="1:10" ht="120" x14ac:dyDescent="0.25">
      <c r="A217" s="126"/>
      <c r="B217" s="119">
        <v>1</v>
      </c>
      <c r="C217" s="10" t="s">
        <v>878</v>
      </c>
      <c r="D217" s="130" t="s">
        <v>34</v>
      </c>
      <c r="E217" s="146" t="s">
        <v>279</v>
      </c>
      <c r="F217" s="147"/>
      <c r="G217" s="11" t="s">
        <v>879</v>
      </c>
      <c r="H217" s="14">
        <v>57.43</v>
      </c>
      <c r="I217" s="121">
        <f t="shared" si="3"/>
        <v>57.43</v>
      </c>
      <c r="J217" s="127"/>
    </row>
    <row r="218" spans="1:10" ht="120" x14ac:dyDescent="0.25">
      <c r="A218" s="126"/>
      <c r="B218" s="119">
        <v>1</v>
      </c>
      <c r="C218" s="10" t="s">
        <v>878</v>
      </c>
      <c r="D218" s="130" t="s">
        <v>34</v>
      </c>
      <c r="E218" s="146" t="s">
        <v>679</v>
      </c>
      <c r="F218" s="147"/>
      <c r="G218" s="11" t="s">
        <v>879</v>
      </c>
      <c r="H218" s="14">
        <v>57.43</v>
      </c>
      <c r="I218" s="121">
        <f t="shared" si="3"/>
        <v>57.43</v>
      </c>
      <c r="J218" s="127"/>
    </row>
    <row r="219" spans="1:10" ht="156" x14ac:dyDescent="0.25">
      <c r="A219" s="126"/>
      <c r="B219" s="119">
        <v>1</v>
      </c>
      <c r="C219" s="10" t="s">
        <v>880</v>
      </c>
      <c r="D219" s="130" t="s">
        <v>32</v>
      </c>
      <c r="E219" s="146" t="s">
        <v>277</v>
      </c>
      <c r="F219" s="147"/>
      <c r="G219" s="11" t="s">
        <v>881</v>
      </c>
      <c r="H219" s="14">
        <v>108.21</v>
      </c>
      <c r="I219" s="121">
        <f t="shared" si="3"/>
        <v>108.21</v>
      </c>
      <c r="J219" s="127"/>
    </row>
    <row r="220" spans="1:10" ht="120" x14ac:dyDescent="0.25">
      <c r="A220" s="126"/>
      <c r="B220" s="119">
        <v>2</v>
      </c>
      <c r="C220" s="10" t="s">
        <v>882</v>
      </c>
      <c r="D220" s="130" t="s">
        <v>30</v>
      </c>
      <c r="E220" s="146" t="s">
        <v>725</v>
      </c>
      <c r="F220" s="147"/>
      <c r="G220" s="11" t="s">
        <v>883</v>
      </c>
      <c r="H220" s="14">
        <v>48.33</v>
      </c>
      <c r="I220" s="121">
        <f t="shared" si="3"/>
        <v>96.66</v>
      </c>
      <c r="J220" s="127"/>
    </row>
    <row r="221" spans="1:10" ht="120" x14ac:dyDescent="0.25">
      <c r="A221" s="126"/>
      <c r="B221" s="119">
        <v>1</v>
      </c>
      <c r="C221" s="10" t="s">
        <v>884</v>
      </c>
      <c r="D221" s="130" t="s">
        <v>30</v>
      </c>
      <c r="E221" s="146" t="s">
        <v>725</v>
      </c>
      <c r="F221" s="147"/>
      <c r="G221" s="11" t="s">
        <v>885</v>
      </c>
      <c r="H221" s="14">
        <v>48.68</v>
      </c>
      <c r="I221" s="121">
        <f t="shared" si="3"/>
        <v>48.68</v>
      </c>
      <c r="J221" s="127"/>
    </row>
    <row r="222" spans="1:10" ht="108" x14ac:dyDescent="0.25">
      <c r="A222" s="126"/>
      <c r="B222" s="119">
        <v>1</v>
      </c>
      <c r="C222" s="10" t="s">
        <v>886</v>
      </c>
      <c r="D222" s="130" t="s">
        <v>30</v>
      </c>
      <c r="E222" s="146" t="s">
        <v>725</v>
      </c>
      <c r="F222" s="147"/>
      <c r="G222" s="11" t="s">
        <v>887</v>
      </c>
      <c r="H222" s="14">
        <v>54.28</v>
      </c>
      <c r="I222" s="121">
        <f t="shared" si="3"/>
        <v>54.28</v>
      </c>
      <c r="J222" s="127"/>
    </row>
    <row r="223" spans="1:10" ht="108" x14ac:dyDescent="0.25">
      <c r="A223" s="126"/>
      <c r="B223" s="119">
        <v>2</v>
      </c>
      <c r="C223" s="10" t="s">
        <v>886</v>
      </c>
      <c r="D223" s="130" t="s">
        <v>31</v>
      </c>
      <c r="E223" s="146" t="s">
        <v>279</v>
      </c>
      <c r="F223" s="147"/>
      <c r="G223" s="11" t="s">
        <v>887</v>
      </c>
      <c r="H223" s="14">
        <v>54.28</v>
      </c>
      <c r="I223" s="121">
        <f t="shared" si="3"/>
        <v>108.56</v>
      </c>
      <c r="J223" s="127"/>
    </row>
    <row r="224" spans="1:10" ht="108" x14ac:dyDescent="0.25">
      <c r="A224" s="126"/>
      <c r="B224" s="119">
        <v>5</v>
      </c>
      <c r="C224" s="10" t="s">
        <v>886</v>
      </c>
      <c r="D224" s="130" t="s">
        <v>32</v>
      </c>
      <c r="E224" s="146" t="s">
        <v>279</v>
      </c>
      <c r="F224" s="147"/>
      <c r="G224" s="11" t="s">
        <v>887</v>
      </c>
      <c r="H224" s="14">
        <v>54.28</v>
      </c>
      <c r="I224" s="121">
        <f t="shared" si="3"/>
        <v>271.39999999999998</v>
      </c>
      <c r="J224" s="127"/>
    </row>
    <row r="225" spans="1:10" ht="108" x14ac:dyDescent="0.25">
      <c r="A225" s="126"/>
      <c r="B225" s="119">
        <v>1</v>
      </c>
      <c r="C225" s="10" t="s">
        <v>886</v>
      </c>
      <c r="D225" s="130" t="s">
        <v>32</v>
      </c>
      <c r="E225" s="146" t="s">
        <v>724</v>
      </c>
      <c r="F225" s="147"/>
      <c r="G225" s="11" t="s">
        <v>887</v>
      </c>
      <c r="H225" s="14">
        <v>54.28</v>
      </c>
      <c r="I225" s="121">
        <f t="shared" si="3"/>
        <v>54.28</v>
      </c>
      <c r="J225" s="127"/>
    </row>
    <row r="226" spans="1:10" ht="108" x14ac:dyDescent="0.25">
      <c r="A226" s="126"/>
      <c r="B226" s="119">
        <v>1</v>
      </c>
      <c r="C226" s="10" t="s">
        <v>886</v>
      </c>
      <c r="D226" s="130" t="s">
        <v>32</v>
      </c>
      <c r="E226" s="146" t="s">
        <v>725</v>
      </c>
      <c r="F226" s="147"/>
      <c r="G226" s="11" t="s">
        <v>887</v>
      </c>
      <c r="H226" s="14">
        <v>54.28</v>
      </c>
      <c r="I226" s="121">
        <f t="shared" si="3"/>
        <v>54.28</v>
      </c>
      <c r="J226" s="127"/>
    </row>
    <row r="227" spans="1:10" ht="108" x14ac:dyDescent="0.25">
      <c r="A227" s="126"/>
      <c r="B227" s="119">
        <v>5</v>
      </c>
      <c r="C227" s="10" t="s">
        <v>888</v>
      </c>
      <c r="D227" s="130" t="s">
        <v>31</v>
      </c>
      <c r="E227" s="146" t="s">
        <v>724</v>
      </c>
      <c r="F227" s="147"/>
      <c r="G227" s="11" t="s">
        <v>889</v>
      </c>
      <c r="H227" s="14">
        <v>57.43</v>
      </c>
      <c r="I227" s="121">
        <f t="shared" si="3"/>
        <v>287.14999999999998</v>
      </c>
      <c r="J227" s="127"/>
    </row>
    <row r="228" spans="1:10" ht="108" x14ac:dyDescent="0.25">
      <c r="A228" s="126"/>
      <c r="B228" s="119">
        <v>2</v>
      </c>
      <c r="C228" s="10" t="s">
        <v>888</v>
      </c>
      <c r="D228" s="130" t="s">
        <v>32</v>
      </c>
      <c r="E228" s="146" t="s">
        <v>724</v>
      </c>
      <c r="F228" s="147"/>
      <c r="G228" s="11" t="s">
        <v>889</v>
      </c>
      <c r="H228" s="14">
        <v>57.43</v>
      </c>
      <c r="I228" s="121">
        <f t="shared" si="3"/>
        <v>114.86</v>
      </c>
      <c r="J228" s="127"/>
    </row>
    <row r="229" spans="1:10" ht="120" x14ac:dyDescent="0.25">
      <c r="A229" s="126"/>
      <c r="B229" s="119">
        <v>1</v>
      </c>
      <c r="C229" s="10" t="s">
        <v>890</v>
      </c>
      <c r="D229" s="130" t="s">
        <v>28</v>
      </c>
      <c r="E229" s="146" t="s">
        <v>679</v>
      </c>
      <c r="F229" s="147"/>
      <c r="G229" s="11" t="s">
        <v>891</v>
      </c>
      <c r="H229" s="14">
        <v>54.63</v>
      </c>
      <c r="I229" s="121">
        <f t="shared" si="3"/>
        <v>54.63</v>
      </c>
      <c r="J229" s="127"/>
    </row>
    <row r="230" spans="1:10" ht="120" x14ac:dyDescent="0.25">
      <c r="A230" s="126"/>
      <c r="B230" s="119">
        <v>1</v>
      </c>
      <c r="C230" s="10" t="s">
        <v>890</v>
      </c>
      <c r="D230" s="130" t="s">
        <v>28</v>
      </c>
      <c r="E230" s="146" t="s">
        <v>277</v>
      </c>
      <c r="F230" s="147"/>
      <c r="G230" s="11" t="s">
        <v>891</v>
      </c>
      <c r="H230" s="14">
        <v>54.63</v>
      </c>
      <c r="I230" s="121">
        <f t="shared" si="3"/>
        <v>54.63</v>
      </c>
      <c r="J230" s="127"/>
    </row>
    <row r="231" spans="1:10" ht="120" x14ac:dyDescent="0.25">
      <c r="A231" s="126"/>
      <c r="B231" s="119">
        <v>1</v>
      </c>
      <c r="C231" s="10" t="s">
        <v>890</v>
      </c>
      <c r="D231" s="130" t="s">
        <v>30</v>
      </c>
      <c r="E231" s="146" t="s">
        <v>725</v>
      </c>
      <c r="F231" s="147"/>
      <c r="G231" s="11" t="s">
        <v>891</v>
      </c>
      <c r="H231" s="14">
        <v>54.63</v>
      </c>
      <c r="I231" s="121">
        <f t="shared" si="3"/>
        <v>54.63</v>
      </c>
      <c r="J231" s="127"/>
    </row>
    <row r="232" spans="1:10" ht="168" x14ac:dyDescent="0.25">
      <c r="A232" s="126"/>
      <c r="B232" s="119">
        <v>1</v>
      </c>
      <c r="C232" s="10" t="s">
        <v>892</v>
      </c>
      <c r="D232" s="130" t="s">
        <v>32</v>
      </c>
      <c r="E232" s="146" t="s">
        <v>271</v>
      </c>
      <c r="F232" s="147"/>
      <c r="G232" s="11" t="s">
        <v>893</v>
      </c>
      <c r="H232" s="14">
        <v>141.47999999999999</v>
      </c>
      <c r="I232" s="121">
        <f t="shared" si="3"/>
        <v>141.47999999999999</v>
      </c>
      <c r="J232" s="127"/>
    </row>
    <row r="233" spans="1:10" ht="120" x14ac:dyDescent="0.25">
      <c r="A233" s="126"/>
      <c r="B233" s="119">
        <v>4</v>
      </c>
      <c r="C233" s="10" t="s">
        <v>894</v>
      </c>
      <c r="D233" s="130" t="s">
        <v>42</v>
      </c>
      <c r="E233" s="146" t="s">
        <v>279</v>
      </c>
      <c r="F233" s="147"/>
      <c r="G233" s="11" t="s">
        <v>895</v>
      </c>
      <c r="H233" s="14">
        <v>59.18</v>
      </c>
      <c r="I233" s="121">
        <f t="shared" si="3"/>
        <v>236.72</v>
      </c>
      <c r="J233" s="127"/>
    </row>
    <row r="234" spans="1:10" ht="120" x14ac:dyDescent="0.25">
      <c r="A234" s="126"/>
      <c r="B234" s="119">
        <v>3</v>
      </c>
      <c r="C234" s="10" t="s">
        <v>894</v>
      </c>
      <c r="D234" s="130" t="s">
        <v>42</v>
      </c>
      <c r="E234" s="146" t="s">
        <v>277</v>
      </c>
      <c r="F234" s="147"/>
      <c r="G234" s="11" t="s">
        <v>895</v>
      </c>
      <c r="H234" s="14">
        <v>59.18</v>
      </c>
      <c r="I234" s="121">
        <f t="shared" si="3"/>
        <v>177.54</v>
      </c>
      <c r="J234" s="127"/>
    </row>
    <row r="235" spans="1:10" ht="120" x14ac:dyDescent="0.25">
      <c r="A235" s="126"/>
      <c r="B235" s="119">
        <v>2</v>
      </c>
      <c r="C235" s="10" t="s">
        <v>894</v>
      </c>
      <c r="D235" s="130" t="s">
        <v>42</v>
      </c>
      <c r="E235" s="146" t="s">
        <v>724</v>
      </c>
      <c r="F235" s="147"/>
      <c r="G235" s="11" t="s">
        <v>895</v>
      </c>
      <c r="H235" s="14">
        <v>59.18</v>
      </c>
      <c r="I235" s="121">
        <f t="shared" si="3"/>
        <v>118.36</v>
      </c>
      <c r="J235" s="127"/>
    </row>
    <row r="236" spans="1:10" ht="120" x14ac:dyDescent="0.25">
      <c r="A236" s="126"/>
      <c r="B236" s="119">
        <v>3</v>
      </c>
      <c r="C236" s="10" t="s">
        <v>894</v>
      </c>
      <c r="D236" s="130" t="s">
        <v>42</v>
      </c>
      <c r="E236" s="146" t="s">
        <v>725</v>
      </c>
      <c r="F236" s="147"/>
      <c r="G236" s="11" t="s">
        <v>895</v>
      </c>
      <c r="H236" s="14">
        <v>59.18</v>
      </c>
      <c r="I236" s="121">
        <f t="shared" si="3"/>
        <v>177.54</v>
      </c>
      <c r="J236" s="127"/>
    </row>
    <row r="237" spans="1:10" ht="120" x14ac:dyDescent="0.25">
      <c r="A237" s="126"/>
      <c r="B237" s="119">
        <v>2</v>
      </c>
      <c r="C237" s="10" t="s">
        <v>896</v>
      </c>
      <c r="D237" s="130" t="s">
        <v>40</v>
      </c>
      <c r="E237" s="146" t="s">
        <v>279</v>
      </c>
      <c r="F237" s="147"/>
      <c r="G237" s="11" t="s">
        <v>897</v>
      </c>
      <c r="H237" s="14">
        <v>62.69</v>
      </c>
      <c r="I237" s="121">
        <f t="shared" si="3"/>
        <v>125.38</v>
      </c>
      <c r="J237" s="127"/>
    </row>
    <row r="238" spans="1:10" ht="120" x14ac:dyDescent="0.25">
      <c r="A238" s="126"/>
      <c r="B238" s="119">
        <v>1</v>
      </c>
      <c r="C238" s="10" t="s">
        <v>898</v>
      </c>
      <c r="D238" s="130" t="s">
        <v>40</v>
      </c>
      <c r="E238" s="146" t="s">
        <v>277</v>
      </c>
      <c r="F238" s="147"/>
      <c r="G238" s="11" t="s">
        <v>899</v>
      </c>
      <c r="H238" s="14">
        <v>67.239999999999995</v>
      </c>
      <c r="I238" s="121">
        <f t="shared" si="3"/>
        <v>67.239999999999995</v>
      </c>
      <c r="J238" s="127"/>
    </row>
    <row r="239" spans="1:10" ht="120" x14ac:dyDescent="0.25">
      <c r="A239" s="126"/>
      <c r="B239" s="119">
        <v>2</v>
      </c>
      <c r="C239" s="10" t="s">
        <v>898</v>
      </c>
      <c r="D239" s="130" t="s">
        <v>42</v>
      </c>
      <c r="E239" s="146" t="s">
        <v>724</v>
      </c>
      <c r="F239" s="147"/>
      <c r="G239" s="11" t="s">
        <v>899</v>
      </c>
      <c r="H239" s="14">
        <v>67.239999999999995</v>
      </c>
      <c r="I239" s="121">
        <f t="shared" si="3"/>
        <v>134.47999999999999</v>
      </c>
      <c r="J239" s="127"/>
    </row>
    <row r="240" spans="1:10" ht="120" x14ac:dyDescent="0.25">
      <c r="A240" s="126"/>
      <c r="B240" s="119">
        <v>1</v>
      </c>
      <c r="C240" s="10" t="s">
        <v>898</v>
      </c>
      <c r="D240" s="130" t="s">
        <v>42</v>
      </c>
      <c r="E240" s="146" t="s">
        <v>725</v>
      </c>
      <c r="F240" s="147"/>
      <c r="G240" s="11" t="s">
        <v>899</v>
      </c>
      <c r="H240" s="14">
        <v>67.239999999999995</v>
      </c>
      <c r="I240" s="121">
        <f t="shared" si="3"/>
        <v>67.239999999999995</v>
      </c>
      <c r="J240" s="127"/>
    </row>
    <row r="241" spans="1:10" ht="192" x14ac:dyDescent="0.25">
      <c r="A241" s="126"/>
      <c r="B241" s="119">
        <v>1</v>
      </c>
      <c r="C241" s="10" t="s">
        <v>900</v>
      </c>
      <c r="D241" s="130" t="s">
        <v>42</v>
      </c>
      <c r="E241" s="146" t="s">
        <v>112</v>
      </c>
      <c r="F241" s="147"/>
      <c r="G241" s="11" t="s">
        <v>901</v>
      </c>
      <c r="H241" s="14">
        <v>143.58000000000001</v>
      </c>
      <c r="I241" s="121">
        <f t="shared" si="3"/>
        <v>143.58000000000001</v>
      </c>
      <c r="J241" s="127"/>
    </row>
    <row r="242" spans="1:10" ht="192" x14ac:dyDescent="0.25">
      <c r="A242" s="126"/>
      <c r="B242" s="119">
        <v>2</v>
      </c>
      <c r="C242" s="10" t="s">
        <v>900</v>
      </c>
      <c r="D242" s="130" t="s">
        <v>42</v>
      </c>
      <c r="E242" s="146" t="s">
        <v>216</v>
      </c>
      <c r="F242" s="147"/>
      <c r="G242" s="11" t="s">
        <v>901</v>
      </c>
      <c r="H242" s="14">
        <v>143.58000000000001</v>
      </c>
      <c r="I242" s="121">
        <f t="shared" si="3"/>
        <v>287.16000000000003</v>
      </c>
      <c r="J242" s="127"/>
    </row>
    <row r="243" spans="1:10" ht="96" x14ac:dyDescent="0.25">
      <c r="A243" s="126"/>
      <c r="B243" s="119">
        <v>1</v>
      </c>
      <c r="C243" s="10" t="s">
        <v>902</v>
      </c>
      <c r="D243" s="130" t="s">
        <v>30</v>
      </c>
      <c r="E243" s="146" t="s">
        <v>725</v>
      </c>
      <c r="F243" s="147"/>
      <c r="G243" s="11" t="s">
        <v>903</v>
      </c>
      <c r="H243" s="14">
        <v>51.48</v>
      </c>
      <c r="I243" s="121">
        <f t="shared" si="3"/>
        <v>51.48</v>
      </c>
      <c r="J243" s="127"/>
    </row>
    <row r="244" spans="1:10" ht="120" x14ac:dyDescent="0.25">
      <c r="A244" s="126"/>
      <c r="B244" s="119">
        <v>2</v>
      </c>
      <c r="C244" s="10" t="s">
        <v>904</v>
      </c>
      <c r="D244" s="130" t="s">
        <v>31</v>
      </c>
      <c r="E244" s="146" t="s">
        <v>905</v>
      </c>
      <c r="F244" s="147"/>
      <c r="G244" s="11" t="s">
        <v>906</v>
      </c>
      <c r="H244" s="14">
        <v>72.84</v>
      </c>
      <c r="I244" s="121">
        <f t="shared" si="3"/>
        <v>145.68</v>
      </c>
      <c r="J244" s="127"/>
    </row>
    <row r="245" spans="1:10" ht="120" x14ac:dyDescent="0.25">
      <c r="A245" s="126"/>
      <c r="B245" s="119">
        <v>4</v>
      </c>
      <c r="C245" s="10" t="s">
        <v>904</v>
      </c>
      <c r="D245" s="130" t="s">
        <v>31</v>
      </c>
      <c r="E245" s="146" t="s">
        <v>907</v>
      </c>
      <c r="F245" s="147"/>
      <c r="G245" s="11" t="s">
        <v>906</v>
      </c>
      <c r="H245" s="14">
        <v>72.84</v>
      </c>
      <c r="I245" s="121">
        <f t="shared" si="3"/>
        <v>291.36</v>
      </c>
      <c r="J245" s="127"/>
    </row>
    <row r="246" spans="1:10" ht="180" x14ac:dyDescent="0.25">
      <c r="A246" s="126"/>
      <c r="B246" s="119">
        <v>1</v>
      </c>
      <c r="C246" s="10" t="s">
        <v>908</v>
      </c>
      <c r="D246" s="130" t="s">
        <v>72</v>
      </c>
      <c r="E246" s="146"/>
      <c r="F246" s="147"/>
      <c r="G246" s="11" t="s">
        <v>909</v>
      </c>
      <c r="H246" s="14">
        <v>43.43</v>
      </c>
      <c r="I246" s="121">
        <f t="shared" si="3"/>
        <v>43.43</v>
      </c>
      <c r="J246" s="127"/>
    </row>
    <row r="247" spans="1:10" ht="180" x14ac:dyDescent="0.25">
      <c r="A247" s="126"/>
      <c r="B247" s="119">
        <v>1</v>
      </c>
      <c r="C247" s="10" t="s">
        <v>908</v>
      </c>
      <c r="D247" s="130" t="s">
        <v>31</v>
      </c>
      <c r="E247" s="146"/>
      <c r="F247" s="147"/>
      <c r="G247" s="11" t="s">
        <v>909</v>
      </c>
      <c r="H247" s="14">
        <v>43.43</v>
      </c>
      <c r="I247" s="121">
        <f t="shared" si="3"/>
        <v>43.43</v>
      </c>
      <c r="J247" s="127"/>
    </row>
    <row r="248" spans="1:10" ht="180" x14ac:dyDescent="0.25">
      <c r="A248" s="126"/>
      <c r="B248" s="119">
        <v>1</v>
      </c>
      <c r="C248" s="10" t="s">
        <v>908</v>
      </c>
      <c r="D248" s="130" t="s">
        <v>95</v>
      </c>
      <c r="E248" s="146"/>
      <c r="F248" s="147"/>
      <c r="G248" s="11" t="s">
        <v>909</v>
      </c>
      <c r="H248" s="14">
        <v>43.43</v>
      </c>
      <c r="I248" s="121">
        <f t="shared" si="3"/>
        <v>43.43</v>
      </c>
      <c r="J248" s="127"/>
    </row>
    <row r="249" spans="1:10" ht="120" x14ac:dyDescent="0.25">
      <c r="A249" s="126"/>
      <c r="B249" s="120">
        <v>1</v>
      </c>
      <c r="C249" s="12" t="s">
        <v>910</v>
      </c>
      <c r="D249" s="131" t="s">
        <v>34</v>
      </c>
      <c r="E249" s="148" t="s">
        <v>279</v>
      </c>
      <c r="F249" s="149"/>
      <c r="G249" s="13" t="s">
        <v>911</v>
      </c>
      <c r="H249" s="15">
        <v>112.07</v>
      </c>
      <c r="I249" s="122">
        <f t="shared" si="3"/>
        <v>112.07</v>
      </c>
      <c r="J249" s="127"/>
    </row>
  </sheetData>
  <mergeCells count="232">
    <mergeCell ref="I10:I11"/>
    <mergeCell ref="I14:I15"/>
    <mergeCell ref="E20:F20"/>
    <mergeCell ref="E21:F21"/>
    <mergeCell ref="E22:F22"/>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E45:F45"/>
    <mergeCell ref="E46:F46"/>
    <mergeCell ref="E47:F47"/>
    <mergeCell ref="E48:F48"/>
    <mergeCell ref="E49:F49"/>
    <mergeCell ref="E40:F40"/>
    <mergeCell ref="E41:F41"/>
    <mergeCell ref="E42:F42"/>
    <mergeCell ref="E43:F43"/>
    <mergeCell ref="E44:F44"/>
    <mergeCell ref="E55:F55"/>
    <mergeCell ref="E56:F56"/>
    <mergeCell ref="E57:F57"/>
    <mergeCell ref="E58:F58"/>
    <mergeCell ref="E59:F59"/>
    <mergeCell ref="E50:F50"/>
    <mergeCell ref="E51:F51"/>
    <mergeCell ref="E52:F52"/>
    <mergeCell ref="E53:F53"/>
    <mergeCell ref="E54:F54"/>
    <mergeCell ref="E65:F65"/>
    <mergeCell ref="E66:F66"/>
    <mergeCell ref="E67:F67"/>
    <mergeCell ref="E68:F68"/>
    <mergeCell ref="E69:F69"/>
    <mergeCell ref="E60:F60"/>
    <mergeCell ref="E61:F61"/>
    <mergeCell ref="E62:F62"/>
    <mergeCell ref="E63:F63"/>
    <mergeCell ref="E64:F64"/>
    <mergeCell ref="E75:F75"/>
    <mergeCell ref="E76:F76"/>
    <mergeCell ref="E77:F77"/>
    <mergeCell ref="E78:F78"/>
    <mergeCell ref="E79:F79"/>
    <mergeCell ref="E70:F70"/>
    <mergeCell ref="E71:F71"/>
    <mergeCell ref="E72:F72"/>
    <mergeCell ref="E73:F73"/>
    <mergeCell ref="E74:F74"/>
    <mergeCell ref="E85:F85"/>
    <mergeCell ref="E86:F86"/>
    <mergeCell ref="E87:F87"/>
    <mergeCell ref="E88:F88"/>
    <mergeCell ref="E89:F89"/>
    <mergeCell ref="E80:F80"/>
    <mergeCell ref="E81:F81"/>
    <mergeCell ref="E82:F82"/>
    <mergeCell ref="E83:F83"/>
    <mergeCell ref="E84:F84"/>
    <mergeCell ref="E95:F95"/>
    <mergeCell ref="E96:F96"/>
    <mergeCell ref="E97:F97"/>
    <mergeCell ref="E98:F98"/>
    <mergeCell ref="E99:F99"/>
    <mergeCell ref="E90:F90"/>
    <mergeCell ref="E91:F91"/>
    <mergeCell ref="E92:F92"/>
    <mergeCell ref="E93:F93"/>
    <mergeCell ref="E94:F94"/>
    <mergeCell ref="E105:F105"/>
    <mergeCell ref="E106:F106"/>
    <mergeCell ref="E107:F107"/>
    <mergeCell ref="E108:F108"/>
    <mergeCell ref="E109:F109"/>
    <mergeCell ref="E100:F100"/>
    <mergeCell ref="E101:F101"/>
    <mergeCell ref="E102:F102"/>
    <mergeCell ref="E103:F103"/>
    <mergeCell ref="E104:F104"/>
    <mergeCell ref="E115:F115"/>
    <mergeCell ref="E116:F116"/>
    <mergeCell ref="E117:F117"/>
    <mergeCell ref="E118:F118"/>
    <mergeCell ref="E119:F119"/>
    <mergeCell ref="E110:F110"/>
    <mergeCell ref="E111:F111"/>
    <mergeCell ref="E112:F112"/>
    <mergeCell ref="E113:F113"/>
    <mergeCell ref="E114:F114"/>
    <mergeCell ref="E125:F125"/>
    <mergeCell ref="E126:F126"/>
    <mergeCell ref="E127:F127"/>
    <mergeCell ref="E128:F128"/>
    <mergeCell ref="E129:F129"/>
    <mergeCell ref="E120:F120"/>
    <mergeCell ref="E121:F121"/>
    <mergeCell ref="E122:F122"/>
    <mergeCell ref="E123:F123"/>
    <mergeCell ref="E124:F124"/>
    <mergeCell ref="E135:F135"/>
    <mergeCell ref="E136:F136"/>
    <mergeCell ref="E137:F137"/>
    <mergeCell ref="E138:F138"/>
    <mergeCell ref="E139:F139"/>
    <mergeCell ref="E130:F130"/>
    <mergeCell ref="E131:F131"/>
    <mergeCell ref="E132:F132"/>
    <mergeCell ref="E133:F133"/>
    <mergeCell ref="E134:F134"/>
    <mergeCell ref="E145:F145"/>
    <mergeCell ref="E146:F146"/>
    <mergeCell ref="E147:F147"/>
    <mergeCell ref="E148:F148"/>
    <mergeCell ref="E149:F149"/>
    <mergeCell ref="E140:F140"/>
    <mergeCell ref="E141:F141"/>
    <mergeCell ref="E142:F142"/>
    <mergeCell ref="E143:F143"/>
    <mergeCell ref="E144:F144"/>
    <mergeCell ref="E155:F155"/>
    <mergeCell ref="E156:F156"/>
    <mergeCell ref="E157:F157"/>
    <mergeCell ref="E158:F158"/>
    <mergeCell ref="E159:F159"/>
    <mergeCell ref="E150:F150"/>
    <mergeCell ref="E151:F151"/>
    <mergeCell ref="E152:F152"/>
    <mergeCell ref="E153:F153"/>
    <mergeCell ref="E154:F154"/>
    <mergeCell ref="E165:F165"/>
    <mergeCell ref="E166:F166"/>
    <mergeCell ref="E167:F167"/>
    <mergeCell ref="E168:F168"/>
    <mergeCell ref="E169:F169"/>
    <mergeCell ref="E160:F160"/>
    <mergeCell ref="E161:F161"/>
    <mergeCell ref="E162:F162"/>
    <mergeCell ref="E163:F163"/>
    <mergeCell ref="E164:F164"/>
    <mergeCell ref="E175:F175"/>
    <mergeCell ref="E176:F176"/>
    <mergeCell ref="E177:F177"/>
    <mergeCell ref="E178:F178"/>
    <mergeCell ref="E179:F179"/>
    <mergeCell ref="E170:F170"/>
    <mergeCell ref="E171:F171"/>
    <mergeCell ref="E172:F172"/>
    <mergeCell ref="E173:F173"/>
    <mergeCell ref="E174:F174"/>
    <mergeCell ref="E185:F185"/>
    <mergeCell ref="E186:F186"/>
    <mergeCell ref="E187:F187"/>
    <mergeCell ref="E188:F188"/>
    <mergeCell ref="E189:F189"/>
    <mergeCell ref="E180:F180"/>
    <mergeCell ref="E181:F181"/>
    <mergeCell ref="E182:F182"/>
    <mergeCell ref="E183:F183"/>
    <mergeCell ref="E184:F184"/>
    <mergeCell ref="E195:F195"/>
    <mergeCell ref="E196:F196"/>
    <mergeCell ref="E197:F197"/>
    <mergeCell ref="E198:F198"/>
    <mergeCell ref="E199:F199"/>
    <mergeCell ref="E190:F190"/>
    <mergeCell ref="E191:F191"/>
    <mergeCell ref="E192:F192"/>
    <mergeCell ref="E193:F193"/>
    <mergeCell ref="E194:F194"/>
    <mergeCell ref="E205:F205"/>
    <mergeCell ref="E206:F206"/>
    <mergeCell ref="E207:F207"/>
    <mergeCell ref="E208:F208"/>
    <mergeCell ref="E209:F209"/>
    <mergeCell ref="E200:F200"/>
    <mergeCell ref="E201:F201"/>
    <mergeCell ref="E202:F202"/>
    <mergeCell ref="E203:F203"/>
    <mergeCell ref="E204:F204"/>
    <mergeCell ref="E215:F215"/>
    <mergeCell ref="E216:F216"/>
    <mergeCell ref="E217:F217"/>
    <mergeCell ref="E218:F218"/>
    <mergeCell ref="E219:F219"/>
    <mergeCell ref="E210:F210"/>
    <mergeCell ref="E211:F211"/>
    <mergeCell ref="E212:F212"/>
    <mergeCell ref="E213:F213"/>
    <mergeCell ref="E214:F214"/>
    <mergeCell ref="E225:F225"/>
    <mergeCell ref="E226:F226"/>
    <mergeCell ref="E227:F227"/>
    <mergeCell ref="E228:F228"/>
    <mergeCell ref="E229:F229"/>
    <mergeCell ref="E220:F220"/>
    <mergeCell ref="E221:F221"/>
    <mergeCell ref="E222:F222"/>
    <mergeCell ref="E223:F223"/>
    <mergeCell ref="E224:F224"/>
    <mergeCell ref="E235:F235"/>
    <mergeCell ref="E236:F236"/>
    <mergeCell ref="E237:F237"/>
    <mergeCell ref="E238:F238"/>
    <mergeCell ref="E239:F239"/>
    <mergeCell ref="E230:F230"/>
    <mergeCell ref="E231:F231"/>
    <mergeCell ref="E232:F232"/>
    <mergeCell ref="E233:F233"/>
    <mergeCell ref="E234:F234"/>
    <mergeCell ref="E245:F245"/>
    <mergeCell ref="E246:F246"/>
    <mergeCell ref="E247:F247"/>
    <mergeCell ref="E248:F248"/>
    <mergeCell ref="E249:F249"/>
    <mergeCell ref="E240:F240"/>
    <mergeCell ref="E241:F241"/>
    <mergeCell ref="E242:F242"/>
    <mergeCell ref="E243:F243"/>
    <mergeCell ref="E244:F24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61"/>
  <sheetViews>
    <sheetView zoomScale="90" zoomScaleNormal="90" workbookViewId="0">
      <selection activeCell="D22" sqref="D22:D249"/>
    </sheetView>
  </sheetViews>
  <sheetFormatPr defaultRowHeight="15" outlineLevelRow="1" x14ac:dyDescent="0.2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x14ac:dyDescent="0.25">
      <c r="A1" s="3"/>
      <c r="B1" s="4"/>
      <c r="C1" s="4"/>
      <c r="D1" s="4"/>
      <c r="E1" s="4"/>
      <c r="F1" s="4"/>
      <c r="G1" s="4"/>
      <c r="H1" s="4"/>
      <c r="I1" s="4"/>
      <c r="J1" s="4"/>
      <c r="K1" s="4"/>
      <c r="L1" s="5"/>
      <c r="N1" s="102">
        <f>N2/N3</f>
        <v>1</v>
      </c>
      <c r="O1" t="s">
        <v>187</v>
      </c>
    </row>
    <row r="2" spans="1:15" ht="15.75" customHeight="1" x14ac:dyDescent="0.25">
      <c r="A2" s="126"/>
      <c r="B2" s="137" t="s">
        <v>139</v>
      </c>
      <c r="C2" s="132"/>
      <c r="D2" s="132"/>
      <c r="E2" s="132"/>
      <c r="F2" s="132"/>
      <c r="G2" s="132"/>
      <c r="H2" s="132"/>
      <c r="I2" s="132"/>
      <c r="J2" s="132"/>
      <c r="K2" s="138" t="s">
        <v>145</v>
      </c>
      <c r="L2" s="127"/>
      <c r="N2">
        <v>19587.180000000015</v>
      </c>
      <c r="O2" t="s">
        <v>188</v>
      </c>
    </row>
    <row r="3" spans="1:15" ht="12.75" customHeight="1" x14ac:dyDescent="0.25">
      <c r="A3" s="126"/>
      <c r="B3" s="134" t="s">
        <v>140</v>
      </c>
      <c r="C3" s="132"/>
      <c r="D3" s="132"/>
      <c r="E3" s="132"/>
      <c r="F3" s="132"/>
      <c r="G3" s="132"/>
      <c r="H3" s="132"/>
      <c r="I3" s="132"/>
      <c r="J3" s="132"/>
      <c r="K3" s="132"/>
      <c r="L3" s="127"/>
      <c r="N3">
        <v>19587.180000000015</v>
      </c>
      <c r="O3" t="s">
        <v>189</v>
      </c>
    </row>
    <row r="4" spans="1:15" ht="12.75" customHeight="1" x14ac:dyDescent="0.25">
      <c r="A4" s="126"/>
      <c r="B4" s="134" t="s">
        <v>141</v>
      </c>
      <c r="C4" s="132"/>
      <c r="D4" s="132"/>
      <c r="E4" s="132"/>
      <c r="F4" s="132"/>
      <c r="G4" s="132"/>
      <c r="H4" s="132"/>
      <c r="I4" s="132"/>
      <c r="J4" s="132"/>
      <c r="K4" s="132"/>
      <c r="L4" s="127"/>
    </row>
    <row r="5" spans="1:15" ht="12.75" customHeight="1" x14ac:dyDescent="0.25">
      <c r="A5" s="126"/>
      <c r="B5" s="134" t="s">
        <v>142</v>
      </c>
      <c r="C5" s="132"/>
      <c r="D5" s="132"/>
      <c r="E5" s="132"/>
      <c r="F5" s="132"/>
      <c r="G5" s="132"/>
      <c r="H5" s="132"/>
      <c r="I5" s="132"/>
      <c r="J5" s="132"/>
      <c r="K5" s="132"/>
      <c r="L5" s="127"/>
    </row>
    <row r="6" spans="1:15" ht="12.75" customHeight="1" x14ac:dyDescent="0.25">
      <c r="A6" s="126"/>
      <c r="B6" s="134" t="s">
        <v>143</v>
      </c>
      <c r="C6" s="132"/>
      <c r="D6" s="132"/>
      <c r="E6" s="132"/>
      <c r="F6" s="132"/>
      <c r="G6" s="132"/>
      <c r="H6" s="132"/>
      <c r="I6" s="132"/>
      <c r="J6" s="132"/>
      <c r="K6" s="132"/>
      <c r="L6" s="127"/>
    </row>
    <row r="7" spans="1:15" ht="12.75" customHeight="1" x14ac:dyDescent="0.25">
      <c r="A7" s="126"/>
      <c r="B7" s="134" t="s">
        <v>144</v>
      </c>
      <c r="C7" s="132"/>
      <c r="D7" s="132"/>
      <c r="E7" s="132"/>
      <c r="F7" s="132"/>
      <c r="G7" s="132"/>
      <c r="H7" s="132"/>
      <c r="I7" s="132"/>
      <c r="J7" s="132"/>
      <c r="K7" s="132"/>
      <c r="L7" s="127"/>
    </row>
    <row r="8" spans="1:15" ht="12.75" customHeight="1" x14ac:dyDescent="0.25">
      <c r="A8" s="126"/>
      <c r="B8" s="132"/>
      <c r="C8" s="132"/>
      <c r="D8" s="132"/>
      <c r="E8" s="132"/>
      <c r="F8" s="132"/>
      <c r="G8" s="132"/>
      <c r="H8" s="132"/>
      <c r="I8" s="132"/>
      <c r="J8" s="132"/>
      <c r="K8" s="132"/>
      <c r="L8" s="127"/>
    </row>
    <row r="9" spans="1:15" ht="12.75" customHeight="1" x14ac:dyDescent="0.25">
      <c r="A9" s="126"/>
      <c r="B9" s="113" t="s">
        <v>5</v>
      </c>
      <c r="C9" s="114"/>
      <c r="D9" s="114"/>
      <c r="E9" s="114"/>
      <c r="F9" s="115"/>
      <c r="G9" s="110"/>
      <c r="H9" s="111" t="s">
        <v>12</v>
      </c>
      <c r="I9" s="132"/>
      <c r="J9" s="132"/>
      <c r="K9" s="111" t="s">
        <v>201</v>
      </c>
      <c r="L9" s="127"/>
    </row>
    <row r="10" spans="1:15" ht="15" customHeight="1" x14ac:dyDescent="0.25">
      <c r="A10" s="126"/>
      <c r="B10" s="126" t="s">
        <v>716</v>
      </c>
      <c r="C10" s="132"/>
      <c r="D10" s="132"/>
      <c r="E10" s="132"/>
      <c r="F10" s="127"/>
      <c r="G10" s="128"/>
      <c r="H10" s="128" t="s">
        <v>716</v>
      </c>
      <c r="I10" s="132"/>
      <c r="J10" s="132"/>
      <c r="K10" s="150">
        <f>IF(Invoice!J10&lt;&gt;"",Invoice!J10,"")</f>
        <v>31242</v>
      </c>
      <c r="L10" s="127"/>
    </row>
    <row r="11" spans="1:15" ht="12.75" customHeight="1" x14ac:dyDescent="0.25">
      <c r="A11" s="126"/>
      <c r="B11" s="126" t="s">
        <v>717</v>
      </c>
      <c r="C11" s="132"/>
      <c r="D11" s="132"/>
      <c r="E11" s="132"/>
      <c r="F11" s="127"/>
      <c r="G11" s="128"/>
      <c r="H11" s="128" t="s">
        <v>717</v>
      </c>
      <c r="I11" s="132"/>
      <c r="J11" s="132"/>
      <c r="K11" s="151"/>
      <c r="L11" s="127"/>
    </row>
    <row r="12" spans="1:15" ht="12.75" customHeight="1" x14ac:dyDescent="0.25">
      <c r="A12" s="126"/>
      <c r="B12" s="126" t="s">
        <v>718</v>
      </c>
      <c r="C12" s="132"/>
      <c r="D12" s="132"/>
      <c r="E12" s="132"/>
      <c r="F12" s="127"/>
      <c r="G12" s="128"/>
      <c r="H12" s="128" t="s">
        <v>718</v>
      </c>
      <c r="I12" s="132"/>
      <c r="J12" s="132"/>
      <c r="K12" s="132"/>
      <c r="L12" s="127"/>
    </row>
    <row r="13" spans="1:15" ht="12.75" customHeight="1" x14ac:dyDescent="0.25">
      <c r="A13" s="126"/>
      <c r="B13" s="126" t="s">
        <v>719</v>
      </c>
      <c r="C13" s="132"/>
      <c r="D13" s="132"/>
      <c r="E13" s="132"/>
      <c r="F13" s="127"/>
      <c r="G13" s="128"/>
      <c r="H13" s="128" t="s">
        <v>719</v>
      </c>
      <c r="I13" s="132"/>
      <c r="J13" s="132"/>
      <c r="K13" s="111" t="s">
        <v>16</v>
      </c>
      <c r="L13" s="127"/>
    </row>
    <row r="14" spans="1:15" ht="15" customHeight="1" x14ac:dyDescent="0.25">
      <c r="A14" s="126"/>
      <c r="B14" s="126" t="s">
        <v>157</v>
      </c>
      <c r="C14" s="132"/>
      <c r="D14" s="132"/>
      <c r="E14" s="132"/>
      <c r="F14" s="127"/>
      <c r="G14" s="128"/>
      <c r="H14" s="128" t="s">
        <v>157</v>
      </c>
      <c r="I14" s="132"/>
      <c r="J14" s="132"/>
      <c r="K14" s="152">
        <f>Invoice!J14</f>
        <v>45168</v>
      </c>
      <c r="L14" s="127"/>
    </row>
    <row r="15" spans="1:15" ht="15" customHeight="1" x14ac:dyDescent="0.25">
      <c r="A15" s="126"/>
      <c r="B15" s="6" t="s">
        <v>11</v>
      </c>
      <c r="C15" s="7"/>
      <c r="D15" s="7"/>
      <c r="E15" s="7"/>
      <c r="F15" s="8"/>
      <c r="G15" s="128"/>
      <c r="H15" s="9" t="s">
        <v>11</v>
      </c>
      <c r="I15" s="132"/>
      <c r="J15" s="132"/>
      <c r="K15" s="153"/>
      <c r="L15" s="127"/>
    </row>
    <row r="16" spans="1:15" ht="15" customHeight="1" x14ac:dyDescent="0.25">
      <c r="A16" s="126"/>
      <c r="B16" s="132"/>
      <c r="C16" s="132"/>
      <c r="D16" s="132"/>
      <c r="E16" s="132"/>
      <c r="F16" s="132"/>
      <c r="G16" s="132"/>
      <c r="H16" s="132"/>
      <c r="I16" s="136" t="s">
        <v>147</v>
      </c>
      <c r="J16" s="136" t="s">
        <v>147</v>
      </c>
      <c r="K16" s="142">
        <v>39807</v>
      </c>
      <c r="L16" s="127"/>
    </row>
    <row r="17" spans="1:12" ht="12.75" customHeight="1" x14ac:dyDescent="0.25">
      <c r="A17" s="126"/>
      <c r="B17" s="132" t="s">
        <v>720</v>
      </c>
      <c r="C17" s="132"/>
      <c r="D17" s="132"/>
      <c r="E17" s="132"/>
      <c r="F17" s="132"/>
      <c r="G17" s="132"/>
      <c r="H17" s="132"/>
      <c r="I17" s="136" t="s">
        <v>148</v>
      </c>
      <c r="J17" s="136" t="s">
        <v>148</v>
      </c>
      <c r="K17" s="142" t="str">
        <f>IF(Invoice!J17&lt;&gt;"",Invoice!J17,"")</f>
        <v>Sunny</v>
      </c>
      <c r="L17" s="127"/>
    </row>
    <row r="18" spans="1:12" ht="18" customHeight="1" x14ac:dyDescent="0.25">
      <c r="A18" s="126"/>
      <c r="B18" s="132" t="s">
        <v>721</v>
      </c>
      <c r="C18" s="132"/>
      <c r="D18" s="132"/>
      <c r="E18" s="132"/>
      <c r="F18" s="132"/>
      <c r="G18" s="132"/>
      <c r="H18" s="132"/>
      <c r="I18" s="135" t="s">
        <v>264</v>
      </c>
      <c r="J18" s="135" t="s">
        <v>264</v>
      </c>
      <c r="K18" s="116" t="s">
        <v>282</v>
      </c>
      <c r="L18" s="127"/>
    </row>
    <row r="19" spans="1:12" ht="12.75" customHeight="1" x14ac:dyDescent="0.25">
      <c r="A19" s="126"/>
      <c r="B19" s="132"/>
      <c r="C19" s="132"/>
      <c r="D19" s="132"/>
      <c r="E19" s="132"/>
      <c r="F19" s="132"/>
      <c r="G19" s="132"/>
      <c r="H19" s="132"/>
      <c r="I19" s="132"/>
      <c r="J19" s="132"/>
      <c r="K19" s="132"/>
      <c r="L19" s="127"/>
    </row>
    <row r="20" spans="1:12" ht="12.75" customHeight="1" x14ac:dyDescent="0.25">
      <c r="A20" s="126"/>
      <c r="B20" s="112" t="s">
        <v>204</v>
      </c>
      <c r="C20" s="112" t="s">
        <v>205</v>
      </c>
      <c r="D20" s="112" t="s">
        <v>290</v>
      </c>
      <c r="E20" s="129" t="s">
        <v>206</v>
      </c>
      <c r="F20" s="154" t="s">
        <v>207</v>
      </c>
      <c r="G20" s="155"/>
      <c r="H20" s="112" t="s">
        <v>174</v>
      </c>
      <c r="I20" s="112" t="s">
        <v>208</v>
      </c>
      <c r="J20" s="112" t="s">
        <v>208</v>
      </c>
      <c r="K20" s="112" t="s">
        <v>26</v>
      </c>
      <c r="L20" s="127"/>
    </row>
    <row r="21" spans="1:12" ht="12.75" customHeight="1" x14ac:dyDescent="0.25">
      <c r="A21" s="126"/>
      <c r="B21" s="117"/>
      <c r="C21" s="117"/>
      <c r="D21" s="117"/>
      <c r="E21" s="118"/>
      <c r="F21" s="156"/>
      <c r="G21" s="157"/>
      <c r="H21" s="117" t="s">
        <v>146</v>
      </c>
      <c r="I21" s="117"/>
      <c r="J21" s="117"/>
      <c r="K21" s="117"/>
      <c r="L21" s="127"/>
    </row>
    <row r="22" spans="1:12" ht="24" customHeight="1" x14ac:dyDescent="0.25">
      <c r="A22" s="126"/>
      <c r="B22" s="119">
        <f>'Tax Invoice'!D18</f>
        <v>2</v>
      </c>
      <c r="C22" s="10" t="s">
        <v>722</v>
      </c>
      <c r="D22" s="10" t="s">
        <v>722</v>
      </c>
      <c r="E22" s="130" t="s">
        <v>30</v>
      </c>
      <c r="F22" s="146" t="s">
        <v>115</v>
      </c>
      <c r="G22" s="147"/>
      <c r="H22" s="11" t="s">
        <v>723</v>
      </c>
      <c r="I22" s="14">
        <f t="shared" ref="I22:I85" si="0">ROUNDUP(J22*$N$1,2)</f>
        <v>7.35</v>
      </c>
      <c r="J22" s="14">
        <v>7.35</v>
      </c>
      <c r="K22" s="121">
        <f t="shared" ref="K22:K85" si="1">I22*B22</f>
        <v>14.7</v>
      </c>
      <c r="L22" s="127"/>
    </row>
    <row r="23" spans="1:12" ht="24" customHeight="1" x14ac:dyDescent="0.25">
      <c r="A23" s="126"/>
      <c r="B23" s="119">
        <f>'Tax Invoice'!D19</f>
        <v>2</v>
      </c>
      <c r="C23" s="10" t="s">
        <v>722</v>
      </c>
      <c r="D23" s="10" t="s">
        <v>722</v>
      </c>
      <c r="E23" s="130" t="s">
        <v>30</v>
      </c>
      <c r="F23" s="146" t="s">
        <v>724</v>
      </c>
      <c r="G23" s="147"/>
      <c r="H23" s="11" t="s">
        <v>723</v>
      </c>
      <c r="I23" s="14">
        <f t="shared" si="0"/>
        <v>7.35</v>
      </c>
      <c r="J23" s="14">
        <v>7.35</v>
      </c>
      <c r="K23" s="121">
        <f t="shared" si="1"/>
        <v>14.7</v>
      </c>
      <c r="L23" s="127"/>
    </row>
    <row r="24" spans="1:12" ht="24" customHeight="1" x14ac:dyDescent="0.25">
      <c r="A24" s="126"/>
      <c r="B24" s="119">
        <f>'Tax Invoice'!D20</f>
        <v>6</v>
      </c>
      <c r="C24" s="10" t="s">
        <v>722</v>
      </c>
      <c r="D24" s="10" t="s">
        <v>722</v>
      </c>
      <c r="E24" s="130" t="s">
        <v>30</v>
      </c>
      <c r="F24" s="146" t="s">
        <v>725</v>
      </c>
      <c r="G24" s="147"/>
      <c r="H24" s="11" t="s">
        <v>723</v>
      </c>
      <c r="I24" s="14">
        <f t="shared" si="0"/>
        <v>7.35</v>
      </c>
      <c r="J24" s="14">
        <v>7.35</v>
      </c>
      <c r="K24" s="121">
        <f t="shared" si="1"/>
        <v>44.099999999999994</v>
      </c>
      <c r="L24" s="127"/>
    </row>
    <row r="25" spans="1:12" ht="24" customHeight="1" x14ac:dyDescent="0.25">
      <c r="A25" s="126"/>
      <c r="B25" s="119">
        <f>'Tax Invoice'!D21</f>
        <v>2</v>
      </c>
      <c r="C25" s="10" t="s">
        <v>722</v>
      </c>
      <c r="D25" s="10" t="s">
        <v>722</v>
      </c>
      <c r="E25" s="130" t="s">
        <v>31</v>
      </c>
      <c r="F25" s="146" t="s">
        <v>115</v>
      </c>
      <c r="G25" s="147"/>
      <c r="H25" s="11" t="s">
        <v>723</v>
      </c>
      <c r="I25" s="14">
        <f t="shared" si="0"/>
        <v>7.35</v>
      </c>
      <c r="J25" s="14">
        <v>7.35</v>
      </c>
      <c r="K25" s="121">
        <f t="shared" si="1"/>
        <v>14.7</v>
      </c>
      <c r="L25" s="127"/>
    </row>
    <row r="26" spans="1:12" ht="24" customHeight="1" x14ac:dyDescent="0.25">
      <c r="A26" s="126"/>
      <c r="B26" s="119">
        <f>'Tax Invoice'!D22</f>
        <v>1</v>
      </c>
      <c r="C26" s="10" t="s">
        <v>726</v>
      </c>
      <c r="D26" s="10" t="s">
        <v>726</v>
      </c>
      <c r="E26" s="130" t="s">
        <v>28</v>
      </c>
      <c r="F26" s="146" t="s">
        <v>112</v>
      </c>
      <c r="G26" s="147"/>
      <c r="H26" s="11" t="s">
        <v>727</v>
      </c>
      <c r="I26" s="14">
        <f t="shared" si="0"/>
        <v>12.61</v>
      </c>
      <c r="J26" s="14">
        <v>12.61</v>
      </c>
      <c r="K26" s="121">
        <f t="shared" si="1"/>
        <v>12.61</v>
      </c>
      <c r="L26" s="127"/>
    </row>
    <row r="27" spans="1:12" ht="24" customHeight="1" x14ac:dyDescent="0.25">
      <c r="A27" s="126"/>
      <c r="B27" s="119">
        <f>'Tax Invoice'!D23</f>
        <v>1</v>
      </c>
      <c r="C27" s="10" t="s">
        <v>726</v>
      </c>
      <c r="D27" s="10" t="s">
        <v>726</v>
      </c>
      <c r="E27" s="130" t="s">
        <v>28</v>
      </c>
      <c r="F27" s="146" t="s">
        <v>216</v>
      </c>
      <c r="G27" s="147"/>
      <c r="H27" s="11" t="s">
        <v>727</v>
      </c>
      <c r="I27" s="14">
        <f t="shared" si="0"/>
        <v>12.61</v>
      </c>
      <c r="J27" s="14">
        <v>12.61</v>
      </c>
      <c r="K27" s="121">
        <f t="shared" si="1"/>
        <v>12.61</v>
      </c>
      <c r="L27" s="127"/>
    </row>
    <row r="28" spans="1:12" ht="24" customHeight="1" x14ac:dyDescent="0.25">
      <c r="A28" s="126"/>
      <c r="B28" s="119">
        <f>'Tax Invoice'!D24</f>
        <v>1</v>
      </c>
      <c r="C28" s="10" t="s">
        <v>726</v>
      </c>
      <c r="D28" s="10" t="s">
        <v>726</v>
      </c>
      <c r="E28" s="130" t="s">
        <v>28</v>
      </c>
      <c r="F28" s="146" t="s">
        <v>274</v>
      </c>
      <c r="G28" s="147"/>
      <c r="H28" s="11" t="s">
        <v>727</v>
      </c>
      <c r="I28" s="14">
        <f t="shared" si="0"/>
        <v>12.61</v>
      </c>
      <c r="J28" s="14">
        <v>12.61</v>
      </c>
      <c r="K28" s="121">
        <f t="shared" si="1"/>
        <v>12.61</v>
      </c>
      <c r="L28" s="127"/>
    </row>
    <row r="29" spans="1:12" ht="24" customHeight="1" x14ac:dyDescent="0.25">
      <c r="A29" s="126"/>
      <c r="B29" s="119">
        <f>'Tax Invoice'!D25</f>
        <v>2</v>
      </c>
      <c r="C29" s="10" t="s">
        <v>726</v>
      </c>
      <c r="D29" s="10" t="s">
        <v>726</v>
      </c>
      <c r="E29" s="130" t="s">
        <v>30</v>
      </c>
      <c r="F29" s="146" t="s">
        <v>112</v>
      </c>
      <c r="G29" s="147"/>
      <c r="H29" s="11" t="s">
        <v>727</v>
      </c>
      <c r="I29" s="14">
        <f t="shared" si="0"/>
        <v>12.61</v>
      </c>
      <c r="J29" s="14">
        <v>12.61</v>
      </c>
      <c r="K29" s="121">
        <f t="shared" si="1"/>
        <v>25.22</v>
      </c>
      <c r="L29" s="127"/>
    </row>
    <row r="30" spans="1:12" ht="24" customHeight="1" x14ac:dyDescent="0.25">
      <c r="A30" s="126"/>
      <c r="B30" s="119">
        <f>'Tax Invoice'!D26</f>
        <v>2</v>
      </c>
      <c r="C30" s="10" t="s">
        <v>726</v>
      </c>
      <c r="D30" s="10" t="s">
        <v>726</v>
      </c>
      <c r="E30" s="130" t="s">
        <v>30</v>
      </c>
      <c r="F30" s="146" t="s">
        <v>216</v>
      </c>
      <c r="G30" s="147"/>
      <c r="H30" s="11" t="s">
        <v>727</v>
      </c>
      <c r="I30" s="14">
        <f t="shared" si="0"/>
        <v>12.61</v>
      </c>
      <c r="J30" s="14">
        <v>12.61</v>
      </c>
      <c r="K30" s="121">
        <f t="shared" si="1"/>
        <v>25.22</v>
      </c>
      <c r="L30" s="127"/>
    </row>
    <row r="31" spans="1:12" ht="24" customHeight="1" x14ac:dyDescent="0.25">
      <c r="A31" s="126"/>
      <c r="B31" s="119">
        <f>'Tax Invoice'!D27</f>
        <v>1</v>
      </c>
      <c r="C31" s="10" t="s">
        <v>726</v>
      </c>
      <c r="D31" s="10" t="s">
        <v>726</v>
      </c>
      <c r="E31" s="130" t="s">
        <v>30</v>
      </c>
      <c r="F31" s="146" t="s">
        <v>271</v>
      </c>
      <c r="G31" s="147"/>
      <c r="H31" s="11" t="s">
        <v>727</v>
      </c>
      <c r="I31" s="14">
        <f t="shared" si="0"/>
        <v>12.61</v>
      </c>
      <c r="J31" s="14">
        <v>12.61</v>
      </c>
      <c r="K31" s="121">
        <f t="shared" si="1"/>
        <v>12.61</v>
      </c>
      <c r="L31" s="127"/>
    </row>
    <row r="32" spans="1:12" ht="24" customHeight="1" x14ac:dyDescent="0.25">
      <c r="A32" s="126"/>
      <c r="B32" s="119">
        <f>'Tax Invoice'!D28</f>
        <v>1</v>
      </c>
      <c r="C32" s="10" t="s">
        <v>726</v>
      </c>
      <c r="D32" s="10" t="s">
        <v>726</v>
      </c>
      <c r="E32" s="130" t="s">
        <v>30</v>
      </c>
      <c r="F32" s="146" t="s">
        <v>274</v>
      </c>
      <c r="G32" s="147"/>
      <c r="H32" s="11" t="s">
        <v>727</v>
      </c>
      <c r="I32" s="14">
        <f t="shared" si="0"/>
        <v>12.61</v>
      </c>
      <c r="J32" s="14">
        <v>12.61</v>
      </c>
      <c r="K32" s="121">
        <f t="shared" si="1"/>
        <v>12.61</v>
      </c>
      <c r="L32" s="127"/>
    </row>
    <row r="33" spans="1:12" ht="24" customHeight="1" x14ac:dyDescent="0.25">
      <c r="A33" s="126"/>
      <c r="B33" s="119">
        <f>'Tax Invoice'!D29</f>
        <v>1</v>
      </c>
      <c r="C33" s="10" t="s">
        <v>726</v>
      </c>
      <c r="D33" s="10" t="s">
        <v>726</v>
      </c>
      <c r="E33" s="130" t="s">
        <v>31</v>
      </c>
      <c r="F33" s="146" t="s">
        <v>112</v>
      </c>
      <c r="G33" s="147"/>
      <c r="H33" s="11" t="s">
        <v>727</v>
      </c>
      <c r="I33" s="14">
        <f t="shared" si="0"/>
        <v>12.61</v>
      </c>
      <c r="J33" s="14">
        <v>12.61</v>
      </c>
      <c r="K33" s="121">
        <f t="shared" si="1"/>
        <v>12.61</v>
      </c>
      <c r="L33" s="127"/>
    </row>
    <row r="34" spans="1:12" ht="24" customHeight="1" x14ac:dyDescent="0.25">
      <c r="A34" s="126"/>
      <c r="B34" s="119">
        <f>'Tax Invoice'!D30</f>
        <v>1</v>
      </c>
      <c r="C34" s="10" t="s">
        <v>726</v>
      </c>
      <c r="D34" s="10" t="s">
        <v>726</v>
      </c>
      <c r="E34" s="130" t="s">
        <v>31</v>
      </c>
      <c r="F34" s="146" t="s">
        <v>216</v>
      </c>
      <c r="G34" s="147"/>
      <c r="H34" s="11" t="s">
        <v>727</v>
      </c>
      <c r="I34" s="14">
        <f t="shared" si="0"/>
        <v>12.61</v>
      </c>
      <c r="J34" s="14">
        <v>12.61</v>
      </c>
      <c r="K34" s="121">
        <f t="shared" si="1"/>
        <v>12.61</v>
      </c>
      <c r="L34" s="127"/>
    </row>
    <row r="35" spans="1:12" ht="24" customHeight="1" x14ac:dyDescent="0.25">
      <c r="A35" s="126"/>
      <c r="B35" s="119">
        <f>'Tax Invoice'!D31</f>
        <v>1</v>
      </c>
      <c r="C35" s="10" t="s">
        <v>726</v>
      </c>
      <c r="D35" s="10" t="s">
        <v>726</v>
      </c>
      <c r="E35" s="130" t="s">
        <v>31</v>
      </c>
      <c r="F35" s="146" t="s">
        <v>273</v>
      </c>
      <c r="G35" s="147"/>
      <c r="H35" s="11" t="s">
        <v>727</v>
      </c>
      <c r="I35" s="14">
        <f t="shared" si="0"/>
        <v>12.61</v>
      </c>
      <c r="J35" s="14">
        <v>12.61</v>
      </c>
      <c r="K35" s="121">
        <f t="shared" si="1"/>
        <v>12.61</v>
      </c>
      <c r="L35" s="127"/>
    </row>
    <row r="36" spans="1:12" ht="12.75" customHeight="1" x14ac:dyDescent="0.25">
      <c r="A36" s="126"/>
      <c r="B36" s="119">
        <f>'Tax Invoice'!D32</f>
        <v>10</v>
      </c>
      <c r="C36" s="10" t="s">
        <v>728</v>
      </c>
      <c r="D36" s="10" t="s">
        <v>728</v>
      </c>
      <c r="E36" s="130" t="s">
        <v>28</v>
      </c>
      <c r="F36" s="146" t="s">
        <v>279</v>
      </c>
      <c r="G36" s="147"/>
      <c r="H36" s="11" t="s">
        <v>729</v>
      </c>
      <c r="I36" s="14">
        <f t="shared" si="0"/>
        <v>4.9000000000000004</v>
      </c>
      <c r="J36" s="14">
        <v>4.9000000000000004</v>
      </c>
      <c r="K36" s="121">
        <f t="shared" si="1"/>
        <v>49</v>
      </c>
      <c r="L36" s="127"/>
    </row>
    <row r="37" spans="1:12" ht="12.75" customHeight="1" x14ac:dyDescent="0.25">
      <c r="A37" s="126"/>
      <c r="B37" s="119">
        <f>'Tax Invoice'!D33</f>
        <v>10</v>
      </c>
      <c r="C37" s="10" t="s">
        <v>728</v>
      </c>
      <c r="D37" s="10" t="s">
        <v>728</v>
      </c>
      <c r="E37" s="130" t="s">
        <v>30</v>
      </c>
      <c r="F37" s="146" t="s">
        <v>279</v>
      </c>
      <c r="G37" s="147"/>
      <c r="H37" s="11" t="s">
        <v>729</v>
      </c>
      <c r="I37" s="14">
        <f t="shared" si="0"/>
        <v>4.9000000000000004</v>
      </c>
      <c r="J37" s="14">
        <v>4.9000000000000004</v>
      </c>
      <c r="K37" s="121">
        <f t="shared" si="1"/>
        <v>49</v>
      </c>
      <c r="L37" s="127"/>
    </row>
    <row r="38" spans="1:12" ht="24" customHeight="1" x14ac:dyDescent="0.25">
      <c r="A38" s="126"/>
      <c r="B38" s="119">
        <f>'Tax Invoice'!D34</f>
        <v>15</v>
      </c>
      <c r="C38" s="10" t="s">
        <v>730</v>
      </c>
      <c r="D38" s="10" t="s">
        <v>730</v>
      </c>
      <c r="E38" s="130" t="s">
        <v>731</v>
      </c>
      <c r="F38" s="146" t="s">
        <v>31</v>
      </c>
      <c r="G38" s="147"/>
      <c r="H38" s="11" t="s">
        <v>732</v>
      </c>
      <c r="I38" s="14">
        <f t="shared" si="0"/>
        <v>6.65</v>
      </c>
      <c r="J38" s="14">
        <v>6.65</v>
      </c>
      <c r="K38" s="121">
        <f t="shared" si="1"/>
        <v>99.75</v>
      </c>
      <c r="L38" s="127"/>
    </row>
    <row r="39" spans="1:12" ht="12.75" customHeight="1" x14ac:dyDescent="0.25">
      <c r="A39" s="126"/>
      <c r="B39" s="119">
        <f>'Tax Invoice'!D35</f>
        <v>8</v>
      </c>
      <c r="C39" s="10" t="s">
        <v>733</v>
      </c>
      <c r="D39" s="10" t="s">
        <v>733</v>
      </c>
      <c r="E39" s="130" t="s">
        <v>30</v>
      </c>
      <c r="F39" s="146"/>
      <c r="G39" s="147"/>
      <c r="H39" s="11" t="s">
        <v>734</v>
      </c>
      <c r="I39" s="14">
        <f t="shared" si="0"/>
        <v>13.66</v>
      </c>
      <c r="J39" s="14">
        <v>13.66</v>
      </c>
      <c r="K39" s="121">
        <f t="shared" si="1"/>
        <v>109.28</v>
      </c>
      <c r="L39" s="127"/>
    </row>
    <row r="40" spans="1:12" ht="12.75" customHeight="1" x14ac:dyDescent="0.25">
      <c r="A40" s="126"/>
      <c r="B40" s="119">
        <f>'Tax Invoice'!D36</f>
        <v>28</v>
      </c>
      <c r="C40" s="10" t="s">
        <v>733</v>
      </c>
      <c r="D40" s="10" t="s">
        <v>733</v>
      </c>
      <c r="E40" s="130" t="s">
        <v>31</v>
      </c>
      <c r="F40" s="146"/>
      <c r="G40" s="147"/>
      <c r="H40" s="11" t="s">
        <v>734</v>
      </c>
      <c r="I40" s="14">
        <f t="shared" si="0"/>
        <v>13.66</v>
      </c>
      <c r="J40" s="14">
        <v>13.66</v>
      </c>
      <c r="K40" s="121">
        <f t="shared" si="1"/>
        <v>382.48</v>
      </c>
      <c r="L40" s="127"/>
    </row>
    <row r="41" spans="1:12" ht="12.75" customHeight="1" x14ac:dyDescent="0.25">
      <c r="A41" s="126"/>
      <c r="B41" s="119">
        <f>'Tax Invoice'!D37</f>
        <v>60</v>
      </c>
      <c r="C41" s="10" t="s">
        <v>733</v>
      </c>
      <c r="D41" s="10" t="s">
        <v>733</v>
      </c>
      <c r="E41" s="130" t="s">
        <v>32</v>
      </c>
      <c r="F41" s="146"/>
      <c r="G41" s="147"/>
      <c r="H41" s="11" t="s">
        <v>734</v>
      </c>
      <c r="I41" s="14">
        <f t="shared" si="0"/>
        <v>13.66</v>
      </c>
      <c r="J41" s="14">
        <v>13.66</v>
      </c>
      <c r="K41" s="121">
        <f t="shared" si="1"/>
        <v>819.6</v>
      </c>
      <c r="L41" s="127"/>
    </row>
    <row r="42" spans="1:12" ht="24" customHeight="1" x14ac:dyDescent="0.25">
      <c r="A42" s="126"/>
      <c r="B42" s="119">
        <f>'Tax Invoice'!D38</f>
        <v>4</v>
      </c>
      <c r="C42" s="10" t="s">
        <v>735</v>
      </c>
      <c r="D42" s="10" t="s">
        <v>735</v>
      </c>
      <c r="E42" s="130" t="s">
        <v>32</v>
      </c>
      <c r="F42" s="146"/>
      <c r="G42" s="147"/>
      <c r="H42" s="11" t="s">
        <v>736</v>
      </c>
      <c r="I42" s="14">
        <f t="shared" si="0"/>
        <v>13.66</v>
      </c>
      <c r="J42" s="14">
        <v>13.66</v>
      </c>
      <c r="K42" s="121">
        <f t="shared" si="1"/>
        <v>54.64</v>
      </c>
      <c r="L42" s="127"/>
    </row>
    <row r="43" spans="1:12" ht="12.75" customHeight="1" x14ac:dyDescent="0.25">
      <c r="A43" s="126"/>
      <c r="B43" s="119">
        <f>'Tax Invoice'!D39</f>
        <v>10</v>
      </c>
      <c r="C43" s="10" t="s">
        <v>109</v>
      </c>
      <c r="D43" s="10" t="s">
        <v>109</v>
      </c>
      <c r="E43" s="130" t="s">
        <v>30</v>
      </c>
      <c r="F43" s="146"/>
      <c r="G43" s="147"/>
      <c r="H43" s="11" t="s">
        <v>737</v>
      </c>
      <c r="I43" s="14">
        <f t="shared" si="0"/>
        <v>5.6</v>
      </c>
      <c r="J43" s="14">
        <v>5.6</v>
      </c>
      <c r="K43" s="121">
        <f t="shared" si="1"/>
        <v>56</v>
      </c>
      <c r="L43" s="127"/>
    </row>
    <row r="44" spans="1:12" ht="12.75" customHeight="1" x14ac:dyDescent="0.25">
      <c r="A44" s="126"/>
      <c r="B44" s="119">
        <f>'Tax Invoice'!D40</f>
        <v>10</v>
      </c>
      <c r="C44" s="10" t="s">
        <v>109</v>
      </c>
      <c r="D44" s="10" t="s">
        <v>109</v>
      </c>
      <c r="E44" s="130" t="s">
        <v>31</v>
      </c>
      <c r="F44" s="146"/>
      <c r="G44" s="147"/>
      <c r="H44" s="11" t="s">
        <v>737</v>
      </c>
      <c r="I44" s="14">
        <f t="shared" si="0"/>
        <v>5.6</v>
      </c>
      <c r="J44" s="14">
        <v>5.6</v>
      </c>
      <c r="K44" s="121">
        <f t="shared" si="1"/>
        <v>56</v>
      </c>
      <c r="L44" s="127"/>
    </row>
    <row r="45" spans="1:12" ht="12.75" customHeight="1" x14ac:dyDescent="0.25">
      <c r="A45" s="126"/>
      <c r="B45" s="119">
        <f>'Tax Invoice'!D41</f>
        <v>4</v>
      </c>
      <c r="C45" s="10" t="s">
        <v>738</v>
      </c>
      <c r="D45" s="10" t="s">
        <v>738</v>
      </c>
      <c r="E45" s="130" t="s">
        <v>31</v>
      </c>
      <c r="F45" s="146"/>
      <c r="G45" s="147"/>
      <c r="H45" s="11" t="s">
        <v>739</v>
      </c>
      <c r="I45" s="14">
        <f t="shared" si="0"/>
        <v>5.6</v>
      </c>
      <c r="J45" s="14">
        <v>5.6</v>
      </c>
      <c r="K45" s="121">
        <f t="shared" si="1"/>
        <v>22.4</v>
      </c>
      <c r="L45" s="127"/>
    </row>
    <row r="46" spans="1:12" ht="12.75" customHeight="1" x14ac:dyDescent="0.25">
      <c r="A46" s="126"/>
      <c r="B46" s="119">
        <f>'Tax Invoice'!D42</f>
        <v>8</v>
      </c>
      <c r="C46" s="10" t="s">
        <v>738</v>
      </c>
      <c r="D46" s="10" t="s">
        <v>738</v>
      </c>
      <c r="E46" s="130" t="s">
        <v>33</v>
      </c>
      <c r="F46" s="146"/>
      <c r="G46" s="147"/>
      <c r="H46" s="11" t="s">
        <v>739</v>
      </c>
      <c r="I46" s="14">
        <f t="shared" si="0"/>
        <v>5.6</v>
      </c>
      <c r="J46" s="14">
        <v>5.6</v>
      </c>
      <c r="K46" s="121">
        <f t="shared" si="1"/>
        <v>44.8</v>
      </c>
      <c r="L46" s="127"/>
    </row>
    <row r="47" spans="1:12" ht="24" customHeight="1" x14ac:dyDescent="0.25">
      <c r="A47" s="126"/>
      <c r="B47" s="119">
        <f>'Tax Invoice'!D43</f>
        <v>4</v>
      </c>
      <c r="C47" s="10" t="s">
        <v>740</v>
      </c>
      <c r="D47" s="10" t="s">
        <v>740</v>
      </c>
      <c r="E47" s="130" t="s">
        <v>42</v>
      </c>
      <c r="F47" s="146" t="s">
        <v>279</v>
      </c>
      <c r="G47" s="147"/>
      <c r="H47" s="11" t="s">
        <v>741</v>
      </c>
      <c r="I47" s="14">
        <f t="shared" si="0"/>
        <v>25.92</v>
      </c>
      <c r="J47" s="14">
        <v>25.92</v>
      </c>
      <c r="K47" s="121">
        <f t="shared" si="1"/>
        <v>103.68</v>
      </c>
      <c r="L47" s="127"/>
    </row>
    <row r="48" spans="1:12" ht="12.75" customHeight="1" x14ac:dyDescent="0.25">
      <c r="A48" s="126"/>
      <c r="B48" s="119">
        <f>'Tax Invoice'!D44</f>
        <v>3</v>
      </c>
      <c r="C48" s="10" t="s">
        <v>742</v>
      </c>
      <c r="D48" s="10" t="s">
        <v>742</v>
      </c>
      <c r="E48" s="130" t="s">
        <v>28</v>
      </c>
      <c r="F48" s="146"/>
      <c r="G48" s="147"/>
      <c r="H48" s="11" t="s">
        <v>743</v>
      </c>
      <c r="I48" s="14">
        <f t="shared" si="0"/>
        <v>7</v>
      </c>
      <c r="J48" s="14">
        <v>7</v>
      </c>
      <c r="K48" s="121">
        <f t="shared" si="1"/>
        <v>21</v>
      </c>
      <c r="L48" s="127"/>
    </row>
    <row r="49" spans="1:12" ht="12.75" customHeight="1" x14ac:dyDescent="0.25">
      <c r="A49" s="126"/>
      <c r="B49" s="119">
        <f>'Tax Invoice'!D45</f>
        <v>3</v>
      </c>
      <c r="C49" s="10" t="s">
        <v>742</v>
      </c>
      <c r="D49" s="10" t="s">
        <v>742</v>
      </c>
      <c r="E49" s="130" t="s">
        <v>30</v>
      </c>
      <c r="F49" s="146"/>
      <c r="G49" s="147"/>
      <c r="H49" s="11" t="s">
        <v>743</v>
      </c>
      <c r="I49" s="14">
        <f t="shared" si="0"/>
        <v>7</v>
      </c>
      <c r="J49" s="14">
        <v>7</v>
      </c>
      <c r="K49" s="121">
        <f t="shared" si="1"/>
        <v>21</v>
      </c>
      <c r="L49" s="127"/>
    </row>
    <row r="50" spans="1:12" ht="12.75" customHeight="1" x14ac:dyDescent="0.25">
      <c r="A50" s="126"/>
      <c r="B50" s="119">
        <f>'Tax Invoice'!D46</f>
        <v>3</v>
      </c>
      <c r="C50" s="10" t="s">
        <v>742</v>
      </c>
      <c r="D50" s="10" t="s">
        <v>742</v>
      </c>
      <c r="E50" s="130" t="s">
        <v>31</v>
      </c>
      <c r="F50" s="146"/>
      <c r="G50" s="147"/>
      <c r="H50" s="11" t="s">
        <v>743</v>
      </c>
      <c r="I50" s="14">
        <f t="shared" si="0"/>
        <v>7</v>
      </c>
      <c r="J50" s="14">
        <v>7</v>
      </c>
      <c r="K50" s="121">
        <f t="shared" si="1"/>
        <v>21</v>
      </c>
      <c r="L50" s="127"/>
    </row>
    <row r="51" spans="1:12" ht="12.75" customHeight="1" x14ac:dyDescent="0.25">
      <c r="A51" s="126"/>
      <c r="B51" s="119">
        <f>'Tax Invoice'!D47</f>
        <v>3</v>
      </c>
      <c r="C51" s="10" t="s">
        <v>744</v>
      </c>
      <c r="D51" s="10" t="s">
        <v>744</v>
      </c>
      <c r="E51" s="130" t="s">
        <v>28</v>
      </c>
      <c r="F51" s="146"/>
      <c r="G51" s="147"/>
      <c r="H51" s="11" t="s">
        <v>745</v>
      </c>
      <c r="I51" s="14">
        <f t="shared" si="0"/>
        <v>6.3</v>
      </c>
      <c r="J51" s="14">
        <v>6.3</v>
      </c>
      <c r="K51" s="121">
        <f t="shared" si="1"/>
        <v>18.899999999999999</v>
      </c>
      <c r="L51" s="127"/>
    </row>
    <row r="52" spans="1:12" ht="12.75" customHeight="1" x14ac:dyDescent="0.25">
      <c r="A52" s="126"/>
      <c r="B52" s="119">
        <f>'Tax Invoice'!D48</f>
        <v>3</v>
      </c>
      <c r="C52" s="10" t="s">
        <v>744</v>
      </c>
      <c r="D52" s="10" t="s">
        <v>744</v>
      </c>
      <c r="E52" s="130" t="s">
        <v>30</v>
      </c>
      <c r="F52" s="146"/>
      <c r="G52" s="147"/>
      <c r="H52" s="11" t="s">
        <v>745</v>
      </c>
      <c r="I52" s="14">
        <f t="shared" si="0"/>
        <v>6.3</v>
      </c>
      <c r="J52" s="14">
        <v>6.3</v>
      </c>
      <c r="K52" s="121">
        <f t="shared" si="1"/>
        <v>18.899999999999999</v>
      </c>
      <c r="L52" s="127"/>
    </row>
    <row r="53" spans="1:12" ht="12.75" customHeight="1" x14ac:dyDescent="0.25">
      <c r="A53" s="126"/>
      <c r="B53" s="119">
        <f>'Tax Invoice'!D49</f>
        <v>3</v>
      </c>
      <c r="C53" s="10" t="s">
        <v>744</v>
      </c>
      <c r="D53" s="10" t="s">
        <v>744</v>
      </c>
      <c r="E53" s="130" t="s">
        <v>31</v>
      </c>
      <c r="F53" s="146"/>
      <c r="G53" s="147"/>
      <c r="H53" s="11" t="s">
        <v>745</v>
      </c>
      <c r="I53" s="14">
        <f t="shared" si="0"/>
        <v>6.3</v>
      </c>
      <c r="J53" s="14">
        <v>6.3</v>
      </c>
      <c r="K53" s="121">
        <f t="shared" si="1"/>
        <v>18.899999999999999</v>
      </c>
      <c r="L53" s="127"/>
    </row>
    <row r="54" spans="1:12" ht="24" customHeight="1" x14ac:dyDescent="0.25">
      <c r="A54" s="126"/>
      <c r="B54" s="119">
        <f>'Tax Invoice'!D50</f>
        <v>1</v>
      </c>
      <c r="C54" s="10" t="s">
        <v>746</v>
      </c>
      <c r="D54" s="10" t="s">
        <v>746</v>
      </c>
      <c r="E54" s="130" t="s">
        <v>28</v>
      </c>
      <c r="F54" s="146" t="s">
        <v>679</v>
      </c>
      <c r="G54" s="147"/>
      <c r="H54" s="11" t="s">
        <v>747</v>
      </c>
      <c r="I54" s="14">
        <f t="shared" si="0"/>
        <v>20.66</v>
      </c>
      <c r="J54" s="14">
        <v>20.66</v>
      </c>
      <c r="K54" s="121">
        <f t="shared" si="1"/>
        <v>20.66</v>
      </c>
      <c r="L54" s="127"/>
    </row>
    <row r="55" spans="1:12" ht="24" customHeight="1" x14ac:dyDescent="0.25">
      <c r="A55" s="126"/>
      <c r="B55" s="119">
        <f>'Tax Invoice'!D51</f>
        <v>1</v>
      </c>
      <c r="C55" s="10" t="s">
        <v>746</v>
      </c>
      <c r="D55" s="10" t="s">
        <v>746</v>
      </c>
      <c r="E55" s="130" t="s">
        <v>30</v>
      </c>
      <c r="F55" s="146" t="s">
        <v>679</v>
      </c>
      <c r="G55" s="147"/>
      <c r="H55" s="11" t="s">
        <v>747</v>
      </c>
      <c r="I55" s="14">
        <f t="shared" si="0"/>
        <v>20.66</v>
      </c>
      <c r="J55" s="14">
        <v>20.66</v>
      </c>
      <c r="K55" s="121">
        <f t="shared" si="1"/>
        <v>20.66</v>
      </c>
      <c r="L55" s="127"/>
    </row>
    <row r="56" spans="1:12" ht="24" customHeight="1" x14ac:dyDescent="0.25">
      <c r="A56" s="126"/>
      <c r="B56" s="119">
        <f>'Tax Invoice'!D52</f>
        <v>1</v>
      </c>
      <c r="C56" s="10" t="s">
        <v>746</v>
      </c>
      <c r="D56" s="10" t="s">
        <v>746</v>
      </c>
      <c r="E56" s="130" t="s">
        <v>31</v>
      </c>
      <c r="F56" s="146" t="s">
        <v>679</v>
      </c>
      <c r="G56" s="147"/>
      <c r="H56" s="11" t="s">
        <v>747</v>
      </c>
      <c r="I56" s="14">
        <f t="shared" si="0"/>
        <v>20.66</v>
      </c>
      <c r="J56" s="14">
        <v>20.66</v>
      </c>
      <c r="K56" s="121">
        <f t="shared" si="1"/>
        <v>20.66</v>
      </c>
      <c r="L56" s="127"/>
    </row>
    <row r="57" spans="1:12" ht="24" customHeight="1" x14ac:dyDescent="0.25">
      <c r="A57" s="126"/>
      <c r="B57" s="119">
        <f>'Tax Invoice'!D53</f>
        <v>1</v>
      </c>
      <c r="C57" s="10" t="s">
        <v>748</v>
      </c>
      <c r="D57" s="10" t="s">
        <v>748</v>
      </c>
      <c r="E57" s="130" t="s">
        <v>28</v>
      </c>
      <c r="F57" s="146" t="s">
        <v>679</v>
      </c>
      <c r="G57" s="147"/>
      <c r="H57" s="11" t="s">
        <v>749</v>
      </c>
      <c r="I57" s="14">
        <f t="shared" si="0"/>
        <v>20.66</v>
      </c>
      <c r="J57" s="14">
        <v>20.66</v>
      </c>
      <c r="K57" s="121">
        <f t="shared" si="1"/>
        <v>20.66</v>
      </c>
      <c r="L57" s="127"/>
    </row>
    <row r="58" spans="1:12" ht="24" customHeight="1" x14ac:dyDescent="0.25">
      <c r="A58" s="126"/>
      <c r="B58" s="119">
        <f>'Tax Invoice'!D54</f>
        <v>1</v>
      </c>
      <c r="C58" s="10" t="s">
        <v>748</v>
      </c>
      <c r="D58" s="10" t="s">
        <v>748</v>
      </c>
      <c r="E58" s="130" t="s">
        <v>30</v>
      </c>
      <c r="F58" s="146" t="s">
        <v>679</v>
      </c>
      <c r="G58" s="147"/>
      <c r="H58" s="11" t="s">
        <v>749</v>
      </c>
      <c r="I58" s="14">
        <f t="shared" si="0"/>
        <v>20.66</v>
      </c>
      <c r="J58" s="14">
        <v>20.66</v>
      </c>
      <c r="K58" s="121">
        <f t="shared" si="1"/>
        <v>20.66</v>
      </c>
      <c r="L58" s="127"/>
    </row>
    <row r="59" spans="1:12" ht="24" customHeight="1" x14ac:dyDescent="0.25">
      <c r="A59" s="126"/>
      <c r="B59" s="119">
        <f>'Tax Invoice'!D55</f>
        <v>1</v>
      </c>
      <c r="C59" s="10" t="s">
        <v>748</v>
      </c>
      <c r="D59" s="10" t="s">
        <v>748</v>
      </c>
      <c r="E59" s="130" t="s">
        <v>31</v>
      </c>
      <c r="F59" s="146" t="s">
        <v>679</v>
      </c>
      <c r="G59" s="147"/>
      <c r="H59" s="11" t="s">
        <v>749</v>
      </c>
      <c r="I59" s="14">
        <f t="shared" si="0"/>
        <v>20.66</v>
      </c>
      <c r="J59" s="14">
        <v>20.66</v>
      </c>
      <c r="K59" s="121">
        <f t="shared" si="1"/>
        <v>20.66</v>
      </c>
      <c r="L59" s="127"/>
    </row>
    <row r="60" spans="1:12" ht="12.75" customHeight="1" x14ac:dyDescent="0.25">
      <c r="A60" s="126"/>
      <c r="B60" s="119">
        <f>'Tax Invoice'!D56</f>
        <v>16</v>
      </c>
      <c r="C60" s="10" t="s">
        <v>35</v>
      </c>
      <c r="D60" s="10" t="s">
        <v>912</v>
      </c>
      <c r="E60" s="130" t="s">
        <v>39</v>
      </c>
      <c r="F60" s="146"/>
      <c r="G60" s="147"/>
      <c r="H60" s="11" t="s">
        <v>750</v>
      </c>
      <c r="I60" s="14">
        <f t="shared" si="0"/>
        <v>8.76</v>
      </c>
      <c r="J60" s="14">
        <v>8.76</v>
      </c>
      <c r="K60" s="121">
        <f t="shared" si="1"/>
        <v>140.16</v>
      </c>
      <c r="L60" s="127"/>
    </row>
    <row r="61" spans="1:12" ht="24" customHeight="1" x14ac:dyDescent="0.25">
      <c r="A61" s="126"/>
      <c r="B61" s="119">
        <f>'Tax Invoice'!D57</f>
        <v>1</v>
      </c>
      <c r="C61" s="10" t="s">
        <v>751</v>
      </c>
      <c r="D61" s="10" t="s">
        <v>751</v>
      </c>
      <c r="E61" s="130" t="s">
        <v>40</v>
      </c>
      <c r="F61" s="146" t="s">
        <v>279</v>
      </c>
      <c r="G61" s="147"/>
      <c r="H61" s="11" t="s">
        <v>752</v>
      </c>
      <c r="I61" s="14">
        <f t="shared" si="0"/>
        <v>12.96</v>
      </c>
      <c r="J61" s="14">
        <v>12.96</v>
      </c>
      <c r="K61" s="121">
        <f t="shared" si="1"/>
        <v>12.96</v>
      </c>
      <c r="L61" s="127"/>
    </row>
    <row r="62" spans="1:12" ht="24" customHeight="1" x14ac:dyDescent="0.25">
      <c r="A62" s="126"/>
      <c r="B62" s="119">
        <f>'Tax Invoice'!D58</f>
        <v>1</v>
      </c>
      <c r="C62" s="10" t="s">
        <v>751</v>
      </c>
      <c r="D62" s="10" t="s">
        <v>751</v>
      </c>
      <c r="E62" s="130" t="s">
        <v>40</v>
      </c>
      <c r="F62" s="146" t="s">
        <v>115</v>
      </c>
      <c r="G62" s="147"/>
      <c r="H62" s="11" t="s">
        <v>752</v>
      </c>
      <c r="I62" s="14">
        <f t="shared" si="0"/>
        <v>12.96</v>
      </c>
      <c r="J62" s="14">
        <v>12.96</v>
      </c>
      <c r="K62" s="121">
        <f t="shared" si="1"/>
        <v>12.96</v>
      </c>
      <c r="L62" s="127"/>
    </row>
    <row r="63" spans="1:12" ht="24" customHeight="1" x14ac:dyDescent="0.25">
      <c r="A63" s="126"/>
      <c r="B63" s="119">
        <f>'Tax Invoice'!D59</f>
        <v>1</v>
      </c>
      <c r="C63" s="10" t="s">
        <v>751</v>
      </c>
      <c r="D63" s="10" t="s">
        <v>751</v>
      </c>
      <c r="E63" s="130" t="s">
        <v>40</v>
      </c>
      <c r="F63" s="146" t="s">
        <v>679</v>
      </c>
      <c r="G63" s="147"/>
      <c r="H63" s="11" t="s">
        <v>752</v>
      </c>
      <c r="I63" s="14">
        <f t="shared" si="0"/>
        <v>12.96</v>
      </c>
      <c r="J63" s="14">
        <v>12.96</v>
      </c>
      <c r="K63" s="121">
        <f t="shared" si="1"/>
        <v>12.96</v>
      </c>
      <c r="L63" s="127"/>
    </row>
    <row r="64" spans="1:12" ht="24" customHeight="1" x14ac:dyDescent="0.25">
      <c r="A64" s="126"/>
      <c r="B64" s="119">
        <f>'Tax Invoice'!D60</f>
        <v>1</v>
      </c>
      <c r="C64" s="10" t="s">
        <v>751</v>
      </c>
      <c r="D64" s="10" t="s">
        <v>751</v>
      </c>
      <c r="E64" s="130" t="s">
        <v>40</v>
      </c>
      <c r="F64" s="146" t="s">
        <v>753</v>
      </c>
      <c r="G64" s="147"/>
      <c r="H64" s="11" t="s">
        <v>752</v>
      </c>
      <c r="I64" s="14">
        <f t="shared" si="0"/>
        <v>12.96</v>
      </c>
      <c r="J64" s="14">
        <v>12.96</v>
      </c>
      <c r="K64" s="121">
        <f t="shared" si="1"/>
        <v>12.96</v>
      </c>
      <c r="L64" s="127"/>
    </row>
    <row r="65" spans="1:12" ht="24" customHeight="1" x14ac:dyDescent="0.25">
      <c r="A65" s="126"/>
      <c r="B65" s="119">
        <f>'Tax Invoice'!D61</f>
        <v>3</v>
      </c>
      <c r="C65" s="10" t="s">
        <v>754</v>
      </c>
      <c r="D65" s="10" t="s">
        <v>754</v>
      </c>
      <c r="E65" s="130" t="s">
        <v>279</v>
      </c>
      <c r="F65" s="146"/>
      <c r="G65" s="147"/>
      <c r="H65" s="11" t="s">
        <v>921</v>
      </c>
      <c r="I65" s="14">
        <f t="shared" si="0"/>
        <v>10.16</v>
      </c>
      <c r="J65" s="14">
        <v>10.16</v>
      </c>
      <c r="K65" s="121">
        <f t="shared" si="1"/>
        <v>30.48</v>
      </c>
      <c r="L65" s="127"/>
    </row>
    <row r="66" spans="1:12" ht="24" customHeight="1" x14ac:dyDescent="0.25">
      <c r="A66" s="126"/>
      <c r="B66" s="119">
        <f>'Tax Invoice'!D62</f>
        <v>3</v>
      </c>
      <c r="C66" s="10" t="s">
        <v>754</v>
      </c>
      <c r="D66" s="10" t="s">
        <v>754</v>
      </c>
      <c r="E66" s="130" t="s">
        <v>679</v>
      </c>
      <c r="F66" s="146"/>
      <c r="G66" s="147"/>
      <c r="H66" s="11" t="s">
        <v>921</v>
      </c>
      <c r="I66" s="14">
        <f t="shared" si="0"/>
        <v>10.16</v>
      </c>
      <c r="J66" s="14">
        <v>10.16</v>
      </c>
      <c r="K66" s="121">
        <f t="shared" si="1"/>
        <v>30.48</v>
      </c>
      <c r="L66" s="127"/>
    </row>
    <row r="67" spans="1:12" ht="24" customHeight="1" x14ac:dyDescent="0.25">
      <c r="A67" s="126"/>
      <c r="B67" s="119">
        <f>'Tax Invoice'!D63</f>
        <v>3</v>
      </c>
      <c r="C67" s="10" t="s">
        <v>754</v>
      </c>
      <c r="D67" s="10" t="s">
        <v>754</v>
      </c>
      <c r="E67" s="130" t="s">
        <v>725</v>
      </c>
      <c r="F67" s="146"/>
      <c r="G67" s="147"/>
      <c r="H67" s="11" t="s">
        <v>921</v>
      </c>
      <c r="I67" s="14">
        <f t="shared" si="0"/>
        <v>10.16</v>
      </c>
      <c r="J67" s="14">
        <v>10.16</v>
      </c>
      <c r="K67" s="121">
        <f t="shared" si="1"/>
        <v>30.48</v>
      </c>
      <c r="L67" s="127"/>
    </row>
    <row r="68" spans="1:12" ht="24" customHeight="1" x14ac:dyDescent="0.25">
      <c r="A68" s="126"/>
      <c r="B68" s="119">
        <f>'Tax Invoice'!D64</f>
        <v>3</v>
      </c>
      <c r="C68" s="10" t="s">
        <v>754</v>
      </c>
      <c r="D68" s="10" t="s">
        <v>754</v>
      </c>
      <c r="E68" s="130" t="s">
        <v>753</v>
      </c>
      <c r="F68" s="146"/>
      <c r="G68" s="147"/>
      <c r="H68" s="11" t="s">
        <v>921</v>
      </c>
      <c r="I68" s="14">
        <f t="shared" si="0"/>
        <v>10.16</v>
      </c>
      <c r="J68" s="14">
        <v>10.16</v>
      </c>
      <c r="K68" s="121">
        <f t="shared" si="1"/>
        <v>30.48</v>
      </c>
      <c r="L68" s="127"/>
    </row>
    <row r="69" spans="1:12" ht="24" customHeight="1" x14ac:dyDescent="0.25">
      <c r="A69" s="126"/>
      <c r="B69" s="119">
        <f>'Tax Invoice'!D65</f>
        <v>2</v>
      </c>
      <c r="C69" s="10" t="s">
        <v>622</v>
      </c>
      <c r="D69" s="10" t="s">
        <v>622</v>
      </c>
      <c r="E69" s="130" t="s">
        <v>30</v>
      </c>
      <c r="F69" s="146" t="s">
        <v>724</v>
      </c>
      <c r="G69" s="147"/>
      <c r="H69" s="11" t="s">
        <v>624</v>
      </c>
      <c r="I69" s="14">
        <f t="shared" si="0"/>
        <v>20.66</v>
      </c>
      <c r="J69" s="14">
        <v>20.66</v>
      </c>
      <c r="K69" s="121">
        <f t="shared" si="1"/>
        <v>41.32</v>
      </c>
      <c r="L69" s="127"/>
    </row>
    <row r="70" spans="1:12" ht="24" customHeight="1" x14ac:dyDescent="0.25">
      <c r="A70" s="126"/>
      <c r="B70" s="119">
        <f>'Tax Invoice'!D66</f>
        <v>2</v>
      </c>
      <c r="C70" s="10" t="s">
        <v>622</v>
      </c>
      <c r="D70" s="10" t="s">
        <v>622</v>
      </c>
      <c r="E70" s="130" t="s">
        <v>31</v>
      </c>
      <c r="F70" s="146" t="s">
        <v>724</v>
      </c>
      <c r="G70" s="147"/>
      <c r="H70" s="11" t="s">
        <v>624</v>
      </c>
      <c r="I70" s="14">
        <f t="shared" si="0"/>
        <v>20.66</v>
      </c>
      <c r="J70" s="14">
        <v>20.66</v>
      </c>
      <c r="K70" s="121">
        <f t="shared" si="1"/>
        <v>41.32</v>
      </c>
      <c r="L70" s="127"/>
    </row>
    <row r="71" spans="1:12" ht="24" customHeight="1" x14ac:dyDescent="0.25">
      <c r="A71" s="126"/>
      <c r="B71" s="119">
        <f>'Tax Invoice'!D67</f>
        <v>2</v>
      </c>
      <c r="C71" s="10" t="s">
        <v>622</v>
      </c>
      <c r="D71" s="10" t="s">
        <v>622</v>
      </c>
      <c r="E71" s="130" t="s">
        <v>32</v>
      </c>
      <c r="F71" s="146" t="s">
        <v>724</v>
      </c>
      <c r="G71" s="147"/>
      <c r="H71" s="11" t="s">
        <v>624</v>
      </c>
      <c r="I71" s="14">
        <f t="shared" si="0"/>
        <v>20.66</v>
      </c>
      <c r="J71" s="14">
        <v>20.66</v>
      </c>
      <c r="K71" s="121">
        <f t="shared" si="1"/>
        <v>41.32</v>
      </c>
      <c r="L71" s="127"/>
    </row>
    <row r="72" spans="1:12" ht="24" customHeight="1" x14ac:dyDescent="0.25">
      <c r="A72" s="126"/>
      <c r="B72" s="119">
        <f>'Tax Invoice'!D68</f>
        <v>2</v>
      </c>
      <c r="C72" s="10" t="s">
        <v>755</v>
      </c>
      <c r="D72" s="10" t="s">
        <v>755</v>
      </c>
      <c r="E72" s="130" t="s">
        <v>28</v>
      </c>
      <c r="F72" s="146" t="s">
        <v>679</v>
      </c>
      <c r="G72" s="147"/>
      <c r="H72" s="11" t="s">
        <v>756</v>
      </c>
      <c r="I72" s="14">
        <f t="shared" si="0"/>
        <v>20.66</v>
      </c>
      <c r="J72" s="14">
        <v>20.66</v>
      </c>
      <c r="K72" s="121">
        <f t="shared" si="1"/>
        <v>41.32</v>
      </c>
      <c r="L72" s="127"/>
    </row>
    <row r="73" spans="1:12" ht="24" customHeight="1" x14ac:dyDescent="0.25">
      <c r="A73" s="126"/>
      <c r="B73" s="119">
        <f>'Tax Invoice'!D69</f>
        <v>2</v>
      </c>
      <c r="C73" s="10" t="s">
        <v>755</v>
      </c>
      <c r="D73" s="10" t="s">
        <v>755</v>
      </c>
      <c r="E73" s="130" t="s">
        <v>28</v>
      </c>
      <c r="F73" s="146" t="s">
        <v>277</v>
      </c>
      <c r="G73" s="147"/>
      <c r="H73" s="11" t="s">
        <v>756</v>
      </c>
      <c r="I73" s="14">
        <f t="shared" si="0"/>
        <v>20.66</v>
      </c>
      <c r="J73" s="14">
        <v>20.66</v>
      </c>
      <c r="K73" s="121">
        <f t="shared" si="1"/>
        <v>41.32</v>
      </c>
      <c r="L73" s="127"/>
    </row>
    <row r="74" spans="1:12" ht="24" customHeight="1" x14ac:dyDescent="0.25">
      <c r="A74" s="126"/>
      <c r="B74" s="119">
        <f>'Tax Invoice'!D70</f>
        <v>2</v>
      </c>
      <c r="C74" s="10" t="s">
        <v>755</v>
      </c>
      <c r="D74" s="10" t="s">
        <v>755</v>
      </c>
      <c r="E74" s="130" t="s">
        <v>30</v>
      </c>
      <c r="F74" s="146" t="s">
        <v>679</v>
      </c>
      <c r="G74" s="147"/>
      <c r="H74" s="11" t="s">
        <v>756</v>
      </c>
      <c r="I74" s="14">
        <f t="shared" si="0"/>
        <v>20.66</v>
      </c>
      <c r="J74" s="14">
        <v>20.66</v>
      </c>
      <c r="K74" s="121">
        <f t="shared" si="1"/>
        <v>41.32</v>
      </c>
      <c r="L74" s="127"/>
    </row>
    <row r="75" spans="1:12" ht="24" customHeight="1" x14ac:dyDescent="0.25">
      <c r="A75" s="126"/>
      <c r="B75" s="119">
        <f>'Tax Invoice'!D71</f>
        <v>2</v>
      </c>
      <c r="C75" s="10" t="s">
        <v>755</v>
      </c>
      <c r="D75" s="10" t="s">
        <v>755</v>
      </c>
      <c r="E75" s="130" t="s">
        <v>30</v>
      </c>
      <c r="F75" s="146" t="s">
        <v>277</v>
      </c>
      <c r="G75" s="147"/>
      <c r="H75" s="11" t="s">
        <v>756</v>
      </c>
      <c r="I75" s="14">
        <f t="shared" si="0"/>
        <v>20.66</v>
      </c>
      <c r="J75" s="14">
        <v>20.66</v>
      </c>
      <c r="K75" s="121">
        <f t="shared" si="1"/>
        <v>41.32</v>
      </c>
      <c r="L75" s="127"/>
    </row>
    <row r="76" spans="1:12" ht="24" customHeight="1" x14ac:dyDescent="0.25">
      <c r="A76" s="126"/>
      <c r="B76" s="119">
        <f>'Tax Invoice'!D72</f>
        <v>2</v>
      </c>
      <c r="C76" s="10" t="s">
        <v>755</v>
      </c>
      <c r="D76" s="10" t="s">
        <v>755</v>
      </c>
      <c r="E76" s="130" t="s">
        <v>31</v>
      </c>
      <c r="F76" s="146" t="s">
        <v>679</v>
      </c>
      <c r="G76" s="147"/>
      <c r="H76" s="11" t="s">
        <v>756</v>
      </c>
      <c r="I76" s="14">
        <f t="shared" si="0"/>
        <v>20.66</v>
      </c>
      <c r="J76" s="14">
        <v>20.66</v>
      </c>
      <c r="K76" s="121">
        <f t="shared" si="1"/>
        <v>41.32</v>
      </c>
      <c r="L76" s="127"/>
    </row>
    <row r="77" spans="1:12" ht="24" customHeight="1" x14ac:dyDescent="0.25">
      <c r="A77" s="126"/>
      <c r="B77" s="119">
        <f>'Tax Invoice'!D73</f>
        <v>2</v>
      </c>
      <c r="C77" s="10" t="s">
        <v>755</v>
      </c>
      <c r="D77" s="10" t="s">
        <v>755</v>
      </c>
      <c r="E77" s="130" t="s">
        <v>31</v>
      </c>
      <c r="F77" s="146" t="s">
        <v>277</v>
      </c>
      <c r="G77" s="147"/>
      <c r="H77" s="11" t="s">
        <v>756</v>
      </c>
      <c r="I77" s="14">
        <f t="shared" si="0"/>
        <v>20.66</v>
      </c>
      <c r="J77" s="14">
        <v>20.66</v>
      </c>
      <c r="K77" s="121">
        <f t="shared" si="1"/>
        <v>41.32</v>
      </c>
      <c r="L77" s="127"/>
    </row>
    <row r="78" spans="1:12" ht="24" customHeight="1" x14ac:dyDescent="0.25">
      <c r="A78" s="126"/>
      <c r="B78" s="119">
        <f>'Tax Invoice'!D74</f>
        <v>2</v>
      </c>
      <c r="C78" s="10" t="s">
        <v>757</v>
      </c>
      <c r="D78" s="10" t="s">
        <v>757</v>
      </c>
      <c r="E78" s="130" t="s">
        <v>28</v>
      </c>
      <c r="F78" s="146" t="s">
        <v>724</v>
      </c>
      <c r="G78" s="147"/>
      <c r="H78" s="11" t="s">
        <v>758</v>
      </c>
      <c r="I78" s="14">
        <f t="shared" si="0"/>
        <v>20.66</v>
      </c>
      <c r="J78" s="14">
        <v>20.66</v>
      </c>
      <c r="K78" s="121">
        <f t="shared" si="1"/>
        <v>41.32</v>
      </c>
      <c r="L78" s="127"/>
    </row>
    <row r="79" spans="1:12" ht="24" customHeight="1" x14ac:dyDescent="0.25">
      <c r="A79" s="126"/>
      <c r="B79" s="119">
        <f>'Tax Invoice'!D75</f>
        <v>2</v>
      </c>
      <c r="C79" s="10" t="s">
        <v>757</v>
      </c>
      <c r="D79" s="10" t="s">
        <v>757</v>
      </c>
      <c r="E79" s="130" t="s">
        <v>30</v>
      </c>
      <c r="F79" s="146" t="s">
        <v>724</v>
      </c>
      <c r="G79" s="147"/>
      <c r="H79" s="11" t="s">
        <v>758</v>
      </c>
      <c r="I79" s="14">
        <f t="shared" si="0"/>
        <v>20.66</v>
      </c>
      <c r="J79" s="14">
        <v>20.66</v>
      </c>
      <c r="K79" s="121">
        <f t="shared" si="1"/>
        <v>41.32</v>
      </c>
      <c r="L79" s="127"/>
    </row>
    <row r="80" spans="1:12" ht="24" customHeight="1" x14ac:dyDescent="0.25">
      <c r="A80" s="126"/>
      <c r="B80" s="119">
        <f>'Tax Invoice'!D76</f>
        <v>2</v>
      </c>
      <c r="C80" s="10" t="s">
        <v>757</v>
      </c>
      <c r="D80" s="10" t="s">
        <v>757</v>
      </c>
      <c r="E80" s="130" t="s">
        <v>31</v>
      </c>
      <c r="F80" s="146" t="s">
        <v>724</v>
      </c>
      <c r="G80" s="147"/>
      <c r="H80" s="11" t="s">
        <v>758</v>
      </c>
      <c r="I80" s="14">
        <f t="shared" si="0"/>
        <v>20.66</v>
      </c>
      <c r="J80" s="14">
        <v>20.66</v>
      </c>
      <c r="K80" s="121">
        <f t="shared" si="1"/>
        <v>41.32</v>
      </c>
      <c r="L80" s="127"/>
    </row>
    <row r="81" spans="1:12" ht="24" customHeight="1" x14ac:dyDescent="0.25">
      <c r="A81" s="126"/>
      <c r="B81" s="119">
        <f>'Tax Invoice'!D77</f>
        <v>2</v>
      </c>
      <c r="C81" s="10" t="s">
        <v>504</v>
      </c>
      <c r="D81" s="10" t="s">
        <v>504</v>
      </c>
      <c r="E81" s="130" t="s">
        <v>300</v>
      </c>
      <c r="F81" s="146" t="s">
        <v>275</v>
      </c>
      <c r="G81" s="147"/>
      <c r="H81" s="11" t="s">
        <v>506</v>
      </c>
      <c r="I81" s="14">
        <f t="shared" si="0"/>
        <v>20.66</v>
      </c>
      <c r="J81" s="14">
        <v>20.66</v>
      </c>
      <c r="K81" s="121">
        <f t="shared" si="1"/>
        <v>41.32</v>
      </c>
      <c r="L81" s="127"/>
    </row>
    <row r="82" spans="1:12" ht="24" customHeight="1" x14ac:dyDescent="0.25">
      <c r="A82" s="126"/>
      <c r="B82" s="119">
        <f>'Tax Invoice'!D78</f>
        <v>2</v>
      </c>
      <c r="C82" s="10" t="s">
        <v>668</v>
      </c>
      <c r="D82" s="10" t="s">
        <v>668</v>
      </c>
      <c r="E82" s="130" t="s">
        <v>28</v>
      </c>
      <c r="F82" s="146" t="s">
        <v>112</v>
      </c>
      <c r="G82" s="147"/>
      <c r="H82" s="11" t="s">
        <v>759</v>
      </c>
      <c r="I82" s="14">
        <f t="shared" si="0"/>
        <v>27.67</v>
      </c>
      <c r="J82" s="14">
        <v>27.67</v>
      </c>
      <c r="K82" s="121">
        <f t="shared" si="1"/>
        <v>55.34</v>
      </c>
      <c r="L82" s="127"/>
    </row>
    <row r="83" spans="1:12" ht="24" customHeight="1" x14ac:dyDescent="0.25">
      <c r="A83" s="126"/>
      <c r="B83" s="119">
        <f>'Tax Invoice'!D79</f>
        <v>2</v>
      </c>
      <c r="C83" s="10" t="s">
        <v>668</v>
      </c>
      <c r="D83" s="10" t="s">
        <v>668</v>
      </c>
      <c r="E83" s="130" t="s">
        <v>28</v>
      </c>
      <c r="F83" s="146" t="s">
        <v>218</v>
      </c>
      <c r="G83" s="147"/>
      <c r="H83" s="11" t="s">
        <v>759</v>
      </c>
      <c r="I83" s="14">
        <f t="shared" si="0"/>
        <v>27.67</v>
      </c>
      <c r="J83" s="14">
        <v>27.67</v>
      </c>
      <c r="K83" s="121">
        <f t="shared" si="1"/>
        <v>55.34</v>
      </c>
      <c r="L83" s="127"/>
    </row>
    <row r="84" spans="1:12" ht="24" customHeight="1" x14ac:dyDescent="0.25">
      <c r="A84" s="126"/>
      <c r="B84" s="119">
        <f>'Tax Invoice'!D80</f>
        <v>2</v>
      </c>
      <c r="C84" s="10" t="s">
        <v>668</v>
      </c>
      <c r="D84" s="10" t="s">
        <v>668</v>
      </c>
      <c r="E84" s="130" t="s">
        <v>28</v>
      </c>
      <c r="F84" s="146" t="s">
        <v>269</v>
      </c>
      <c r="G84" s="147"/>
      <c r="H84" s="11" t="s">
        <v>759</v>
      </c>
      <c r="I84" s="14">
        <f t="shared" si="0"/>
        <v>27.67</v>
      </c>
      <c r="J84" s="14">
        <v>27.67</v>
      </c>
      <c r="K84" s="121">
        <f t="shared" si="1"/>
        <v>55.34</v>
      </c>
      <c r="L84" s="127"/>
    </row>
    <row r="85" spans="1:12" ht="24" customHeight="1" x14ac:dyDescent="0.25">
      <c r="A85" s="126"/>
      <c r="B85" s="119">
        <f>'Tax Invoice'!D81</f>
        <v>2</v>
      </c>
      <c r="C85" s="10" t="s">
        <v>668</v>
      </c>
      <c r="D85" s="10" t="s">
        <v>668</v>
      </c>
      <c r="E85" s="130" t="s">
        <v>28</v>
      </c>
      <c r="F85" s="146" t="s">
        <v>220</v>
      </c>
      <c r="G85" s="147"/>
      <c r="H85" s="11" t="s">
        <v>759</v>
      </c>
      <c r="I85" s="14">
        <f t="shared" si="0"/>
        <v>27.67</v>
      </c>
      <c r="J85" s="14">
        <v>27.67</v>
      </c>
      <c r="K85" s="121">
        <f t="shared" si="1"/>
        <v>55.34</v>
      </c>
      <c r="L85" s="127"/>
    </row>
    <row r="86" spans="1:12" ht="24" customHeight="1" x14ac:dyDescent="0.25">
      <c r="A86" s="126"/>
      <c r="B86" s="119">
        <f>'Tax Invoice'!D82</f>
        <v>2</v>
      </c>
      <c r="C86" s="10" t="s">
        <v>668</v>
      </c>
      <c r="D86" s="10" t="s">
        <v>668</v>
      </c>
      <c r="E86" s="130" t="s">
        <v>28</v>
      </c>
      <c r="F86" s="146" t="s">
        <v>275</v>
      </c>
      <c r="G86" s="147"/>
      <c r="H86" s="11" t="s">
        <v>759</v>
      </c>
      <c r="I86" s="14">
        <f t="shared" ref="I86:I149" si="2">ROUNDUP(J86*$N$1,2)</f>
        <v>27.67</v>
      </c>
      <c r="J86" s="14">
        <v>27.67</v>
      </c>
      <c r="K86" s="121">
        <f t="shared" ref="K86:K149" si="3">I86*B86</f>
        <v>55.34</v>
      </c>
      <c r="L86" s="127"/>
    </row>
    <row r="87" spans="1:12" ht="24" customHeight="1" x14ac:dyDescent="0.25">
      <c r="A87" s="126"/>
      <c r="B87" s="119">
        <f>'Tax Invoice'!D83</f>
        <v>2</v>
      </c>
      <c r="C87" s="10" t="s">
        <v>668</v>
      </c>
      <c r="D87" s="10" t="s">
        <v>668</v>
      </c>
      <c r="E87" s="130" t="s">
        <v>28</v>
      </c>
      <c r="F87" s="146" t="s">
        <v>276</v>
      </c>
      <c r="G87" s="147"/>
      <c r="H87" s="11" t="s">
        <v>759</v>
      </c>
      <c r="I87" s="14">
        <f t="shared" si="2"/>
        <v>27.67</v>
      </c>
      <c r="J87" s="14">
        <v>27.67</v>
      </c>
      <c r="K87" s="121">
        <f t="shared" si="3"/>
        <v>55.34</v>
      </c>
      <c r="L87" s="127"/>
    </row>
    <row r="88" spans="1:12" ht="24" customHeight="1" x14ac:dyDescent="0.25">
      <c r="A88" s="126"/>
      <c r="B88" s="119">
        <f>'Tax Invoice'!D84</f>
        <v>2</v>
      </c>
      <c r="C88" s="10" t="s">
        <v>668</v>
      </c>
      <c r="D88" s="10" t="s">
        <v>668</v>
      </c>
      <c r="E88" s="130" t="s">
        <v>28</v>
      </c>
      <c r="F88" s="146" t="s">
        <v>317</v>
      </c>
      <c r="G88" s="147"/>
      <c r="H88" s="11" t="s">
        <v>759</v>
      </c>
      <c r="I88" s="14">
        <f t="shared" si="2"/>
        <v>27.67</v>
      </c>
      <c r="J88" s="14">
        <v>27.67</v>
      </c>
      <c r="K88" s="121">
        <f t="shared" si="3"/>
        <v>55.34</v>
      </c>
      <c r="L88" s="127"/>
    </row>
    <row r="89" spans="1:12" ht="24" customHeight="1" x14ac:dyDescent="0.25">
      <c r="A89" s="126"/>
      <c r="B89" s="119">
        <f>'Tax Invoice'!D85</f>
        <v>5</v>
      </c>
      <c r="C89" s="10" t="s">
        <v>668</v>
      </c>
      <c r="D89" s="10" t="s">
        <v>668</v>
      </c>
      <c r="E89" s="130" t="s">
        <v>30</v>
      </c>
      <c r="F89" s="146" t="s">
        <v>112</v>
      </c>
      <c r="G89" s="147"/>
      <c r="H89" s="11" t="s">
        <v>759</v>
      </c>
      <c r="I89" s="14">
        <f t="shared" si="2"/>
        <v>27.67</v>
      </c>
      <c r="J89" s="14">
        <v>27.67</v>
      </c>
      <c r="K89" s="121">
        <f t="shared" si="3"/>
        <v>138.35000000000002</v>
      </c>
      <c r="L89" s="127"/>
    </row>
    <row r="90" spans="1:12" ht="24" customHeight="1" x14ac:dyDescent="0.25">
      <c r="A90" s="126"/>
      <c r="B90" s="119">
        <f>'Tax Invoice'!D86</f>
        <v>1</v>
      </c>
      <c r="C90" s="10" t="s">
        <v>668</v>
      </c>
      <c r="D90" s="10" t="s">
        <v>668</v>
      </c>
      <c r="E90" s="130" t="s">
        <v>30</v>
      </c>
      <c r="F90" s="146" t="s">
        <v>216</v>
      </c>
      <c r="G90" s="147"/>
      <c r="H90" s="11" t="s">
        <v>759</v>
      </c>
      <c r="I90" s="14">
        <f t="shared" si="2"/>
        <v>27.67</v>
      </c>
      <c r="J90" s="14">
        <v>27.67</v>
      </c>
      <c r="K90" s="121">
        <f t="shared" si="3"/>
        <v>27.67</v>
      </c>
      <c r="L90" s="127"/>
    </row>
    <row r="91" spans="1:12" ht="24" customHeight="1" x14ac:dyDescent="0.25">
      <c r="A91" s="126"/>
      <c r="B91" s="119">
        <f>'Tax Invoice'!D87</f>
        <v>5</v>
      </c>
      <c r="C91" s="10" t="s">
        <v>668</v>
      </c>
      <c r="D91" s="10" t="s">
        <v>668</v>
      </c>
      <c r="E91" s="130" t="s">
        <v>30</v>
      </c>
      <c r="F91" s="146" t="s">
        <v>218</v>
      </c>
      <c r="G91" s="147"/>
      <c r="H91" s="11" t="s">
        <v>759</v>
      </c>
      <c r="I91" s="14">
        <f t="shared" si="2"/>
        <v>27.67</v>
      </c>
      <c r="J91" s="14">
        <v>27.67</v>
      </c>
      <c r="K91" s="121">
        <f t="shared" si="3"/>
        <v>138.35000000000002</v>
      </c>
      <c r="L91" s="127"/>
    </row>
    <row r="92" spans="1:12" ht="24" customHeight="1" x14ac:dyDescent="0.25">
      <c r="A92" s="126"/>
      <c r="B92" s="119">
        <f>'Tax Invoice'!D88</f>
        <v>5</v>
      </c>
      <c r="C92" s="10" t="s">
        <v>668</v>
      </c>
      <c r="D92" s="10" t="s">
        <v>668</v>
      </c>
      <c r="E92" s="130" t="s">
        <v>30</v>
      </c>
      <c r="F92" s="146" t="s">
        <v>269</v>
      </c>
      <c r="G92" s="147"/>
      <c r="H92" s="11" t="s">
        <v>759</v>
      </c>
      <c r="I92" s="14">
        <f t="shared" si="2"/>
        <v>27.67</v>
      </c>
      <c r="J92" s="14">
        <v>27.67</v>
      </c>
      <c r="K92" s="121">
        <f t="shared" si="3"/>
        <v>138.35000000000002</v>
      </c>
      <c r="L92" s="127"/>
    </row>
    <row r="93" spans="1:12" ht="24" customHeight="1" x14ac:dyDescent="0.25">
      <c r="A93" s="126"/>
      <c r="B93" s="119">
        <f>'Tax Invoice'!D89</f>
        <v>5</v>
      </c>
      <c r="C93" s="10" t="s">
        <v>668</v>
      </c>
      <c r="D93" s="10" t="s">
        <v>668</v>
      </c>
      <c r="E93" s="130" t="s">
        <v>30</v>
      </c>
      <c r="F93" s="146" t="s">
        <v>220</v>
      </c>
      <c r="G93" s="147"/>
      <c r="H93" s="11" t="s">
        <v>759</v>
      </c>
      <c r="I93" s="14">
        <f t="shared" si="2"/>
        <v>27.67</v>
      </c>
      <c r="J93" s="14">
        <v>27.67</v>
      </c>
      <c r="K93" s="121">
        <f t="shared" si="3"/>
        <v>138.35000000000002</v>
      </c>
      <c r="L93" s="127"/>
    </row>
    <row r="94" spans="1:12" ht="24" customHeight="1" x14ac:dyDescent="0.25">
      <c r="A94" s="126"/>
      <c r="B94" s="119">
        <f>'Tax Invoice'!D90</f>
        <v>2</v>
      </c>
      <c r="C94" s="10" t="s">
        <v>668</v>
      </c>
      <c r="D94" s="10" t="s">
        <v>668</v>
      </c>
      <c r="E94" s="130" t="s">
        <v>30</v>
      </c>
      <c r="F94" s="146" t="s">
        <v>273</v>
      </c>
      <c r="G94" s="147"/>
      <c r="H94" s="11" t="s">
        <v>759</v>
      </c>
      <c r="I94" s="14">
        <f t="shared" si="2"/>
        <v>27.67</v>
      </c>
      <c r="J94" s="14">
        <v>27.67</v>
      </c>
      <c r="K94" s="121">
        <f t="shared" si="3"/>
        <v>55.34</v>
      </c>
      <c r="L94" s="127"/>
    </row>
    <row r="95" spans="1:12" ht="24" customHeight="1" x14ac:dyDescent="0.25">
      <c r="A95" s="126"/>
      <c r="B95" s="119">
        <f>'Tax Invoice'!D91</f>
        <v>2</v>
      </c>
      <c r="C95" s="10" t="s">
        <v>668</v>
      </c>
      <c r="D95" s="10" t="s">
        <v>668</v>
      </c>
      <c r="E95" s="130" t="s">
        <v>30</v>
      </c>
      <c r="F95" s="146" t="s">
        <v>275</v>
      </c>
      <c r="G95" s="147"/>
      <c r="H95" s="11" t="s">
        <v>759</v>
      </c>
      <c r="I95" s="14">
        <f t="shared" si="2"/>
        <v>27.67</v>
      </c>
      <c r="J95" s="14">
        <v>27.67</v>
      </c>
      <c r="K95" s="121">
        <f t="shared" si="3"/>
        <v>55.34</v>
      </c>
      <c r="L95" s="127"/>
    </row>
    <row r="96" spans="1:12" ht="24" customHeight="1" x14ac:dyDescent="0.25">
      <c r="A96" s="126"/>
      <c r="B96" s="119">
        <f>'Tax Invoice'!D92</f>
        <v>2</v>
      </c>
      <c r="C96" s="10" t="s">
        <v>668</v>
      </c>
      <c r="D96" s="10" t="s">
        <v>668</v>
      </c>
      <c r="E96" s="130" t="s">
        <v>30</v>
      </c>
      <c r="F96" s="146" t="s">
        <v>276</v>
      </c>
      <c r="G96" s="147"/>
      <c r="H96" s="11" t="s">
        <v>759</v>
      </c>
      <c r="I96" s="14">
        <f t="shared" si="2"/>
        <v>27.67</v>
      </c>
      <c r="J96" s="14">
        <v>27.67</v>
      </c>
      <c r="K96" s="121">
        <f t="shared" si="3"/>
        <v>55.34</v>
      </c>
      <c r="L96" s="127"/>
    </row>
    <row r="97" spans="1:12" ht="24" customHeight="1" x14ac:dyDescent="0.25">
      <c r="A97" s="126"/>
      <c r="B97" s="119">
        <f>'Tax Invoice'!D93</f>
        <v>2</v>
      </c>
      <c r="C97" s="10" t="s">
        <v>668</v>
      </c>
      <c r="D97" s="10" t="s">
        <v>668</v>
      </c>
      <c r="E97" s="130" t="s">
        <v>30</v>
      </c>
      <c r="F97" s="146" t="s">
        <v>317</v>
      </c>
      <c r="G97" s="147"/>
      <c r="H97" s="11" t="s">
        <v>759</v>
      </c>
      <c r="I97" s="14">
        <f t="shared" si="2"/>
        <v>27.67</v>
      </c>
      <c r="J97" s="14">
        <v>27.67</v>
      </c>
      <c r="K97" s="121">
        <f t="shared" si="3"/>
        <v>55.34</v>
      </c>
      <c r="L97" s="127"/>
    </row>
    <row r="98" spans="1:12" ht="24" customHeight="1" x14ac:dyDescent="0.25">
      <c r="A98" s="126"/>
      <c r="B98" s="119">
        <f>'Tax Invoice'!D94</f>
        <v>1</v>
      </c>
      <c r="C98" s="10" t="s">
        <v>668</v>
      </c>
      <c r="D98" s="10" t="s">
        <v>668</v>
      </c>
      <c r="E98" s="130" t="s">
        <v>32</v>
      </c>
      <c r="F98" s="146" t="s">
        <v>112</v>
      </c>
      <c r="G98" s="147"/>
      <c r="H98" s="11" t="s">
        <v>759</v>
      </c>
      <c r="I98" s="14">
        <f t="shared" si="2"/>
        <v>27.67</v>
      </c>
      <c r="J98" s="14">
        <v>27.67</v>
      </c>
      <c r="K98" s="121">
        <f t="shared" si="3"/>
        <v>27.67</v>
      </c>
      <c r="L98" s="127"/>
    </row>
    <row r="99" spans="1:12" ht="24" customHeight="1" x14ac:dyDescent="0.25">
      <c r="A99" s="126"/>
      <c r="B99" s="119">
        <f>'Tax Invoice'!D95</f>
        <v>1</v>
      </c>
      <c r="C99" s="10" t="s">
        <v>668</v>
      </c>
      <c r="D99" s="10" t="s">
        <v>668</v>
      </c>
      <c r="E99" s="130" t="s">
        <v>32</v>
      </c>
      <c r="F99" s="146" t="s">
        <v>218</v>
      </c>
      <c r="G99" s="147"/>
      <c r="H99" s="11" t="s">
        <v>759</v>
      </c>
      <c r="I99" s="14">
        <f t="shared" si="2"/>
        <v>27.67</v>
      </c>
      <c r="J99" s="14">
        <v>27.67</v>
      </c>
      <c r="K99" s="121">
        <f t="shared" si="3"/>
        <v>27.67</v>
      </c>
      <c r="L99" s="127"/>
    </row>
    <row r="100" spans="1:12" ht="24" customHeight="1" x14ac:dyDescent="0.25">
      <c r="A100" s="126"/>
      <c r="B100" s="119">
        <f>'Tax Invoice'!D96</f>
        <v>1</v>
      </c>
      <c r="C100" s="10" t="s">
        <v>668</v>
      </c>
      <c r="D100" s="10" t="s">
        <v>668</v>
      </c>
      <c r="E100" s="130" t="s">
        <v>32</v>
      </c>
      <c r="F100" s="146" t="s">
        <v>316</v>
      </c>
      <c r="G100" s="147"/>
      <c r="H100" s="11" t="s">
        <v>759</v>
      </c>
      <c r="I100" s="14">
        <f t="shared" si="2"/>
        <v>27.67</v>
      </c>
      <c r="J100" s="14">
        <v>27.67</v>
      </c>
      <c r="K100" s="121">
        <f t="shared" si="3"/>
        <v>27.67</v>
      </c>
      <c r="L100" s="127"/>
    </row>
    <row r="101" spans="1:12" ht="24" customHeight="1" x14ac:dyDescent="0.25">
      <c r="A101" s="126"/>
      <c r="B101" s="119">
        <f>'Tax Invoice'!D97</f>
        <v>1</v>
      </c>
      <c r="C101" s="10" t="s">
        <v>668</v>
      </c>
      <c r="D101" s="10" t="s">
        <v>668</v>
      </c>
      <c r="E101" s="130" t="s">
        <v>32</v>
      </c>
      <c r="F101" s="146" t="s">
        <v>275</v>
      </c>
      <c r="G101" s="147"/>
      <c r="H101" s="11" t="s">
        <v>759</v>
      </c>
      <c r="I101" s="14">
        <f t="shared" si="2"/>
        <v>27.67</v>
      </c>
      <c r="J101" s="14">
        <v>27.67</v>
      </c>
      <c r="K101" s="121">
        <f t="shared" si="3"/>
        <v>27.67</v>
      </c>
      <c r="L101" s="127"/>
    </row>
    <row r="102" spans="1:12" ht="12.75" customHeight="1" x14ac:dyDescent="0.25">
      <c r="A102" s="126"/>
      <c r="B102" s="119">
        <f>'Tax Invoice'!D98</f>
        <v>6</v>
      </c>
      <c r="C102" s="10" t="s">
        <v>760</v>
      </c>
      <c r="D102" s="10" t="s">
        <v>760</v>
      </c>
      <c r="E102" s="130" t="s">
        <v>95</v>
      </c>
      <c r="F102" s="146"/>
      <c r="G102" s="147"/>
      <c r="H102" s="11" t="s">
        <v>761</v>
      </c>
      <c r="I102" s="14">
        <f t="shared" si="2"/>
        <v>6.65</v>
      </c>
      <c r="J102" s="14">
        <v>6.65</v>
      </c>
      <c r="K102" s="121">
        <f t="shared" si="3"/>
        <v>39.900000000000006</v>
      </c>
      <c r="L102" s="127"/>
    </row>
    <row r="103" spans="1:12" ht="12.75" customHeight="1" x14ac:dyDescent="0.25">
      <c r="A103" s="126"/>
      <c r="B103" s="119">
        <f>'Tax Invoice'!D99</f>
        <v>5</v>
      </c>
      <c r="C103" s="10" t="s">
        <v>762</v>
      </c>
      <c r="D103" s="10" t="s">
        <v>762</v>
      </c>
      <c r="E103" s="130" t="s">
        <v>28</v>
      </c>
      <c r="F103" s="146"/>
      <c r="G103" s="147"/>
      <c r="H103" s="11" t="s">
        <v>763</v>
      </c>
      <c r="I103" s="14">
        <f t="shared" si="2"/>
        <v>6.65</v>
      </c>
      <c r="J103" s="14">
        <v>6.65</v>
      </c>
      <c r="K103" s="121">
        <f t="shared" si="3"/>
        <v>33.25</v>
      </c>
      <c r="L103" s="127"/>
    </row>
    <row r="104" spans="1:12" ht="12.75" customHeight="1" x14ac:dyDescent="0.25">
      <c r="A104" s="126"/>
      <c r="B104" s="119">
        <f>'Tax Invoice'!D100</f>
        <v>5</v>
      </c>
      <c r="C104" s="10" t="s">
        <v>764</v>
      </c>
      <c r="D104" s="10" t="s">
        <v>764</v>
      </c>
      <c r="E104" s="130" t="s">
        <v>30</v>
      </c>
      <c r="F104" s="146"/>
      <c r="G104" s="147"/>
      <c r="H104" s="11" t="s">
        <v>765</v>
      </c>
      <c r="I104" s="14">
        <f t="shared" si="2"/>
        <v>19.260000000000002</v>
      </c>
      <c r="J104" s="14">
        <v>19.260000000000002</v>
      </c>
      <c r="K104" s="121">
        <f t="shared" si="3"/>
        <v>96.300000000000011</v>
      </c>
      <c r="L104" s="127"/>
    </row>
    <row r="105" spans="1:12" ht="12.75" customHeight="1" x14ac:dyDescent="0.25">
      <c r="A105" s="126"/>
      <c r="B105" s="119">
        <f>'Tax Invoice'!D101</f>
        <v>5</v>
      </c>
      <c r="C105" s="10" t="s">
        <v>764</v>
      </c>
      <c r="D105" s="10" t="s">
        <v>764</v>
      </c>
      <c r="E105" s="130" t="s">
        <v>31</v>
      </c>
      <c r="F105" s="146"/>
      <c r="G105" s="147"/>
      <c r="H105" s="11" t="s">
        <v>765</v>
      </c>
      <c r="I105" s="14">
        <f t="shared" si="2"/>
        <v>19.260000000000002</v>
      </c>
      <c r="J105" s="14">
        <v>19.260000000000002</v>
      </c>
      <c r="K105" s="121">
        <f t="shared" si="3"/>
        <v>96.300000000000011</v>
      </c>
      <c r="L105" s="127"/>
    </row>
    <row r="106" spans="1:12" ht="24" customHeight="1" x14ac:dyDescent="0.25">
      <c r="A106" s="126"/>
      <c r="B106" s="119">
        <f>'Tax Invoice'!D102</f>
        <v>1</v>
      </c>
      <c r="C106" s="10" t="s">
        <v>766</v>
      </c>
      <c r="D106" s="10" t="s">
        <v>766</v>
      </c>
      <c r="E106" s="130" t="s">
        <v>220</v>
      </c>
      <c r="F106" s="146" t="s">
        <v>115</v>
      </c>
      <c r="G106" s="147"/>
      <c r="H106" s="11" t="s">
        <v>922</v>
      </c>
      <c r="I106" s="14">
        <f t="shared" si="2"/>
        <v>52.18</v>
      </c>
      <c r="J106" s="14">
        <v>52.18</v>
      </c>
      <c r="K106" s="121">
        <f t="shared" si="3"/>
        <v>52.18</v>
      </c>
      <c r="L106" s="127"/>
    </row>
    <row r="107" spans="1:12" ht="24" customHeight="1" x14ac:dyDescent="0.25">
      <c r="A107" s="126"/>
      <c r="B107" s="119">
        <f>'Tax Invoice'!D103</f>
        <v>4</v>
      </c>
      <c r="C107" s="10" t="s">
        <v>618</v>
      </c>
      <c r="D107" s="10" t="s">
        <v>618</v>
      </c>
      <c r="E107" s="130" t="s">
        <v>32</v>
      </c>
      <c r="F107" s="146" t="s">
        <v>767</v>
      </c>
      <c r="G107" s="147"/>
      <c r="H107" s="11" t="s">
        <v>621</v>
      </c>
      <c r="I107" s="14">
        <f t="shared" si="2"/>
        <v>4.9000000000000004</v>
      </c>
      <c r="J107" s="14">
        <v>4.9000000000000004</v>
      </c>
      <c r="K107" s="121">
        <f t="shared" si="3"/>
        <v>19.600000000000001</v>
      </c>
      <c r="L107" s="127"/>
    </row>
    <row r="108" spans="1:12" ht="24" customHeight="1" x14ac:dyDescent="0.25">
      <c r="A108" s="126"/>
      <c r="B108" s="119">
        <f>'Tax Invoice'!D104</f>
        <v>5</v>
      </c>
      <c r="C108" s="10" t="s">
        <v>768</v>
      </c>
      <c r="D108" s="10" t="s">
        <v>768</v>
      </c>
      <c r="E108" s="130" t="s">
        <v>30</v>
      </c>
      <c r="F108" s="146" t="s">
        <v>279</v>
      </c>
      <c r="G108" s="147"/>
      <c r="H108" s="11" t="s">
        <v>769</v>
      </c>
      <c r="I108" s="14">
        <f t="shared" si="2"/>
        <v>40.97</v>
      </c>
      <c r="J108" s="14">
        <v>40.97</v>
      </c>
      <c r="K108" s="121">
        <f t="shared" si="3"/>
        <v>204.85</v>
      </c>
      <c r="L108" s="127"/>
    </row>
    <row r="109" spans="1:12" ht="24" customHeight="1" x14ac:dyDescent="0.25">
      <c r="A109" s="126"/>
      <c r="B109" s="119">
        <f>'Tax Invoice'!D105</f>
        <v>5</v>
      </c>
      <c r="C109" s="10" t="s">
        <v>768</v>
      </c>
      <c r="D109" s="10" t="s">
        <v>768</v>
      </c>
      <c r="E109" s="130" t="s">
        <v>31</v>
      </c>
      <c r="F109" s="146" t="s">
        <v>279</v>
      </c>
      <c r="G109" s="147"/>
      <c r="H109" s="11" t="s">
        <v>769</v>
      </c>
      <c r="I109" s="14">
        <f t="shared" si="2"/>
        <v>40.97</v>
      </c>
      <c r="J109" s="14">
        <v>40.97</v>
      </c>
      <c r="K109" s="121">
        <f t="shared" si="3"/>
        <v>204.85</v>
      </c>
      <c r="L109" s="127"/>
    </row>
    <row r="110" spans="1:12" ht="12.75" customHeight="1" x14ac:dyDescent="0.25">
      <c r="A110" s="126"/>
      <c r="B110" s="119">
        <f>'Tax Invoice'!D106</f>
        <v>10</v>
      </c>
      <c r="C110" s="10" t="s">
        <v>770</v>
      </c>
      <c r="D110" s="10" t="s">
        <v>770</v>
      </c>
      <c r="E110" s="130" t="s">
        <v>28</v>
      </c>
      <c r="F110" s="146"/>
      <c r="G110" s="147"/>
      <c r="H110" s="11" t="s">
        <v>771</v>
      </c>
      <c r="I110" s="14">
        <f t="shared" si="2"/>
        <v>10.16</v>
      </c>
      <c r="J110" s="14">
        <v>10.16</v>
      </c>
      <c r="K110" s="121">
        <f t="shared" si="3"/>
        <v>101.6</v>
      </c>
      <c r="L110" s="127"/>
    </row>
    <row r="111" spans="1:12" ht="12.75" customHeight="1" x14ac:dyDescent="0.25">
      <c r="A111" s="126"/>
      <c r="B111" s="119">
        <f>'Tax Invoice'!D107</f>
        <v>13</v>
      </c>
      <c r="C111" s="10" t="s">
        <v>770</v>
      </c>
      <c r="D111" s="10" t="s">
        <v>770</v>
      </c>
      <c r="E111" s="130" t="s">
        <v>30</v>
      </c>
      <c r="F111" s="146"/>
      <c r="G111" s="147"/>
      <c r="H111" s="11" t="s">
        <v>771</v>
      </c>
      <c r="I111" s="14">
        <f t="shared" si="2"/>
        <v>10.16</v>
      </c>
      <c r="J111" s="14">
        <v>10.16</v>
      </c>
      <c r="K111" s="121">
        <f t="shared" si="3"/>
        <v>132.08000000000001</v>
      </c>
      <c r="L111" s="127"/>
    </row>
    <row r="112" spans="1:12" ht="12.75" customHeight="1" x14ac:dyDescent="0.25">
      <c r="A112" s="126"/>
      <c r="B112" s="119">
        <f>'Tax Invoice'!D108</f>
        <v>10</v>
      </c>
      <c r="C112" s="10" t="s">
        <v>770</v>
      </c>
      <c r="D112" s="10" t="s">
        <v>770</v>
      </c>
      <c r="E112" s="130" t="s">
        <v>31</v>
      </c>
      <c r="F112" s="146"/>
      <c r="G112" s="147"/>
      <c r="H112" s="11" t="s">
        <v>771</v>
      </c>
      <c r="I112" s="14">
        <f t="shared" si="2"/>
        <v>10.16</v>
      </c>
      <c r="J112" s="14">
        <v>10.16</v>
      </c>
      <c r="K112" s="121">
        <f t="shared" si="3"/>
        <v>101.6</v>
      </c>
      <c r="L112" s="127"/>
    </row>
    <row r="113" spans="1:12" ht="24" customHeight="1" x14ac:dyDescent="0.25">
      <c r="A113" s="126"/>
      <c r="B113" s="119">
        <f>'Tax Invoice'!D109</f>
        <v>26</v>
      </c>
      <c r="C113" s="10" t="s">
        <v>772</v>
      </c>
      <c r="D113" s="10" t="s">
        <v>772</v>
      </c>
      <c r="E113" s="130" t="s">
        <v>30</v>
      </c>
      <c r="F113" s="146"/>
      <c r="G113" s="147"/>
      <c r="H113" s="11" t="s">
        <v>773</v>
      </c>
      <c r="I113" s="14">
        <f t="shared" si="2"/>
        <v>13.66</v>
      </c>
      <c r="J113" s="14">
        <v>13.66</v>
      </c>
      <c r="K113" s="121">
        <f t="shared" si="3"/>
        <v>355.16</v>
      </c>
      <c r="L113" s="127"/>
    </row>
    <row r="114" spans="1:12" ht="24" customHeight="1" x14ac:dyDescent="0.25">
      <c r="A114" s="126"/>
      <c r="B114" s="119">
        <f>'Tax Invoice'!D110</f>
        <v>2</v>
      </c>
      <c r="C114" s="10" t="s">
        <v>774</v>
      </c>
      <c r="D114" s="10" t="s">
        <v>774</v>
      </c>
      <c r="E114" s="130" t="s">
        <v>28</v>
      </c>
      <c r="F114" s="146"/>
      <c r="G114" s="147"/>
      <c r="H114" s="11" t="s">
        <v>775</v>
      </c>
      <c r="I114" s="14">
        <f t="shared" si="2"/>
        <v>8.4</v>
      </c>
      <c r="J114" s="14">
        <v>8.4</v>
      </c>
      <c r="K114" s="121">
        <f t="shared" si="3"/>
        <v>16.8</v>
      </c>
      <c r="L114" s="127"/>
    </row>
    <row r="115" spans="1:12" ht="24" customHeight="1" x14ac:dyDescent="0.25">
      <c r="A115" s="126"/>
      <c r="B115" s="119">
        <f>'Tax Invoice'!D111</f>
        <v>4</v>
      </c>
      <c r="C115" s="10" t="s">
        <v>774</v>
      </c>
      <c r="D115" s="10" t="s">
        <v>774</v>
      </c>
      <c r="E115" s="130" t="s">
        <v>32</v>
      </c>
      <c r="F115" s="146"/>
      <c r="G115" s="147"/>
      <c r="H115" s="11" t="s">
        <v>775</v>
      </c>
      <c r="I115" s="14">
        <f t="shared" si="2"/>
        <v>8.4</v>
      </c>
      <c r="J115" s="14">
        <v>8.4</v>
      </c>
      <c r="K115" s="121">
        <f t="shared" si="3"/>
        <v>33.6</v>
      </c>
      <c r="L115" s="127"/>
    </row>
    <row r="116" spans="1:12" ht="24" customHeight="1" x14ac:dyDescent="0.25">
      <c r="A116" s="126"/>
      <c r="B116" s="119">
        <f>'Tax Invoice'!D112</f>
        <v>4</v>
      </c>
      <c r="C116" s="10" t="s">
        <v>774</v>
      </c>
      <c r="D116" s="10" t="s">
        <v>774</v>
      </c>
      <c r="E116" s="130" t="s">
        <v>33</v>
      </c>
      <c r="F116" s="146"/>
      <c r="G116" s="147"/>
      <c r="H116" s="11" t="s">
        <v>775</v>
      </c>
      <c r="I116" s="14">
        <f t="shared" si="2"/>
        <v>8.4</v>
      </c>
      <c r="J116" s="14">
        <v>8.4</v>
      </c>
      <c r="K116" s="121">
        <f t="shared" si="3"/>
        <v>33.6</v>
      </c>
      <c r="L116" s="127"/>
    </row>
    <row r="117" spans="1:12" ht="24" customHeight="1" x14ac:dyDescent="0.25">
      <c r="A117" s="126"/>
      <c r="B117" s="119">
        <f>'Tax Invoice'!D113</f>
        <v>2</v>
      </c>
      <c r="C117" s="10" t="s">
        <v>776</v>
      </c>
      <c r="D117" s="10" t="s">
        <v>776</v>
      </c>
      <c r="E117" s="130" t="s">
        <v>30</v>
      </c>
      <c r="F117" s="146" t="s">
        <v>724</v>
      </c>
      <c r="G117" s="147"/>
      <c r="H117" s="11" t="s">
        <v>777</v>
      </c>
      <c r="I117" s="14">
        <f t="shared" si="2"/>
        <v>5.95</v>
      </c>
      <c r="J117" s="14">
        <v>5.95</v>
      </c>
      <c r="K117" s="121">
        <f t="shared" si="3"/>
        <v>11.9</v>
      </c>
      <c r="L117" s="127"/>
    </row>
    <row r="118" spans="1:12" ht="24" customHeight="1" x14ac:dyDescent="0.25">
      <c r="A118" s="126"/>
      <c r="B118" s="119">
        <f>'Tax Invoice'!D114</f>
        <v>2</v>
      </c>
      <c r="C118" s="10" t="s">
        <v>778</v>
      </c>
      <c r="D118" s="10" t="s">
        <v>778</v>
      </c>
      <c r="E118" s="130" t="s">
        <v>31</v>
      </c>
      <c r="F118" s="146" t="s">
        <v>679</v>
      </c>
      <c r="G118" s="147"/>
      <c r="H118" s="11" t="s">
        <v>779</v>
      </c>
      <c r="I118" s="14">
        <f t="shared" si="2"/>
        <v>20.66</v>
      </c>
      <c r="J118" s="14">
        <v>20.66</v>
      </c>
      <c r="K118" s="121">
        <f t="shared" si="3"/>
        <v>41.32</v>
      </c>
      <c r="L118" s="127"/>
    </row>
    <row r="119" spans="1:12" ht="24" customHeight="1" x14ac:dyDescent="0.25">
      <c r="A119" s="126"/>
      <c r="B119" s="119">
        <f>'Tax Invoice'!D115</f>
        <v>2</v>
      </c>
      <c r="C119" s="10" t="s">
        <v>780</v>
      </c>
      <c r="D119" s="10" t="s">
        <v>780</v>
      </c>
      <c r="E119" s="130" t="s">
        <v>31</v>
      </c>
      <c r="F119" s="146" t="s">
        <v>679</v>
      </c>
      <c r="G119" s="147"/>
      <c r="H119" s="11" t="s">
        <v>781</v>
      </c>
      <c r="I119" s="14">
        <f t="shared" si="2"/>
        <v>20.66</v>
      </c>
      <c r="J119" s="14">
        <v>20.66</v>
      </c>
      <c r="K119" s="121">
        <f t="shared" si="3"/>
        <v>41.32</v>
      </c>
      <c r="L119" s="127"/>
    </row>
    <row r="120" spans="1:12" ht="24" customHeight="1" x14ac:dyDescent="0.25">
      <c r="A120" s="126"/>
      <c r="B120" s="119">
        <f>'Tax Invoice'!D116</f>
        <v>2</v>
      </c>
      <c r="C120" s="10" t="s">
        <v>782</v>
      </c>
      <c r="D120" s="10" t="s">
        <v>782</v>
      </c>
      <c r="E120" s="130" t="s">
        <v>724</v>
      </c>
      <c r="F120" s="146"/>
      <c r="G120" s="147"/>
      <c r="H120" s="11" t="s">
        <v>923</v>
      </c>
      <c r="I120" s="14">
        <f t="shared" si="2"/>
        <v>6.3</v>
      </c>
      <c r="J120" s="14">
        <v>6.3</v>
      </c>
      <c r="K120" s="121">
        <f t="shared" si="3"/>
        <v>12.6</v>
      </c>
      <c r="L120" s="127"/>
    </row>
    <row r="121" spans="1:12" ht="24" customHeight="1" x14ac:dyDescent="0.25">
      <c r="A121" s="126"/>
      <c r="B121" s="119">
        <f>'Tax Invoice'!D117</f>
        <v>5</v>
      </c>
      <c r="C121" s="10" t="s">
        <v>783</v>
      </c>
      <c r="D121" s="10" t="s">
        <v>783</v>
      </c>
      <c r="E121" s="130" t="s">
        <v>589</v>
      </c>
      <c r="F121" s="146"/>
      <c r="G121" s="147"/>
      <c r="H121" s="11" t="s">
        <v>924</v>
      </c>
      <c r="I121" s="14">
        <f t="shared" si="2"/>
        <v>13.66</v>
      </c>
      <c r="J121" s="14">
        <v>13.66</v>
      </c>
      <c r="K121" s="121">
        <f t="shared" si="3"/>
        <v>68.3</v>
      </c>
      <c r="L121" s="127"/>
    </row>
    <row r="122" spans="1:12" ht="24" customHeight="1" x14ac:dyDescent="0.25">
      <c r="A122" s="126"/>
      <c r="B122" s="119">
        <f>'Tax Invoice'!D118</f>
        <v>5</v>
      </c>
      <c r="C122" s="10" t="s">
        <v>783</v>
      </c>
      <c r="D122" s="10" t="s">
        <v>783</v>
      </c>
      <c r="E122" s="130" t="s">
        <v>490</v>
      </c>
      <c r="F122" s="146"/>
      <c r="G122" s="147"/>
      <c r="H122" s="11" t="s">
        <v>924</v>
      </c>
      <c r="I122" s="14">
        <f t="shared" si="2"/>
        <v>13.66</v>
      </c>
      <c r="J122" s="14">
        <v>13.66</v>
      </c>
      <c r="K122" s="121">
        <f t="shared" si="3"/>
        <v>68.3</v>
      </c>
      <c r="L122" s="127"/>
    </row>
    <row r="123" spans="1:12" ht="24" customHeight="1" x14ac:dyDescent="0.25">
      <c r="A123" s="126"/>
      <c r="B123" s="119">
        <f>'Tax Invoice'!D119</f>
        <v>5</v>
      </c>
      <c r="C123" s="10" t="s">
        <v>783</v>
      </c>
      <c r="D123" s="10" t="s">
        <v>783</v>
      </c>
      <c r="E123" s="130" t="s">
        <v>725</v>
      </c>
      <c r="F123" s="146"/>
      <c r="G123" s="147"/>
      <c r="H123" s="11" t="s">
        <v>924</v>
      </c>
      <c r="I123" s="14">
        <f t="shared" si="2"/>
        <v>13.66</v>
      </c>
      <c r="J123" s="14">
        <v>13.66</v>
      </c>
      <c r="K123" s="121">
        <f t="shared" si="3"/>
        <v>68.3</v>
      </c>
      <c r="L123" s="127"/>
    </row>
    <row r="124" spans="1:12" ht="24" customHeight="1" x14ac:dyDescent="0.25">
      <c r="A124" s="126"/>
      <c r="B124" s="119">
        <f>'Tax Invoice'!D120</f>
        <v>1</v>
      </c>
      <c r="C124" s="10" t="s">
        <v>783</v>
      </c>
      <c r="D124" s="10" t="s">
        <v>783</v>
      </c>
      <c r="E124" s="130" t="s">
        <v>753</v>
      </c>
      <c r="F124" s="146"/>
      <c r="G124" s="147"/>
      <c r="H124" s="11" t="s">
        <v>924</v>
      </c>
      <c r="I124" s="14">
        <f t="shared" si="2"/>
        <v>13.66</v>
      </c>
      <c r="J124" s="14">
        <v>13.66</v>
      </c>
      <c r="K124" s="121">
        <f t="shared" si="3"/>
        <v>13.66</v>
      </c>
      <c r="L124" s="127"/>
    </row>
    <row r="125" spans="1:12" ht="24" customHeight="1" x14ac:dyDescent="0.25">
      <c r="A125" s="126"/>
      <c r="B125" s="119">
        <f>'Tax Invoice'!D121</f>
        <v>4</v>
      </c>
      <c r="C125" s="10" t="s">
        <v>784</v>
      </c>
      <c r="D125" s="10" t="s">
        <v>784</v>
      </c>
      <c r="E125" s="130" t="s">
        <v>300</v>
      </c>
      <c r="F125" s="146" t="s">
        <v>271</v>
      </c>
      <c r="G125" s="147"/>
      <c r="H125" s="11" t="s">
        <v>785</v>
      </c>
      <c r="I125" s="14">
        <f t="shared" si="2"/>
        <v>23.11</v>
      </c>
      <c r="J125" s="14">
        <v>23.11</v>
      </c>
      <c r="K125" s="121">
        <f t="shared" si="3"/>
        <v>92.44</v>
      </c>
      <c r="L125" s="127"/>
    </row>
    <row r="126" spans="1:12" ht="24" customHeight="1" x14ac:dyDescent="0.25">
      <c r="A126" s="126"/>
      <c r="B126" s="119">
        <f>'Tax Invoice'!D122</f>
        <v>4</v>
      </c>
      <c r="C126" s="10" t="s">
        <v>784</v>
      </c>
      <c r="D126" s="10" t="s">
        <v>784</v>
      </c>
      <c r="E126" s="130" t="s">
        <v>300</v>
      </c>
      <c r="F126" s="146" t="s">
        <v>245</v>
      </c>
      <c r="G126" s="147"/>
      <c r="H126" s="11" t="s">
        <v>785</v>
      </c>
      <c r="I126" s="14">
        <f t="shared" si="2"/>
        <v>23.11</v>
      </c>
      <c r="J126" s="14">
        <v>23.11</v>
      </c>
      <c r="K126" s="121">
        <f t="shared" si="3"/>
        <v>92.44</v>
      </c>
      <c r="L126" s="127"/>
    </row>
    <row r="127" spans="1:12" ht="24" customHeight="1" x14ac:dyDescent="0.25">
      <c r="A127" s="126"/>
      <c r="B127" s="119">
        <f>'Tax Invoice'!D123</f>
        <v>4</v>
      </c>
      <c r="C127" s="10" t="s">
        <v>786</v>
      </c>
      <c r="D127" s="10" t="s">
        <v>786</v>
      </c>
      <c r="E127" s="130" t="s">
        <v>30</v>
      </c>
      <c r="F127" s="146"/>
      <c r="G127" s="147"/>
      <c r="H127" s="11" t="s">
        <v>787</v>
      </c>
      <c r="I127" s="14">
        <f t="shared" si="2"/>
        <v>10.16</v>
      </c>
      <c r="J127" s="14">
        <v>10.16</v>
      </c>
      <c r="K127" s="121">
        <f t="shared" si="3"/>
        <v>40.64</v>
      </c>
      <c r="L127" s="127"/>
    </row>
    <row r="128" spans="1:12" ht="24" customHeight="1" x14ac:dyDescent="0.25">
      <c r="A128" s="126"/>
      <c r="B128" s="119">
        <f>'Tax Invoice'!D124</f>
        <v>4</v>
      </c>
      <c r="C128" s="10" t="s">
        <v>786</v>
      </c>
      <c r="D128" s="10" t="s">
        <v>786</v>
      </c>
      <c r="E128" s="130" t="s">
        <v>32</v>
      </c>
      <c r="F128" s="146"/>
      <c r="G128" s="147"/>
      <c r="H128" s="11" t="s">
        <v>787</v>
      </c>
      <c r="I128" s="14">
        <f t="shared" si="2"/>
        <v>10.16</v>
      </c>
      <c r="J128" s="14">
        <v>10.16</v>
      </c>
      <c r="K128" s="121">
        <f t="shared" si="3"/>
        <v>40.64</v>
      </c>
      <c r="L128" s="127"/>
    </row>
    <row r="129" spans="1:12" ht="24" customHeight="1" x14ac:dyDescent="0.25">
      <c r="A129" s="126"/>
      <c r="B129" s="119">
        <f>'Tax Invoice'!D125</f>
        <v>2</v>
      </c>
      <c r="C129" s="10" t="s">
        <v>788</v>
      </c>
      <c r="D129" s="10" t="s">
        <v>788</v>
      </c>
      <c r="E129" s="130" t="s">
        <v>32</v>
      </c>
      <c r="F129" s="146"/>
      <c r="G129" s="147"/>
      <c r="H129" s="11" t="s">
        <v>789</v>
      </c>
      <c r="I129" s="14">
        <f t="shared" si="2"/>
        <v>24.86</v>
      </c>
      <c r="J129" s="14">
        <v>24.86</v>
      </c>
      <c r="K129" s="121">
        <f t="shared" si="3"/>
        <v>49.72</v>
      </c>
      <c r="L129" s="127"/>
    </row>
    <row r="130" spans="1:12" ht="24" customHeight="1" x14ac:dyDescent="0.25">
      <c r="A130" s="126"/>
      <c r="B130" s="119">
        <f>'Tax Invoice'!D126</f>
        <v>3</v>
      </c>
      <c r="C130" s="10" t="s">
        <v>790</v>
      </c>
      <c r="D130" s="10" t="s">
        <v>790</v>
      </c>
      <c r="E130" s="130" t="s">
        <v>30</v>
      </c>
      <c r="F130" s="146" t="s">
        <v>279</v>
      </c>
      <c r="G130" s="147"/>
      <c r="H130" s="11" t="s">
        <v>791</v>
      </c>
      <c r="I130" s="14">
        <f t="shared" si="2"/>
        <v>23.11</v>
      </c>
      <c r="J130" s="14">
        <v>23.11</v>
      </c>
      <c r="K130" s="121">
        <f t="shared" si="3"/>
        <v>69.33</v>
      </c>
      <c r="L130" s="127"/>
    </row>
    <row r="131" spans="1:12" ht="24" customHeight="1" x14ac:dyDescent="0.25">
      <c r="A131" s="126"/>
      <c r="B131" s="119">
        <f>'Tax Invoice'!D127</f>
        <v>3</v>
      </c>
      <c r="C131" s="10" t="s">
        <v>790</v>
      </c>
      <c r="D131" s="10" t="s">
        <v>790</v>
      </c>
      <c r="E131" s="130" t="s">
        <v>30</v>
      </c>
      <c r="F131" s="146" t="s">
        <v>277</v>
      </c>
      <c r="G131" s="147"/>
      <c r="H131" s="11" t="s">
        <v>791</v>
      </c>
      <c r="I131" s="14">
        <f t="shared" si="2"/>
        <v>23.11</v>
      </c>
      <c r="J131" s="14">
        <v>23.11</v>
      </c>
      <c r="K131" s="121">
        <f t="shared" si="3"/>
        <v>69.33</v>
      </c>
      <c r="L131" s="127"/>
    </row>
    <row r="132" spans="1:12" ht="24" customHeight="1" x14ac:dyDescent="0.25">
      <c r="A132" s="126"/>
      <c r="B132" s="119">
        <f>'Tax Invoice'!D128</f>
        <v>2</v>
      </c>
      <c r="C132" s="10" t="s">
        <v>792</v>
      </c>
      <c r="D132" s="10" t="s">
        <v>792</v>
      </c>
      <c r="E132" s="130" t="s">
        <v>31</v>
      </c>
      <c r="F132" s="146" t="s">
        <v>279</v>
      </c>
      <c r="G132" s="147"/>
      <c r="H132" s="11" t="s">
        <v>793</v>
      </c>
      <c r="I132" s="14">
        <f t="shared" si="2"/>
        <v>43.78</v>
      </c>
      <c r="J132" s="14">
        <v>43.78</v>
      </c>
      <c r="K132" s="121">
        <f t="shared" si="3"/>
        <v>87.56</v>
      </c>
      <c r="L132" s="127"/>
    </row>
    <row r="133" spans="1:12" ht="24" customHeight="1" x14ac:dyDescent="0.25">
      <c r="A133" s="126"/>
      <c r="B133" s="119">
        <f>'Tax Invoice'!D129</f>
        <v>2</v>
      </c>
      <c r="C133" s="10" t="s">
        <v>792</v>
      </c>
      <c r="D133" s="10" t="s">
        <v>792</v>
      </c>
      <c r="E133" s="130" t="s">
        <v>31</v>
      </c>
      <c r="F133" s="146" t="s">
        <v>679</v>
      </c>
      <c r="G133" s="147"/>
      <c r="H133" s="11" t="s">
        <v>793</v>
      </c>
      <c r="I133" s="14">
        <f t="shared" si="2"/>
        <v>43.78</v>
      </c>
      <c r="J133" s="14">
        <v>43.78</v>
      </c>
      <c r="K133" s="121">
        <f t="shared" si="3"/>
        <v>87.56</v>
      </c>
      <c r="L133" s="127"/>
    </row>
    <row r="134" spans="1:12" ht="24" customHeight="1" x14ac:dyDescent="0.25">
      <c r="A134" s="126"/>
      <c r="B134" s="119">
        <f>'Tax Invoice'!D130</f>
        <v>3</v>
      </c>
      <c r="C134" s="10" t="s">
        <v>794</v>
      </c>
      <c r="D134" s="10" t="s">
        <v>794</v>
      </c>
      <c r="E134" s="130" t="s">
        <v>39</v>
      </c>
      <c r="F134" s="146"/>
      <c r="G134" s="147"/>
      <c r="H134" s="11" t="s">
        <v>795</v>
      </c>
      <c r="I134" s="14">
        <f t="shared" si="2"/>
        <v>58.83</v>
      </c>
      <c r="J134" s="14">
        <v>58.83</v>
      </c>
      <c r="K134" s="121">
        <f t="shared" si="3"/>
        <v>176.49</v>
      </c>
      <c r="L134" s="127"/>
    </row>
    <row r="135" spans="1:12" ht="12.75" customHeight="1" x14ac:dyDescent="0.25">
      <c r="A135" s="126"/>
      <c r="B135" s="119">
        <f>'Tax Invoice'!D131</f>
        <v>12</v>
      </c>
      <c r="C135" s="10" t="s">
        <v>796</v>
      </c>
      <c r="D135" s="10" t="s">
        <v>796</v>
      </c>
      <c r="E135" s="130" t="s">
        <v>28</v>
      </c>
      <c r="F135" s="146"/>
      <c r="G135" s="147"/>
      <c r="H135" s="11" t="s">
        <v>797</v>
      </c>
      <c r="I135" s="14">
        <f t="shared" si="2"/>
        <v>8.4</v>
      </c>
      <c r="J135" s="14">
        <v>8.4</v>
      </c>
      <c r="K135" s="121">
        <f t="shared" si="3"/>
        <v>100.80000000000001</v>
      </c>
      <c r="L135" s="127"/>
    </row>
    <row r="136" spans="1:12" ht="12.75" customHeight="1" x14ac:dyDescent="0.25">
      <c r="A136" s="126"/>
      <c r="B136" s="119">
        <f>'Tax Invoice'!D132</f>
        <v>1</v>
      </c>
      <c r="C136" s="10" t="s">
        <v>798</v>
      </c>
      <c r="D136" s="10" t="s">
        <v>798</v>
      </c>
      <c r="E136" s="130" t="s">
        <v>30</v>
      </c>
      <c r="F136" s="146" t="s">
        <v>216</v>
      </c>
      <c r="G136" s="147"/>
      <c r="H136" s="11" t="s">
        <v>799</v>
      </c>
      <c r="I136" s="14">
        <f t="shared" si="2"/>
        <v>13.66</v>
      </c>
      <c r="J136" s="14">
        <v>13.66</v>
      </c>
      <c r="K136" s="121">
        <f t="shared" si="3"/>
        <v>13.66</v>
      </c>
      <c r="L136" s="127"/>
    </row>
    <row r="137" spans="1:12" ht="12.75" customHeight="1" x14ac:dyDescent="0.25">
      <c r="A137" s="126"/>
      <c r="B137" s="119">
        <f>'Tax Invoice'!D133</f>
        <v>1</v>
      </c>
      <c r="C137" s="10" t="s">
        <v>798</v>
      </c>
      <c r="D137" s="10" t="s">
        <v>798</v>
      </c>
      <c r="E137" s="130" t="s">
        <v>30</v>
      </c>
      <c r="F137" s="146" t="s">
        <v>273</v>
      </c>
      <c r="G137" s="147"/>
      <c r="H137" s="11" t="s">
        <v>799</v>
      </c>
      <c r="I137" s="14">
        <f t="shared" si="2"/>
        <v>13.66</v>
      </c>
      <c r="J137" s="14">
        <v>13.66</v>
      </c>
      <c r="K137" s="121">
        <f t="shared" si="3"/>
        <v>13.66</v>
      </c>
      <c r="L137" s="127"/>
    </row>
    <row r="138" spans="1:12" ht="12.75" customHeight="1" x14ac:dyDescent="0.25">
      <c r="A138" s="126"/>
      <c r="B138" s="119">
        <f>'Tax Invoice'!D134</f>
        <v>1</v>
      </c>
      <c r="C138" s="10" t="s">
        <v>798</v>
      </c>
      <c r="D138" s="10" t="s">
        <v>798</v>
      </c>
      <c r="E138" s="130" t="s">
        <v>31</v>
      </c>
      <c r="F138" s="146" t="s">
        <v>216</v>
      </c>
      <c r="G138" s="147"/>
      <c r="H138" s="11" t="s">
        <v>799</v>
      </c>
      <c r="I138" s="14">
        <f t="shared" si="2"/>
        <v>13.66</v>
      </c>
      <c r="J138" s="14">
        <v>13.66</v>
      </c>
      <c r="K138" s="121">
        <f t="shared" si="3"/>
        <v>13.66</v>
      </c>
      <c r="L138" s="127"/>
    </row>
    <row r="139" spans="1:12" ht="12.75" customHeight="1" x14ac:dyDescent="0.25">
      <c r="A139" s="126"/>
      <c r="B139" s="119">
        <f>'Tax Invoice'!D135</f>
        <v>1</v>
      </c>
      <c r="C139" s="10" t="s">
        <v>798</v>
      </c>
      <c r="D139" s="10" t="s">
        <v>798</v>
      </c>
      <c r="E139" s="130" t="s">
        <v>31</v>
      </c>
      <c r="F139" s="146" t="s">
        <v>273</v>
      </c>
      <c r="G139" s="147"/>
      <c r="H139" s="11" t="s">
        <v>799</v>
      </c>
      <c r="I139" s="14">
        <f t="shared" si="2"/>
        <v>13.66</v>
      </c>
      <c r="J139" s="14">
        <v>13.66</v>
      </c>
      <c r="K139" s="121">
        <f t="shared" si="3"/>
        <v>13.66</v>
      </c>
      <c r="L139" s="127"/>
    </row>
    <row r="140" spans="1:12" ht="12.75" customHeight="1" x14ac:dyDescent="0.25">
      <c r="A140" s="126"/>
      <c r="B140" s="119">
        <f>'Tax Invoice'!D136</f>
        <v>1</v>
      </c>
      <c r="C140" s="10" t="s">
        <v>798</v>
      </c>
      <c r="D140" s="10" t="s">
        <v>798</v>
      </c>
      <c r="E140" s="130" t="s">
        <v>32</v>
      </c>
      <c r="F140" s="146" t="s">
        <v>216</v>
      </c>
      <c r="G140" s="147"/>
      <c r="H140" s="11" t="s">
        <v>799</v>
      </c>
      <c r="I140" s="14">
        <f t="shared" si="2"/>
        <v>13.66</v>
      </c>
      <c r="J140" s="14">
        <v>13.66</v>
      </c>
      <c r="K140" s="121">
        <f t="shared" si="3"/>
        <v>13.66</v>
      </c>
      <c r="L140" s="127"/>
    </row>
    <row r="141" spans="1:12" ht="12.75" customHeight="1" x14ac:dyDescent="0.25">
      <c r="A141" s="126"/>
      <c r="B141" s="119">
        <f>'Tax Invoice'!D137</f>
        <v>1</v>
      </c>
      <c r="C141" s="10" t="s">
        <v>798</v>
      </c>
      <c r="D141" s="10" t="s">
        <v>798</v>
      </c>
      <c r="E141" s="130" t="s">
        <v>32</v>
      </c>
      <c r="F141" s="146" t="s">
        <v>273</v>
      </c>
      <c r="G141" s="147"/>
      <c r="H141" s="11" t="s">
        <v>799</v>
      </c>
      <c r="I141" s="14">
        <f t="shared" si="2"/>
        <v>13.66</v>
      </c>
      <c r="J141" s="14">
        <v>13.66</v>
      </c>
      <c r="K141" s="121">
        <f t="shared" si="3"/>
        <v>13.66</v>
      </c>
      <c r="L141" s="127"/>
    </row>
    <row r="142" spans="1:12" ht="12.75" customHeight="1" x14ac:dyDescent="0.25">
      <c r="A142" s="126"/>
      <c r="B142" s="119">
        <f>'Tax Invoice'!D138</f>
        <v>1</v>
      </c>
      <c r="C142" s="10" t="s">
        <v>798</v>
      </c>
      <c r="D142" s="10" t="s">
        <v>798</v>
      </c>
      <c r="E142" s="130" t="s">
        <v>33</v>
      </c>
      <c r="F142" s="146" t="s">
        <v>216</v>
      </c>
      <c r="G142" s="147"/>
      <c r="H142" s="11" t="s">
        <v>799</v>
      </c>
      <c r="I142" s="14">
        <f t="shared" si="2"/>
        <v>13.66</v>
      </c>
      <c r="J142" s="14">
        <v>13.66</v>
      </c>
      <c r="K142" s="121">
        <f t="shared" si="3"/>
        <v>13.66</v>
      </c>
      <c r="L142" s="127"/>
    </row>
    <row r="143" spans="1:12" ht="12.75" customHeight="1" x14ac:dyDescent="0.25">
      <c r="A143" s="126"/>
      <c r="B143" s="119">
        <f>'Tax Invoice'!D139</f>
        <v>1</v>
      </c>
      <c r="C143" s="10" t="s">
        <v>798</v>
      </c>
      <c r="D143" s="10" t="s">
        <v>798</v>
      </c>
      <c r="E143" s="130" t="s">
        <v>33</v>
      </c>
      <c r="F143" s="146" t="s">
        <v>273</v>
      </c>
      <c r="G143" s="147"/>
      <c r="H143" s="11" t="s">
        <v>799</v>
      </c>
      <c r="I143" s="14">
        <f t="shared" si="2"/>
        <v>13.66</v>
      </c>
      <c r="J143" s="14">
        <v>13.66</v>
      </c>
      <c r="K143" s="121">
        <f t="shared" si="3"/>
        <v>13.66</v>
      </c>
      <c r="L143" s="127"/>
    </row>
    <row r="144" spans="1:12" ht="24" customHeight="1" x14ac:dyDescent="0.25">
      <c r="A144" s="126"/>
      <c r="B144" s="119">
        <f>'Tax Invoice'!D140</f>
        <v>2</v>
      </c>
      <c r="C144" s="10" t="s">
        <v>800</v>
      </c>
      <c r="D144" s="10" t="s">
        <v>800</v>
      </c>
      <c r="E144" s="130" t="s">
        <v>28</v>
      </c>
      <c r="F144" s="146" t="s">
        <v>112</v>
      </c>
      <c r="G144" s="147"/>
      <c r="H144" s="11" t="s">
        <v>801</v>
      </c>
      <c r="I144" s="14">
        <f t="shared" si="2"/>
        <v>20.66</v>
      </c>
      <c r="J144" s="14">
        <v>20.66</v>
      </c>
      <c r="K144" s="121">
        <f t="shared" si="3"/>
        <v>41.32</v>
      </c>
      <c r="L144" s="127"/>
    </row>
    <row r="145" spans="1:12" ht="24" customHeight="1" x14ac:dyDescent="0.25">
      <c r="A145" s="126"/>
      <c r="B145" s="119">
        <f>'Tax Invoice'!D141</f>
        <v>2</v>
      </c>
      <c r="C145" s="10" t="s">
        <v>800</v>
      </c>
      <c r="D145" s="10" t="s">
        <v>800</v>
      </c>
      <c r="E145" s="130" t="s">
        <v>28</v>
      </c>
      <c r="F145" s="146" t="s">
        <v>276</v>
      </c>
      <c r="G145" s="147"/>
      <c r="H145" s="11" t="s">
        <v>801</v>
      </c>
      <c r="I145" s="14">
        <f t="shared" si="2"/>
        <v>20.66</v>
      </c>
      <c r="J145" s="14">
        <v>20.66</v>
      </c>
      <c r="K145" s="121">
        <f t="shared" si="3"/>
        <v>41.32</v>
      </c>
      <c r="L145" s="127"/>
    </row>
    <row r="146" spans="1:12" ht="24" customHeight="1" x14ac:dyDescent="0.25">
      <c r="A146" s="126"/>
      <c r="B146" s="119">
        <f>'Tax Invoice'!D142</f>
        <v>2</v>
      </c>
      <c r="C146" s="10" t="s">
        <v>800</v>
      </c>
      <c r="D146" s="10" t="s">
        <v>800</v>
      </c>
      <c r="E146" s="130" t="s">
        <v>30</v>
      </c>
      <c r="F146" s="146" t="s">
        <v>273</v>
      </c>
      <c r="G146" s="147"/>
      <c r="H146" s="11" t="s">
        <v>801</v>
      </c>
      <c r="I146" s="14">
        <f t="shared" si="2"/>
        <v>20.66</v>
      </c>
      <c r="J146" s="14">
        <v>20.66</v>
      </c>
      <c r="K146" s="121">
        <f t="shared" si="3"/>
        <v>41.32</v>
      </c>
      <c r="L146" s="127"/>
    </row>
    <row r="147" spans="1:12" ht="24" customHeight="1" x14ac:dyDescent="0.25">
      <c r="A147" s="126"/>
      <c r="B147" s="119">
        <f>'Tax Invoice'!D143</f>
        <v>1</v>
      </c>
      <c r="C147" s="10" t="s">
        <v>802</v>
      </c>
      <c r="D147" s="10" t="s">
        <v>913</v>
      </c>
      <c r="E147" s="130" t="s">
        <v>238</v>
      </c>
      <c r="F147" s="146" t="s">
        <v>112</v>
      </c>
      <c r="G147" s="147"/>
      <c r="H147" s="11" t="s">
        <v>803</v>
      </c>
      <c r="I147" s="14">
        <f t="shared" si="2"/>
        <v>32.92</v>
      </c>
      <c r="J147" s="14">
        <v>32.92</v>
      </c>
      <c r="K147" s="121">
        <f t="shared" si="3"/>
        <v>32.92</v>
      </c>
      <c r="L147" s="127"/>
    </row>
    <row r="148" spans="1:12" ht="24" customHeight="1" x14ac:dyDescent="0.25">
      <c r="A148" s="126"/>
      <c r="B148" s="119">
        <f>'Tax Invoice'!D144</f>
        <v>1</v>
      </c>
      <c r="C148" s="10" t="s">
        <v>802</v>
      </c>
      <c r="D148" s="10" t="s">
        <v>913</v>
      </c>
      <c r="E148" s="130" t="s">
        <v>238</v>
      </c>
      <c r="F148" s="146" t="s">
        <v>272</v>
      </c>
      <c r="G148" s="147"/>
      <c r="H148" s="11" t="s">
        <v>803</v>
      </c>
      <c r="I148" s="14">
        <f t="shared" si="2"/>
        <v>32.92</v>
      </c>
      <c r="J148" s="14">
        <v>32.92</v>
      </c>
      <c r="K148" s="121">
        <f t="shared" si="3"/>
        <v>32.92</v>
      </c>
      <c r="L148" s="127"/>
    </row>
    <row r="149" spans="1:12" ht="24" customHeight="1" x14ac:dyDescent="0.25">
      <c r="A149" s="126"/>
      <c r="B149" s="119">
        <f>'Tax Invoice'!D145</f>
        <v>1</v>
      </c>
      <c r="C149" s="10" t="s">
        <v>802</v>
      </c>
      <c r="D149" s="10" t="s">
        <v>913</v>
      </c>
      <c r="E149" s="130" t="s">
        <v>238</v>
      </c>
      <c r="F149" s="146" t="s">
        <v>273</v>
      </c>
      <c r="G149" s="147"/>
      <c r="H149" s="11" t="s">
        <v>803</v>
      </c>
      <c r="I149" s="14">
        <f t="shared" si="2"/>
        <v>32.92</v>
      </c>
      <c r="J149" s="14">
        <v>32.92</v>
      </c>
      <c r="K149" s="121">
        <f t="shared" si="3"/>
        <v>32.92</v>
      </c>
      <c r="L149" s="127"/>
    </row>
    <row r="150" spans="1:12" ht="24" customHeight="1" x14ac:dyDescent="0.25">
      <c r="A150" s="126"/>
      <c r="B150" s="119">
        <f>'Tax Invoice'!D146</f>
        <v>1</v>
      </c>
      <c r="C150" s="10" t="s">
        <v>802</v>
      </c>
      <c r="D150" s="10" t="s">
        <v>913</v>
      </c>
      <c r="E150" s="130" t="s">
        <v>238</v>
      </c>
      <c r="F150" s="146" t="s">
        <v>316</v>
      </c>
      <c r="G150" s="147"/>
      <c r="H150" s="11" t="s">
        <v>803</v>
      </c>
      <c r="I150" s="14">
        <f t="shared" ref="I150:I213" si="4">ROUNDUP(J150*$N$1,2)</f>
        <v>32.92</v>
      </c>
      <c r="J150" s="14">
        <v>32.92</v>
      </c>
      <c r="K150" s="121">
        <f t="shared" ref="K150:K213" si="5">I150*B150</f>
        <v>32.92</v>
      </c>
      <c r="L150" s="127"/>
    </row>
    <row r="151" spans="1:12" ht="24" customHeight="1" x14ac:dyDescent="0.25">
      <c r="A151" s="126"/>
      <c r="B151" s="119">
        <f>'Tax Invoice'!D147</f>
        <v>2</v>
      </c>
      <c r="C151" s="10" t="s">
        <v>804</v>
      </c>
      <c r="D151" s="10" t="s">
        <v>914</v>
      </c>
      <c r="E151" s="130" t="s">
        <v>240</v>
      </c>
      <c r="F151" s="146" t="s">
        <v>273</v>
      </c>
      <c r="G151" s="147"/>
      <c r="H151" s="11" t="s">
        <v>805</v>
      </c>
      <c r="I151" s="14">
        <f t="shared" si="4"/>
        <v>46.93</v>
      </c>
      <c r="J151" s="14">
        <v>46.93</v>
      </c>
      <c r="K151" s="121">
        <f t="shared" si="5"/>
        <v>93.86</v>
      </c>
      <c r="L151" s="127"/>
    </row>
    <row r="152" spans="1:12" ht="36" customHeight="1" x14ac:dyDescent="0.25">
      <c r="A152" s="126"/>
      <c r="B152" s="119">
        <f>'Tax Invoice'!D148</f>
        <v>2</v>
      </c>
      <c r="C152" s="10" t="s">
        <v>806</v>
      </c>
      <c r="D152" s="10" t="s">
        <v>915</v>
      </c>
      <c r="E152" s="130" t="s">
        <v>236</v>
      </c>
      <c r="F152" s="146" t="s">
        <v>112</v>
      </c>
      <c r="G152" s="147"/>
      <c r="H152" s="11" t="s">
        <v>807</v>
      </c>
      <c r="I152" s="14">
        <f t="shared" si="4"/>
        <v>29.42</v>
      </c>
      <c r="J152" s="14">
        <v>29.42</v>
      </c>
      <c r="K152" s="121">
        <f t="shared" si="5"/>
        <v>58.84</v>
      </c>
      <c r="L152" s="127"/>
    </row>
    <row r="153" spans="1:12" ht="36" customHeight="1" x14ac:dyDescent="0.25">
      <c r="A153" s="126"/>
      <c r="B153" s="119">
        <f>'Tax Invoice'!D149</f>
        <v>2</v>
      </c>
      <c r="C153" s="10" t="s">
        <v>806</v>
      </c>
      <c r="D153" s="10" t="s">
        <v>915</v>
      </c>
      <c r="E153" s="130" t="s">
        <v>236</v>
      </c>
      <c r="F153" s="146" t="s">
        <v>216</v>
      </c>
      <c r="G153" s="147"/>
      <c r="H153" s="11" t="s">
        <v>807</v>
      </c>
      <c r="I153" s="14">
        <f t="shared" si="4"/>
        <v>29.42</v>
      </c>
      <c r="J153" s="14">
        <v>29.42</v>
      </c>
      <c r="K153" s="121">
        <f t="shared" si="5"/>
        <v>58.84</v>
      </c>
      <c r="L153" s="127"/>
    </row>
    <row r="154" spans="1:12" ht="36" customHeight="1" x14ac:dyDescent="0.25">
      <c r="A154" s="126"/>
      <c r="B154" s="119">
        <f>'Tax Invoice'!D150</f>
        <v>2</v>
      </c>
      <c r="C154" s="10" t="s">
        <v>806</v>
      </c>
      <c r="D154" s="10" t="s">
        <v>915</v>
      </c>
      <c r="E154" s="130" t="s">
        <v>236</v>
      </c>
      <c r="F154" s="146" t="s">
        <v>269</v>
      </c>
      <c r="G154" s="147"/>
      <c r="H154" s="11" t="s">
        <v>807</v>
      </c>
      <c r="I154" s="14">
        <f t="shared" si="4"/>
        <v>29.42</v>
      </c>
      <c r="J154" s="14">
        <v>29.42</v>
      </c>
      <c r="K154" s="121">
        <f t="shared" si="5"/>
        <v>58.84</v>
      </c>
      <c r="L154" s="127"/>
    </row>
    <row r="155" spans="1:12" ht="24" customHeight="1" x14ac:dyDescent="0.25">
      <c r="A155" s="126"/>
      <c r="B155" s="119">
        <f>'Tax Invoice'!D151</f>
        <v>16</v>
      </c>
      <c r="C155" s="10" t="s">
        <v>808</v>
      </c>
      <c r="D155" s="10" t="s">
        <v>808</v>
      </c>
      <c r="E155" s="130" t="s">
        <v>28</v>
      </c>
      <c r="F155" s="146" t="s">
        <v>279</v>
      </c>
      <c r="G155" s="147"/>
      <c r="H155" s="11" t="s">
        <v>809</v>
      </c>
      <c r="I155" s="14">
        <f t="shared" si="4"/>
        <v>10.16</v>
      </c>
      <c r="J155" s="14">
        <v>10.16</v>
      </c>
      <c r="K155" s="121">
        <f t="shared" si="5"/>
        <v>162.56</v>
      </c>
      <c r="L155" s="127"/>
    </row>
    <row r="156" spans="1:12" ht="24" customHeight="1" x14ac:dyDescent="0.25">
      <c r="A156" s="126"/>
      <c r="B156" s="119">
        <f>'Tax Invoice'!D152</f>
        <v>16</v>
      </c>
      <c r="C156" s="10" t="s">
        <v>808</v>
      </c>
      <c r="D156" s="10" t="s">
        <v>808</v>
      </c>
      <c r="E156" s="130" t="s">
        <v>30</v>
      </c>
      <c r="F156" s="146" t="s">
        <v>279</v>
      </c>
      <c r="G156" s="147"/>
      <c r="H156" s="11" t="s">
        <v>809</v>
      </c>
      <c r="I156" s="14">
        <f t="shared" si="4"/>
        <v>10.16</v>
      </c>
      <c r="J156" s="14">
        <v>10.16</v>
      </c>
      <c r="K156" s="121">
        <f t="shared" si="5"/>
        <v>162.56</v>
      </c>
      <c r="L156" s="127"/>
    </row>
    <row r="157" spans="1:12" ht="12.75" customHeight="1" x14ac:dyDescent="0.25">
      <c r="A157" s="126"/>
      <c r="B157" s="119">
        <f>'Tax Invoice'!D153</f>
        <v>42</v>
      </c>
      <c r="C157" s="10" t="s">
        <v>810</v>
      </c>
      <c r="D157" s="10" t="s">
        <v>810</v>
      </c>
      <c r="E157" s="130" t="s">
        <v>28</v>
      </c>
      <c r="F157" s="146" t="s">
        <v>115</v>
      </c>
      <c r="G157" s="147"/>
      <c r="H157" s="11" t="s">
        <v>811</v>
      </c>
      <c r="I157" s="14">
        <f t="shared" si="4"/>
        <v>4.9000000000000004</v>
      </c>
      <c r="J157" s="14">
        <v>4.9000000000000004</v>
      </c>
      <c r="K157" s="121">
        <f t="shared" si="5"/>
        <v>205.8</v>
      </c>
      <c r="L157" s="127"/>
    </row>
    <row r="158" spans="1:12" ht="12.75" customHeight="1" x14ac:dyDescent="0.25">
      <c r="A158" s="126"/>
      <c r="B158" s="119">
        <f>'Tax Invoice'!D154</f>
        <v>9</v>
      </c>
      <c r="C158" s="10" t="s">
        <v>810</v>
      </c>
      <c r="D158" s="10" t="s">
        <v>810</v>
      </c>
      <c r="E158" s="130" t="s">
        <v>30</v>
      </c>
      <c r="F158" s="146" t="s">
        <v>115</v>
      </c>
      <c r="G158" s="147"/>
      <c r="H158" s="11" t="s">
        <v>811</v>
      </c>
      <c r="I158" s="14">
        <f t="shared" si="4"/>
        <v>4.9000000000000004</v>
      </c>
      <c r="J158" s="14">
        <v>4.9000000000000004</v>
      </c>
      <c r="K158" s="121">
        <f t="shared" si="5"/>
        <v>44.1</v>
      </c>
      <c r="L158" s="127"/>
    </row>
    <row r="159" spans="1:12" ht="12.75" customHeight="1" x14ac:dyDescent="0.25">
      <c r="A159" s="126"/>
      <c r="B159" s="119">
        <f>'Tax Invoice'!D155</f>
        <v>2</v>
      </c>
      <c r="C159" s="10" t="s">
        <v>812</v>
      </c>
      <c r="D159" s="10" t="s">
        <v>812</v>
      </c>
      <c r="E159" s="130" t="s">
        <v>28</v>
      </c>
      <c r="F159" s="146" t="s">
        <v>115</v>
      </c>
      <c r="G159" s="147"/>
      <c r="H159" s="11" t="s">
        <v>813</v>
      </c>
      <c r="I159" s="14">
        <f t="shared" si="4"/>
        <v>4.9000000000000004</v>
      </c>
      <c r="J159" s="14">
        <v>4.9000000000000004</v>
      </c>
      <c r="K159" s="121">
        <f t="shared" si="5"/>
        <v>9.8000000000000007</v>
      </c>
      <c r="L159" s="127"/>
    </row>
    <row r="160" spans="1:12" ht="12.75" customHeight="1" x14ac:dyDescent="0.25">
      <c r="A160" s="126"/>
      <c r="B160" s="119">
        <f>'Tax Invoice'!D156</f>
        <v>4</v>
      </c>
      <c r="C160" s="10" t="s">
        <v>812</v>
      </c>
      <c r="D160" s="10" t="s">
        <v>812</v>
      </c>
      <c r="E160" s="130" t="s">
        <v>30</v>
      </c>
      <c r="F160" s="146" t="s">
        <v>115</v>
      </c>
      <c r="G160" s="147"/>
      <c r="H160" s="11" t="s">
        <v>813</v>
      </c>
      <c r="I160" s="14">
        <f t="shared" si="4"/>
        <v>4.9000000000000004</v>
      </c>
      <c r="J160" s="14">
        <v>4.9000000000000004</v>
      </c>
      <c r="K160" s="121">
        <f t="shared" si="5"/>
        <v>19.600000000000001</v>
      </c>
      <c r="L160" s="127"/>
    </row>
    <row r="161" spans="1:12" ht="12.75" customHeight="1" x14ac:dyDescent="0.25">
      <c r="A161" s="126"/>
      <c r="B161" s="119">
        <f>'Tax Invoice'!D157</f>
        <v>2</v>
      </c>
      <c r="C161" s="10" t="s">
        <v>812</v>
      </c>
      <c r="D161" s="10" t="s">
        <v>812</v>
      </c>
      <c r="E161" s="130" t="s">
        <v>31</v>
      </c>
      <c r="F161" s="146" t="s">
        <v>115</v>
      </c>
      <c r="G161" s="147"/>
      <c r="H161" s="11" t="s">
        <v>813</v>
      </c>
      <c r="I161" s="14">
        <f t="shared" si="4"/>
        <v>4.9000000000000004</v>
      </c>
      <c r="J161" s="14">
        <v>4.9000000000000004</v>
      </c>
      <c r="K161" s="121">
        <f t="shared" si="5"/>
        <v>9.8000000000000007</v>
      </c>
      <c r="L161" s="127"/>
    </row>
    <row r="162" spans="1:12" ht="24" customHeight="1" x14ac:dyDescent="0.25">
      <c r="A162" s="126"/>
      <c r="B162" s="119">
        <f>'Tax Invoice'!D158</f>
        <v>2</v>
      </c>
      <c r="C162" s="10" t="s">
        <v>814</v>
      </c>
      <c r="D162" s="10" t="s">
        <v>814</v>
      </c>
      <c r="E162" s="130" t="s">
        <v>28</v>
      </c>
      <c r="F162" s="146" t="s">
        <v>278</v>
      </c>
      <c r="G162" s="147"/>
      <c r="H162" s="11" t="s">
        <v>815</v>
      </c>
      <c r="I162" s="14">
        <f t="shared" si="4"/>
        <v>20.66</v>
      </c>
      <c r="J162" s="14">
        <v>20.66</v>
      </c>
      <c r="K162" s="121">
        <f t="shared" si="5"/>
        <v>41.32</v>
      </c>
      <c r="L162" s="127"/>
    </row>
    <row r="163" spans="1:12" ht="24" customHeight="1" x14ac:dyDescent="0.25">
      <c r="A163" s="126"/>
      <c r="B163" s="119">
        <f>'Tax Invoice'!D159</f>
        <v>2</v>
      </c>
      <c r="C163" s="10" t="s">
        <v>814</v>
      </c>
      <c r="D163" s="10" t="s">
        <v>814</v>
      </c>
      <c r="E163" s="130" t="s">
        <v>30</v>
      </c>
      <c r="F163" s="146" t="s">
        <v>278</v>
      </c>
      <c r="G163" s="147"/>
      <c r="H163" s="11" t="s">
        <v>815</v>
      </c>
      <c r="I163" s="14">
        <f t="shared" si="4"/>
        <v>20.66</v>
      </c>
      <c r="J163" s="14">
        <v>20.66</v>
      </c>
      <c r="K163" s="121">
        <f t="shared" si="5"/>
        <v>41.32</v>
      </c>
      <c r="L163" s="127"/>
    </row>
    <row r="164" spans="1:12" ht="24" customHeight="1" x14ac:dyDescent="0.25">
      <c r="A164" s="126"/>
      <c r="B164" s="119">
        <f>'Tax Invoice'!D160</f>
        <v>2</v>
      </c>
      <c r="C164" s="10" t="s">
        <v>814</v>
      </c>
      <c r="D164" s="10" t="s">
        <v>814</v>
      </c>
      <c r="E164" s="130" t="s">
        <v>31</v>
      </c>
      <c r="F164" s="146" t="s">
        <v>278</v>
      </c>
      <c r="G164" s="147"/>
      <c r="H164" s="11" t="s">
        <v>815</v>
      </c>
      <c r="I164" s="14">
        <f t="shared" si="4"/>
        <v>20.66</v>
      </c>
      <c r="J164" s="14">
        <v>20.66</v>
      </c>
      <c r="K164" s="121">
        <f t="shared" si="5"/>
        <v>41.32</v>
      </c>
      <c r="L164" s="127"/>
    </row>
    <row r="165" spans="1:12" ht="12.75" customHeight="1" x14ac:dyDescent="0.25">
      <c r="A165" s="126"/>
      <c r="B165" s="119">
        <f>'Tax Invoice'!D161</f>
        <v>10</v>
      </c>
      <c r="C165" s="10" t="s">
        <v>816</v>
      </c>
      <c r="D165" s="10" t="s">
        <v>816</v>
      </c>
      <c r="E165" s="130" t="s">
        <v>28</v>
      </c>
      <c r="F165" s="146" t="s">
        <v>279</v>
      </c>
      <c r="G165" s="147"/>
      <c r="H165" s="11" t="s">
        <v>817</v>
      </c>
      <c r="I165" s="14">
        <f t="shared" si="4"/>
        <v>20.66</v>
      </c>
      <c r="J165" s="14">
        <v>20.66</v>
      </c>
      <c r="K165" s="121">
        <f t="shared" si="5"/>
        <v>206.6</v>
      </c>
      <c r="L165" s="127"/>
    </row>
    <row r="166" spans="1:12" ht="12.75" customHeight="1" x14ac:dyDescent="0.25">
      <c r="A166" s="126"/>
      <c r="B166" s="119">
        <f>'Tax Invoice'!D162</f>
        <v>2</v>
      </c>
      <c r="C166" s="10" t="s">
        <v>816</v>
      </c>
      <c r="D166" s="10" t="s">
        <v>816</v>
      </c>
      <c r="E166" s="130" t="s">
        <v>28</v>
      </c>
      <c r="F166" s="146" t="s">
        <v>679</v>
      </c>
      <c r="G166" s="147"/>
      <c r="H166" s="11" t="s">
        <v>817</v>
      </c>
      <c r="I166" s="14">
        <f t="shared" si="4"/>
        <v>20.66</v>
      </c>
      <c r="J166" s="14">
        <v>20.66</v>
      </c>
      <c r="K166" s="121">
        <f t="shared" si="5"/>
        <v>41.32</v>
      </c>
      <c r="L166" s="127"/>
    </row>
    <row r="167" spans="1:12" ht="12.75" customHeight="1" x14ac:dyDescent="0.25">
      <c r="A167" s="126"/>
      <c r="B167" s="119">
        <f>'Tax Invoice'!D163</f>
        <v>2</v>
      </c>
      <c r="C167" s="10" t="s">
        <v>816</v>
      </c>
      <c r="D167" s="10" t="s">
        <v>816</v>
      </c>
      <c r="E167" s="130" t="s">
        <v>30</v>
      </c>
      <c r="F167" s="146" t="s">
        <v>679</v>
      </c>
      <c r="G167" s="147"/>
      <c r="H167" s="11" t="s">
        <v>817</v>
      </c>
      <c r="I167" s="14">
        <f t="shared" si="4"/>
        <v>20.66</v>
      </c>
      <c r="J167" s="14">
        <v>20.66</v>
      </c>
      <c r="K167" s="121">
        <f t="shared" si="5"/>
        <v>41.32</v>
      </c>
      <c r="L167" s="127"/>
    </row>
    <row r="168" spans="1:12" ht="12.75" customHeight="1" x14ac:dyDescent="0.25">
      <c r="A168" s="126"/>
      <c r="B168" s="119">
        <f>'Tax Invoice'!D164</f>
        <v>2</v>
      </c>
      <c r="C168" s="10" t="s">
        <v>816</v>
      </c>
      <c r="D168" s="10" t="s">
        <v>816</v>
      </c>
      <c r="E168" s="130" t="s">
        <v>31</v>
      </c>
      <c r="F168" s="146" t="s">
        <v>679</v>
      </c>
      <c r="G168" s="147"/>
      <c r="H168" s="11" t="s">
        <v>817</v>
      </c>
      <c r="I168" s="14">
        <f t="shared" si="4"/>
        <v>20.66</v>
      </c>
      <c r="J168" s="14">
        <v>20.66</v>
      </c>
      <c r="K168" s="121">
        <f t="shared" si="5"/>
        <v>41.32</v>
      </c>
      <c r="L168" s="127"/>
    </row>
    <row r="169" spans="1:12" ht="24" customHeight="1" x14ac:dyDescent="0.25">
      <c r="A169" s="126"/>
      <c r="B169" s="119">
        <f>'Tax Invoice'!D165</f>
        <v>30</v>
      </c>
      <c r="C169" s="10" t="s">
        <v>818</v>
      </c>
      <c r="D169" s="10" t="s">
        <v>818</v>
      </c>
      <c r="E169" s="130" t="s">
        <v>30</v>
      </c>
      <c r="F169" s="146" t="s">
        <v>819</v>
      </c>
      <c r="G169" s="147"/>
      <c r="H169" s="11" t="s">
        <v>820</v>
      </c>
      <c r="I169" s="14">
        <f t="shared" si="4"/>
        <v>34.67</v>
      </c>
      <c r="J169" s="14">
        <v>34.67</v>
      </c>
      <c r="K169" s="121">
        <f t="shared" si="5"/>
        <v>1040.1000000000001</v>
      </c>
      <c r="L169" s="133"/>
    </row>
    <row r="170" spans="1:12" ht="24" customHeight="1" x14ac:dyDescent="0.25">
      <c r="A170" s="126"/>
      <c r="B170" s="119">
        <f>'Tax Invoice'!D166</f>
        <v>3</v>
      </c>
      <c r="C170" s="10" t="s">
        <v>818</v>
      </c>
      <c r="D170" s="10" t="s">
        <v>818</v>
      </c>
      <c r="E170" s="130" t="s">
        <v>31</v>
      </c>
      <c r="F170" s="146" t="s">
        <v>821</v>
      </c>
      <c r="G170" s="147"/>
      <c r="H170" s="11" t="s">
        <v>820</v>
      </c>
      <c r="I170" s="14">
        <f t="shared" si="4"/>
        <v>34.67</v>
      </c>
      <c r="J170" s="14">
        <v>34.67</v>
      </c>
      <c r="K170" s="121">
        <f t="shared" si="5"/>
        <v>104.01</v>
      </c>
      <c r="L170" s="127"/>
    </row>
    <row r="171" spans="1:12" ht="24" customHeight="1" x14ac:dyDescent="0.25">
      <c r="A171" s="126"/>
      <c r="B171" s="119">
        <f>'Tax Invoice'!D167</f>
        <v>3</v>
      </c>
      <c r="C171" s="10" t="s">
        <v>822</v>
      </c>
      <c r="D171" s="10" t="s">
        <v>822</v>
      </c>
      <c r="E171" s="130" t="s">
        <v>271</v>
      </c>
      <c r="F171" s="146"/>
      <c r="G171" s="147"/>
      <c r="H171" s="11" t="s">
        <v>823</v>
      </c>
      <c r="I171" s="14">
        <f t="shared" si="4"/>
        <v>57.43</v>
      </c>
      <c r="J171" s="14">
        <v>57.43</v>
      </c>
      <c r="K171" s="121">
        <f t="shared" si="5"/>
        <v>172.29</v>
      </c>
      <c r="L171" s="127"/>
    </row>
    <row r="172" spans="1:12" ht="36" customHeight="1" x14ac:dyDescent="0.25">
      <c r="A172" s="126"/>
      <c r="B172" s="119">
        <f>'Tax Invoice'!D168</f>
        <v>2</v>
      </c>
      <c r="C172" s="10" t="s">
        <v>824</v>
      </c>
      <c r="D172" s="10" t="s">
        <v>824</v>
      </c>
      <c r="E172" s="130" t="s">
        <v>825</v>
      </c>
      <c r="F172" s="146"/>
      <c r="G172" s="147"/>
      <c r="H172" s="11" t="s">
        <v>826</v>
      </c>
      <c r="I172" s="14">
        <f t="shared" si="4"/>
        <v>17.16</v>
      </c>
      <c r="J172" s="14">
        <v>17.16</v>
      </c>
      <c r="K172" s="121">
        <f t="shared" si="5"/>
        <v>34.32</v>
      </c>
      <c r="L172" s="127"/>
    </row>
    <row r="173" spans="1:12" ht="24" customHeight="1" x14ac:dyDescent="0.25">
      <c r="A173" s="126"/>
      <c r="B173" s="119">
        <f>'Tax Invoice'!D169</f>
        <v>1</v>
      </c>
      <c r="C173" s="10" t="s">
        <v>827</v>
      </c>
      <c r="D173" s="10" t="s">
        <v>827</v>
      </c>
      <c r="E173" s="130" t="s">
        <v>30</v>
      </c>
      <c r="F173" s="146" t="s">
        <v>273</v>
      </c>
      <c r="G173" s="147"/>
      <c r="H173" s="11" t="s">
        <v>828</v>
      </c>
      <c r="I173" s="14">
        <f t="shared" si="4"/>
        <v>78.45</v>
      </c>
      <c r="J173" s="14">
        <v>78.45</v>
      </c>
      <c r="K173" s="121">
        <f t="shared" si="5"/>
        <v>78.45</v>
      </c>
      <c r="L173" s="127"/>
    </row>
    <row r="174" spans="1:12" ht="24" customHeight="1" x14ac:dyDescent="0.25">
      <c r="A174" s="126"/>
      <c r="B174" s="119">
        <f>'Tax Invoice'!D170</f>
        <v>2</v>
      </c>
      <c r="C174" s="10" t="s">
        <v>829</v>
      </c>
      <c r="D174" s="10" t="s">
        <v>916</v>
      </c>
      <c r="E174" s="130" t="s">
        <v>767</v>
      </c>
      <c r="F174" s="146" t="s">
        <v>31</v>
      </c>
      <c r="G174" s="147"/>
      <c r="H174" s="11" t="s">
        <v>830</v>
      </c>
      <c r="I174" s="14">
        <f t="shared" si="4"/>
        <v>11.91</v>
      </c>
      <c r="J174" s="14">
        <v>11.91</v>
      </c>
      <c r="K174" s="121">
        <f t="shared" si="5"/>
        <v>23.82</v>
      </c>
      <c r="L174" s="127"/>
    </row>
    <row r="175" spans="1:12" ht="36" customHeight="1" x14ac:dyDescent="0.25">
      <c r="A175" s="126"/>
      <c r="B175" s="119">
        <f>'Tax Invoice'!D171</f>
        <v>2</v>
      </c>
      <c r="C175" s="10" t="s">
        <v>831</v>
      </c>
      <c r="D175" s="10" t="s">
        <v>917</v>
      </c>
      <c r="E175" s="130" t="s">
        <v>832</v>
      </c>
      <c r="F175" s="146" t="s">
        <v>279</v>
      </c>
      <c r="G175" s="147"/>
      <c r="H175" s="11" t="s">
        <v>833</v>
      </c>
      <c r="I175" s="14">
        <f t="shared" si="4"/>
        <v>24.16</v>
      </c>
      <c r="J175" s="14">
        <v>24.16</v>
      </c>
      <c r="K175" s="121">
        <f t="shared" si="5"/>
        <v>48.32</v>
      </c>
      <c r="L175" s="127"/>
    </row>
    <row r="176" spans="1:12" ht="24" customHeight="1" x14ac:dyDescent="0.25">
      <c r="A176" s="126"/>
      <c r="B176" s="119">
        <f>'Tax Invoice'!D172</f>
        <v>6</v>
      </c>
      <c r="C176" s="10" t="s">
        <v>834</v>
      </c>
      <c r="D176" s="10" t="s">
        <v>918</v>
      </c>
      <c r="E176" s="130" t="s">
        <v>835</v>
      </c>
      <c r="F176" s="146" t="s">
        <v>32</v>
      </c>
      <c r="G176" s="147"/>
      <c r="H176" s="11" t="s">
        <v>836</v>
      </c>
      <c r="I176" s="14">
        <f t="shared" si="4"/>
        <v>24.16</v>
      </c>
      <c r="J176" s="14">
        <v>24.16</v>
      </c>
      <c r="K176" s="121">
        <f t="shared" si="5"/>
        <v>144.96</v>
      </c>
      <c r="L176" s="127"/>
    </row>
    <row r="177" spans="1:12" ht="12.75" customHeight="1" x14ac:dyDescent="0.25">
      <c r="A177" s="126"/>
      <c r="B177" s="119">
        <f>'Tax Invoice'!D173</f>
        <v>3</v>
      </c>
      <c r="C177" s="10" t="s">
        <v>837</v>
      </c>
      <c r="D177" s="10" t="s">
        <v>837</v>
      </c>
      <c r="E177" s="130" t="s">
        <v>30</v>
      </c>
      <c r="F177" s="146"/>
      <c r="G177" s="147"/>
      <c r="H177" s="11" t="s">
        <v>838</v>
      </c>
      <c r="I177" s="14">
        <f t="shared" si="4"/>
        <v>11.91</v>
      </c>
      <c r="J177" s="14">
        <v>11.91</v>
      </c>
      <c r="K177" s="121">
        <f t="shared" si="5"/>
        <v>35.730000000000004</v>
      </c>
      <c r="L177" s="127"/>
    </row>
    <row r="178" spans="1:12" ht="24" customHeight="1" x14ac:dyDescent="0.25">
      <c r="A178" s="126"/>
      <c r="B178" s="119">
        <f>'Tax Invoice'!D174</f>
        <v>2</v>
      </c>
      <c r="C178" s="10" t="s">
        <v>839</v>
      </c>
      <c r="D178" s="10" t="s">
        <v>839</v>
      </c>
      <c r="E178" s="130" t="s">
        <v>300</v>
      </c>
      <c r="F178" s="146" t="s">
        <v>216</v>
      </c>
      <c r="G178" s="147"/>
      <c r="H178" s="11" t="s">
        <v>840</v>
      </c>
      <c r="I178" s="14">
        <f t="shared" si="4"/>
        <v>21.01</v>
      </c>
      <c r="J178" s="14">
        <v>21.01</v>
      </c>
      <c r="K178" s="121">
        <f t="shared" si="5"/>
        <v>42.02</v>
      </c>
      <c r="L178" s="127"/>
    </row>
    <row r="179" spans="1:12" ht="24" customHeight="1" x14ac:dyDescent="0.25">
      <c r="A179" s="126"/>
      <c r="B179" s="119">
        <f>'Tax Invoice'!D175</f>
        <v>1</v>
      </c>
      <c r="C179" s="10" t="s">
        <v>841</v>
      </c>
      <c r="D179" s="10" t="s">
        <v>841</v>
      </c>
      <c r="E179" s="130" t="s">
        <v>28</v>
      </c>
      <c r="F179" s="146"/>
      <c r="G179" s="147"/>
      <c r="H179" s="11" t="s">
        <v>842</v>
      </c>
      <c r="I179" s="14">
        <f t="shared" si="4"/>
        <v>13.66</v>
      </c>
      <c r="J179" s="14">
        <v>13.66</v>
      </c>
      <c r="K179" s="121">
        <f t="shared" si="5"/>
        <v>13.66</v>
      </c>
      <c r="L179" s="127"/>
    </row>
    <row r="180" spans="1:12" ht="24" customHeight="1" x14ac:dyDescent="0.25">
      <c r="A180" s="126"/>
      <c r="B180" s="119">
        <f>'Tax Invoice'!D176</f>
        <v>4</v>
      </c>
      <c r="C180" s="10" t="s">
        <v>841</v>
      </c>
      <c r="D180" s="10" t="s">
        <v>841</v>
      </c>
      <c r="E180" s="130" t="s">
        <v>30</v>
      </c>
      <c r="F180" s="146"/>
      <c r="G180" s="147"/>
      <c r="H180" s="11" t="s">
        <v>842</v>
      </c>
      <c r="I180" s="14">
        <f t="shared" si="4"/>
        <v>13.66</v>
      </c>
      <c r="J180" s="14">
        <v>13.66</v>
      </c>
      <c r="K180" s="121">
        <f t="shared" si="5"/>
        <v>54.64</v>
      </c>
      <c r="L180" s="127"/>
    </row>
    <row r="181" spans="1:12" ht="12.75" customHeight="1" x14ac:dyDescent="0.25">
      <c r="A181" s="126"/>
      <c r="B181" s="119">
        <f>'Tax Invoice'!D177</f>
        <v>5</v>
      </c>
      <c r="C181" s="10" t="s">
        <v>843</v>
      </c>
      <c r="D181" s="10" t="s">
        <v>843</v>
      </c>
      <c r="E181" s="130" t="s">
        <v>28</v>
      </c>
      <c r="F181" s="146"/>
      <c r="G181" s="147"/>
      <c r="H181" s="11" t="s">
        <v>844</v>
      </c>
      <c r="I181" s="14">
        <f t="shared" si="4"/>
        <v>13.66</v>
      </c>
      <c r="J181" s="14">
        <v>13.66</v>
      </c>
      <c r="K181" s="121">
        <f t="shared" si="5"/>
        <v>68.3</v>
      </c>
      <c r="L181" s="127"/>
    </row>
    <row r="182" spans="1:12" ht="12.75" customHeight="1" x14ac:dyDescent="0.25">
      <c r="A182" s="126"/>
      <c r="B182" s="119">
        <f>'Tax Invoice'!D178</f>
        <v>5</v>
      </c>
      <c r="C182" s="10" t="s">
        <v>843</v>
      </c>
      <c r="D182" s="10" t="s">
        <v>843</v>
      </c>
      <c r="E182" s="130" t="s">
        <v>30</v>
      </c>
      <c r="F182" s="146"/>
      <c r="G182" s="147"/>
      <c r="H182" s="11" t="s">
        <v>844</v>
      </c>
      <c r="I182" s="14">
        <f t="shared" si="4"/>
        <v>13.66</v>
      </c>
      <c r="J182" s="14">
        <v>13.66</v>
      </c>
      <c r="K182" s="121">
        <f t="shared" si="5"/>
        <v>68.3</v>
      </c>
      <c r="L182" s="127"/>
    </row>
    <row r="183" spans="1:12" ht="12.75" customHeight="1" x14ac:dyDescent="0.25">
      <c r="A183" s="126"/>
      <c r="B183" s="119">
        <f>'Tax Invoice'!D179</f>
        <v>4</v>
      </c>
      <c r="C183" s="10" t="s">
        <v>845</v>
      </c>
      <c r="D183" s="10" t="s">
        <v>845</v>
      </c>
      <c r="E183" s="130" t="s">
        <v>32</v>
      </c>
      <c r="F183" s="146"/>
      <c r="G183" s="147"/>
      <c r="H183" s="11" t="s">
        <v>846</v>
      </c>
      <c r="I183" s="14">
        <f t="shared" si="4"/>
        <v>9.11</v>
      </c>
      <c r="J183" s="14">
        <v>9.11</v>
      </c>
      <c r="K183" s="121">
        <f t="shared" si="5"/>
        <v>36.44</v>
      </c>
      <c r="L183" s="127"/>
    </row>
    <row r="184" spans="1:12" ht="24" customHeight="1" x14ac:dyDescent="0.25">
      <c r="A184" s="126"/>
      <c r="B184" s="119">
        <f>'Tax Invoice'!D180</f>
        <v>2</v>
      </c>
      <c r="C184" s="10" t="s">
        <v>847</v>
      </c>
      <c r="D184" s="10" t="s">
        <v>847</v>
      </c>
      <c r="E184" s="130" t="s">
        <v>589</v>
      </c>
      <c r="F184" s="146"/>
      <c r="G184" s="147"/>
      <c r="H184" s="11" t="s">
        <v>848</v>
      </c>
      <c r="I184" s="14">
        <f t="shared" si="4"/>
        <v>13.66</v>
      </c>
      <c r="J184" s="14">
        <v>13.66</v>
      </c>
      <c r="K184" s="121">
        <f t="shared" si="5"/>
        <v>27.32</v>
      </c>
      <c r="L184" s="127"/>
    </row>
    <row r="185" spans="1:12" ht="24" customHeight="1" x14ac:dyDescent="0.25">
      <c r="A185" s="126"/>
      <c r="B185" s="119">
        <f>'Tax Invoice'!D181</f>
        <v>2</v>
      </c>
      <c r="C185" s="10" t="s">
        <v>847</v>
      </c>
      <c r="D185" s="10" t="s">
        <v>847</v>
      </c>
      <c r="E185" s="130" t="s">
        <v>490</v>
      </c>
      <c r="F185" s="146"/>
      <c r="G185" s="147"/>
      <c r="H185" s="11" t="s">
        <v>848</v>
      </c>
      <c r="I185" s="14">
        <f t="shared" si="4"/>
        <v>13.66</v>
      </c>
      <c r="J185" s="14">
        <v>13.66</v>
      </c>
      <c r="K185" s="121">
        <f t="shared" si="5"/>
        <v>27.32</v>
      </c>
      <c r="L185" s="127"/>
    </row>
    <row r="186" spans="1:12" ht="24" customHeight="1" x14ac:dyDescent="0.25">
      <c r="A186" s="126"/>
      <c r="B186" s="119">
        <f>'Tax Invoice'!D182</f>
        <v>2</v>
      </c>
      <c r="C186" s="10" t="s">
        <v>847</v>
      </c>
      <c r="D186" s="10" t="s">
        <v>847</v>
      </c>
      <c r="E186" s="130" t="s">
        <v>725</v>
      </c>
      <c r="F186" s="146"/>
      <c r="G186" s="147"/>
      <c r="H186" s="11" t="s">
        <v>848</v>
      </c>
      <c r="I186" s="14">
        <f t="shared" si="4"/>
        <v>13.66</v>
      </c>
      <c r="J186" s="14">
        <v>13.66</v>
      </c>
      <c r="K186" s="121">
        <f t="shared" si="5"/>
        <v>27.32</v>
      </c>
      <c r="L186" s="127"/>
    </row>
    <row r="187" spans="1:12" ht="24" customHeight="1" x14ac:dyDescent="0.25">
      <c r="A187" s="126"/>
      <c r="B187" s="119">
        <f>'Tax Invoice'!D183</f>
        <v>2</v>
      </c>
      <c r="C187" s="10" t="s">
        <v>847</v>
      </c>
      <c r="D187" s="10" t="s">
        <v>847</v>
      </c>
      <c r="E187" s="130" t="s">
        <v>753</v>
      </c>
      <c r="F187" s="146"/>
      <c r="G187" s="147"/>
      <c r="H187" s="11" t="s">
        <v>848</v>
      </c>
      <c r="I187" s="14">
        <f t="shared" si="4"/>
        <v>13.66</v>
      </c>
      <c r="J187" s="14">
        <v>13.66</v>
      </c>
      <c r="K187" s="121">
        <f t="shared" si="5"/>
        <v>27.32</v>
      </c>
      <c r="L187" s="127"/>
    </row>
    <row r="188" spans="1:12" ht="24" customHeight="1" x14ac:dyDescent="0.25">
      <c r="A188" s="126"/>
      <c r="B188" s="119">
        <f>'Tax Invoice'!D184</f>
        <v>3</v>
      </c>
      <c r="C188" s="10" t="s">
        <v>849</v>
      </c>
      <c r="D188" s="10" t="s">
        <v>849</v>
      </c>
      <c r="E188" s="130" t="s">
        <v>30</v>
      </c>
      <c r="F188" s="146" t="s">
        <v>279</v>
      </c>
      <c r="G188" s="147"/>
      <c r="H188" s="11" t="s">
        <v>850</v>
      </c>
      <c r="I188" s="14">
        <f t="shared" si="4"/>
        <v>24.16</v>
      </c>
      <c r="J188" s="14">
        <v>24.16</v>
      </c>
      <c r="K188" s="121">
        <f t="shared" si="5"/>
        <v>72.48</v>
      </c>
      <c r="L188" s="127"/>
    </row>
    <row r="189" spans="1:12" ht="24" customHeight="1" x14ac:dyDescent="0.25">
      <c r="A189" s="126"/>
      <c r="B189" s="119">
        <f>'Tax Invoice'!D185</f>
        <v>3</v>
      </c>
      <c r="C189" s="10" t="s">
        <v>851</v>
      </c>
      <c r="D189" s="10" t="s">
        <v>851</v>
      </c>
      <c r="E189" s="130" t="s">
        <v>30</v>
      </c>
      <c r="F189" s="146" t="s">
        <v>279</v>
      </c>
      <c r="G189" s="147"/>
      <c r="H189" s="11" t="s">
        <v>852</v>
      </c>
      <c r="I189" s="14">
        <f t="shared" si="4"/>
        <v>20.66</v>
      </c>
      <c r="J189" s="14">
        <v>20.66</v>
      </c>
      <c r="K189" s="121">
        <f t="shared" si="5"/>
        <v>61.980000000000004</v>
      </c>
      <c r="L189" s="127"/>
    </row>
    <row r="190" spans="1:12" ht="24" customHeight="1" x14ac:dyDescent="0.25">
      <c r="A190" s="126"/>
      <c r="B190" s="119">
        <f>'Tax Invoice'!D186</f>
        <v>2</v>
      </c>
      <c r="C190" s="10" t="s">
        <v>853</v>
      </c>
      <c r="D190" s="10" t="s">
        <v>853</v>
      </c>
      <c r="E190" s="130" t="s">
        <v>30</v>
      </c>
      <c r="F190" s="146" t="s">
        <v>276</v>
      </c>
      <c r="G190" s="147"/>
      <c r="H190" s="11" t="s">
        <v>854</v>
      </c>
      <c r="I190" s="14">
        <f t="shared" si="4"/>
        <v>15.06</v>
      </c>
      <c r="J190" s="14">
        <v>15.06</v>
      </c>
      <c r="K190" s="121">
        <f t="shared" si="5"/>
        <v>30.12</v>
      </c>
      <c r="L190" s="127"/>
    </row>
    <row r="191" spans="1:12" ht="36" customHeight="1" x14ac:dyDescent="0.25">
      <c r="A191" s="126"/>
      <c r="B191" s="119">
        <f>'Tax Invoice'!D187</f>
        <v>2</v>
      </c>
      <c r="C191" s="10" t="s">
        <v>855</v>
      </c>
      <c r="D191" s="10" t="s">
        <v>855</v>
      </c>
      <c r="E191" s="130" t="s">
        <v>825</v>
      </c>
      <c r="F191" s="146"/>
      <c r="G191" s="147"/>
      <c r="H191" s="11" t="s">
        <v>856</v>
      </c>
      <c r="I191" s="14">
        <f t="shared" si="4"/>
        <v>85.8</v>
      </c>
      <c r="J191" s="14">
        <v>85.8</v>
      </c>
      <c r="K191" s="121">
        <f t="shared" si="5"/>
        <v>171.6</v>
      </c>
      <c r="L191" s="127"/>
    </row>
    <row r="192" spans="1:12" ht="24" customHeight="1" x14ac:dyDescent="0.25">
      <c r="A192" s="126"/>
      <c r="B192" s="119">
        <f>'Tax Invoice'!D188</f>
        <v>1</v>
      </c>
      <c r="C192" s="10" t="s">
        <v>857</v>
      </c>
      <c r="D192" s="10" t="s">
        <v>857</v>
      </c>
      <c r="E192" s="130" t="s">
        <v>30</v>
      </c>
      <c r="F192" s="146" t="s">
        <v>112</v>
      </c>
      <c r="G192" s="147"/>
      <c r="H192" s="11" t="s">
        <v>858</v>
      </c>
      <c r="I192" s="14">
        <f t="shared" si="4"/>
        <v>38.17</v>
      </c>
      <c r="J192" s="14">
        <v>38.17</v>
      </c>
      <c r="K192" s="121">
        <f t="shared" si="5"/>
        <v>38.17</v>
      </c>
      <c r="L192" s="127"/>
    </row>
    <row r="193" spans="1:12" ht="24" customHeight="1" x14ac:dyDescent="0.25">
      <c r="A193" s="126"/>
      <c r="B193" s="119">
        <f>'Tax Invoice'!D189</f>
        <v>2</v>
      </c>
      <c r="C193" s="10" t="s">
        <v>857</v>
      </c>
      <c r="D193" s="10" t="s">
        <v>857</v>
      </c>
      <c r="E193" s="130" t="s">
        <v>30</v>
      </c>
      <c r="F193" s="146" t="s">
        <v>271</v>
      </c>
      <c r="G193" s="147"/>
      <c r="H193" s="11" t="s">
        <v>858</v>
      </c>
      <c r="I193" s="14">
        <f t="shared" si="4"/>
        <v>38.17</v>
      </c>
      <c r="J193" s="14">
        <v>38.17</v>
      </c>
      <c r="K193" s="121">
        <f t="shared" si="5"/>
        <v>76.34</v>
      </c>
      <c r="L193" s="127"/>
    </row>
    <row r="194" spans="1:12" ht="24" customHeight="1" x14ac:dyDescent="0.25">
      <c r="A194" s="126"/>
      <c r="B194" s="119">
        <f>'Tax Invoice'!D190</f>
        <v>1</v>
      </c>
      <c r="C194" s="10" t="s">
        <v>857</v>
      </c>
      <c r="D194" s="10" t="s">
        <v>857</v>
      </c>
      <c r="E194" s="130" t="s">
        <v>31</v>
      </c>
      <c r="F194" s="146" t="s">
        <v>112</v>
      </c>
      <c r="G194" s="147"/>
      <c r="H194" s="11" t="s">
        <v>858</v>
      </c>
      <c r="I194" s="14">
        <f t="shared" si="4"/>
        <v>38.17</v>
      </c>
      <c r="J194" s="14">
        <v>38.17</v>
      </c>
      <c r="K194" s="121">
        <f t="shared" si="5"/>
        <v>38.17</v>
      </c>
      <c r="L194" s="127"/>
    </row>
    <row r="195" spans="1:12" ht="24" customHeight="1" x14ac:dyDescent="0.25">
      <c r="A195" s="126"/>
      <c r="B195" s="119">
        <f>'Tax Invoice'!D191</f>
        <v>2</v>
      </c>
      <c r="C195" s="10" t="s">
        <v>857</v>
      </c>
      <c r="D195" s="10" t="s">
        <v>857</v>
      </c>
      <c r="E195" s="130" t="s">
        <v>31</v>
      </c>
      <c r="F195" s="146" t="s">
        <v>271</v>
      </c>
      <c r="G195" s="147"/>
      <c r="H195" s="11" t="s">
        <v>858</v>
      </c>
      <c r="I195" s="14">
        <f t="shared" si="4"/>
        <v>38.17</v>
      </c>
      <c r="J195" s="14">
        <v>38.17</v>
      </c>
      <c r="K195" s="121">
        <f t="shared" si="5"/>
        <v>76.34</v>
      </c>
      <c r="L195" s="127"/>
    </row>
    <row r="196" spans="1:12" ht="24" customHeight="1" x14ac:dyDescent="0.25">
      <c r="A196" s="126"/>
      <c r="B196" s="119">
        <f>'Tax Invoice'!D192</f>
        <v>6</v>
      </c>
      <c r="C196" s="10" t="s">
        <v>859</v>
      </c>
      <c r="D196" s="10" t="s">
        <v>859</v>
      </c>
      <c r="E196" s="130" t="s">
        <v>30</v>
      </c>
      <c r="F196" s="146" t="s">
        <v>112</v>
      </c>
      <c r="G196" s="147"/>
      <c r="H196" s="11" t="s">
        <v>243</v>
      </c>
      <c r="I196" s="14">
        <f t="shared" si="4"/>
        <v>74.94</v>
      </c>
      <c r="J196" s="14">
        <v>74.94</v>
      </c>
      <c r="K196" s="121">
        <f t="shared" si="5"/>
        <v>449.64</v>
      </c>
      <c r="L196" s="127"/>
    </row>
    <row r="197" spans="1:12" ht="24" customHeight="1" x14ac:dyDescent="0.25">
      <c r="A197" s="126"/>
      <c r="B197" s="119">
        <f>'Tax Invoice'!D193</f>
        <v>6</v>
      </c>
      <c r="C197" s="10" t="s">
        <v>859</v>
      </c>
      <c r="D197" s="10" t="s">
        <v>859</v>
      </c>
      <c r="E197" s="130" t="s">
        <v>30</v>
      </c>
      <c r="F197" s="146" t="s">
        <v>272</v>
      </c>
      <c r="G197" s="147"/>
      <c r="H197" s="11" t="s">
        <v>243</v>
      </c>
      <c r="I197" s="14">
        <f t="shared" si="4"/>
        <v>74.94</v>
      </c>
      <c r="J197" s="14">
        <v>74.94</v>
      </c>
      <c r="K197" s="121">
        <f t="shared" si="5"/>
        <v>449.64</v>
      </c>
      <c r="L197" s="127"/>
    </row>
    <row r="198" spans="1:12" ht="24" customHeight="1" x14ac:dyDescent="0.25">
      <c r="A198" s="126"/>
      <c r="B198" s="119">
        <f>'Tax Invoice'!D194</f>
        <v>6</v>
      </c>
      <c r="C198" s="10" t="s">
        <v>859</v>
      </c>
      <c r="D198" s="10" t="s">
        <v>859</v>
      </c>
      <c r="E198" s="130" t="s">
        <v>30</v>
      </c>
      <c r="F198" s="146" t="s">
        <v>273</v>
      </c>
      <c r="G198" s="147"/>
      <c r="H198" s="11" t="s">
        <v>243</v>
      </c>
      <c r="I198" s="14">
        <f t="shared" si="4"/>
        <v>74.94</v>
      </c>
      <c r="J198" s="14">
        <v>74.94</v>
      </c>
      <c r="K198" s="121">
        <f t="shared" si="5"/>
        <v>449.64</v>
      </c>
      <c r="L198" s="127"/>
    </row>
    <row r="199" spans="1:12" ht="24" customHeight="1" x14ac:dyDescent="0.25">
      <c r="A199" s="126"/>
      <c r="B199" s="119">
        <f>'Tax Invoice'!D195</f>
        <v>1</v>
      </c>
      <c r="C199" s="10" t="s">
        <v>860</v>
      </c>
      <c r="D199" s="10" t="s">
        <v>860</v>
      </c>
      <c r="E199" s="130" t="s">
        <v>28</v>
      </c>
      <c r="F199" s="146"/>
      <c r="G199" s="147"/>
      <c r="H199" s="11" t="s">
        <v>861</v>
      </c>
      <c r="I199" s="14">
        <f t="shared" si="4"/>
        <v>34.67</v>
      </c>
      <c r="J199" s="14">
        <v>34.67</v>
      </c>
      <c r="K199" s="121">
        <f t="shared" si="5"/>
        <v>34.67</v>
      </c>
      <c r="L199" s="127"/>
    </row>
    <row r="200" spans="1:12" ht="24" customHeight="1" x14ac:dyDescent="0.25">
      <c r="A200" s="126"/>
      <c r="B200" s="119">
        <f>'Tax Invoice'!D196</f>
        <v>3</v>
      </c>
      <c r="C200" s="10" t="s">
        <v>860</v>
      </c>
      <c r="D200" s="10" t="s">
        <v>860</v>
      </c>
      <c r="E200" s="130" t="s">
        <v>657</v>
      </c>
      <c r="F200" s="146"/>
      <c r="G200" s="147"/>
      <c r="H200" s="11" t="s">
        <v>861</v>
      </c>
      <c r="I200" s="14">
        <f t="shared" si="4"/>
        <v>34.67</v>
      </c>
      <c r="J200" s="14">
        <v>34.67</v>
      </c>
      <c r="K200" s="121">
        <f t="shared" si="5"/>
        <v>104.01</v>
      </c>
      <c r="L200" s="127"/>
    </row>
    <row r="201" spans="1:12" ht="24" customHeight="1" x14ac:dyDescent="0.25">
      <c r="A201" s="126"/>
      <c r="B201" s="119">
        <f>'Tax Invoice'!D197</f>
        <v>2</v>
      </c>
      <c r="C201" s="10" t="s">
        <v>860</v>
      </c>
      <c r="D201" s="10" t="s">
        <v>860</v>
      </c>
      <c r="E201" s="130" t="s">
        <v>30</v>
      </c>
      <c r="F201" s="146"/>
      <c r="G201" s="147"/>
      <c r="H201" s="11" t="s">
        <v>861</v>
      </c>
      <c r="I201" s="14">
        <f t="shared" si="4"/>
        <v>34.67</v>
      </c>
      <c r="J201" s="14">
        <v>34.67</v>
      </c>
      <c r="K201" s="121">
        <f t="shared" si="5"/>
        <v>69.34</v>
      </c>
      <c r="L201" s="127"/>
    </row>
    <row r="202" spans="1:12" ht="24" customHeight="1" x14ac:dyDescent="0.25">
      <c r="A202" s="126"/>
      <c r="B202" s="119">
        <f>'Tax Invoice'!D198</f>
        <v>5</v>
      </c>
      <c r="C202" s="10" t="s">
        <v>862</v>
      </c>
      <c r="D202" s="10" t="s">
        <v>862</v>
      </c>
      <c r="E202" s="130" t="s">
        <v>42</v>
      </c>
      <c r="F202" s="146"/>
      <c r="G202" s="147"/>
      <c r="H202" s="11" t="s">
        <v>863</v>
      </c>
      <c r="I202" s="14">
        <f t="shared" si="4"/>
        <v>51.48</v>
      </c>
      <c r="J202" s="14">
        <v>51.48</v>
      </c>
      <c r="K202" s="121">
        <f t="shared" si="5"/>
        <v>257.39999999999998</v>
      </c>
      <c r="L202" s="127"/>
    </row>
    <row r="203" spans="1:12" ht="24" customHeight="1" x14ac:dyDescent="0.25">
      <c r="A203" s="126"/>
      <c r="B203" s="119">
        <f>'Tax Invoice'!D199</f>
        <v>5</v>
      </c>
      <c r="C203" s="10" t="s">
        <v>864</v>
      </c>
      <c r="D203" s="10" t="s">
        <v>864</v>
      </c>
      <c r="E203" s="130" t="s">
        <v>40</v>
      </c>
      <c r="F203" s="146" t="s">
        <v>112</v>
      </c>
      <c r="G203" s="147"/>
      <c r="H203" s="11" t="s">
        <v>865</v>
      </c>
      <c r="I203" s="14">
        <f t="shared" si="4"/>
        <v>133.78</v>
      </c>
      <c r="J203" s="14">
        <v>133.78</v>
      </c>
      <c r="K203" s="121">
        <f t="shared" si="5"/>
        <v>668.9</v>
      </c>
      <c r="L203" s="127"/>
    </row>
    <row r="204" spans="1:12" ht="12.75" customHeight="1" x14ac:dyDescent="0.25">
      <c r="A204" s="126"/>
      <c r="B204" s="119">
        <f>'Tax Invoice'!D200</f>
        <v>1</v>
      </c>
      <c r="C204" s="10" t="s">
        <v>866</v>
      </c>
      <c r="D204" s="10" t="s">
        <v>866</v>
      </c>
      <c r="E204" s="130" t="s">
        <v>30</v>
      </c>
      <c r="F204" s="146"/>
      <c r="G204" s="147"/>
      <c r="H204" s="11" t="s">
        <v>867</v>
      </c>
      <c r="I204" s="14">
        <f t="shared" si="4"/>
        <v>34.67</v>
      </c>
      <c r="J204" s="14">
        <v>34.67</v>
      </c>
      <c r="K204" s="121">
        <f t="shared" si="5"/>
        <v>34.67</v>
      </c>
      <c r="L204" s="127"/>
    </row>
    <row r="205" spans="1:12" ht="12.75" customHeight="1" x14ac:dyDescent="0.25">
      <c r="A205" s="126"/>
      <c r="B205" s="119">
        <f>'Tax Invoice'!D201</f>
        <v>1</v>
      </c>
      <c r="C205" s="10" t="s">
        <v>866</v>
      </c>
      <c r="D205" s="10" t="s">
        <v>866</v>
      </c>
      <c r="E205" s="130" t="s">
        <v>72</v>
      </c>
      <c r="F205" s="146"/>
      <c r="G205" s="147"/>
      <c r="H205" s="11" t="s">
        <v>867</v>
      </c>
      <c r="I205" s="14">
        <f t="shared" si="4"/>
        <v>34.67</v>
      </c>
      <c r="J205" s="14">
        <v>34.67</v>
      </c>
      <c r="K205" s="121">
        <f t="shared" si="5"/>
        <v>34.67</v>
      </c>
      <c r="L205" s="127"/>
    </row>
    <row r="206" spans="1:12" ht="12.75" customHeight="1" x14ac:dyDescent="0.25">
      <c r="A206" s="126"/>
      <c r="B206" s="119">
        <f>'Tax Invoice'!D202</f>
        <v>1</v>
      </c>
      <c r="C206" s="10" t="s">
        <v>866</v>
      </c>
      <c r="D206" s="10" t="s">
        <v>866</v>
      </c>
      <c r="E206" s="130" t="s">
        <v>31</v>
      </c>
      <c r="F206" s="146"/>
      <c r="G206" s="147"/>
      <c r="H206" s="11" t="s">
        <v>867</v>
      </c>
      <c r="I206" s="14">
        <f t="shared" si="4"/>
        <v>34.67</v>
      </c>
      <c r="J206" s="14">
        <v>34.67</v>
      </c>
      <c r="K206" s="121">
        <f t="shared" si="5"/>
        <v>34.67</v>
      </c>
      <c r="L206" s="127"/>
    </row>
    <row r="207" spans="1:12" ht="12.75" customHeight="1" x14ac:dyDescent="0.25">
      <c r="A207" s="126"/>
      <c r="B207" s="119">
        <f>'Tax Invoice'!D203</f>
        <v>1</v>
      </c>
      <c r="C207" s="10" t="s">
        <v>866</v>
      </c>
      <c r="D207" s="10" t="s">
        <v>866</v>
      </c>
      <c r="E207" s="130" t="s">
        <v>95</v>
      </c>
      <c r="F207" s="146"/>
      <c r="G207" s="147"/>
      <c r="H207" s="11" t="s">
        <v>867</v>
      </c>
      <c r="I207" s="14">
        <f t="shared" si="4"/>
        <v>34.67</v>
      </c>
      <c r="J207" s="14">
        <v>34.67</v>
      </c>
      <c r="K207" s="121">
        <f t="shared" si="5"/>
        <v>34.67</v>
      </c>
      <c r="L207" s="127"/>
    </row>
    <row r="208" spans="1:12" ht="12.75" customHeight="1" x14ac:dyDescent="0.25">
      <c r="A208" s="126"/>
      <c r="B208" s="119">
        <f>'Tax Invoice'!D204</f>
        <v>2</v>
      </c>
      <c r="C208" s="10" t="s">
        <v>868</v>
      </c>
      <c r="D208" s="10" t="s">
        <v>868</v>
      </c>
      <c r="E208" s="130" t="s">
        <v>95</v>
      </c>
      <c r="F208" s="146"/>
      <c r="G208" s="147"/>
      <c r="H208" s="11" t="s">
        <v>869</v>
      </c>
      <c r="I208" s="14">
        <f t="shared" si="4"/>
        <v>31.17</v>
      </c>
      <c r="J208" s="14">
        <v>31.17</v>
      </c>
      <c r="K208" s="121">
        <f t="shared" si="5"/>
        <v>62.34</v>
      </c>
      <c r="L208" s="127"/>
    </row>
    <row r="209" spans="1:12" ht="24" customHeight="1" x14ac:dyDescent="0.25">
      <c r="A209" s="126"/>
      <c r="B209" s="119">
        <f>'Tax Invoice'!D205</f>
        <v>2</v>
      </c>
      <c r="C209" s="10" t="s">
        <v>870</v>
      </c>
      <c r="D209" s="10" t="s">
        <v>870</v>
      </c>
      <c r="E209" s="130" t="s">
        <v>30</v>
      </c>
      <c r="F209" s="146" t="s">
        <v>216</v>
      </c>
      <c r="G209" s="147"/>
      <c r="H209" s="11" t="s">
        <v>871</v>
      </c>
      <c r="I209" s="14">
        <f t="shared" si="4"/>
        <v>52.18</v>
      </c>
      <c r="J209" s="14">
        <v>52.18</v>
      </c>
      <c r="K209" s="121">
        <f t="shared" si="5"/>
        <v>104.36</v>
      </c>
      <c r="L209" s="127"/>
    </row>
    <row r="210" spans="1:12" ht="24" customHeight="1" x14ac:dyDescent="0.25">
      <c r="A210" s="126"/>
      <c r="B210" s="119">
        <f>'Tax Invoice'!D206</f>
        <v>2</v>
      </c>
      <c r="C210" s="10" t="s">
        <v>872</v>
      </c>
      <c r="D210" s="10" t="s">
        <v>872</v>
      </c>
      <c r="E210" s="130" t="s">
        <v>112</v>
      </c>
      <c r="F210" s="146"/>
      <c r="G210" s="147"/>
      <c r="H210" s="11" t="s">
        <v>873</v>
      </c>
      <c r="I210" s="14">
        <f t="shared" si="4"/>
        <v>34.67</v>
      </c>
      <c r="J210" s="14">
        <v>34.67</v>
      </c>
      <c r="K210" s="121">
        <f t="shared" si="5"/>
        <v>69.34</v>
      </c>
      <c r="L210" s="127"/>
    </row>
    <row r="211" spans="1:12" ht="24" customHeight="1" x14ac:dyDescent="0.25">
      <c r="A211" s="126"/>
      <c r="B211" s="119">
        <f>'Tax Invoice'!D207</f>
        <v>10</v>
      </c>
      <c r="C211" s="10" t="s">
        <v>872</v>
      </c>
      <c r="D211" s="10" t="s">
        <v>872</v>
      </c>
      <c r="E211" s="130" t="s">
        <v>216</v>
      </c>
      <c r="F211" s="146"/>
      <c r="G211" s="147"/>
      <c r="H211" s="11" t="s">
        <v>873</v>
      </c>
      <c r="I211" s="14">
        <f t="shared" si="4"/>
        <v>34.67</v>
      </c>
      <c r="J211" s="14">
        <v>34.67</v>
      </c>
      <c r="K211" s="121">
        <f t="shared" si="5"/>
        <v>346.70000000000005</v>
      </c>
      <c r="L211" s="127"/>
    </row>
    <row r="212" spans="1:12" ht="24" customHeight="1" x14ac:dyDescent="0.25">
      <c r="A212" s="126"/>
      <c r="B212" s="119">
        <f>'Tax Invoice'!D208</f>
        <v>8</v>
      </c>
      <c r="C212" s="10" t="s">
        <v>872</v>
      </c>
      <c r="D212" s="10" t="s">
        <v>872</v>
      </c>
      <c r="E212" s="130" t="s">
        <v>273</v>
      </c>
      <c r="F212" s="146"/>
      <c r="G212" s="147"/>
      <c r="H212" s="11" t="s">
        <v>873</v>
      </c>
      <c r="I212" s="14">
        <f t="shared" si="4"/>
        <v>34.67</v>
      </c>
      <c r="J212" s="14">
        <v>34.67</v>
      </c>
      <c r="K212" s="121">
        <f t="shared" si="5"/>
        <v>277.36</v>
      </c>
      <c r="L212" s="127"/>
    </row>
    <row r="213" spans="1:12" ht="24" customHeight="1" x14ac:dyDescent="0.25">
      <c r="A213" s="126"/>
      <c r="B213" s="119">
        <f>'Tax Invoice'!D209</f>
        <v>8</v>
      </c>
      <c r="C213" s="10" t="s">
        <v>872</v>
      </c>
      <c r="D213" s="10" t="s">
        <v>872</v>
      </c>
      <c r="E213" s="130" t="s">
        <v>316</v>
      </c>
      <c r="F213" s="146"/>
      <c r="G213" s="147"/>
      <c r="H213" s="11" t="s">
        <v>873</v>
      </c>
      <c r="I213" s="14">
        <f t="shared" si="4"/>
        <v>34.67</v>
      </c>
      <c r="J213" s="14">
        <v>34.67</v>
      </c>
      <c r="K213" s="121">
        <f t="shared" si="5"/>
        <v>277.36</v>
      </c>
      <c r="L213" s="127"/>
    </row>
    <row r="214" spans="1:12" ht="12.75" customHeight="1" x14ac:dyDescent="0.25">
      <c r="A214" s="126"/>
      <c r="B214" s="119">
        <f>'Tax Invoice'!D210</f>
        <v>2</v>
      </c>
      <c r="C214" s="10" t="s">
        <v>874</v>
      </c>
      <c r="D214" s="10" t="s">
        <v>874</v>
      </c>
      <c r="E214" s="130" t="s">
        <v>31</v>
      </c>
      <c r="F214" s="146"/>
      <c r="G214" s="147"/>
      <c r="H214" s="11" t="s">
        <v>875</v>
      </c>
      <c r="I214" s="14">
        <f t="shared" ref="I214:I249" si="6">ROUNDUP(J214*$N$1,2)</f>
        <v>52.18</v>
      </c>
      <c r="J214" s="14">
        <v>52.18</v>
      </c>
      <c r="K214" s="121">
        <f t="shared" ref="K214:K249" si="7">I214*B214</f>
        <v>104.36</v>
      </c>
      <c r="L214" s="127"/>
    </row>
    <row r="215" spans="1:12" ht="24" customHeight="1" x14ac:dyDescent="0.25">
      <c r="A215" s="126"/>
      <c r="B215" s="119">
        <f>'Tax Invoice'!D211</f>
        <v>3</v>
      </c>
      <c r="C215" s="10" t="s">
        <v>876</v>
      </c>
      <c r="D215" s="10" t="s">
        <v>876</v>
      </c>
      <c r="E215" s="130" t="s">
        <v>33</v>
      </c>
      <c r="F215" s="146" t="s">
        <v>279</v>
      </c>
      <c r="G215" s="147"/>
      <c r="H215" s="11" t="s">
        <v>877</v>
      </c>
      <c r="I215" s="14">
        <f t="shared" si="6"/>
        <v>67.239999999999995</v>
      </c>
      <c r="J215" s="14">
        <v>67.239999999999995</v>
      </c>
      <c r="K215" s="121">
        <f t="shared" si="7"/>
        <v>201.71999999999997</v>
      </c>
      <c r="L215" s="127"/>
    </row>
    <row r="216" spans="1:12" ht="24" customHeight="1" x14ac:dyDescent="0.25">
      <c r="A216" s="126"/>
      <c r="B216" s="119">
        <f>'Tax Invoice'!D212</f>
        <v>1</v>
      </c>
      <c r="C216" s="10" t="s">
        <v>878</v>
      </c>
      <c r="D216" s="10" t="s">
        <v>878</v>
      </c>
      <c r="E216" s="130" t="s">
        <v>33</v>
      </c>
      <c r="F216" s="146" t="s">
        <v>277</v>
      </c>
      <c r="G216" s="147"/>
      <c r="H216" s="11" t="s">
        <v>879</v>
      </c>
      <c r="I216" s="14">
        <f t="shared" si="6"/>
        <v>57.43</v>
      </c>
      <c r="J216" s="14">
        <v>57.43</v>
      </c>
      <c r="K216" s="121">
        <f t="shared" si="7"/>
        <v>57.43</v>
      </c>
      <c r="L216" s="127"/>
    </row>
    <row r="217" spans="1:12" ht="24" customHeight="1" x14ac:dyDescent="0.25">
      <c r="A217" s="126"/>
      <c r="B217" s="119">
        <f>'Tax Invoice'!D213</f>
        <v>1</v>
      </c>
      <c r="C217" s="10" t="s">
        <v>878</v>
      </c>
      <c r="D217" s="10" t="s">
        <v>878</v>
      </c>
      <c r="E217" s="130" t="s">
        <v>34</v>
      </c>
      <c r="F217" s="146" t="s">
        <v>279</v>
      </c>
      <c r="G217" s="147"/>
      <c r="H217" s="11" t="s">
        <v>879</v>
      </c>
      <c r="I217" s="14">
        <f t="shared" si="6"/>
        <v>57.43</v>
      </c>
      <c r="J217" s="14">
        <v>57.43</v>
      </c>
      <c r="K217" s="121">
        <f t="shared" si="7"/>
        <v>57.43</v>
      </c>
      <c r="L217" s="127"/>
    </row>
    <row r="218" spans="1:12" ht="24" customHeight="1" x14ac:dyDescent="0.25">
      <c r="A218" s="126"/>
      <c r="B218" s="119">
        <f>'Tax Invoice'!D214</f>
        <v>1</v>
      </c>
      <c r="C218" s="10" t="s">
        <v>878</v>
      </c>
      <c r="D218" s="10" t="s">
        <v>878</v>
      </c>
      <c r="E218" s="130" t="s">
        <v>34</v>
      </c>
      <c r="F218" s="146" t="s">
        <v>679</v>
      </c>
      <c r="G218" s="147"/>
      <c r="H218" s="11" t="s">
        <v>879</v>
      </c>
      <c r="I218" s="14">
        <f t="shared" si="6"/>
        <v>57.43</v>
      </c>
      <c r="J218" s="14">
        <v>57.43</v>
      </c>
      <c r="K218" s="121">
        <f t="shared" si="7"/>
        <v>57.43</v>
      </c>
      <c r="L218" s="127"/>
    </row>
    <row r="219" spans="1:12" ht="24" customHeight="1" x14ac:dyDescent="0.25">
      <c r="A219" s="126"/>
      <c r="B219" s="119">
        <f>'Tax Invoice'!D215</f>
        <v>1</v>
      </c>
      <c r="C219" s="10" t="s">
        <v>880</v>
      </c>
      <c r="D219" s="10" t="s">
        <v>880</v>
      </c>
      <c r="E219" s="130" t="s">
        <v>32</v>
      </c>
      <c r="F219" s="146" t="s">
        <v>277</v>
      </c>
      <c r="G219" s="147"/>
      <c r="H219" s="11" t="s">
        <v>881</v>
      </c>
      <c r="I219" s="14">
        <f t="shared" si="6"/>
        <v>108.21</v>
      </c>
      <c r="J219" s="14">
        <v>108.21</v>
      </c>
      <c r="K219" s="121">
        <f t="shared" si="7"/>
        <v>108.21</v>
      </c>
      <c r="L219" s="127"/>
    </row>
    <row r="220" spans="1:12" ht="24" customHeight="1" x14ac:dyDescent="0.25">
      <c r="A220" s="126"/>
      <c r="B220" s="119">
        <f>'Tax Invoice'!D216</f>
        <v>2</v>
      </c>
      <c r="C220" s="10" t="s">
        <v>882</v>
      </c>
      <c r="D220" s="10" t="s">
        <v>882</v>
      </c>
      <c r="E220" s="130" t="s">
        <v>30</v>
      </c>
      <c r="F220" s="146" t="s">
        <v>725</v>
      </c>
      <c r="G220" s="147"/>
      <c r="H220" s="11" t="s">
        <v>883</v>
      </c>
      <c r="I220" s="14">
        <f t="shared" si="6"/>
        <v>48.33</v>
      </c>
      <c r="J220" s="14">
        <v>48.33</v>
      </c>
      <c r="K220" s="121">
        <f t="shared" si="7"/>
        <v>96.66</v>
      </c>
      <c r="L220" s="127"/>
    </row>
    <row r="221" spans="1:12" ht="24" customHeight="1" x14ac:dyDescent="0.25">
      <c r="A221" s="126"/>
      <c r="B221" s="119">
        <f>'Tax Invoice'!D217</f>
        <v>1</v>
      </c>
      <c r="C221" s="10" t="s">
        <v>884</v>
      </c>
      <c r="D221" s="10" t="s">
        <v>884</v>
      </c>
      <c r="E221" s="130" t="s">
        <v>30</v>
      </c>
      <c r="F221" s="146" t="s">
        <v>725</v>
      </c>
      <c r="G221" s="147"/>
      <c r="H221" s="11" t="s">
        <v>885</v>
      </c>
      <c r="I221" s="14">
        <f t="shared" si="6"/>
        <v>48.68</v>
      </c>
      <c r="J221" s="14">
        <v>48.68</v>
      </c>
      <c r="K221" s="121">
        <f t="shared" si="7"/>
        <v>48.68</v>
      </c>
      <c r="L221" s="127"/>
    </row>
    <row r="222" spans="1:12" ht="24" customHeight="1" x14ac:dyDescent="0.25">
      <c r="A222" s="126"/>
      <c r="B222" s="119">
        <f>'Tax Invoice'!D218</f>
        <v>1</v>
      </c>
      <c r="C222" s="10" t="s">
        <v>886</v>
      </c>
      <c r="D222" s="10" t="s">
        <v>886</v>
      </c>
      <c r="E222" s="130" t="s">
        <v>30</v>
      </c>
      <c r="F222" s="146" t="s">
        <v>725</v>
      </c>
      <c r="G222" s="147"/>
      <c r="H222" s="11" t="s">
        <v>887</v>
      </c>
      <c r="I222" s="14">
        <f t="shared" si="6"/>
        <v>54.28</v>
      </c>
      <c r="J222" s="14">
        <v>54.28</v>
      </c>
      <c r="K222" s="121">
        <f t="shared" si="7"/>
        <v>54.28</v>
      </c>
      <c r="L222" s="127"/>
    </row>
    <row r="223" spans="1:12" ht="24" customHeight="1" x14ac:dyDescent="0.25">
      <c r="A223" s="126"/>
      <c r="B223" s="119">
        <f>'Tax Invoice'!D219</f>
        <v>2</v>
      </c>
      <c r="C223" s="10" t="s">
        <v>886</v>
      </c>
      <c r="D223" s="10" t="s">
        <v>886</v>
      </c>
      <c r="E223" s="130" t="s">
        <v>31</v>
      </c>
      <c r="F223" s="146" t="s">
        <v>279</v>
      </c>
      <c r="G223" s="147"/>
      <c r="H223" s="11" t="s">
        <v>887</v>
      </c>
      <c r="I223" s="14">
        <f t="shared" si="6"/>
        <v>54.28</v>
      </c>
      <c r="J223" s="14">
        <v>54.28</v>
      </c>
      <c r="K223" s="121">
        <f t="shared" si="7"/>
        <v>108.56</v>
      </c>
      <c r="L223" s="127"/>
    </row>
    <row r="224" spans="1:12" ht="24" customHeight="1" x14ac:dyDescent="0.25">
      <c r="A224" s="126"/>
      <c r="B224" s="119">
        <f>'Tax Invoice'!D220</f>
        <v>5</v>
      </c>
      <c r="C224" s="10" t="s">
        <v>886</v>
      </c>
      <c r="D224" s="10" t="s">
        <v>886</v>
      </c>
      <c r="E224" s="130" t="s">
        <v>32</v>
      </c>
      <c r="F224" s="146" t="s">
        <v>279</v>
      </c>
      <c r="G224" s="147"/>
      <c r="H224" s="11" t="s">
        <v>887</v>
      </c>
      <c r="I224" s="14">
        <f t="shared" si="6"/>
        <v>54.28</v>
      </c>
      <c r="J224" s="14">
        <v>54.28</v>
      </c>
      <c r="K224" s="121">
        <f t="shared" si="7"/>
        <v>271.39999999999998</v>
      </c>
      <c r="L224" s="127"/>
    </row>
    <row r="225" spans="1:12" ht="24" customHeight="1" x14ac:dyDescent="0.25">
      <c r="A225" s="126"/>
      <c r="B225" s="119">
        <f>'Tax Invoice'!D221</f>
        <v>1</v>
      </c>
      <c r="C225" s="10" t="s">
        <v>886</v>
      </c>
      <c r="D225" s="10" t="s">
        <v>886</v>
      </c>
      <c r="E225" s="130" t="s">
        <v>32</v>
      </c>
      <c r="F225" s="146" t="s">
        <v>724</v>
      </c>
      <c r="G225" s="147"/>
      <c r="H225" s="11" t="s">
        <v>887</v>
      </c>
      <c r="I225" s="14">
        <f t="shared" si="6"/>
        <v>54.28</v>
      </c>
      <c r="J225" s="14">
        <v>54.28</v>
      </c>
      <c r="K225" s="121">
        <f t="shared" si="7"/>
        <v>54.28</v>
      </c>
      <c r="L225" s="127"/>
    </row>
    <row r="226" spans="1:12" ht="24" customHeight="1" x14ac:dyDescent="0.25">
      <c r="A226" s="126"/>
      <c r="B226" s="119">
        <f>'Tax Invoice'!D222</f>
        <v>1</v>
      </c>
      <c r="C226" s="10" t="s">
        <v>886</v>
      </c>
      <c r="D226" s="10" t="s">
        <v>886</v>
      </c>
      <c r="E226" s="130" t="s">
        <v>32</v>
      </c>
      <c r="F226" s="146" t="s">
        <v>725</v>
      </c>
      <c r="G226" s="147"/>
      <c r="H226" s="11" t="s">
        <v>887</v>
      </c>
      <c r="I226" s="14">
        <f t="shared" si="6"/>
        <v>54.28</v>
      </c>
      <c r="J226" s="14">
        <v>54.28</v>
      </c>
      <c r="K226" s="121">
        <f t="shared" si="7"/>
        <v>54.28</v>
      </c>
      <c r="L226" s="127"/>
    </row>
    <row r="227" spans="1:12" ht="24" customHeight="1" x14ac:dyDescent="0.25">
      <c r="A227" s="126"/>
      <c r="B227" s="119">
        <f>'Tax Invoice'!D223</f>
        <v>5</v>
      </c>
      <c r="C227" s="10" t="s">
        <v>888</v>
      </c>
      <c r="D227" s="10" t="s">
        <v>888</v>
      </c>
      <c r="E227" s="130" t="s">
        <v>31</v>
      </c>
      <c r="F227" s="146" t="s">
        <v>724</v>
      </c>
      <c r="G227" s="147"/>
      <c r="H227" s="11" t="s">
        <v>889</v>
      </c>
      <c r="I227" s="14">
        <f t="shared" si="6"/>
        <v>57.43</v>
      </c>
      <c r="J227" s="14">
        <v>57.43</v>
      </c>
      <c r="K227" s="121">
        <f t="shared" si="7"/>
        <v>287.14999999999998</v>
      </c>
      <c r="L227" s="127"/>
    </row>
    <row r="228" spans="1:12" ht="24" customHeight="1" x14ac:dyDescent="0.25">
      <c r="A228" s="126"/>
      <c r="B228" s="119">
        <f>'Tax Invoice'!D224</f>
        <v>2</v>
      </c>
      <c r="C228" s="10" t="s">
        <v>888</v>
      </c>
      <c r="D228" s="10" t="s">
        <v>888</v>
      </c>
      <c r="E228" s="130" t="s">
        <v>32</v>
      </c>
      <c r="F228" s="146" t="s">
        <v>724</v>
      </c>
      <c r="G228" s="147"/>
      <c r="H228" s="11" t="s">
        <v>889</v>
      </c>
      <c r="I228" s="14">
        <f t="shared" si="6"/>
        <v>57.43</v>
      </c>
      <c r="J228" s="14">
        <v>57.43</v>
      </c>
      <c r="K228" s="121">
        <f t="shared" si="7"/>
        <v>114.86</v>
      </c>
      <c r="L228" s="127"/>
    </row>
    <row r="229" spans="1:12" ht="24" customHeight="1" x14ac:dyDescent="0.25">
      <c r="A229" s="126"/>
      <c r="B229" s="119">
        <f>'Tax Invoice'!D225</f>
        <v>1</v>
      </c>
      <c r="C229" s="10" t="s">
        <v>890</v>
      </c>
      <c r="D229" s="10" t="s">
        <v>890</v>
      </c>
      <c r="E229" s="130" t="s">
        <v>28</v>
      </c>
      <c r="F229" s="146" t="s">
        <v>679</v>
      </c>
      <c r="G229" s="147"/>
      <c r="H229" s="11" t="s">
        <v>891</v>
      </c>
      <c r="I229" s="14">
        <f t="shared" si="6"/>
        <v>54.63</v>
      </c>
      <c r="J229" s="14">
        <v>54.63</v>
      </c>
      <c r="K229" s="121">
        <f t="shared" si="7"/>
        <v>54.63</v>
      </c>
      <c r="L229" s="127"/>
    </row>
    <row r="230" spans="1:12" ht="24" customHeight="1" x14ac:dyDescent="0.25">
      <c r="A230" s="126"/>
      <c r="B230" s="119">
        <f>'Tax Invoice'!D226</f>
        <v>1</v>
      </c>
      <c r="C230" s="10" t="s">
        <v>890</v>
      </c>
      <c r="D230" s="10" t="s">
        <v>890</v>
      </c>
      <c r="E230" s="130" t="s">
        <v>28</v>
      </c>
      <c r="F230" s="146" t="s">
        <v>277</v>
      </c>
      <c r="G230" s="147"/>
      <c r="H230" s="11" t="s">
        <v>891</v>
      </c>
      <c r="I230" s="14">
        <f t="shared" si="6"/>
        <v>54.63</v>
      </c>
      <c r="J230" s="14">
        <v>54.63</v>
      </c>
      <c r="K230" s="121">
        <f t="shared" si="7"/>
        <v>54.63</v>
      </c>
      <c r="L230" s="127"/>
    </row>
    <row r="231" spans="1:12" ht="24" customHeight="1" x14ac:dyDescent="0.25">
      <c r="A231" s="126"/>
      <c r="B231" s="119">
        <f>'Tax Invoice'!D227</f>
        <v>1</v>
      </c>
      <c r="C231" s="10" t="s">
        <v>890</v>
      </c>
      <c r="D231" s="10" t="s">
        <v>890</v>
      </c>
      <c r="E231" s="130" t="s">
        <v>30</v>
      </c>
      <c r="F231" s="146" t="s">
        <v>725</v>
      </c>
      <c r="G231" s="147"/>
      <c r="H231" s="11" t="s">
        <v>891</v>
      </c>
      <c r="I231" s="14">
        <f t="shared" si="6"/>
        <v>54.63</v>
      </c>
      <c r="J231" s="14">
        <v>54.63</v>
      </c>
      <c r="K231" s="121">
        <f t="shared" si="7"/>
        <v>54.63</v>
      </c>
      <c r="L231" s="127"/>
    </row>
    <row r="232" spans="1:12" ht="24" customHeight="1" x14ac:dyDescent="0.25">
      <c r="A232" s="126"/>
      <c r="B232" s="119">
        <f>'Tax Invoice'!D228</f>
        <v>1</v>
      </c>
      <c r="C232" s="10" t="s">
        <v>892</v>
      </c>
      <c r="D232" s="10" t="s">
        <v>892</v>
      </c>
      <c r="E232" s="130" t="s">
        <v>32</v>
      </c>
      <c r="F232" s="146" t="s">
        <v>271</v>
      </c>
      <c r="G232" s="147"/>
      <c r="H232" s="11" t="s">
        <v>893</v>
      </c>
      <c r="I232" s="14">
        <f t="shared" si="6"/>
        <v>141.47999999999999</v>
      </c>
      <c r="J232" s="14">
        <v>141.47999999999999</v>
      </c>
      <c r="K232" s="121">
        <f t="shared" si="7"/>
        <v>141.47999999999999</v>
      </c>
      <c r="L232" s="127"/>
    </row>
    <row r="233" spans="1:12" ht="24" customHeight="1" x14ac:dyDescent="0.25">
      <c r="A233" s="126"/>
      <c r="B233" s="119">
        <f>'Tax Invoice'!D229</f>
        <v>4</v>
      </c>
      <c r="C233" s="10" t="s">
        <v>894</v>
      </c>
      <c r="D233" s="10" t="s">
        <v>894</v>
      </c>
      <c r="E233" s="130" t="s">
        <v>42</v>
      </c>
      <c r="F233" s="146" t="s">
        <v>279</v>
      </c>
      <c r="G233" s="147"/>
      <c r="H233" s="11" t="s">
        <v>895</v>
      </c>
      <c r="I233" s="14">
        <f t="shared" si="6"/>
        <v>59.18</v>
      </c>
      <c r="J233" s="14">
        <v>59.18</v>
      </c>
      <c r="K233" s="121">
        <f t="shared" si="7"/>
        <v>236.72</v>
      </c>
      <c r="L233" s="127"/>
    </row>
    <row r="234" spans="1:12" ht="24" customHeight="1" x14ac:dyDescent="0.25">
      <c r="A234" s="126"/>
      <c r="B234" s="119">
        <f>'Tax Invoice'!D230</f>
        <v>3</v>
      </c>
      <c r="C234" s="10" t="s">
        <v>894</v>
      </c>
      <c r="D234" s="10" t="s">
        <v>894</v>
      </c>
      <c r="E234" s="130" t="s">
        <v>42</v>
      </c>
      <c r="F234" s="146" t="s">
        <v>277</v>
      </c>
      <c r="G234" s="147"/>
      <c r="H234" s="11" t="s">
        <v>895</v>
      </c>
      <c r="I234" s="14">
        <f t="shared" si="6"/>
        <v>59.18</v>
      </c>
      <c r="J234" s="14">
        <v>59.18</v>
      </c>
      <c r="K234" s="121">
        <f t="shared" si="7"/>
        <v>177.54</v>
      </c>
      <c r="L234" s="127"/>
    </row>
    <row r="235" spans="1:12" ht="24" customHeight="1" x14ac:dyDescent="0.25">
      <c r="A235" s="126"/>
      <c r="B235" s="119">
        <f>'Tax Invoice'!D231</f>
        <v>2</v>
      </c>
      <c r="C235" s="10" t="s">
        <v>894</v>
      </c>
      <c r="D235" s="10" t="s">
        <v>894</v>
      </c>
      <c r="E235" s="130" t="s">
        <v>42</v>
      </c>
      <c r="F235" s="146" t="s">
        <v>724</v>
      </c>
      <c r="G235" s="147"/>
      <c r="H235" s="11" t="s">
        <v>895</v>
      </c>
      <c r="I235" s="14">
        <f t="shared" si="6"/>
        <v>59.18</v>
      </c>
      <c r="J235" s="14">
        <v>59.18</v>
      </c>
      <c r="K235" s="121">
        <f t="shared" si="7"/>
        <v>118.36</v>
      </c>
      <c r="L235" s="127"/>
    </row>
    <row r="236" spans="1:12" ht="24" customHeight="1" x14ac:dyDescent="0.25">
      <c r="A236" s="126"/>
      <c r="B236" s="119">
        <f>'Tax Invoice'!D232</f>
        <v>3</v>
      </c>
      <c r="C236" s="10" t="s">
        <v>894</v>
      </c>
      <c r="D236" s="10" t="s">
        <v>894</v>
      </c>
      <c r="E236" s="130" t="s">
        <v>42</v>
      </c>
      <c r="F236" s="146" t="s">
        <v>725</v>
      </c>
      <c r="G236" s="147"/>
      <c r="H236" s="11" t="s">
        <v>895</v>
      </c>
      <c r="I236" s="14">
        <f t="shared" si="6"/>
        <v>59.18</v>
      </c>
      <c r="J236" s="14">
        <v>59.18</v>
      </c>
      <c r="K236" s="121">
        <f t="shared" si="7"/>
        <v>177.54</v>
      </c>
      <c r="L236" s="127"/>
    </row>
    <row r="237" spans="1:12" ht="24" customHeight="1" x14ac:dyDescent="0.25">
      <c r="A237" s="126"/>
      <c r="B237" s="119">
        <f>'Tax Invoice'!D233</f>
        <v>2</v>
      </c>
      <c r="C237" s="10" t="s">
        <v>896</v>
      </c>
      <c r="D237" s="10" t="s">
        <v>896</v>
      </c>
      <c r="E237" s="130" t="s">
        <v>40</v>
      </c>
      <c r="F237" s="146" t="s">
        <v>279</v>
      </c>
      <c r="G237" s="147"/>
      <c r="H237" s="11" t="s">
        <v>897</v>
      </c>
      <c r="I237" s="14">
        <f t="shared" si="6"/>
        <v>62.69</v>
      </c>
      <c r="J237" s="14">
        <v>62.69</v>
      </c>
      <c r="K237" s="121">
        <f t="shared" si="7"/>
        <v>125.38</v>
      </c>
      <c r="L237" s="127"/>
    </row>
    <row r="238" spans="1:12" ht="24" customHeight="1" x14ac:dyDescent="0.25">
      <c r="A238" s="126"/>
      <c r="B238" s="119">
        <f>'Tax Invoice'!D234</f>
        <v>1</v>
      </c>
      <c r="C238" s="10" t="s">
        <v>898</v>
      </c>
      <c r="D238" s="10" t="s">
        <v>898</v>
      </c>
      <c r="E238" s="130" t="s">
        <v>40</v>
      </c>
      <c r="F238" s="146" t="s">
        <v>277</v>
      </c>
      <c r="G238" s="147"/>
      <c r="H238" s="11" t="s">
        <v>899</v>
      </c>
      <c r="I238" s="14">
        <f t="shared" si="6"/>
        <v>67.239999999999995</v>
      </c>
      <c r="J238" s="14">
        <v>67.239999999999995</v>
      </c>
      <c r="K238" s="121">
        <f t="shared" si="7"/>
        <v>67.239999999999995</v>
      </c>
      <c r="L238" s="127"/>
    </row>
    <row r="239" spans="1:12" ht="24" customHeight="1" x14ac:dyDescent="0.25">
      <c r="A239" s="126"/>
      <c r="B239" s="119">
        <f>'Tax Invoice'!D235</f>
        <v>2</v>
      </c>
      <c r="C239" s="10" t="s">
        <v>898</v>
      </c>
      <c r="D239" s="10" t="s">
        <v>898</v>
      </c>
      <c r="E239" s="130" t="s">
        <v>42</v>
      </c>
      <c r="F239" s="146" t="s">
        <v>724</v>
      </c>
      <c r="G239" s="147"/>
      <c r="H239" s="11" t="s">
        <v>899</v>
      </c>
      <c r="I239" s="14">
        <f t="shared" si="6"/>
        <v>67.239999999999995</v>
      </c>
      <c r="J239" s="14">
        <v>67.239999999999995</v>
      </c>
      <c r="K239" s="121">
        <f t="shared" si="7"/>
        <v>134.47999999999999</v>
      </c>
      <c r="L239" s="127"/>
    </row>
    <row r="240" spans="1:12" ht="24" customHeight="1" x14ac:dyDescent="0.25">
      <c r="A240" s="126"/>
      <c r="B240" s="119">
        <f>'Tax Invoice'!D236</f>
        <v>1</v>
      </c>
      <c r="C240" s="10" t="s">
        <v>898</v>
      </c>
      <c r="D240" s="10" t="s">
        <v>898</v>
      </c>
      <c r="E240" s="130" t="s">
        <v>42</v>
      </c>
      <c r="F240" s="146" t="s">
        <v>725</v>
      </c>
      <c r="G240" s="147"/>
      <c r="H240" s="11" t="s">
        <v>899</v>
      </c>
      <c r="I240" s="14">
        <f t="shared" si="6"/>
        <v>67.239999999999995</v>
      </c>
      <c r="J240" s="14">
        <v>67.239999999999995</v>
      </c>
      <c r="K240" s="121">
        <f t="shared" si="7"/>
        <v>67.239999999999995</v>
      </c>
      <c r="L240" s="127"/>
    </row>
    <row r="241" spans="1:12" ht="24" customHeight="1" x14ac:dyDescent="0.25">
      <c r="A241" s="126"/>
      <c r="B241" s="119">
        <f>'Tax Invoice'!D237</f>
        <v>1</v>
      </c>
      <c r="C241" s="10" t="s">
        <v>900</v>
      </c>
      <c r="D241" s="10" t="s">
        <v>900</v>
      </c>
      <c r="E241" s="130" t="s">
        <v>42</v>
      </c>
      <c r="F241" s="146" t="s">
        <v>112</v>
      </c>
      <c r="G241" s="147"/>
      <c r="H241" s="11" t="s">
        <v>901</v>
      </c>
      <c r="I241" s="14">
        <f t="shared" si="6"/>
        <v>143.58000000000001</v>
      </c>
      <c r="J241" s="14">
        <v>143.58000000000001</v>
      </c>
      <c r="K241" s="121">
        <f t="shared" si="7"/>
        <v>143.58000000000001</v>
      </c>
      <c r="L241" s="127"/>
    </row>
    <row r="242" spans="1:12" ht="24" customHeight="1" x14ac:dyDescent="0.25">
      <c r="A242" s="126"/>
      <c r="B242" s="119">
        <f>'Tax Invoice'!D238</f>
        <v>2</v>
      </c>
      <c r="C242" s="10" t="s">
        <v>900</v>
      </c>
      <c r="D242" s="10" t="s">
        <v>900</v>
      </c>
      <c r="E242" s="130" t="s">
        <v>42</v>
      </c>
      <c r="F242" s="146" t="s">
        <v>216</v>
      </c>
      <c r="G242" s="147"/>
      <c r="H242" s="11" t="s">
        <v>901</v>
      </c>
      <c r="I242" s="14">
        <f t="shared" si="6"/>
        <v>143.58000000000001</v>
      </c>
      <c r="J242" s="14">
        <v>143.58000000000001</v>
      </c>
      <c r="K242" s="121">
        <f t="shared" si="7"/>
        <v>287.16000000000003</v>
      </c>
      <c r="L242" s="127"/>
    </row>
    <row r="243" spans="1:12" ht="12.75" customHeight="1" x14ac:dyDescent="0.25">
      <c r="A243" s="126"/>
      <c r="B243" s="119">
        <f>'Tax Invoice'!D239</f>
        <v>1</v>
      </c>
      <c r="C243" s="10" t="s">
        <v>902</v>
      </c>
      <c r="D243" s="10" t="s">
        <v>902</v>
      </c>
      <c r="E243" s="130" t="s">
        <v>30</v>
      </c>
      <c r="F243" s="146" t="s">
        <v>725</v>
      </c>
      <c r="G243" s="147"/>
      <c r="H243" s="11" t="s">
        <v>903</v>
      </c>
      <c r="I243" s="14">
        <f t="shared" si="6"/>
        <v>51.48</v>
      </c>
      <c r="J243" s="14">
        <v>51.48</v>
      </c>
      <c r="K243" s="121">
        <f t="shared" si="7"/>
        <v>51.48</v>
      </c>
      <c r="L243" s="127"/>
    </row>
    <row r="244" spans="1:12" ht="24" customHeight="1" x14ac:dyDescent="0.25">
      <c r="A244" s="126"/>
      <c r="B244" s="119">
        <f>'Tax Invoice'!D240</f>
        <v>2</v>
      </c>
      <c r="C244" s="10" t="s">
        <v>904</v>
      </c>
      <c r="D244" s="10" t="s">
        <v>904</v>
      </c>
      <c r="E244" s="130" t="s">
        <v>31</v>
      </c>
      <c r="F244" s="146" t="s">
        <v>905</v>
      </c>
      <c r="G244" s="147"/>
      <c r="H244" s="11" t="s">
        <v>906</v>
      </c>
      <c r="I244" s="14">
        <f t="shared" si="6"/>
        <v>72.84</v>
      </c>
      <c r="J244" s="14">
        <v>72.84</v>
      </c>
      <c r="K244" s="121">
        <f t="shared" si="7"/>
        <v>145.68</v>
      </c>
      <c r="L244" s="127"/>
    </row>
    <row r="245" spans="1:12" ht="24" customHeight="1" x14ac:dyDescent="0.25">
      <c r="A245" s="126"/>
      <c r="B245" s="119">
        <f>'Tax Invoice'!D241</f>
        <v>4</v>
      </c>
      <c r="C245" s="10" t="s">
        <v>904</v>
      </c>
      <c r="D245" s="10" t="s">
        <v>904</v>
      </c>
      <c r="E245" s="130" t="s">
        <v>31</v>
      </c>
      <c r="F245" s="146" t="s">
        <v>907</v>
      </c>
      <c r="G245" s="147"/>
      <c r="H245" s="11" t="s">
        <v>906</v>
      </c>
      <c r="I245" s="14">
        <f t="shared" si="6"/>
        <v>72.84</v>
      </c>
      <c r="J245" s="14">
        <v>72.84</v>
      </c>
      <c r="K245" s="121">
        <f t="shared" si="7"/>
        <v>291.36</v>
      </c>
      <c r="L245" s="127"/>
    </row>
    <row r="246" spans="1:12" ht="24" customHeight="1" x14ac:dyDescent="0.25">
      <c r="A246" s="126"/>
      <c r="B246" s="119">
        <f>'Tax Invoice'!D242</f>
        <v>1</v>
      </c>
      <c r="C246" s="10" t="s">
        <v>908</v>
      </c>
      <c r="D246" s="10" t="s">
        <v>908</v>
      </c>
      <c r="E246" s="130" t="s">
        <v>72</v>
      </c>
      <c r="F246" s="146"/>
      <c r="G246" s="147"/>
      <c r="H246" s="11" t="s">
        <v>909</v>
      </c>
      <c r="I246" s="14">
        <f t="shared" si="6"/>
        <v>43.43</v>
      </c>
      <c r="J246" s="14">
        <v>43.43</v>
      </c>
      <c r="K246" s="121">
        <f t="shared" si="7"/>
        <v>43.43</v>
      </c>
      <c r="L246" s="127"/>
    </row>
    <row r="247" spans="1:12" ht="24" customHeight="1" x14ac:dyDescent="0.25">
      <c r="A247" s="126"/>
      <c r="B247" s="119">
        <f>'Tax Invoice'!D243</f>
        <v>1</v>
      </c>
      <c r="C247" s="10" t="s">
        <v>908</v>
      </c>
      <c r="D247" s="10" t="s">
        <v>908</v>
      </c>
      <c r="E247" s="130" t="s">
        <v>31</v>
      </c>
      <c r="F247" s="146"/>
      <c r="G247" s="147"/>
      <c r="H247" s="11" t="s">
        <v>909</v>
      </c>
      <c r="I247" s="14">
        <f t="shared" si="6"/>
        <v>43.43</v>
      </c>
      <c r="J247" s="14">
        <v>43.43</v>
      </c>
      <c r="K247" s="121">
        <f t="shared" si="7"/>
        <v>43.43</v>
      </c>
      <c r="L247" s="127"/>
    </row>
    <row r="248" spans="1:12" ht="24" customHeight="1" x14ac:dyDescent="0.25">
      <c r="A248" s="126"/>
      <c r="B248" s="119">
        <f>'Tax Invoice'!D244</f>
        <v>1</v>
      </c>
      <c r="C248" s="10" t="s">
        <v>908</v>
      </c>
      <c r="D248" s="10" t="s">
        <v>908</v>
      </c>
      <c r="E248" s="130" t="s">
        <v>95</v>
      </c>
      <c r="F248" s="146"/>
      <c r="G248" s="147"/>
      <c r="H248" s="11" t="s">
        <v>909</v>
      </c>
      <c r="I248" s="14">
        <f t="shared" si="6"/>
        <v>43.43</v>
      </c>
      <c r="J248" s="14">
        <v>43.43</v>
      </c>
      <c r="K248" s="121">
        <f t="shared" si="7"/>
        <v>43.43</v>
      </c>
      <c r="L248" s="127"/>
    </row>
    <row r="249" spans="1:12" ht="24" customHeight="1" x14ac:dyDescent="0.25">
      <c r="A249" s="126"/>
      <c r="B249" s="120">
        <f>'Tax Invoice'!D245</f>
        <v>1</v>
      </c>
      <c r="C249" s="12" t="s">
        <v>910</v>
      </c>
      <c r="D249" s="12" t="s">
        <v>919</v>
      </c>
      <c r="E249" s="131" t="s">
        <v>34</v>
      </c>
      <c r="F249" s="148" t="s">
        <v>279</v>
      </c>
      <c r="G249" s="149"/>
      <c r="H249" s="13" t="s">
        <v>911</v>
      </c>
      <c r="I249" s="15">
        <f t="shared" si="6"/>
        <v>112.07</v>
      </c>
      <c r="J249" s="15">
        <v>112.07</v>
      </c>
      <c r="K249" s="122">
        <f t="shared" si="7"/>
        <v>112.07</v>
      </c>
      <c r="L249" s="127"/>
    </row>
    <row r="250" spans="1:12" ht="12.75" customHeight="1" x14ac:dyDescent="0.25">
      <c r="A250" s="126"/>
      <c r="B250" s="139">
        <f>SUM(B22:B249)</f>
        <v>867</v>
      </c>
      <c r="C250" s="139" t="s">
        <v>149</v>
      </c>
      <c r="D250" s="139"/>
      <c r="E250" s="139"/>
      <c r="F250" s="139"/>
      <c r="G250" s="139"/>
      <c r="H250" s="139"/>
      <c r="I250" s="140" t="s">
        <v>261</v>
      </c>
      <c r="J250" s="140" t="s">
        <v>261</v>
      </c>
      <c r="K250" s="141">
        <f>SUM(K22:K249)</f>
        <v>19587.180000000015</v>
      </c>
      <c r="L250" s="127"/>
    </row>
    <row r="251" spans="1:12" ht="12.75" customHeight="1" x14ac:dyDescent="0.25">
      <c r="A251" s="126"/>
      <c r="B251" s="139"/>
      <c r="C251" s="139"/>
      <c r="D251" s="139"/>
      <c r="E251" s="139"/>
      <c r="F251" s="139"/>
      <c r="G251" s="139"/>
      <c r="H251" s="139"/>
      <c r="I251" s="140" t="s">
        <v>190</v>
      </c>
      <c r="J251" s="140" t="s">
        <v>190</v>
      </c>
      <c r="K251" s="141">
        <f>Invoice!J251</f>
        <v>-7834.8720000000067</v>
      </c>
      <c r="L251" s="127"/>
    </row>
    <row r="252" spans="1:12" ht="12.75" customHeight="1" outlineLevel="1" x14ac:dyDescent="0.25">
      <c r="A252" s="126"/>
      <c r="B252" s="139"/>
      <c r="C252" s="139"/>
      <c r="D252" s="139"/>
      <c r="E252" s="139"/>
      <c r="F252" s="139"/>
      <c r="G252" s="139"/>
      <c r="H252" s="139"/>
      <c r="I252" s="140" t="s">
        <v>191</v>
      </c>
      <c r="J252" s="140" t="s">
        <v>191</v>
      </c>
      <c r="K252" s="141">
        <f>Invoice!J252</f>
        <v>0</v>
      </c>
      <c r="L252" s="127"/>
    </row>
    <row r="253" spans="1:12" ht="12.75" customHeight="1" x14ac:dyDescent="0.25">
      <c r="A253" s="126"/>
      <c r="B253" s="139"/>
      <c r="C253" s="139"/>
      <c r="D253" s="139"/>
      <c r="E253" s="139"/>
      <c r="F253" s="139"/>
      <c r="G253" s="139"/>
      <c r="H253" s="139"/>
      <c r="I253" s="140" t="s">
        <v>263</v>
      </c>
      <c r="J253" s="140" t="s">
        <v>263</v>
      </c>
      <c r="K253" s="141">
        <f>SUM(K250:K252)</f>
        <v>11752.308000000008</v>
      </c>
      <c r="L253" s="127"/>
    </row>
    <row r="254" spans="1:12" ht="12.75" customHeight="1" x14ac:dyDescent="0.25">
      <c r="A254" s="6"/>
      <c r="B254" s="7"/>
      <c r="C254" s="7"/>
      <c r="D254" s="7"/>
      <c r="E254" s="7"/>
      <c r="F254" s="7"/>
      <c r="G254" s="7"/>
      <c r="H254" s="7" t="s">
        <v>920</v>
      </c>
      <c r="I254" s="7"/>
      <c r="J254" s="7"/>
      <c r="K254" s="7"/>
      <c r="L254" s="8"/>
    </row>
    <row r="255" spans="1:12" ht="12.75" customHeight="1" x14ac:dyDescent="0.25"/>
    <row r="256" spans="1:12"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sheetData>
  <mergeCells count="232">
    <mergeCell ref="F20:G20"/>
    <mergeCell ref="F21:G21"/>
    <mergeCell ref="F22:G22"/>
    <mergeCell ref="K10:K11"/>
    <mergeCell ref="K14:K15"/>
    <mergeCell ref="F35:G35"/>
    <mergeCell ref="F36:G36"/>
    <mergeCell ref="F37:G37"/>
    <mergeCell ref="F38:G38"/>
    <mergeCell ref="F39:G39"/>
    <mergeCell ref="F24:G24"/>
    <mergeCell ref="F25:G25"/>
    <mergeCell ref="F23:G23"/>
    <mergeCell ref="F28:G28"/>
    <mergeCell ref="F29:G29"/>
    <mergeCell ref="F26:G26"/>
    <mergeCell ref="F27:G27"/>
    <mergeCell ref="F33:G33"/>
    <mergeCell ref="F34:G34"/>
    <mergeCell ref="F30:G30"/>
    <mergeCell ref="F31:G31"/>
    <mergeCell ref="F32:G32"/>
    <mergeCell ref="F45:G45"/>
    <mergeCell ref="F46:G46"/>
    <mergeCell ref="F47:G47"/>
    <mergeCell ref="F48:G48"/>
    <mergeCell ref="F49:G49"/>
    <mergeCell ref="F40:G40"/>
    <mergeCell ref="F41:G41"/>
    <mergeCell ref="F42:G42"/>
    <mergeCell ref="F43:G43"/>
    <mergeCell ref="F44:G44"/>
    <mergeCell ref="F55:G55"/>
    <mergeCell ref="F56:G56"/>
    <mergeCell ref="F57:G57"/>
    <mergeCell ref="F58:G58"/>
    <mergeCell ref="F59:G59"/>
    <mergeCell ref="F50:G50"/>
    <mergeCell ref="F51:G51"/>
    <mergeCell ref="F52:G52"/>
    <mergeCell ref="F53:G53"/>
    <mergeCell ref="F54:G54"/>
    <mergeCell ref="F65:G65"/>
    <mergeCell ref="F66:G66"/>
    <mergeCell ref="F67:G67"/>
    <mergeCell ref="F68:G68"/>
    <mergeCell ref="F69:G69"/>
    <mergeCell ref="F60:G60"/>
    <mergeCell ref="F61:G61"/>
    <mergeCell ref="F62:G62"/>
    <mergeCell ref="F63:G63"/>
    <mergeCell ref="F64:G64"/>
    <mergeCell ref="F75:G75"/>
    <mergeCell ref="F76:G76"/>
    <mergeCell ref="F77:G77"/>
    <mergeCell ref="F78:G78"/>
    <mergeCell ref="F79:G79"/>
    <mergeCell ref="F70:G70"/>
    <mergeCell ref="F71:G71"/>
    <mergeCell ref="F72:G72"/>
    <mergeCell ref="F73:G73"/>
    <mergeCell ref="F74:G74"/>
    <mergeCell ref="F85:G85"/>
    <mergeCell ref="F86:G86"/>
    <mergeCell ref="F87:G87"/>
    <mergeCell ref="F88:G88"/>
    <mergeCell ref="F89:G89"/>
    <mergeCell ref="F80:G80"/>
    <mergeCell ref="F81:G81"/>
    <mergeCell ref="F82:G82"/>
    <mergeCell ref="F83:G83"/>
    <mergeCell ref="F84:G84"/>
    <mergeCell ref="F95:G95"/>
    <mergeCell ref="F96:G96"/>
    <mergeCell ref="F97:G97"/>
    <mergeCell ref="F98:G98"/>
    <mergeCell ref="F99:G99"/>
    <mergeCell ref="F90:G90"/>
    <mergeCell ref="F91:G91"/>
    <mergeCell ref="F92:G92"/>
    <mergeCell ref="F93:G93"/>
    <mergeCell ref="F94:G94"/>
    <mergeCell ref="F105:G105"/>
    <mergeCell ref="F106:G106"/>
    <mergeCell ref="F107:G107"/>
    <mergeCell ref="F108:G108"/>
    <mergeCell ref="F109:G109"/>
    <mergeCell ref="F100:G100"/>
    <mergeCell ref="F101:G101"/>
    <mergeCell ref="F102:G102"/>
    <mergeCell ref="F103:G103"/>
    <mergeCell ref="F104:G104"/>
    <mergeCell ref="F115:G115"/>
    <mergeCell ref="F116:G116"/>
    <mergeCell ref="F117:G117"/>
    <mergeCell ref="F118:G118"/>
    <mergeCell ref="F119:G119"/>
    <mergeCell ref="F110:G110"/>
    <mergeCell ref="F111:G111"/>
    <mergeCell ref="F112:G112"/>
    <mergeCell ref="F113:G113"/>
    <mergeCell ref="F114:G114"/>
    <mergeCell ref="F125:G125"/>
    <mergeCell ref="F126:G126"/>
    <mergeCell ref="F127:G127"/>
    <mergeCell ref="F128:G128"/>
    <mergeCell ref="F129:G129"/>
    <mergeCell ref="F120:G120"/>
    <mergeCell ref="F121:G121"/>
    <mergeCell ref="F122:G122"/>
    <mergeCell ref="F123:G123"/>
    <mergeCell ref="F124:G124"/>
    <mergeCell ref="F135:G135"/>
    <mergeCell ref="F136:G136"/>
    <mergeCell ref="F137:G137"/>
    <mergeCell ref="F138:G138"/>
    <mergeCell ref="F139:G139"/>
    <mergeCell ref="F130:G130"/>
    <mergeCell ref="F131:G131"/>
    <mergeCell ref="F132:G132"/>
    <mergeCell ref="F133:G133"/>
    <mergeCell ref="F134:G134"/>
    <mergeCell ref="F145:G145"/>
    <mergeCell ref="F146:G146"/>
    <mergeCell ref="F147:G147"/>
    <mergeCell ref="F148:G148"/>
    <mergeCell ref="F149:G149"/>
    <mergeCell ref="F140:G140"/>
    <mergeCell ref="F141:G141"/>
    <mergeCell ref="F142:G142"/>
    <mergeCell ref="F143:G143"/>
    <mergeCell ref="F144:G144"/>
    <mergeCell ref="F155:G155"/>
    <mergeCell ref="F156:G156"/>
    <mergeCell ref="F157:G157"/>
    <mergeCell ref="F158:G158"/>
    <mergeCell ref="F159:G159"/>
    <mergeCell ref="F150:G150"/>
    <mergeCell ref="F151:G151"/>
    <mergeCell ref="F152:G152"/>
    <mergeCell ref="F153:G153"/>
    <mergeCell ref="F154:G154"/>
    <mergeCell ref="F165:G165"/>
    <mergeCell ref="F166:G166"/>
    <mergeCell ref="F167:G167"/>
    <mergeCell ref="F168:G168"/>
    <mergeCell ref="F169:G169"/>
    <mergeCell ref="F160:G160"/>
    <mergeCell ref="F161:G161"/>
    <mergeCell ref="F162:G162"/>
    <mergeCell ref="F163:G163"/>
    <mergeCell ref="F164:G164"/>
    <mergeCell ref="F175:G175"/>
    <mergeCell ref="F176:G176"/>
    <mergeCell ref="F177:G177"/>
    <mergeCell ref="F178:G178"/>
    <mergeCell ref="F179:G179"/>
    <mergeCell ref="F170:G170"/>
    <mergeCell ref="F171:G171"/>
    <mergeCell ref="F172:G172"/>
    <mergeCell ref="F173:G173"/>
    <mergeCell ref="F174:G174"/>
    <mergeCell ref="F185:G185"/>
    <mergeCell ref="F186:G186"/>
    <mergeCell ref="F187:G187"/>
    <mergeCell ref="F188:G188"/>
    <mergeCell ref="F189:G189"/>
    <mergeCell ref="F180:G180"/>
    <mergeCell ref="F181:G181"/>
    <mergeCell ref="F182:G182"/>
    <mergeCell ref="F183:G183"/>
    <mergeCell ref="F184:G184"/>
    <mergeCell ref="F195:G195"/>
    <mergeCell ref="F196:G196"/>
    <mergeCell ref="F197:G197"/>
    <mergeCell ref="F198:G198"/>
    <mergeCell ref="F199:G199"/>
    <mergeCell ref="F190:G190"/>
    <mergeCell ref="F191:G191"/>
    <mergeCell ref="F192:G192"/>
    <mergeCell ref="F193:G193"/>
    <mergeCell ref="F194:G194"/>
    <mergeCell ref="F205:G205"/>
    <mergeCell ref="F206:G206"/>
    <mergeCell ref="F207:G207"/>
    <mergeCell ref="F208:G208"/>
    <mergeCell ref="F209:G209"/>
    <mergeCell ref="F200:G200"/>
    <mergeCell ref="F201:G201"/>
    <mergeCell ref="F202:G202"/>
    <mergeCell ref="F203:G203"/>
    <mergeCell ref="F204:G204"/>
    <mergeCell ref="F215:G215"/>
    <mergeCell ref="F216:G216"/>
    <mergeCell ref="F217:G217"/>
    <mergeCell ref="F218:G218"/>
    <mergeCell ref="F219:G219"/>
    <mergeCell ref="F210:G210"/>
    <mergeCell ref="F211:G211"/>
    <mergeCell ref="F212:G212"/>
    <mergeCell ref="F213:G213"/>
    <mergeCell ref="F214:G214"/>
    <mergeCell ref="F225:G225"/>
    <mergeCell ref="F226:G226"/>
    <mergeCell ref="F227:G227"/>
    <mergeCell ref="F228:G228"/>
    <mergeCell ref="F229:G229"/>
    <mergeCell ref="F220:G220"/>
    <mergeCell ref="F221:G221"/>
    <mergeCell ref="F222:G222"/>
    <mergeCell ref="F223:G223"/>
    <mergeCell ref="F224:G224"/>
    <mergeCell ref="F235:G235"/>
    <mergeCell ref="F236:G236"/>
    <mergeCell ref="F237:G237"/>
    <mergeCell ref="F238:G238"/>
    <mergeCell ref="F239:G239"/>
    <mergeCell ref="F230:G230"/>
    <mergeCell ref="F231:G231"/>
    <mergeCell ref="F232:G232"/>
    <mergeCell ref="F233:G233"/>
    <mergeCell ref="F234:G234"/>
    <mergeCell ref="F245:G245"/>
    <mergeCell ref="F246:G246"/>
    <mergeCell ref="F247:G247"/>
    <mergeCell ref="F248:G248"/>
    <mergeCell ref="F249:G249"/>
    <mergeCell ref="F240:G240"/>
    <mergeCell ref="F241:G241"/>
    <mergeCell ref="F242:G242"/>
    <mergeCell ref="F243:G243"/>
    <mergeCell ref="F244:G24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245"/>
    </sheetView>
  </sheetViews>
  <sheetFormatPr defaultColWidth="9.140625" defaultRowHeight="12.75" outlineLevelRow="1" x14ac:dyDescent="0.2"/>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x14ac:dyDescent="0.3">
      <c r="A1" s="16" t="s">
        <v>150</v>
      </c>
      <c r="B1" s="17" t="s">
        <v>151</v>
      </c>
      <c r="C1" s="17"/>
      <c r="D1" s="18"/>
      <c r="E1" s="18"/>
      <c r="F1" s="18"/>
      <c r="G1" s="18"/>
      <c r="H1" s="19"/>
      <c r="I1" s="20"/>
      <c r="N1" s="104">
        <f>N2/N3</f>
        <v>1</v>
      </c>
      <c r="O1" s="21" t="s">
        <v>187</v>
      </c>
    </row>
    <row r="2" spans="1:15" s="21" customFormat="1" ht="13.5" thickBot="1" x14ac:dyDescent="0.3">
      <c r="A2" s="22" t="s">
        <v>152</v>
      </c>
      <c r="B2" s="23" t="s">
        <v>153</v>
      </c>
      <c r="C2" s="23"/>
      <c r="D2" s="24"/>
      <c r="E2" s="25"/>
      <c r="G2" s="26" t="s">
        <v>154</v>
      </c>
      <c r="H2" s="27" t="s">
        <v>155</v>
      </c>
      <c r="N2" s="21">
        <v>19587.180000000015</v>
      </c>
      <c r="O2" s="21" t="s">
        <v>265</v>
      </c>
    </row>
    <row r="3" spans="1:15" s="21" customFormat="1" ht="15" customHeight="1" thickBot="1" x14ac:dyDescent="0.3">
      <c r="A3" s="22" t="s">
        <v>156</v>
      </c>
      <c r="G3" s="28">
        <f>Invoice!J14</f>
        <v>45168</v>
      </c>
      <c r="H3" s="29"/>
      <c r="N3" s="21">
        <v>19587.180000000015</v>
      </c>
      <c r="O3" s="21" t="s">
        <v>266</v>
      </c>
    </row>
    <row r="4" spans="1:15" s="21" customFormat="1" x14ac:dyDescent="0.25">
      <c r="A4" s="22" t="s">
        <v>157</v>
      </c>
    </row>
    <row r="5" spans="1:15" s="21" customFormat="1" x14ac:dyDescent="0.25">
      <c r="A5" s="22" t="s">
        <v>158</v>
      </c>
    </row>
    <row r="6" spans="1:15" s="21" customFormat="1" x14ac:dyDescent="0.25">
      <c r="A6" s="22" t="s">
        <v>159</v>
      </c>
    </row>
    <row r="7" spans="1:15" s="21" customFormat="1" ht="15" x14ac:dyDescent="0.25">
      <c r="A7"/>
      <c r="F7" s="31"/>
    </row>
    <row r="8" spans="1:15" s="21" customFormat="1" ht="10.5" customHeight="1" thickBot="1" x14ac:dyDescent="0.3">
      <c r="A8" s="30"/>
      <c r="F8" s="31"/>
      <c r="J8" s="21" t="s">
        <v>160</v>
      </c>
    </row>
    <row r="9" spans="1:15" s="21" customFormat="1" ht="13.5" thickBot="1" x14ac:dyDescent="0.3">
      <c r="A9" s="32" t="s">
        <v>161</v>
      </c>
      <c r="F9" s="33" t="s">
        <v>162</v>
      </c>
      <c r="G9" s="34"/>
      <c r="H9" s="35"/>
      <c r="J9" s="21" t="str">
        <f>'Copy paste to Here'!I18</f>
        <v>THB</v>
      </c>
    </row>
    <row r="10" spans="1:15" s="21" customFormat="1" ht="13.5" thickBot="1" x14ac:dyDescent="0.25">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x14ac:dyDescent="0.3">
      <c r="A11" s="41" t="str">
        <f>'Copy paste to Here'!G11</f>
        <v>Sam4 Kong4</v>
      </c>
      <c r="B11" s="42"/>
      <c r="C11" s="42"/>
      <c r="D11" s="42"/>
      <c r="F11" s="43" t="str">
        <f>'Copy paste to Here'!B11</f>
        <v>Sam4 Kong4</v>
      </c>
      <c r="G11" s="44"/>
      <c r="H11" s="45"/>
      <c r="K11" s="105" t="s">
        <v>163</v>
      </c>
      <c r="L11" s="46" t="s">
        <v>164</v>
      </c>
      <c r="M11" s="21">
        <f>VLOOKUP(G3,[1]Sheet1!$A$9:$I$7290,2,FALSE)</f>
        <v>34.909999999999997</v>
      </c>
    </row>
    <row r="12" spans="1:15" s="21" customFormat="1" ht="15.75" thickBot="1" x14ac:dyDescent="0.3">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37.75</v>
      </c>
    </row>
    <row r="13" spans="1:15" s="21" customFormat="1" ht="15.75" thickBot="1" x14ac:dyDescent="0.3">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43.88</v>
      </c>
    </row>
    <row r="14" spans="1:15" s="21" customFormat="1" ht="15.75" thickBot="1" x14ac:dyDescent="0.3">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22.17</v>
      </c>
    </row>
    <row r="15" spans="1:15" s="21" customFormat="1" ht="15.75" thickBot="1" x14ac:dyDescent="0.3">
      <c r="A15" s="47" t="str">
        <f>'Copy paste to Here'!G15</f>
        <v xml:space="preserve"> </v>
      </c>
      <c r="F15" s="48" t="str">
        <f>'Copy paste to Here'!B15</f>
        <v xml:space="preserve"> </v>
      </c>
      <c r="G15" s="49"/>
      <c r="H15" s="50"/>
      <c r="K15" s="106" t="s">
        <v>170</v>
      </c>
      <c r="L15" s="51" t="s">
        <v>171</v>
      </c>
      <c r="M15" s="21">
        <f>VLOOKUP(G3,[1]Sheet1!$A$9:$I$7290,6,FALSE)</f>
        <v>25.54</v>
      </c>
    </row>
    <row r="16" spans="1:15" s="21" customFormat="1" ht="13.7" customHeight="1" thickBot="1" x14ac:dyDescent="0.3">
      <c r="A16" s="52"/>
      <c r="K16" s="106" t="s">
        <v>172</v>
      </c>
      <c r="L16" s="51" t="s">
        <v>173</v>
      </c>
      <c r="M16" s="21">
        <f>VLOOKUP(G3,[1]Sheet1!$A$9:$I$7290,7,FALSE)</f>
        <v>20.51</v>
      </c>
    </row>
    <row r="17" spans="1:13" s="21" customFormat="1" ht="13.5" thickBot="1" x14ac:dyDescent="0.3">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x14ac:dyDescent="0.25">
      <c r="A18" s="56" t="str">
        <f>IF((LEN('Copy paste to Here'!G22))&gt;5,((CONCATENATE('Copy paste to Here'!G22," &amp; ",'Copy paste to Here'!D22,"  &amp;  ",'Copy paste to Here'!E22))),"Empty Cell")</f>
        <v>Flexible acrylic circular barbell, 16g (1.2mm) with two 3mm UV balls &amp; Length: 8mm  &amp;  Color: Clear</v>
      </c>
      <c r="B18" s="57" t="str">
        <f>'Copy paste to Here'!C22</f>
        <v>ACBEVB</v>
      </c>
      <c r="C18" s="57" t="s">
        <v>722</v>
      </c>
      <c r="D18" s="58">
        <f>Invoice!B22</f>
        <v>2</v>
      </c>
      <c r="E18" s="59">
        <f>'Shipping Invoice'!J22*$N$1</f>
        <v>7.35</v>
      </c>
      <c r="F18" s="59">
        <f>D18*E18</f>
        <v>14.7</v>
      </c>
      <c r="G18" s="60">
        <f>E18*$E$14</f>
        <v>7.35</v>
      </c>
      <c r="H18" s="61">
        <f>D18*G18</f>
        <v>14.7</v>
      </c>
    </row>
    <row r="19" spans="1:13" s="62" customFormat="1" ht="24" x14ac:dyDescent="0.25">
      <c r="A19" s="124" t="str">
        <f>IF((LEN('Copy paste to Here'!G23))&gt;5,((CONCATENATE('Copy paste to Here'!G23," &amp; ",'Copy paste to Here'!D23,"  &amp;  ",'Copy paste to Here'!E23))),"Empty Cell")</f>
        <v>Flexible acrylic circular barbell, 16g (1.2mm) with two 3mm UV balls &amp; Length: 8mm  &amp;  Color: Green</v>
      </c>
      <c r="B19" s="57" t="str">
        <f>'Copy paste to Here'!C23</f>
        <v>ACBEVB</v>
      </c>
      <c r="C19" s="57" t="s">
        <v>722</v>
      </c>
      <c r="D19" s="58">
        <f>Invoice!B23</f>
        <v>2</v>
      </c>
      <c r="E19" s="59">
        <f>'Shipping Invoice'!J23*$N$1</f>
        <v>7.35</v>
      </c>
      <c r="F19" s="59">
        <f t="shared" ref="F19:F82" si="0">D19*E19</f>
        <v>14.7</v>
      </c>
      <c r="G19" s="60">
        <f t="shared" ref="G19:G82" si="1">E19*$E$14</f>
        <v>7.35</v>
      </c>
      <c r="H19" s="63">
        <f t="shared" ref="H19:H82" si="2">D19*G19</f>
        <v>14.7</v>
      </c>
    </row>
    <row r="20" spans="1:13" s="62" customFormat="1" ht="24" x14ac:dyDescent="0.25">
      <c r="A20" s="56" t="str">
        <f>IF((LEN('Copy paste to Here'!G24))&gt;5,((CONCATENATE('Copy paste to Here'!G24," &amp; ",'Copy paste to Here'!D24,"  &amp;  ",'Copy paste to Here'!E24))),"Empty Cell")</f>
        <v>Flexible acrylic circular barbell, 16g (1.2mm) with two 3mm UV balls &amp; Length: 8mm  &amp;  Color: Purple</v>
      </c>
      <c r="B20" s="57" t="str">
        <f>'Copy paste to Here'!C24</f>
        <v>ACBEVB</v>
      </c>
      <c r="C20" s="57" t="s">
        <v>722</v>
      </c>
      <c r="D20" s="58">
        <f>Invoice!B24</f>
        <v>6</v>
      </c>
      <c r="E20" s="59">
        <f>'Shipping Invoice'!J24*$N$1</f>
        <v>7.35</v>
      </c>
      <c r="F20" s="59">
        <f t="shared" si="0"/>
        <v>44.099999999999994</v>
      </c>
      <c r="G20" s="60">
        <f t="shared" si="1"/>
        <v>7.35</v>
      </c>
      <c r="H20" s="63">
        <f t="shared" si="2"/>
        <v>44.099999999999994</v>
      </c>
    </row>
    <row r="21" spans="1:13" s="62" customFormat="1" ht="24" x14ac:dyDescent="0.25">
      <c r="A21" s="56" t="str">
        <f>IF((LEN('Copy paste to Here'!G25))&gt;5,((CONCATENATE('Copy paste to Here'!G25," &amp; ",'Copy paste to Here'!D25,"  &amp;  ",'Copy paste to Here'!E25))),"Empty Cell")</f>
        <v>Flexible acrylic circular barbell, 16g (1.2mm) with two 3mm UV balls &amp; Length: 10mm  &amp;  Color: Clear</v>
      </c>
      <c r="B21" s="57" t="str">
        <f>'Copy paste to Here'!C25</f>
        <v>ACBEVB</v>
      </c>
      <c r="C21" s="57" t="s">
        <v>722</v>
      </c>
      <c r="D21" s="58">
        <f>Invoice!B25</f>
        <v>2</v>
      </c>
      <c r="E21" s="59">
        <f>'Shipping Invoice'!J25*$N$1</f>
        <v>7.35</v>
      </c>
      <c r="F21" s="59">
        <f t="shared" si="0"/>
        <v>14.7</v>
      </c>
      <c r="G21" s="60">
        <f t="shared" si="1"/>
        <v>7.35</v>
      </c>
      <c r="H21" s="63">
        <f t="shared" si="2"/>
        <v>14.7</v>
      </c>
    </row>
    <row r="22" spans="1:13" s="62" customFormat="1" ht="24" x14ac:dyDescent="0.25">
      <c r="A22" s="56" t="str">
        <f>IF((LEN('Copy paste to Here'!G26))&gt;5,((CONCATENATE('Copy paste to Here'!G26," &amp; ",'Copy paste to Here'!D26,"  &amp;  ",'Copy paste to Here'!E26))),"Empty Cell")</f>
        <v>Bio - Flex labret, 16g (1.2mm) with a 3mm ball with bezel set crystal &amp; Length: 6mm  &amp;  Crystal Color: Clear</v>
      </c>
      <c r="B22" s="57" t="str">
        <f>'Copy paste to Here'!C26</f>
        <v>ALBAJB3</v>
      </c>
      <c r="C22" s="57" t="s">
        <v>726</v>
      </c>
      <c r="D22" s="58">
        <f>Invoice!B26</f>
        <v>1</v>
      </c>
      <c r="E22" s="59">
        <f>'Shipping Invoice'!J26*$N$1</f>
        <v>12.61</v>
      </c>
      <c r="F22" s="59">
        <f t="shared" si="0"/>
        <v>12.61</v>
      </c>
      <c r="G22" s="60">
        <f t="shared" si="1"/>
        <v>12.61</v>
      </c>
      <c r="H22" s="63">
        <f t="shared" si="2"/>
        <v>12.61</v>
      </c>
    </row>
    <row r="23" spans="1:13" s="62" customFormat="1" ht="24" x14ac:dyDescent="0.25">
      <c r="A23" s="56" t="str">
        <f>IF((LEN('Copy paste to Here'!G27))&gt;5,((CONCATENATE('Copy paste to Here'!G27," &amp; ",'Copy paste to Here'!D27,"  &amp;  ",'Copy paste to Here'!E27))),"Empty Cell")</f>
        <v>Bio - Flex labret, 16g (1.2mm) with a 3mm ball with bezel set crystal &amp; Length: 6mm  &amp;  Crystal Color: AB</v>
      </c>
      <c r="B23" s="57" t="str">
        <f>'Copy paste to Here'!C27</f>
        <v>ALBAJB3</v>
      </c>
      <c r="C23" s="57" t="s">
        <v>726</v>
      </c>
      <c r="D23" s="58">
        <f>Invoice!B27</f>
        <v>1</v>
      </c>
      <c r="E23" s="59">
        <f>'Shipping Invoice'!J27*$N$1</f>
        <v>12.61</v>
      </c>
      <c r="F23" s="59">
        <f t="shared" si="0"/>
        <v>12.61</v>
      </c>
      <c r="G23" s="60">
        <f t="shared" si="1"/>
        <v>12.61</v>
      </c>
      <c r="H23" s="63">
        <f t="shared" si="2"/>
        <v>12.61</v>
      </c>
    </row>
    <row r="24" spans="1:13" s="62" customFormat="1" ht="24" x14ac:dyDescent="0.25">
      <c r="A24" s="56" t="str">
        <f>IF((LEN('Copy paste to Here'!G28))&gt;5,((CONCATENATE('Copy paste to Here'!G28," &amp; ",'Copy paste to Here'!D28,"  &amp;  ",'Copy paste to Here'!E28))),"Empty Cell")</f>
        <v>Bio - Flex labret, 16g (1.2mm) with a 3mm ball with bezel set crystal &amp; Length: 6mm  &amp;  Crystal Color: Jet</v>
      </c>
      <c r="B24" s="57" t="str">
        <f>'Copy paste to Here'!C28</f>
        <v>ALBAJB3</v>
      </c>
      <c r="C24" s="57" t="s">
        <v>726</v>
      </c>
      <c r="D24" s="58">
        <f>Invoice!B28</f>
        <v>1</v>
      </c>
      <c r="E24" s="59">
        <f>'Shipping Invoice'!J28*$N$1</f>
        <v>12.61</v>
      </c>
      <c r="F24" s="59">
        <f t="shared" si="0"/>
        <v>12.61</v>
      </c>
      <c r="G24" s="60">
        <f t="shared" si="1"/>
        <v>12.61</v>
      </c>
      <c r="H24" s="63">
        <f t="shared" si="2"/>
        <v>12.61</v>
      </c>
    </row>
    <row r="25" spans="1:13" s="62" customFormat="1" ht="24" x14ac:dyDescent="0.25">
      <c r="A25" s="56" t="str">
        <f>IF((LEN('Copy paste to Here'!G29))&gt;5,((CONCATENATE('Copy paste to Here'!G29," &amp; ",'Copy paste to Here'!D29,"  &amp;  ",'Copy paste to Here'!E29))),"Empty Cell")</f>
        <v>Bio - Flex labret, 16g (1.2mm) with a 3mm ball with bezel set crystal &amp; Length: 8mm  &amp;  Crystal Color: Clear</v>
      </c>
      <c r="B25" s="57" t="str">
        <f>'Copy paste to Here'!C29</f>
        <v>ALBAJB3</v>
      </c>
      <c r="C25" s="57" t="s">
        <v>726</v>
      </c>
      <c r="D25" s="58">
        <f>Invoice!B29</f>
        <v>2</v>
      </c>
      <c r="E25" s="59">
        <f>'Shipping Invoice'!J29*$N$1</f>
        <v>12.61</v>
      </c>
      <c r="F25" s="59">
        <f t="shared" si="0"/>
        <v>25.22</v>
      </c>
      <c r="G25" s="60">
        <f t="shared" si="1"/>
        <v>12.61</v>
      </c>
      <c r="H25" s="63">
        <f t="shared" si="2"/>
        <v>25.22</v>
      </c>
    </row>
    <row r="26" spans="1:13" s="62" customFormat="1" ht="24" x14ac:dyDescent="0.25">
      <c r="A26" s="56" t="str">
        <f>IF((LEN('Copy paste to Here'!G30))&gt;5,((CONCATENATE('Copy paste to Here'!G30," &amp; ",'Copy paste to Here'!D30,"  &amp;  ",'Copy paste to Here'!E30))),"Empty Cell")</f>
        <v>Bio - Flex labret, 16g (1.2mm) with a 3mm ball with bezel set crystal &amp; Length: 8mm  &amp;  Crystal Color: AB</v>
      </c>
      <c r="B26" s="57" t="str">
        <f>'Copy paste to Here'!C30</f>
        <v>ALBAJB3</v>
      </c>
      <c r="C26" s="57" t="s">
        <v>726</v>
      </c>
      <c r="D26" s="58">
        <f>Invoice!B30</f>
        <v>2</v>
      </c>
      <c r="E26" s="59">
        <f>'Shipping Invoice'!J30*$N$1</f>
        <v>12.61</v>
      </c>
      <c r="F26" s="59">
        <f t="shared" si="0"/>
        <v>25.22</v>
      </c>
      <c r="G26" s="60">
        <f t="shared" si="1"/>
        <v>12.61</v>
      </c>
      <c r="H26" s="63">
        <f t="shared" si="2"/>
        <v>25.22</v>
      </c>
    </row>
    <row r="27" spans="1:13" s="62" customFormat="1" ht="24" x14ac:dyDescent="0.25">
      <c r="A27" s="56" t="str">
        <f>IF((LEN('Copy paste to Here'!G31))&gt;5,((CONCATENATE('Copy paste to Here'!G31," &amp; ",'Copy paste to Here'!D31,"  &amp;  ",'Copy paste to Here'!E31))),"Empty Cell")</f>
        <v>Bio - Flex labret, 16g (1.2mm) with a 3mm ball with bezel set crystal &amp; Length: 8mm  &amp;  Crystal Color: Blue Zircon</v>
      </c>
      <c r="B27" s="57" t="str">
        <f>'Copy paste to Here'!C31</f>
        <v>ALBAJB3</v>
      </c>
      <c r="C27" s="57" t="s">
        <v>726</v>
      </c>
      <c r="D27" s="58">
        <f>Invoice!B31</f>
        <v>1</v>
      </c>
      <c r="E27" s="59">
        <f>'Shipping Invoice'!J31*$N$1</f>
        <v>12.61</v>
      </c>
      <c r="F27" s="59">
        <f t="shared" si="0"/>
        <v>12.61</v>
      </c>
      <c r="G27" s="60">
        <f t="shared" si="1"/>
        <v>12.61</v>
      </c>
      <c r="H27" s="63">
        <f t="shared" si="2"/>
        <v>12.61</v>
      </c>
    </row>
    <row r="28" spans="1:13" s="62" customFormat="1" ht="24" x14ac:dyDescent="0.25">
      <c r="A28" s="56" t="str">
        <f>IF((LEN('Copy paste to Here'!G32))&gt;5,((CONCATENATE('Copy paste to Here'!G32," &amp; ",'Copy paste to Here'!D32,"  &amp;  ",'Copy paste to Here'!E32))),"Empty Cell")</f>
        <v>Bio - Flex labret, 16g (1.2mm) with a 3mm ball with bezel set crystal &amp; Length: 8mm  &amp;  Crystal Color: Jet</v>
      </c>
      <c r="B28" s="57" t="str">
        <f>'Copy paste to Here'!C32</f>
        <v>ALBAJB3</v>
      </c>
      <c r="C28" s="57" t="s">
        <v>726</v>
      </c>
      <c r="D28" s="58">
        <f>Invoice!B32</f>
        <v>1</v>
      </c>
      <c r="E28" s="59">
        <f>'Shipping Invoice'!J32*$N$1</f>
        <v>12.61</v>
      </c>
      <c r="F28" s="59">
        <f t="shared" si="0"/>
        <v>12.61</v>
      </c>
      <c r="G28" s="60">
        <f t="shared" si="1"/>
        <v>12.61</v>
      </c>
      <c r="H28" s="63">
        <f t="shared" si="2"/>
        <v>12.61</v>
      </c>
    </row>
    <row r="29" spans="1:13" s="62" customFormat="1" ht="24" x14ac:dyDescent="0.25">
      <c r="A29" s="56" t="str">
        <f>IF((LEN('Copy paste to Here'!G33))&gt;5,((CONCATENATE('Copy paste to Here'!G33," &amp; ",'Copy paste to Here'!D33,"  &amp;  ",'Copy paste to Here'!E33))),"Empty Cell")</f>
        <v>Bio - Flex labret, 16g (1.2mm) with a 3mm ball with bezel set crystal &amp; Length: 10mm  &amp;  Crystal Color: Clear</v>
      </c>
      <c r="B29" s="57" t="str">
        <f>'Copy paste to Here'!C33</f>
        <v>ALBAJB3</v>
      </c>
      <c r="C29" s="57" t="s">
        <v>726</v>
      </c>
      <c r="D29" s="58">
        <f>Invoice!B33</f>
        <v>1</v>
      </c>
      <c r="E29" s="59">
        <f>'Shipping Invoice'!J33*$N$1</f>
        <v>12.61</v>
      </c>
      <c r="F29" s="59">
        <f t="shared" si="0"/>
        <v>12.61</v>
      </c>
      <c r="G29" s="60">
        <f t="shared" si="1"/>
        <v>12.61</v>
      </c>
      <c r="H29" s="63">
        <f t="shared" si="2"/>
        <v>12.61</v>
      </c>
    </row>
    <row r="30" spans="1:13" s="62" customFormat="1" ht="24" x14ac:dyDescent="0.25">
      <c r="A30" s="56" t="str">
        <f>IF((LEN('Copy paste to Here'!G34))&gt;5,((CONCATENATE('Copy paste to Here'!G34," &amp; ",'Copy paste to Here'!D34,"  &amp;  ",'Copy paste to Here'!E34))),"Empty Cell")</f>
        <v>Bio - Flex labret, 16g (1.2mm) with a 3mm ball with bezel set crystal &amp; Length: 10mm  &amp;  Crystal Color: AB</v>
      </c>
      <c r="B30" s="57" t="str">
        <f>'Copy paste to Here'!C34</f>
        <v>ALBAJB3</v>
      </c>
      <c r="C30" s="57" t="s">
        <v>726</v>
      </c>
      <c r="D30" s="58">
        <f>Invoice!B34</f>
        <v>1</v>
      </c>
      <c r="E30" s="59">
        <f>'Shipping Invoice'!J34*$N$1</f>
        <v>12.61</v>
      </c>
      <c r="F30" s="59">
        <f t="shared" si="0"/>
        <v>12.61</v>
      </c>
      <c r="G30" s="60">
        <f t="shared" si="1"/>
        <v>12.61</v>
      </c>
      <c r="H30" s="63">
        <f t="shared" si="2"/>
        <v>12.61</v>
      </c>
    </row>
    <row r="31" spans="1:13" s="62" customFormat="1" ht="24" x14ac:dyDescent="0.25">
      <c r="A31" s="56" t="str">
        <f>IF((LEN('Copy paste to Here'!G35))&gt;5,((CONCATENATE('Copy paste to Here'!G35," &amp; ",'Copy paste to Here'!D35,"  &amp;  ",'Copy paste to Here'!E35))),"Empty Cell")</f>
        <v>Bio - Flex labret, 16g (1.2mm) with a 3mm ball with bezel set crystal &amp; Length: 10mm  &amp;  Crystal Color: Amethyst</v>
      </c>
      <c r="B31" s="57" t="str">
        <f>'Copy paste to Here'!C35</f>
        <v>ALBAJB3</v>
      </c>
      <c r="C31" s="57" t="s">
        <v>726</v>
      </c>
      <c r="D31" s="58">
        <f>Invoice!B35</f>
        <v>1</v>
      </c>
      <c r="E31" s="59">
        <f>'Shipping Invoice'!J35*$N$1</f>
        <v>12.61</v>
      </c>
      <c r="F31" s="59">
        <f t="shared" si="0"/>
        <v>12.61</v>
      </c>
      <c r="G31" s="60">
        <f t="shared" si="1"/>
        <v>12.61</v>
      </c>
      <c r="H31" s="63">
        <f t="shared" si="2"/>
        <v>12.61</v>
      </c>
    </row>
    <row r="32" spans="1:13" s="62" customFormat="1" ht="24" x14ac:dyDescent="0.25">
      <c r="A32" s="56" t="str">
        <f>IF((LEN('Copy paste to Here'!G36))&gt;5,((CONCATENATE('Copy paste to Here'!G36," &amp; ",'Copy paste to Here'!D36,"  &amp;  ",'Copy paste to Here'!E36))),"Empty Cell")</f>
        <v>Flexible acrylic labret, 16g (1.2mm) with 3mm UV ball &amp; Length: 6mm  &amp;  Color: Black</v>
      </c>
      <c r="B32" s="57" t="str">
        <f>'Copy paste to Here'!C36</f>
        <v>ALBEVB</v>
      </c>
      <c r="C32" s="57" t="s">
        <v>728</v>
      </c>
      <c r="D32" s="58">
        <f>Invoice!B36</f>
        <v>10</v>
      </c>
      <c r="E32" s="59">
        <f>'Shipping Invoice'!J36*$N$1</f>
        <v>4.9000000000000004</v>
      </c>
      <c r="F32" s="59">
        <f t="shared" si="0"/>
        <v>49</v>
      </c>
      <c r="G32" s="60">
        <f t="shared" si="1"/>
        <v>4.9000000000000004</v>
      </c>
      <c r="H32" s="63">
        <f t="shared" si="2"/>
        <v>49</v>
      </c>
    </row>
    <row r="33" spans="1:8" s="62" customFormat="1" ht="24" x14ac:dyDescent="0.25">
      <c r="A33" s="56" t="str">
        <f>IF((LEN('Copy paste to Here'!G37))&gt;5,((CONCATENATE('Copy paste to Here'!G37," &amp; ",'Copy paste to Here'!D37,"  &amp;  ",'Copy paste to Here'!E37))),"Empty Cell")</f>
        <v>Flexible acrylic labret, 16g (1.2mm) with 3mm UV ball &amp; Length: 8mm  &amp;  Color: Black</v>
      </c>
      <c r="B33" s="57" t="str">
        <f>'Copy paste to Here'!C37</f>
        <v>ALBEVB</v>
      </c>
      <c r="C33" s="57" t="s">
        <v>728</v>
      </c>
      <c r="D33" s="58">
        <f>Invoice!B37</f>
        <v>10</v>
      </c>
      <c r="E33" s="59">
        <f>'Shipping Invoice'!J37*$N$1</f>
        <v>4.9000000000000004</v>
      </c>
      <c r="F33" s="59">
        <f t="shared" si="0"/>
        <v>49</v>
      </c>
      <c r="G33" s="60">
        <f t="shared" si="1"/>
        <v>4.9000000000000004</v>
      </c>
      <c r="H33" s="63">
        <f t="shared" si="2"/>
        <v>49</v>
      </c>
    </row>
    <row r="34" spans="1:8" s="62" customFormat="1" ht="24" x14ac:dyDescent="0.25">
      <c r="A34" s="56" t="str">
        <f>IF((LEN('Copy paste to Here'!G38))&gt;5,((CONCATENATE('Copy paste to Here'!G38," &amp; ",'Copy paste to Here'!D38,"  &amp;  ",'Copy paste to Here'!E38))),"Empty Cell")</f>
        <v>PVD plated 316L steel eyebrow barbell, 18g (1mm) with two 3mm balls &amp; Color: High Polish  &amp;  Length: 10mm</v>
      </c>
      <c r="B34" s="57" t="str">
        <f>'Copy paste to Here'!C38</f>
        <v>BB18B3</v>
      </c>
      <c r="C34" s="57" t="s">
        <v>730</v>
      </c>
      <c r="D34" s="58">
        <f>Invoice!B38</f>
        <v>15</v>
      </c>
      <c r="E34" s="59">
        <f>'Shipping Invoice'!J38*$N$1</f>
        <v>6.65</v>
      </c>
      <c r="F34" s="59">
        <f t="shared" si="0"/>
        <v>99.75</v>
      </c>
      <c r="G34" s="60">
        <f t="shared" si="1"/>
        <v>6.65</v>
      </c>
      <c r="H34" s="63">
        <f t="shared" si="2"/>
        <v>99.75</v>
      </c>
    </row>
    <row r="35" spans="1:8" s="62" customFormat="1" ht="24" x14ac:dyDescent="0.25">
      <c r="A35" s="56" t="str">
        <f>IF((LEN('Copy paste to Here'!G39))&gt;5,((CONCATENATE('Copy paste to Here'!G39," &amp; ",'Copy paste to Here'!D39,"  &amp;  ",'Copy paste to Here'!E39))),"Empty Cell")</f>
        <v xml:space="preserve">316L steel barbell, 20g (0.8mm) with 3mm balls &amp; Length: 8mm  &amp;  </v>
      </c>
      <c r="B35" s="57" t="str">
        <f>'Copy paste to Here'!C39</f>
        <v>BB20</v>
      </c>
      <c r="C35" s="57" t="s">
        <v>733</v>
      </c>
      <c r="D35" s="58">
        <f>Invoice!B39</f>
        <v>8</v>
      </c>
      <c r="E35" s="59">
        <f>'Shipping Invoice'!J39*$N$1</f>
        <v>13.66</v>
      </c>
      <c r="F35" s="59">
        <f t="shared" si="0"/>
        <v>109.28</v>
      </c>
      <c r="G35" s="60">
        <f t="shared" si="1"/>
        <v>13.66</v>
      </c>
      <c r="H35" s="63">
        <f t="shared" si="2"/>
        <v>109.28</v>
      </c>
    </row>
    <row r="36" spans="1:8" s="62" customFormat="1" ht="24" x14ac:dyDescent="0.25">
      <c r="A36" s="56" t="str">
        <f>IF((LEN('Copy paste to Here'!G40))&gt;5,((CONCATENATE('Copy paste to Here'!G40," &amp; ",'Copy paste to Here'!D40,"  &amp;  ",'Copy paste to Here'!E40))),"Empty Cell")</f>
        <v xml:space="preserve">316L steel barbell, 20g (0.8mm) with 3mm balls &amp; Length: 10mm  &amp;  </v>
      </c>
      <c r="B36" s="57" t="str">
        <f>'Copy paste to Here'!C40</f>
        <v>BB20</v>
      </c>
      <c r="C36" s="57" t="s">
        <v>733</v>
      </c>
      <c r="D36" s="58">
        <f>Invoice!B40</f>
        <v>28</v>
      </c>
      <c r="E36" s="59">
        <f>'Shipping Invoice'!J40*$N$1</f>
        <v>13.66</v>
      </c>
      <c r="F36" s="59">
        <f t="shared" si="0"/>
        <v>382.48</v>
      </c>
      <c r="G36" s="60">
        <f t="shared" si="1"/>
        <v>13.66</v>
      </c>
      <c r="H36" s="63">
        <f t="shared" si="2"/>
        <v>382.48</v>
      </c>
    </row>
    <row r="37" spans="1:8" s="62" customFormat="1" ht="24" x14ac:dyDescent="0.25">
      <c r="A37" s="56" t="str">
        <f>IF((LEN('Copy paste to Here'!G41))&gt;5,((CONCATENATE('Copy paste to Here'!G41," &amp; ",'Copy paste to Here'!D41,"  &amp;  ",'Copy paste to Here'!E41))),"Empty Cell")</f>
        <v xml:space="preserve">316L steel barbell, 20g (0.8mm) with 3mm balls &amp; Length: 12mm  &amp;  </v>
      </c>
      <c r="B37" s="57" t="str">
        <f>'Copy paste to Here'!C41</f>
        <v>BB20</v>
      </c>
      <c r="C37" s="57" t="s">
        <v>733</v>
      </c>
      <c r="D37" s="58">
        <f>Invoice!B41</f>
        <v>60</v>
      </c>
      <c r="E37" s="59">
        <f>'Shipping Invoice'!J41*$N$1</f>
        <v>13.66</v>
      </c>
      <c r="F37" s="59">
        <f t="shared" si="0"/>
        <v>819.6</v>
      </c>
      <c r="G37" s="60">
        <f t="shared" si="1"/>
        <v>13.66</v>
      </c>
      <c r="H37" s="63">
        <f t="shared" si="2"/>
        <v>819.6</v>
      </c>
    </row>
    <row r="38" spans="1:8" s="62" customFormat="1" ht="24" x14ac:dyDescent="0.25">
      <c r="A38" s="56" t="str">
        <f>IF((LEN('Copy paste to Here'!G42))&gt;5,((CONCATENATE('Copy paste to Here'!G42," &amp; ",'Copy paste to Here'!D42,"  &amp;  ",'Copy paste to Here'!E42))),"Empty Cell")</f>
        <v xml:space="preserve">316L steel eyebrow or helix barbell, 20g (0.8mm) with two 3mm cones &amp; Length: 12mm  &amp;  </v>
      </c>
      <c r="B38" s="57" t="str">
        <f>'Copy paste to Here'!C42</f>
        <v>BB20CN</v>
      </c>
      <c r="C38" s="57" t="s">
        <v>735</v>
      </c>
      <c r="D38" s="58">
        <f>Invoice!B42</f>
        <v>4</v>
      </c>
      <c r="E38" s="59">
        <f>'Shipping Invoice'!J42*$N$1</f>
        <v>13.66</v>
      </c>
      <c r="F38" s="59">
        <f t="shared" si="0"/>
        <v>54.64</v>
      </c>
      <c r="G38" s="60">
        <f t="shared" si="1"/>
        <v>13.66</v>
      </c>
      <c r="H38" s="63">
        <f t="shared" si="2"/>
        <v>54.64</v>
      </c>
    </row>
    <row r="39" spans="1:8" s="62" customFormat="1" ht="24" x14ac:dyDescent="0.25">
      <c r="A39" s="56" t="str">
        <f>IF((LEN('Copy paste to Here'!G43))&gt;5,((CONCATENATE('Copy paste to Here'!G43," &amp; ",'Copy paste to Here'!D43,"  &amp;  ",'Copy paste to Here'!E43))),"Empty Cell")</f>
        <v xml:space="preserve">316L steel eyebrow barbell, 16g (1.2mm) with two 3mm balls &amp; Length: 8mm  &amp;  </v>
      </c>
      <c r="B39" s="57" t="str">
        <f>'Copy paste to Here'!C43</f>
        <v>BBEB</v>
      </c>
      <c r="C39" s="57" t="s">
        <v>109</v>
      </c>
      <c r="D39" s="58">
        <f>Invoice!B43</f>
        <v>10</v>
      </c>
      <c r="E39" s="59">
        <f>'Shipping Invoice'!J43*$N$1</f>
        <v>5.6</v>
      </c>
      <c r="F39" s="59">
        <f t="shared" si="0"/>
        <v>56</v>
      </c>
      <c r="G39" s="60">
        <f t="shared" si="1"/>
        <v>5.6</v>
      </c>
      <c r="H39" s="63">
        <f t="shared" si="2"/>
        <v>56</v>
      </c>
    </row>
    <row r="40" spans="1:8" s="62" customFormat="1" ht="24" x14ac:dyDescent="0.25">
      <c r="A40" s="56" t="str">
        <f>IF((LEN('Copy paste to Here'!G44))&gt;5,((CONCATENATE('Copy paste to Here'!G44," &amp; ",'Copy paste to Here'!D44,"  &amp;  ",'Copy paste to Here'!E44))),"Empty Cell")</f>
        <v xml:space="preserve">316L steel eyebrow barbell, 16g (1.2mm) with two 3mm balls &amp; Length: 10mm  &amp;  </v>
      </c>
      <c r="B40" s="57" t="str">
        <f>'Copy paste to Here'!C44</f>
        <v>BBEB</v>
      </c>
      <c r="C40" s="57" t="s">
        <v>109</v>
      </c>
      <c r="D40" s="58">
        <f>Invoice!B44</f>
        <v>10</v>
      </c>
      <c r="E40" s="59">
        <f>'Shipping Invoice'!J44*$N$1</f>
        <v>5.6</v>
      </c>
      <c r="F40" s="59">
        <f t="shared" si="0"/>
        <v>56</v>
      </c>
      <c r="G40" s="60">
        <f t="shared" si="1"/>
        <v>5.6</v>
      </c>
      <c r="H40" s="63">
        <f t="shared" si="2"/>
        <v>56</v>
      </c>
    </row>
    <row r="41" spans="1:8" s="62" customFormat="1" ht="24" x14ac:dyDescent="0.25">
      <c r="A41" s="56" t="str">
        <f>IF((LEN('Copy paste to Here'!G45))&gt;5,((CONCATENATE('Copy paste to Here'!G45," &amp; ",'Copy paste to Here'!D45,"  &amp;  ",'Copy paste to Here'!E45))),"Empty Cell")</f>
        <v xml:space="preserve">316L steel eyebrow barbell, 16g (1.2mm) with two 3mm cones &amp; Length: 10mm  &amp;  </v>
      </c>
      <c r="B41" s="57" t="str">
        <f>'Copy paste to Here'!C45</f>
        <v>BBECN</v>
      </c>
      <c r="C41" s="57" t="s">
        <v>738</v>
      </c>
      <c r="D41" s="58">
        <f>Invoice!B45</f>
        <v>4</v>
      </c>
      <c r="E41" s="59">
        <f>'Shipping Invoice'!J45*$N$1</f>
        <v>5.6</v>
      </c>
      <c r="F41" s="59">
        <f t="shared" si="0"/>
        <v>22.4</v>
      </c>
      <c r="G41" s="60">
        <f t="shared" si="1"/>
        <v>5.6</v>
      </c>
      <c r="H41" s="63">
        <f t="shared" si="2"/>
        <v>22.4</v>
      </c>
    </row>
    <row r="42" spans="1:8" s="62" customFormat="1" ht="24" x14ac:dyDescent="0.25">
      <c r="A42" s="56" t="str">
        <f>IF((LEN('Copy paste to Here'!G46))&gt;5,((CONCATENATE('Copy paste to Here'!G46," &amp; ",'Copy paste to Here'!D46,"  &amp;  ",'Copy paste to Here'!E46))),"Empty Cell")</f>
        <v xml:space="preserve">316L steel eyebrow barbell, 16g (1.2mm) with two 3mm cones &amp; Length: 14mm  &amp;  </v>
      </c>
      <c r="B42" s="57" t="str">
        <f>'Copy paste to Here'!C46</f>
        <v>BBECN</v>
      </c>
      <c r="C42" s="57" t="s">
        <v>738</v>
      </c>
      <c r="D42" s="58">
        <f>Invoice!B46</f>
        <v>8</v>
      </c>
      <c r="E42" s="59">
        <f>'Shipping Invoice'!J46*$N$1</f>
        <v>5.6</v>
      </c>
      <c r="F42" s="59">
        <f t="shared" si="0"/>
        <v>44.8</v>
      </c>
      <c r="G42" s="60">
        <f t="shared" si="1"/>
        <v>5.6</v>
      </c>
      <c r="H42" s="63">
        <f t="shared" si="2"/>
        <v>44.8</v>
      </c>
    </row>
    <row r="43" spans="1:8" s="62" customFormat="1" ht="24" x14ac:dyDescent="0.25">
      <c r="A43" s="56" t="str">
        <f>IF((LEN('Copy paste to Here'!G47))&gt;5,((CONCATENATE('Copy paste to Here'!G47," &amp; ",'Copy paste to Here'!D47,"  &amp;  ",'Copy paste to Here'!E47))),"Empty Cell")</f>
        <v>Anodized 316L steel industrial barbell, 16g (1.2mm) with two 4mm cones &amp; Length: 38mm  &amp;  Color: Black</v>
      </c>
      <c r="B43" s="57" t="str">
        <f>'Copy paste to Here'!C47</f>
        <v>BBEITCN</v>
      </c>
      <c r="C43" s="57" t="s">
        <v>740</v>
      </c>
      <c r="D43" s="58">
        <f>Invoice!B47</f>
        <v>4</v>
      </c>
      <c r="E43" s="59">
        <f>'Shipping Invoice'!J47*$N$1</f>
        <v>25.92</v>
      </c>
      <c r="F43" s="59">
        <f t="shared" si="0"/>
        <v>103.68</v>
      </c>
      <c r="G43" s="60">
        <f t="shared" si="1"/>
        <v>25.92</v>
      </c>
      <c r="H43" s="63">
        <f t="shared" si="2"/>
        <v>103.68</v>
      </c>
    </row>
    <row r="44" spans="1:8" s="62" customFormat="1" ht="25.5" x14ac:dyDescent="0.25">
      <c r="A44" s="56" t="str">
        <f>IF((LEN('Copy paste to Here'!G48))&gt;5,((CONCATENATE('Copy paste to Here'!G48," &amp; ",'Copy paste to Here'!D48,"  &amp;  ",'Copy paste to Here'!E48))),"Empty Cell")</f>
        <v xml:space="preserve">316L steel barbell, 14g (1.6mm) with two 4mm balls &amp; Length: 6mm  &amp;  </v>
      </c>
      <c r="B44" s="57" t="str">
        <f>'Copy paste to Here'!C48</f>
        <v>BBER20B</v>
      </c>
      <c r="C44" s="57" t="s">
        <v>742</v>
      </c>
      <c r="D44" s="58">
        <f>Invoice!B48</f>
        <v>3</v>
      </c>
      <c r="E44" s="59">
        <f>'Shipping Invoice'!J48*$N$1</f>
        <v>7</v>
      </c>
      <c r="F44" s="59">
        <f t="shared" si="0"/>
        <v>21</v>
      </c>
      <c r="G44" s="60">
        <f t="shared" si="1"/>
        <v>7</v>
      </c>
      <c r="H44" s="63">
        <f t="shared" si="2"/>
        <v>21</v>
      </c>
    </row>
    <row r="45" spans="1:8" s="62" customFormat="1" ht="25.5" x14ac:dyDescent="0.25">
      <c r="A45" s="56" t="str">
        <f>IF((LEN('Copy paste to Here'!G49))&gt;5,((CONCATENATE('Copy paste to Here'!G49," &amp; ",'Copy paste to Here'!D49,"  &amp;  ",'Copy paste to Here'!E49))),"Empty Cell")</f>
        <v xml:space="preserve">316L steel barbell, 14g (1.6mm) with two 4mm balls &amp; Length: 8mm  &amp;  </v>
      </c>
      <c r="B45" s="57" t="str">
        <f>'Copy paste to Here'!C49</f>
        <v>BBER20B</v>
      </c>
      <c r="C45" s="57" t="s">
        <v>742</v>
      </c>
      <c r="D45" s="58">
        <f>Invoice!B49</f>
        <v>3</v>
      </c>
      <c r="E45" s="59">
        <f>'Shipping Invoice'!J49*$N$1</f>
        <v>7</v>
      </c>
      <c r="F45" s="59">
        <f t="shared" si="0"/>
        <v>21</v>
      </c>
      <c r="G45" s="60">
        <f t="shared" si="1"/>
        <v>7</v>
      </c>
      <c r="H45" s="63">
        <f t="shared" si="2"/>
        <v>21</v>
      </c>
    </row>
    <row r="46" spans="1:8" s="62" customFormat="1" ht="25.5" x14ac:dyDescent="0.25">
      <c r="A46" s="56" t="str">
        <f>IF((LEN('Copy paste to Here'!G50))&gt;5,((CONCATENATE('Copy paste to Here'!G50," &amp; ",'Copy paste to Here'!D50,"  &amp;  ",'Copy paste to Here'!E50))),"Empty Cell")</f>
        <v xml:space="preserve">316L steel barbell, 14g (1.6mm) with two 4mm balls &amp; Length: 10mm  &amp;  </v>
      </c>
      <c r="B46" s="57" t="str">
        <f>'Copy paste to Here'!C50</f>
        <v>BBER20B</v>
      </c>
      <c r="C46" s="57" t="s">
        <v>742</v>
      </c>
      <c r="D46" s="58">
        <f>Invoice!B50</f>
        <v>3</v>
      </c>
      <c r="E46" s="59">
        <f>'Shipping Invoice'!J50*$N$1</f>
        <v>7</v>
      </c>
      <c r="F46" s="59">
        <f t="shared" si="0"/>
        <v>21</v>
      </c>
      <c r="G46" s="60">
        <f t="shared" si="1"/>
        <v>7</v>
      </c>
      <c r="H46" s="63">
        <f t="shared" si="2"/>
        <v>21</v>
      </c>
    </row>
    <row r="47" spans="1:8" s="62" customFormat="1" ht="25.5" x14ac:dyDescent="0.25">
      <c r="A47" s="56" t="str">
        <f>IF((LEN('Copy paste to Here'!G51))&gt;5,((CONCATENATE('Copy paste to Here'!G51," &amp; ",'Copy paste to Here'!D51,"  &amp;  ",'Copy paste to Here'!E51))),"Empty Cell")</f>
        <v xml:space="preserve">316L steel barbell, 1.6mm (14g) with two 4mm cones &amp; Length: 6mm  &amp;  </v>
      </c>
      <c r="B47" s="57" t="str">
        <f>'Copy paste to Here'!C51</f>
        <v>BBER30B</v>
      </c>
      <c r="C47" s="57" t="s">
        <v>744</v>
      </c>
      <c r="D47" s="58">
        <f>Invoice!B51</f>
        <v>3</v>
      </c>
      <c r="E47" s="59">
        <f>'Shipping Invoice'!J51*$N$1</f>
        <v>6.3</v>
      </c>
      <c r="F47" s="59">
        <f t="shared" si="0"/>
        <v>18.899999999999999</v>
      </c>
      <c r="G47" s="60">
        <f t="shared" si="1"/>
        <v>6.3</v>
      </c>
      <c r="H47" s="63">
        <f t="shared" si="2"/>
        <v>18.899999999999999</v>
      </c>
    </row>
    <row r="48" spans="1:8" s="62" customFormat="1" ht="25.5" x14ac:dyDescent="0.25">
      <c r="A48" s="56" t="str">
        <f>IF((LEN('Copy paste to Here'!G52))&gt;5,((CONCATENATE('Copy paste to Here'!G52," &amp; ",'Copy paste to Here'!D52,"  &amp;  ",'Copy paste to Here'!E52))),"Empty Cell")</f>
        <v xml:space="preserve">316L steel barbell, 1.6mm (14g) with two 4mm cones &amp; Length: 8mm  &amp;  </v>
      </c>
      <c r="B48" s="57" t="str">
        <f>'Copy paste to Here'!C52</f>
        <v>BBER30B</v>
      </c>
      <c r="C48" s="57" t="s">
        <v>744</v>
      </c>
      <c r="D48" s="58">
        <f>Invoice!B52</f>
        <v>3</v>
      </c>
      <c r="E48" s="59">
        <f>'Shipping Invoice'!J52*$N$1</f>
        <v>6.3</v>
      </c>
      <c r="F48" s="59">
        <f t="shared" si="0"/>
        <v>18.899999999999999</v>
      </c>
      <c r="G48" s="60">
        <f t="shared" si="1"/>
        <v>6.3</v>
      </c>
      <c r="H48" s="63">
        <f t="shared" si="2"/>
        <v>18.899999999999999</v>
      </c>
    </row>
    <row r="49" spans="1:8" s="62" customFormat="1" ht="25.5" x14ac:dyDescent="0.25">
      <c r="A49" s="56" t="str">
        <f>IF((LEN('Copy paste to Here'!G53))&gt;5,((CONCATENATE('Copy paste to Here'!G53," &amp; ",'Copy paste to Here'!D53,"  &amp;  ",'Copy paste to Here'!E53))),"Empty Cell")</f>
        <v xml:space="preserve">316L steel barbell, 1.6mm (14g) with two 4mm cones &amp; Length: 10mm  &amp;  </v>
      </c>
      <c r="B49" s="57" t="str">
        <f>'Copy paste to Here'!C53</f>
        <v>BBER30B</v>
      </c>
      <c r="C49" s="57" t="s">
        <v>744</v>
      </c>
      <c r="D49" s="58">
        <f>Invoice!B53</f>
        <v>3</v>
      </c>
      <c r="E49" s="59">
        <f>'Shipping Invoice'!J53*$N$1</f>
        <v>6.3</v>
      </c>
      <c r="F49" s="59">
        <f t="shared" si="0"/>
        <v>18.899999999999999</v>
      </c>
      <c r="G49" s="60">
        <f t="shared" si="1"/>
        <v>6.3</v>
      </c>
      <c r="H49" s="63">
        <f t="shared" si="2"/>
        <v>18.899999999999999</v>
      </c>
    </row>
    <row r="50" spans="1:8" s="62" customFormat="1" ht="24" x14ac:dyDescent="0.25">
      <c r="A50" s="56" t="str">
        <f>IF((LEN('Copy paste to Here'!G54))&gt;5,((CONCATENATE('Copy paste to Here'!G54," &amp; ",'Copy paste to Here'!D54,"  &amp;  ",'Copy paste to Here'!E54))),"Empty Cell")</f>
        <v>Anodized surgical steel eyebrow or helix barbell, 16g (1.2mm) with two 3mm balls &amp; Length: 6mm  &amp;  Color: Blue</v>
      </c>
      <c r="B50" s="57" t="str">
        <f>'Copy paste to Here'!C54</f>
        <v>BBETB</v>
      </c>
      <c r="C50" s="57" t="s">
        <v>746</v>
      </c>
      <c r="D50" s="58">
        <f>Invoice!B54</f>
        <v>1</v>
      </c>
      <c r="E50" s="59">
        <f>'Shipping Invoice'!J54*$N$1</f>
        <v>20.66</v>
      </c>
      <c r="F50" s="59">
        <f t="shared" si="0"/>
        <v>20.66</v>
      </c>
      <c r="G50" s="60">
        <f t="shared" si="1"/>
        <v>20.66</v>
      </c>
      <c r="H50" s="63">
        <f t="shared" si="2"/>
        <v>20.66</v>
      </c>
    </row>
    <row r="51" spans="1:8" s="62" customFormat="1" ht="24" x14ac:dyDescent="0.25">
      <c r="A51" s="56" t="str">
        <f>IF((LEN('Copy paste to Here'!G55))&gt;5,((CONCATENATE('Copy paste to Here'!G55," &amp; ",'Copy paste to Here'!D55,"  &amp;  ",'Copy paste to Here'!E55))),"Empty Cell")</f>
        <v>Anodized surgical steel eyebrow or helix barbell, 16g (1.2mm) with two 3mm balls &amp; Length: 8mm  &amp;  Color: Blue</v>
      </c>
      <c r="B51" s="57" t="str">
        <f>'Copy paste to Here'!C55</f>
        <v>BBETB</v>
      </c>
      <c r="C51" s="57" t="s">
        <v>746</v>
      </c>
      <c r="D51" s="58">
        <f>Invoice!B55</f>
        <v>1</v>
      </c>
      <c r="E51" s="59">
        <f>'Shipping Invoice'!J55*$N$1</f>
        <v>20.66</v>
      </c>
      <c r="F51" s="59">
        <f t="shared" si="0"/>
        <v>20.66</v>
      </c>
      <c r="G51" s="60">
        <f t="shared" si="1"/>
        <v>20.66</v>
      </c>
      <c r="H51" s="63">
        <f t="shared" si="2"/>
        <v>20.66</v>
      </c>
    </row>
    <row r="52" spans="1:8" s="62" customFormat="1" ht="24" x14ac:dyDescent="0.25">
      <c r="A52" s="56" t="str">
        <f>IF((LEN('Copy paste to Here'!G56))&gt;5,((CONCATENATE('Copy paste to Here'!G56," &amp; ",'Copy paste to Here'!D56,"  &amp;  ",'Copy paste to Here'!E56))),"Empty Cell")</f>
        <v>Anodized surgical steel eyebrow or helix barbell, 16g (1.2mm) with two 3mm balls &amp; Length: 10mm  &amp;  Color: Blue</v>
      </c>
      <c r="B52" s="57" t="str">
        <f>'Copy paste to Here'!C56</f>
        <v>BBETB</v>
      </c>
      <c r="C52" s="57" t="s">
        <v>746</v>
      </c>
      <c r="D52" s="58">
        <f>Invoice!B56</f>
        <v>1</v>
      </c>
      <c r="E52" s="59">
        <f>'Shipping Invoice'!J56*$N$1</f>
        <v>20.66</v>
      </c>
      <c r="F52" s="59">
        <f t="shared" si="0"/>
        <v>20.66</v>
      </c>
      <c r="G52" s="60">
        <f t="shared" si="1"/>
        <v>20.66</v>
      </c>
      <c r="H52" s="63">
        <f t="shared" si="2"/>
        <v>20.66</v>
      </c>
    </row>
    <row r="53" spans="1:8" s="62" customFormat="1" ht="24" x14ac:dyDescent="0.25">
      <c r="A53" s="56" t="str">
        <f>IF((LEN('Copy paste to Here'!G57))&gt;5,((CONCATENATE('Copy paste to Here'!G57," &amp; ",'Copy paste to Here'!D57,"  &amp;  ",'Copy paste to Here'!E57))),"Empty Cell")</f>
        <v>Anodized surgical steel eyebrow or helix barbell, 16g (1.2mm) with two 3mm cones &amp; Length: 6mm  &amp;  Color: Blue</v>
      </c>
      <c r="B53" s="57" t="str">
        <f>'Copy paste to Here'!C57</f>
        <v>BBETCN</v>
      </c>
      <c r="C53" s="57" t="s">
        <v>748</v>
      </c>
      <c r="D53" s="58">
        <f>Invoice!B57</f>
        <v>1</v>
      </c>
      <c r="E53" s="59">
        <f>'Shipping Invoice'!J57*$N$1</f>
        <v>20.66</v>
      </c>
      <c r="F53" s="59">
        <f t="shared" si="0"/>
        <v>20.66</v>
      </c>
      <c r="G53" s="60">
        <f t="shared" si="1"/>
        <v>20.66</v>
      </c>
      <c r="H53" s="63">
        <f t="shared" si="2"/>
        <v>20.66</v>
      </c>
    </row>
    <row r="54" spans="1:8" s="62" customFormat="1" ht="24" x14ac:dyDescent="0.25">
      <c r="A54" s="56" t="str">
        <f>IF((LEN('Copy paste to Here'!G58))&gt;5,((CONCATENATE('Copy paste to Here'!G58," &amp; ",'Copy paste to Here'!D58,"  &amp;  ",'Copy paste to Here'!E58))),"Empty Cell")</f>
        <v>Anodized surgical steel eyebrow or helix barbell, 16g (1.2mm) with two 3mm cones &amp; Length: 8mm  &amp;  Color: Blue</v>
      </c>
      <c r="B54" s="57" t="str">
        <f>'Copy paste to Here'!C58</f>
        <v>BBETCN</v>
      </c>
      <c r="C54" s="57" t="s">
        <v>748</v>
      </c>
      <c r="D54" s="58">
        <f>Invoice!B58</f>
        <v>1</v>
      </c>
      <c r="E54" s="59">
        <f>'Shipping Invoice'!J58*$N$1</f>
        <v>20.66</v>
      </c>
      <c r="F54" s="59">
        <f t="shared" si="0"/>
        <v>20.66</v>
      </c>
      <c r="G54" s="60">
        <f t="shared" si="1"/>
        <v>20.66</v>
      </c>
      <c r="H54" s="63">
        <f t="shared" si="2"/>
        <v>20.66</v>
      </c>
    </row>
    <row r="55" spans="1:8" s="62" customFormat="1" ht="24" x14ac:dyDescent="0.25">
      <c r="A55" s="56" t="str">
        <f>IF((LEN('Copy paste to Here'!G59))&gt;5,((CONCATENATE('Copy paste to Here'!G59," &amp; ",'Copy paste to Here'!D59,"  &amp;  ",'Copy paste to Here'!E59))),"Empty Cell")</f>
        <v>Anodized surgical steel eyebrow or helix barbell, 16g (1.2mm) with two 3mm cones &amp; Length: 10mm  &amp;  Color: Blue</v>
      </c>
      <c r="B55" s="57" t="str">
        <f>'Copy paste to Here'!C59</f>
        <v>BBETCN</v>
      </c>
      <c r="C55" s="57" t="s">
        <v>748</v>
      </c>
      <c r="D55" s="58">
        <f>Invoice!B59</f>
        <v>1</v>
      </c>
      <c r="E55" s="59">
        <f>'Shipping Invoice'!J59*$N$1</f>
        <v>20.66</v>
      </c>
      <c r="F55" s="59">
        <f t="shared" si="0"/>
        <v>20.66</v>
      </c>
      <c r="G55" s="60">
        <f t="shared" si="1"/>
        <v>20.66</v>
      </c>
      <c r="H55" s="63">
        <f t="shared" si="2"/>
        <v>20.66</v>
      </c>
    </row>
    <row r="56" spans="1:8" s="62" customFormat="1" ht="25.5" x14ac:dyDescent="0.25">
      <c r="A56" s="56" t="str">
        <f>IF((LEN('Copy paste to Here'!G60))&gt;5,((CONCATENATE('Copy paste to Here'!G60," &amp; ",'Copy paste to Here'!D60,"  &amp;  ",'Copy paste to Here'!E60))),"Empty Cell")</f>
        <v xml:space="preserve">316L steel Industrial barbell, 14g (1.6mm) with two 5mm balls &amp; Length: 32mm  &amp;  </v>
      </c>
      <c r="B56" s="57" t="str">
        <f>'Copy paste to Here'!C60</f>
        <v>BBIND</v>
      </c>
      <c r="C56" s="57" t="s">
        <v>912</v>
      </c>
      <c r="D56" s="58">
        <f>Invoice!B60</f>
        <v>16</v>
      </c>
      <c r="E56" s="59">
        <f>'Shipping Invoice'!J60*$N$1</f>
        <v>8.76</v>
      </c>
      <c r="F56" s="59">
        <f t="shared" si="0"/>
        <v>140.16</v>
      </c>
      <c r="G56" s="60">
        <f t="shared" si="1"/>
        <v>8.76</v>
      </c>
      <c r="H56" s="63">
        <f t="shared" si="2"/>
        <v>140.16</v>
      </c>
    </row>
    <row r="57" spans="1:8" s="62" customFormat="1" ht="24" x14ac:dyDescent="0.25">
      <c r="A57" s="56" t="str">
        <f>IF((LEN('Copy paste to Here'!G61))&gt;5,((CONCATENATE('Copy paste to Here'!G61," &amp; ",'Copy paste to Here'!D61,"  &amp;  ",'Copy paste to Here'!E61))),"Empty Cell")</f>
        <v>316L surgical steel Industrial barbell, 14g (1.6mm) with two 4mm acrylic UV dices &amp; Length: 35mm  &amp;  Color: Black</v>
      </c>
      <c r="B57" s="57" t="str">
        <f>'Copy paste to Here'!C61</f>
        <v>BBIVD4</v>
      </c>
      <c r="C57" s="57" t="s">
        <v>751</v>
      </c>
      <c r="D57" s="58">
        <f>Invoice!B61</f>
        <v>1</v>
      </c>
      <c r="E57" s="59">
        <f>'Shipping Invoice'!J61*$N$1</f>
        <v>12.96</v>
      </c>
      <c r="F57" s="59">
        <f t="shared" si="0"/>
        <v>12.96</v>
      </c>
      <c r="G57" s="60">
        <f t="shared" si="1"/>
        <v>12.96</v>
      </c>
      <c r="H57" s="63">
        <f t="shared" si="2"/>
        <v>12.96</v>
      </c>
    </row>
    <row r="58" spans="1:8" s="62" customFormat="1" ht="24" x14ac:dyDescent="0.25">
      <c r="A58" s="56" t="str">
        <f>IF((LEN('Copy paste to Here'!G62))&gt;5,((CONCATENATE('Copy paste to Here'!G62," &amp; ",'Copy paste to Here'!D62,"  &amp;  ",'Copy paste to Here'!E62))),"Empty Cell")</f>
        <v>316L surgical steel Industrial barbell, 14g (1.6mm) with two 4mm acrylic UV dices &amp; Length: 35mm  &amp;  Color: Clear</v>
      </c>
      <c r="B58" s="57" t="str">
        <f>'Copy paste to Here'!C62</f>
        <v>BBIVD4</v>
      </c>
      <c r="C58" s="57" t="s">
        <v>751</v>
      </c>
      <c r="D58" s="58">
        <f>Invoice!B62</f>
        <v>1</v>
      </c>
      <c r="E58" s="59">
        <f>'Shipping Invoice'!J62*$N$1</f>
        <v>12.96</v>
      </c>
      <c r="F58" s="59">
        <f t="shared" si="0"/>
        <v>12.96</v>
      </c>
      <c r="G58" s="60">
        <f t="shared" si="1"/>
        <v>12.96</v>
      </c>
      <c r="H58" s="63">
        <f t="shared" si="2"/>
        <v>12.96</v>
      </c>
    </row>
    <row r="59" spans="1:8" s="62" customFormat="1" ht="24" x14ac:dyDescent="0.25">
      <c r="A59" s="56" t="str">
        <f>IF((LEN('Copy paste to Here'!G63))&gt;5,((CONCATENATE('Copy paste to Here'!G63," &amp; ",'Copy paste to Here'!D63,"  &amp;  ",'Copy paste to Here'!E63))),"Empty Cell")</f>
        <v>316L surgical steel Industrial barbell, 14g (1.6mm) with two 4mm acrylic UV dices &amp; Length: 35mm  &amp;  Color: Blue</v>
      </c>
      <c r="B59" s="57" t="str">
        <f>'Copy paste to Here'!C63</f>
        <v>BBIVD4</v>
      </c>
      <c r="C59" s="57" t="s">
        <v>751</v>
      </c>
      <c r="D59" s="58">
        <f>Invoice!B63</f>
        <v>1</v>
      </c>
      <c r="E59" s="59">
        <f>'Shipping Invoice'!J63*$N$1</f>
        <v>12.96</v>
      </c>
      <c r="F59" s="59">
        <f t="shared" si="0"/>
        <v>12.96</v>
      </c>
      <c r="G59" s="60">
        <f t="shared" si="1"/>
        <v>12.96</v>
      </c>
      <c r="H59" s="63">
        <f t="shared" si="2"/>
        <v>12.96</v>
      </c>
    </row>
    <row r="60" spans="1:8" s="62" customFormat="1" ht="24" x14ac:dyDescent="0.25">
      <c r="A60" s="56" t="str">
        <f>IF((LEN('Copy paste to Here'!G64))&gt;5,((CONCATENATE('Copy paste to Here'!G64," &amp; ",'Copy paste to Here'!D64,"  &amp;  ",'Copy paste to Here'!E64))),"Empty Cell")</f>
        <v>316L surgical steel Industrial barbell, 14g (1.6mm) with two 4mm acrylic UV dices &amp; Length: 35mm  &amp;  Color: Red</v>
      </c>
      <c r="B60" s="57" t="str">
        <f>'Copy paste to Here'!C64</f>
        <v>BBIVD4</v>
      </c>
      <c r="C60" s="57" t="s">
        <v>751</v>
      </c>
      <c r="D60" s="58">
        <f>Invoice!B64</f>
        <v>1</v>
      </c>
      <c r="E60" s="59">
        <f>'Shipping Invoice'!J64*$N$1</f>
        <v>12.96</v>
      </c>
      <c r="F60" s="59">
        <f t="shared" si="0"/>
        <v>12.96</v>
      </c>
      <c r="G60" s="60">
        <f t="shared" si="1"/>
        <v>12.96</v>
      </c>
      <c r="H60" s="63">
        <f t="shared" si="2"/>
        <v>12.96</v>
      </c>
    </row>
    <row r="61" spans="1:8" s="62" customFormat="1" ht="24" x14ac:dyDescent="0.25">
      <c r="A61" s="56" t="str">
        <f>IF((LEN('Copy paste to Here'!G65))&gt;5,((CONCATENATE('Copy paste to Here'!G65," &amp; ",'Copy paste to Here'!D65,"  &amp;  ",'Copy paste to Here'!E65))),"Empty Cell")</f>
        <v xml:space="preserve">Surgical steel tongue barbell, 14g (1.6mm) with 5mm acrylic UV dice - length 5/8'' (16mm) &amp; Color: Black  &amp;  </v>
      </c>
      <c r="B61" s="57" t="str">
        <f>'Copy paste to Here'!C65</f>
        <v>BBUVDI</v>
      </c>
      <c r="C61" s="57" t="s">
        <v>754</v>
      </c>
      <c r="D61" s="58">
        <f>Invoice!B65</f>
        <v>3</v>
      </c>
      <c r="E61" s="59">
        <f>'Shipping Invoice'!J65*$N$1</f>
        <v>10.16</v>
      </c>
      <c r="F61" s="59">
        <f t="shared" si="0"/>
        <v>30.48</v>
      </c>
      <c r="G61" s="60">
        <f t="shared" si="1"/>
        <v>10.16</v>
      </c>
      <c r="H61" s="63">
        <f t="shared" si="2"/>
        <v>30.48</v>
      </c>
    </row>
    <row r="62" spans="1:8" s="62" customFormat="1" ht="24" x14ac:dyDescent="0.25">
      <c r="A62" s="56" t="str">
        <f>IF((LEN('Copy paste to Here'!G66))&gt;5,((CONCATENATE('Copy paste to Here'!G66," &amp; ",'Copy paste to Here'!D66,"  &amp;  ",'Copy paste to Here'!E66))),"Empty Cell")</f>
        <v xml:space="preserve">Surgical steel tongue barbell, 14g (1.6mm) with 5mm acrylic UV dice - length 5/8'' (16mm) &amp; Color: Blue  &amp;  </v>
      </c>
      <c r="B62" s="57" t="str">
        <f>'Copy paste to Here'!C66</f>
        <v>BBUVDI</v>
      </c>
      <c r="C62" s="57" t="s">
        <v>754</v>
      </c>
      <c r="D62" s="58">
        <f>Invoice!B66</f>
        <v>3</v>
      </c>
      <c r="E62" s="59">
        <f>'Shipping Invoice'!J66*$N$1</f>
        <v>10.16</v>
      </c>
      <c r="F62" s="59">
        <f t="shared" si="0"/>
        <v>30.48</v>
      </c>
      <c r="G62" s="60">
        <f t="shared" si="1"/>
        <v>10.16</v>
      </c>
      <c r="H62" s="63">
        <f t="shared" si="2"/>
        <v>30.48</v>
      </c>
    </row>
    <row r="63" spans="1:8" s="62" customFormat="1" ht="24" x14ac:dyDescent="0.25">
      <c r="A63" s="56" t="str">
        <f>IF((LEN('Copy paste to Here'!G67))&gt;5,((CONCATENATE('Copy paste to Here'!G67," &amp; ",'Copy paste to Here'!D67,"  &amp;  ",'Copy paste to Here'!E67))),"Empty Cell")</f>
        <v xml:space="preserve">Surgical steel tongue barbell, 14g (1.6mm) with 5mm acrylic UV dice - length 5/8'' (16mm) &amp; Color: Purple  &amp;  </v>
      </c>
      <c r="B63" s="57" t="str">
        <f>'Copy paste to Here'!C67</f>
        <v>BBUVDI</v>
      </c>
      <c r="C63" s="57" t="s">
        <v>754</v>
      </c>
      <c r="D63" s="58">
        <f>Invoice!B67</f>
        <v>3</v>
      </c>
      <c r="E63" s="59">
        <f>'Shipping Invoice'!J67*$N$1</f>
        <v>10.16</v>
      </c>
      <c r="F63" s="59">
        <f t="shared" si="0"/>
        <v>30.48</v>
      </c>
      <c r="G63" s="60">
        <f t="shared" si="1"/>
        <v>10.16</v>
      </c>
      <c r="H63" s="63">
        <f t="shared" si="2"/>
        <v>30.48</v>
      </c>
    </row>
    <row r="64" spans="1:8" s="62" customFormat="1" ht="24" x14ac:dyDescent="0.25">
      <c r="A64" s="56" t="str">
        <f>IF((LEN('Copy paste to Here'!G68))&gt;5,((CONCATENATE('Copy paste to Here'!G68," &amp; ",'Copy paste to Here'!D68,"  &amp;  ",'Copy paste to Here'!E68))),"Empty Cell")</f>
        <v xml:space="preserve">Surgical steel tongue barbell, 14g (1.6mm) with 5mm acrylic UV dice - length 5/8'' (16mm) &amp; Color: Red  &amp;  </v>
      </c>
      <c r="B64" s="57" t="str">
        <f>'Copy paste to Here'!C68</f>
        <v>BBUVDI</v>
      </c>
      <c r="C64" s="57" t="s">
        <v>754</v>
      </c>
      <c r="D64" s="58">
        <f>Invoice!B68</f>
        <v>3</v>
      </c>
      <c r="E64" s="59">
        <f>'Shipping Invoice'!J68*$N$1</f>
        <v>10.16</v>
      </c>
      <c r="F64" s="59">
        <f t="shared" si="0"/>
        <v>30.48</v>
      </c>
      <c r="G64" s="60">
        <f t="shared" si="1"/>
        <v>10.16</v>
      </c>
      <c r="H64" s="63">
        <f t="shared" si="2"/>
        <v>30.48</v>
      </c>
    </row>
    <row r="65" spans="1:8" s="62" customFormat="1" ht="24" x14ac:dyDescent="0.25">
      <c r="A65" s="56" t="str">
        <f>IF((LEN('Copy paste to Here'!G69))&gt;5,((CONCATENATE('Copy paste to Here'!G69," &amp; ",'Copy paste to Here'!D69,"  &amp;  ",'Copy paste to Here'!E69))),"Empty Cell")</f>
        <v>Premium PVD plated surgical steel ball closure ring, 14g (1.6mm) with a 4mm ball &amp; Length: 8mm  &amp;  Color: Green</v>
      </c>
      <c r="B65" s="57" t="str">
        <f>'Copy paste to Here'!C69</f>
        <v>BCRT</v>
      </c>
      <c r="C65" s="57" t="s">
        <v>622</v>
      </c>
      <c r="D65" s="58">
        <f>Invoice!B69</f>
        <v>2</v>
      </c>
      <c r="E65" s="59">
        <f>'Shipping Invoice'!J69*$N$1</f>
        <v>20.66</v>
      </c>
      <c r="F65" s="59">
        <f t="shared" si="0"/>
        <v>41.32</v>
      </c>
      <c r="G65" s="60">
        <f t="shared" si="1"/>
        <v>20.66</v>
      </c>
      <c r="H65" s="63">
        <f t="shared" si="2"/>
        <v>41.32</v>
      </c>
    </row>
    <row r="66" spans="1:8" s="62" customFormat="1" ht="24" x14ac:dyDescent="0.25">
      <c r="A66" s="56" t="str">
        <f>IF((LEN('Copy paste to Here'!G70))&gt;5,((CONCATENATE('Copy paste to Here'!G70," &amp; ",'Copy paste to Here'!D70,"  &amp;  ",'Copy paste to Here'!E70))),"Empty Cell")</f>
        <v>Premium PVD plated surgical steel ball closure ring, 14g (1.6mm) with a 4mm ball &amp; Length: 10mm  &amp;  Color: Green</v>
      </c>
      <c r="B66" s="57" t="str">
        <f>'Copy paste to Here'!C70</f>
        <v>BCRT</v>
      </c>
      <c r="C66" s="57" t="s">
        <v>622</v>
      </c>
      <c r="D66" s="58">
        <f>Invoice!B70</f>
        <v>2</v>
      </c>
      <c r="E66" s="59">
        <f>'Shipping Invoice'!J70*$N$1</f>
        <v>20.66</v>
      </c>
      <c r="F66" s="59">
        <f t="shared" si="0"/>
        <v>41.32</v>
      </c>
      <c r="G66" s="60">
        <f t="shared" si="1"/>
        <v>20.66</v>
      </c>
      <c r="H66" s="63">
        <f t="shared" si="2"/>
        <v>41.32</v>
      </c>
    </row>
    <row r="67" spans="1:8" s="62" customFormat="1" ht="24" x14ac:dyDescent="0.25">
      <c r="A67" s="56" t="str">
        <f>IF((LEN('Copy paste to Here'!G71))&gt;5,((CONCATENATE('Copy paste to Here'!G71," &amp; ",'Copy paste to Here'!D71,"  &amp;  ",'Copy paste to Here'!E71))),"Empty Cell")</f>
        <v>Premium PVD plated surgical steel ball closure ring, 14g (1.6mm) with a 4mm ball &amp; Length: 12mm  &amp;  Color: Green</v>
      </c>
      <c r="B67" s="57" t="str">
        <f>'Copy paste to Here'!C71</f>
        <v>BCRT</v>
      </c>
      <c r="C67" s="57" t="s">
        <v>622</v>
      </c>
      <c r="D67" s="58">
        <f>Invoice!B71</f>
        <v>2</v>
      </c>
      <c r="E67" s="59">
        <f>'Shipping Invoice'!J71*$N$1</f>
        <v>20.66</v>
      </c>
      <c r="F67" s="59">
        <f t="shared" si="0"/>
        <v>41.32</v>
      </c>
      <c r="G67" s="60">
        <f t="shared" si="1"/>
        <v>20.66</v>
      </c>
      <c r="H67" s="63">
        <f t="shared" si="2"/>
        <v>41.32</v>
      </c>
    </row>
    <row r="68" spans="1:8" s="62" customFormat="1" ht="24" x14ac:dyDescent="0.25">
      <c r="A68" s="56" t="str">
        <f>IF((LEN('Copy paste to Here'!G72))&gt;5,((CONCATENATE('Copy paste to Here'!G72," &amp; ",'Copy paste to Here'!D72,"  &amp;  ",'Copy paste to Here'!E72))),"Empty Cell")</f>
        <v>Black PVD plated surgical steel ball closure ring, 18g (1mm) with 3mm ball &amp; Length: 6mm  &amp;  Color: Blue</v>
      </c>
      <c r="B68" s="57" t="str">
        <f>'Copy paste to Here'!C72</f>
        <v>BCRT18</v>
      </c>
      <c r="C68" s="57" t="s">
        <v>755</v>
      </c>
      <c r="D68" s="58">
        <f>Invoice!B72</f>
        <v>2</v>
      </c>
      <c r="E68" s="59">
        <f>'Shipping Invoice'!J72*$N$1</f>
        <v>20.66</v>
      </c>
      <c r="F68" s="59">
        <f t="shared" si="0"/>
        <v>41.32</v>
      </c>
      <c r="G68" s="60">
        <f t="shared" si="1"/>
        <v>20.66</v>
      </c>
      <c r="H68" s="63">
        <f t="shared" si="2"/>
        <v>41.32</v>
      </c>
    </row>
    <row r="69" spans="1:8" s="62" customFormat="1" ht="24" x14ac:dyDescent="0.25">
      <c r="A69" s="56" t="str">
        <f>IF((LEN('Copy paste to Here'!G73))&gt;5,((CONCATENATE('Copy paste to Here'!G73," &amp; ",'Copy paste to Here'!D73,"  &amp;  ",'Copy paste to Here'!E73))),"Empty Cell")</f>
        <v>Black PVD plated surgical steel ball closure ring, 18g (1mm) with 3mm ball &amp; Length: 6mm  &amp;  Color: Rainbow</v>
      </c>
      <c r="B69" s="57" t="str">
        <f>'Copy paste to Here'!C73</f>
        <v>BCRT18</v>
      </c>
      <c r="C69" s="57" t="s">
        <v>755</v>
      </c>
      <c r="D69" s="58">
        <f>Invoice!B73</f>
        <v>2</v>
      </c>
      <c r="E69" s="59">
        <f>'Shipping Invoice'!J73*$N$1</f>
        <v>20.66</v>
      </c>
      <c r="F69" s="59">
        <f t="shared" si="0"/>
        <v>41.32</v>
      </c>
      <c r="G69" s="60">
        <f t="shared" si="1"/>
        <v>20.66</v>
      </c>
      <c r="H69" s="63">
        <f t="shared" si="2"/>
        <v>41.32</v>
      </c>
    </row>
    <row r="70" spans="1:8" s="62" customFormat="1" ht="24" x14ac:dyDescent="0.25">
      <c r="A70" s="56" t="str">
        <f>IF((LEN('Copy paste to Here'!G74))&gt;5,((CONCATENATE('Copy paste to Here'!G74," &amp; ",'Copy paste to Here'!D74,"  &amp;  ",'Copy paste to Here'!E74))),"Empty Cell")</f>
        <v>Black PVD plated surgical steel ball closure ring, 18g (1mm) with 3mm ball &amp; Length: 8mm  &amp;  Color: Blue</v>
      </c>
      <c r="B70" s="57" t="str">
        <f>'Copy paste to Here'!C74</f>
        <v>BCRT18</v>
      </c>
      <c r="C70" s="57" t="s">
        <v>755</v>
      </c>
      <c r="D70" s="58">
        <f>Invoice!B74</f>
        <v>2</v>
      </c>
      <c r="E70" s="59">
        <f>'Shipping Invoice'!J74*$N$1</f>
        <v>20.66</v>
      </c>
      <c r="F70" s="59">
        <f t="shared" si="0"/>
        <v>41.32</v>
      </c>
      <c r="G70" s="60">
        <f t="shared" si="1"/>
        <v>20.66</v>
      </c>
      <c r="H70" s="63">
        <f t="shared" si="2"/>
        <v>41.32</v>
      </c>
    </row>
    <row r="71" spans="1:8" s="62" customFormat="1" ht="24" x14ac:dyDescent="0.25">
      <c r="A71" s="56" t="str">
        <f>IF((LEN('Copy paste to Here'!G75))&gt;5,((CONCATENATE('Copy paste to Here'!G75," &amp; ",'Copy paste to Here'!D75,"  &amp;  ",'Copy paste to Here'!E75))),"Empty Cell")</f>
        <v>Black PVD plated surgical steel ball closure ring, 18g (1mm) with 3mm ball &amp; Length: 8mm  &amp;  Color: Rainbow</v>
      </c>
      <c r="B71" s="57" t="str">
        <f>'Copy paste to Here'!C75</f>
        <v>BCRT18</v>
      </c>
      <c r="C71" s="57" t="s">
        <v>755</v>
      </c>
      <c r="D71" s="58">
        <f>Invoice!B75</f>
        <v>2</v>
      </c>
      <c r="E71" s="59">
        <f>'Shipping Invoice'!J75*$N$1</f>
        <v>20.66</v>
      </c>
      <c r="F71" s="59">
        <f t="shared" si="0"/>
        <v>41.32</v>
      </c>
      <c r="G71" s="60">
        <f t="shared" si="1"/>
        <v>20.66</v>
      </c>
      <c r="H71" s="63">
        <f t="shared" si="2"/>
        <v>41.32</v>
      </c>
    </row>
    <row r="72" spans="1:8" s="62" customFormat="1" ht="24" x14ac:dyDescent="0.25">
      <c r="A72" s="56" t="str">
        <f>IF((LEN('Copy paste to Here'!G76))&gt;5,((CONCATENATE('Copy paste to Here'!G76," &amp; ",'Copy paste to Here'!D76,"  &amp;  ",'Copy paste to Here'!E76))),"Empty Cell")</f>
        <v>Black PVD plated surgical steel ball closure ring, 18g (1mm) with 3mm ball &amp; Length: 10mm  &amp;  Color: Blue</v>
      </c>
      <c r="B72" s="57" t="str">
        <f>'Copy paste to Here'!C76</f>
        <v>BCRT18</v>
      </c>
      <c r="C72" s="57" t="s">
        <v>755</v>
      </c>
      <c r="D72" s="58">
        <f>Invoice!B76</f>
        <v>2</v>
      </c>
      <c r="E72" s="59">
        <f>'Shipping Invoice'!J76*$N$1</f>
        <v>20.66</v>
      </c>
      <c r="F72" s="59">
        <f t="shared" si="0"/>
        <v>41.32</v>
      </c>
      <c r="G72" s="60">
        <f t="shared" si="1"/>
        <v>20.66</v>
      </c>
      <c r="H72" s="63">
        <f t="shared" si="2"/>
        <v>41.32</v>
      </c>
    </row>
    <row r="73" spans="1:8" s="62" customFormat="1" ht="24" x14ac:dyDescent="0.25">
      <c r="A73" s="56" t="str">
        <f>IF((LEN('Copy paste to Here'!G77))&gt;5,((CONCATENATE('Copy paste to Here'!G77," &amp; ",'Copy paste to Here'!D77,"  &amp;  ",'Copy paste to Here'!E77))),"Empty Cell")</f>
        <v>Black PVD plated surgical steel ball closure ring, 18g (1mm) with 3mm ball &amp; Length: 10mm  &amp;  Color: Rainbow</v>
      </c>
      <c r="B73" s="57" t="str">
        <f>'Copy paste to Here'!C77</f>
        <v>BCRT18</v>
      </c>
      <c r="C73" s="57" t="s">
        <v>755</v>
      </c>
      <c r="D73" s="58">
        <f>Invoice!B77</f>
        <v>2</v>
      </c>
      <c r="E73" s="59">
        <f>'Shipping Invoice'!J77*$N$1</f>
        <v>20.66</v>
      </c>
      <c r="F73" s="59">
        <f t="shared" si="0"/>
        <v>41.32</v>
      </c>
      <c r="G73" s="60">
        <f t="shared" si="1"/>
        <v>20.66</v>
      </c>
      <c r="H73" s="63">
        <f t="shared" si="2"/>
        <v>41.32</v>
      </c>
    </row>
    <row r="74" spans="1:8" s="62" customFormat="1" ht="24" x14ac:dyDescent="0.25">
      <c r="A74" s="56" t="str">
        <f>IF((LEN('Copy paste to Here'!G78))&gt;5,((CONCATENATE('Copy paste to Here'!G78," &amp; ",'Copy paste to Here'!D78,"  &amp;  ",'Copy paste to Here'!E78))),"Empty Cell")</f>
        <v>Premium PVD plated surgical steel ball closure ring, 16g (1.2mm) with 3mm ball &amp; Length: 6mm  &amp;  Color: Green</v>
      </c>
      <c r="B74" s="57" t="str">
        <f>'Copy paste to Here'!C78</f>
        <v>BCRTE</v>
      </c>
      <c r="C74" s="57" t="s">
        <v>757</v>
      </c>
      <c r="D74" s="58">
        <f>Invoice!B78</f>
        <v>2</v>
      </c>
      <c r="E74" s="59">
        <f>'Shipping Invoice'!J78*$N$1</f>
        <v>20.66</v>
      </c>
      <c r="F74" s="59">
        <f t="shared" si="0"/>
        <v>41.32</v>
      </c>
      <c r="G74" s="60">
        <f t="shared" si="1"/>
        <v>20.66</v>
      </c>
      <c r="H74" s="63">
        <f t="shared" si="2"/>
        <v>41.32</v>
      </c>
    </row>
    <row r="75" spans="1:8" s="62" customFormat="1" ht="24" x14ac:dyDescent="0.25">
      <c r="A75" s="56" t="str">
        <f>IF((LEN('Copy paste to Here'!G79))&gt;5,((CONCATENATE('Copy paste to Here'!G79," &amp; ",'Copy paste to Here'!D79,"  &amp;  ",'Copy paste to Here'!E79))),"Empty Cell")</f>
        <v>Premium PVD plated surgical steel ball closure ring, 16g (1.2mm) with 3mm ball &amp; Length: 8mm  &amp;  Color: Green</v>
      </c>
      <c r="B75" s="57" t="str">
        <f>'Copy paste to Here'!C79</f>
        <v>BCRTE</v>
      </c>
      <c r="C75" s="57" t="s">
        <v>757</v>
      </c>
      <c r="D75" s="58">
        <f>Invoice!B79</f>
        <v>2</v>
      </c>
      <c r="E75" s="59">
        <f>'Shipping Invoice'!J79*$N$1</f>
        <v>20.66</v>
      </c>
      <c r="F75" s="59">
        <f t="shared" si="0"/>
        <v>41.32</v>
      </c>
      <c r="G75" s="60">
        <f t="shared" si="1"/>
        <v>20.66</v>
      </c>
      <c r="H75" s="63">
        <f t="shared" si="2"/>
        <v>41.32</v>
      </c>
    </row>
    <row r="76" spans="1:8" s="62" customFormat="1" ht="24" x14ac:dyDescent="0.25">
      <c r="A76" s="56" t="str">
        <f>IF((LEN('Copy paste to Here'!G80))&gt;5,((CONCATENATE('Copy paste to Here'!G80," &amp; ",'Copy paste to Here'!D80,"  &amp;  ",'Copy paste to Here'!E80))),"Empty Cell")</f>
        <v>Premium PVD plated surgical steel ball closure ring, 16g (1.2mm) with 3mm ball &amp; Length: 10mm  &amp;  Color: Green</v>
      </c>
      <c r="B76" s="57" t="str">
        <f>'Copy paste to Here'!C80</f>
        <v>BCRTE</v>
      </c>
      <c r="C76" s="57" t="s">
        <v>757</v>
      </c>
      <c r="D76" s="58">
        <f>Invoice!B80</f>
        <v>2</v>
      </c>
      <c r="E76" s="59">
        <f>'Shipping Invoice'!J80*$N$1</f>
        <v>20.66</v>
      </c>
      <c r="F76" s="59">
        <f t="shared" si="0"/>
        <v>41.32</v>
      </c>
      <c r="G76" s="60">
        <f t="shared" si="1"/>
        <v>20.66</v>
      </c>
      <c r="H76" s="63">
        <f t="shared" si="2"/>
        <v>41.32</v>
      </c>
    </row>
    <row r="77" spans="1:8" s="62" customFormat="1" ht="24" x14ac:dyDescent="0.25">
      <c r="A77" s="56" t="str">
        <f>IF((LEN('Copy paste to Here'!G81))&gt;5,((CONCATENATE('Copy paste to Here'!G81," &amp; ",'Copy paste to Here'!D81,"  &amp;  ",'Copy paste to Here'!E81))),"Empty Cell")</f>
        <v>Surgical steel eyebrow banana, 18g (1mm) with two 3mm bezel set jewel balls &amp; Size: 8mm  &amp;  Crystal Color: Light Siam</v>
      </c>
      <c r="B77" s="57" t="str">
        <f>'Copy paste to Here'!C81</f>
        <v>BN18JB3</v>
      </c>
      <c r="C77" s="57" t="s">
        <v>504</v>
      </c>
      <c r="D77" s="58">
        <f>Invoice!B81</f>
        <v>2</v>
      </c>
      <c r="E77" s="59">
        <f>'Shipping Invoice'!J81*$N$1</f>
        <v>20.66</v>
      </c>
      <c r="F77" s="59">
        <f t="shared" si="0"/>
        <v>41.32</v>
      </c>
      <c r="G77" s="60">
        <f t="shared" si="1"/>
        <v>20.66</v>
      </c>
      <c r="H77" s="63">
        <f t="shared" si="2"/>
        <v>41.32</v>
      </c>
    </row>
    <row r="78" spans="1:8" s="62" customFormat="1" ht="36" x14ac:dyDescent="0.25">
      <c r="A78" s="56" t="str">
        <f>IF((LEN('Copy paste to Here'!G82))&gt;5,((CONCATENATE('Copy paste to Here'!G82," &amp; ",'Copy paste to Here'!D82,"  &amp;  ",'Copy paste to Here'!E82))),"Empty Cell")</f>
        <v>316L steel belly banana, 14g (1.6m) with a 8mm and a 5mm bezel set jewel ball using original Czech Preciosa crystals. &amp; Length: 6mm  &amp;  Crystal Color: Clear</v>
      </c>
      <c r="B78" s="57" t="str">
        <f>'Copy paste to Here'!C82</f>
        <v>BN2CG</v>
      </c>
      <c r="C78" s="57" t="s">
        <v>668</v>
      </c>
      <c r="D78" s="58">
        <f>Invoice!B82</f>
        <v>2</v>
      </c>
      <c r="E78" s="59">
        <f>'Shipping Invoice'!J82*$N$1</f>
        <v>27.67</v>
      </c>
      <c r="F78" s="59">
        <f t="shared" si="0"/>
        <v>55.34</v>
      </c>
      <c r="G78" s="60">
        <f t="shared" si="1"/>
        <v>27.67</v>
      </c>
      <c r="H78" s="63">
        <f t="shared" si="2"/>
        <v>55.34</v>
      </c>
    </row>
    <row r="79" spans="1:8" s="62" customFormat="1" ht="36" x14ac:dyDescent="0.25">
      <c r="A79" s="56" t="str">
        <f>IF((LEN('Copy paste to Here'!G83))&gt;5,((CONCATENATE('Copy paste to Here'!G83," &amp; ",'Copy paste to Here'!D83,"  &amp;  ",'Copy paste to Here'!E83))),"Empty Cell")</f>
        <v>316L steel belly banana, 14g (1.6m) with a 8mm and a 5mm bezel set jewel ball using original Czech Preciosa crystals. &amp; Length: 6mm  &amp;  Crystal Color: Rose</v>
      </c>
      <c r="B79" s="57" t="str">
        <f>'Copy paste to Here'!C83</f>
        <v>BN2CG</v>
      </c>
      <c r="C79" s="57" t="s">
        <v>668</v>
      </c>
      <c r="D79" s="58">
        <f>Invoice!B83</f>
        <v>2</v>
      </c>
      <c r="E79" s="59">
        <f>'Shipping Invoice'!J83*$N$1</f>
        <v>27.67</v>
      </c>
      <c r="F79" s="59">
        <f t="shared" si="0"/>
        <v>55.34</v>
      </c>
      <c r="G79" s="60">
        <f t="shared" si="1"/>
        <v>27.67</v>
      </c>
      <c r="H79" s="63">
        <f t="shared" si="2"/>
        <v>55.34</v>
      </c>
    </row>
    <row r="80" spans="1:8" s="62" customFormat="1" ht="36" x14ac:dyDescent="0.25">
      <c r="A80" s="56" t="str">
        <f>IF((LEN('Copy paste to Here'!G84))&gt;5,((CONCATENATE('Copy paste to Here'!G84," &amp; ",'Copy paste to Here'!D84,"  &amp;  ",'Copy paste to Here'!E84))),"Empty Cell")</f>
        <v>316L steel belly banana, 14g (1.6m) with a 8mm and a 5mm bezel set jewel ball using original Czech Preciosa crystals. &amp; Length: 6mm  &amp;  Crystal Color: Sapphire</v>
      </c>
      <c r="B80" s="57" t="str">
        <f>'Copy paste to Here'!C84</f>
        <v>BN2CG</v>
      </c>
      <c r="C80" s="57" t="s">
        <v>668</v>
      </c>
      <c r="D80" s="58">
        <f>Invoice!B84</f>
        <v>2</v>
      </c>
      <c r="E80" s="59">
        <f>'Shipping Invoice'!J84*$N$1</f>
        <v>27.67</v>
      </c>
      <c r="F80" s="59">
        <f t="shared" si="0"/>
        <v>55.34</v>
      </c>
      <c r="G80" s="60">
        <f t="shared" si="1"/>
        <v>27.67</v>
      </c>
      <c r="H80" s="63">
        <f t="shared" si="2"/>
        <v>55.34</v>
      </c>
    </row>
    <row r="81" spans="1:8" s="62" customFormat="1" ht="36" x14ac:dyDescent="0.25">
      <c r="A81" s="56" t="str">
        <f>IF((LEN('Copy paste to Here'!G85))&gt;5,((CONCATENATE('Copy paste to Here'!G85," &amp; ",'Copy paste to Here'!D85,"  &amp;  ",'Copy paste to Here'!E85))),"Empty Cell")</f>
        <v>316L steel belly banana, 14g (1.6m) with a 8mm and a 5mm bezel set jewel ball using original Czech Preciosa crystals. &amp; Length: 6mm  &amp;  Crystal Color: Aquamarine</v>
      </c>
      <c r="B81" s="57" t="str">
        <f>'Copy paste to Here'!C85</f>
        <v>BN2CG</v>
      </c>
      <c r="C81" s="57" t="s">
        <v>668</v>
      </c>
      <c r="D81" s="58">
        <f>Invoice!B85</f>
        <v>2</v>
      </c>
      <c r="E81" s="59">
        <f>'Shipping Invoice'!J85*$N$1</f>
        <v>27.67</v>
      </c>
      <c r="F81" s="59">
        <f t="shared" si="0"/>
        <v>55.34</v>
      </c>
      <c r="G81" s="60">
        <f t="shared" si="1"/>
        <v>27.67</v>
      </c>
      <c r="H81" s="63">
        <f t="shared" si="2"/>
        <v>55.34</v>
      </c>
    </row>
    <row r="82" spans="1:8" s="62" customFormat="1" ht="36" x14ac:dyDescent="0.25">
      <c r="A82" s="56" t="str">
        <f>IF((LEN('Copy paste to Here'!G86))&gt;5,((CONCATENATE('Copy paste to Here'!G86," &amp; ",'Copy paste to Here'!D86,"  &amp;  ",'Copy paste to Here'!E86))),"Empty Cell")</f>
        <v>316L steel belly banana, 14g (1.6m) with a 8mm and a 5mm bezel set jewel ball using original Czech Preciosa crystals. &amp; Length: 6mm  &amp;  Crystal Color: Light Siam</v>
      </c>
      <c r="B82" s="57" t="str">
        <f>'Copy paste to Here'!C86</f>
        <v>BN2CG</v>
      </c>
      <c r="C82" s="57" t="s">
        <v>668</v>
      </c>
      <c r="D82" s="58">
        <f>Invoice!B86</f>
        <v>2</v>
      </c>
      <c r="E82" s="59">
        <f>'Shipping Invoice'!J86*$N$1</f>
        <v>27.67</v>
      </c>
      <c r="F82" s="59">
        <f t="shared" si="0"/>
        <v>55.34</v>
      </c>
      <c r="G82" s="60">
        <f t="shared" si="1"/>
        <v>27.67</v>
      </c>
      <c r="H82" s="63">
        <f t="shared" si="2"/>
        <v>55.34</v>
      </c>
    </row>
    <row r="83" spans="1:8" s="62" customFormat="1" ht="36" x14ac:dyDescent="0.25">
      <c r="A83" s="56" t="str">
        <f>IF((LEN('Copy paste to Here'!G87))&gt;5,((CONCATENATE('Copy paste to Here'!G87," &amp; ",'Copy paste to Here'!D87,"  &amp;  ",'Copy paste to Here'!E87))),"Empty Cell")</f>
        <v>316L steel belly banana, 14g (1.6m) with a 8mm and a 5mm bezel set jewel ball using original Czech Preciosa crystals. &amp; Length: 6mm  &amp;  Crystal Color: Emerald</v>
      </c>
      <c r="B83" s="57" t="str">
        <f>'Copy paste to Here'!C87</f>
        <v>BN2CG</v>
      </c>
      <c r="C83" s="57" t="s">
        <v>668</v>
      </c>
      <c r="D83" s="58">
        <f>Invoice!B87</f>
        <v>2</v>
      </c>
      <c r="E83" s="59">
        <f>'Shipping Invoice'!J87*$N$1</f>
        <v>27.67</v>
      </c>
      <c r="F83" s="59">
        <f t="shared" ref="F83:F146" si="3">D83*E83</f>
        <v>55.34</v>
      </c>
      <c r="G83" s="60">
        <f t="shared" ref="G83:G146" si="4">E83*$E$14</f>
        <v>27.67</v>
      </c>
      <c r="H83" s="63">
        <f t="shared" ref="H83:H146" si="5">D83*G83</f>
        <v>55.34</v>
      </c>
    </row>
    <row r="84" spans="1:8" s="62" customFormat="1" ht="36" x14ac:dyDescent="0.25">
      <c r="A84" s="56" t="str">
        <f>IF((LEN('Copy paste to Here'!G88))&gt;5,((CONCATENATE('Copy paste to Here'!G88," &amp; ",'Copy paste to Here'!D88,"  &amp;  ",'Copy paste to Here'!E88))),"Empty Cell")</f>
        <v>316L steel belly banana, 14g (1.6m) with a 8mm and a 5mm bezel set jewel ball using original Czech Preciosa crystals. &amp; Length: 6mm  &amp;  Crystal Color: Peridot</v>
      </c>
      <c r="B84" s="57" t="str">
        <f>'Copy paste to Here'!C88</f>
        <v>BN2CG</v>
      </c>
      <c r="C84" s="57" t="s">
        <v>668</v>
      </c>
      <c r="D84" s="58">
        <f>Invoice!B88</f>
        <v>2</v>
      </c>
      <c r="E84" s="59">
        <f>'Shipping Invoice'!J88*$N$1</f>
        <v>27.67</v>
      </c>
      <c r="F84" s="59">
        <f t="shared" si="3"/>
        <v>55.34</v>
      </c>
      <c r="G84" s="60">
        <f t="shared" si="4"/>
        <v>27.67</v>
      </c>
      <c r="H84" s="63">
        <f t="shared" si="5"/>
        <v>55.34</v>
      </c>
    </row>
    <row r="85" spans="1:8" s="62" customFormat="1" ht="36" x14ac:dyDescent="0.25">
      <c r="A85" s="56" t="str">
        <f>IF((LEN('Copy paste to Here'!G89))&gt;5,((CONCATENATE('Copy paste to Here'!G89," &amp; ",'Copy paste to Here'!D89,"  &amp;  ",'Copy paste to Here'!E89))),"Empty Cell")</f>
        <v>316L steel belly banana, 14g (1.6m) with a 8mm and a 5mm bezel set jewel ball using original Czech Preciosa crystals. &amp; Length: 8mm  &amp;  Crystal Color: Clear</v>
      </c>
      <c r="B85" s="57" t="str">
        <f>'Copy paste to Here'!C89</f>
        <v>BN2CG</v>
      </c>
      <c r="C85" s="57" t="s">
        <v>668</v>
      </c>
      <c r="D85" s="58">
        <f>Invoice!B89</f>
        <v>5</v>
      </c>
      <c r="E85" s="59">
        <f>'Shipping Invoice'!J89*$N$1</f>
        <v>27.67</v>
      </c>
      <c r="F85" s="59">
        <f t="shared" si="3"/>
        <v>138.35000000000002</v>
      </c>
      <c r="G85" s="60">
        <f t="shared" si="4"/>
        <v>27.67</v>
      </c>
      <c r="H85" s="63">
        <f t="shared" si="5"/>
        <v>138.35000000000002</v>
      </c>
    </row>
    <row r="86" spans="1:8" s="62" customFormat="1" ht="36" x14ac:dyDescent="0.25">
      <c r="A86" s="56" t="str">
        <f>IF((LEN('Copy paste to Here'!G90))&gt;5,((CONCATENATE('Copy paste to Here'!G90," &amp; ",'Copy paste to Here'!D90,"  &amp;  ",'Copy paste to Here'!E90))),"Empty Cell")</f>
        <v>316L steel belly banana, 14g (1.6m) with a 8mm and a 5mm bezel set jewel ball using original Czech Preciosa crystals. &amp; Length: 8mm  &amp;  Crystal Color: AB</v>
      </c>
      <c r="B86" s="57" t="str">
        <f>'Copy paste to Here'!C90</f>
        <v>BN2CG</v>
      </c>
      <c r="C86" s="57" t="s">
        <v>668</v>
      </c>
      <c r="D86" s="58">
        <f>Invoice!B90</f>
        <v>1</v>
      </c>
      <c r="E86" s="59">
        <f>'Shipping Invoice'!J90*$N$1</f>
        <v>27.67</v>
      </c>
      <c r="F86" s="59">
        <f t="shared" si="3"/>
        <v>27.67</v>
      </c>
      <c r="G86" s="60">
        <f t="shared" si="4"/>
        <v>27.67</v>
      </c>
      <c r="H86" s="63">
        <f t="shared" si="5"/>
        <v>27.67</v>
      </c>
    </row>
    <row r="87" spans="1:8" s="62" customFormat="1" ht="36" x14ac:dyDescent="0.25">
      <c r="A87" s="56" t="str">
        <f>IF((LEN('Copy paste to Here'!G91))&gt;5,((CONCATENATE('Copy paste to Here'!G91," &amp; ",'Copy paste to Here'!D91,"  &amp;  ",'Copy paste to Here'!E91))),"Empty Cell")</f>
        <v>316L steel belly banana, 14g (1.6m) with a 8mm and a 5mm bezel set jewel ball using original Czech Preciosa crystals. &amp; Length: 8mm  &amp;  Crystal Color: Rose</v>
      </c>
      <c r="B87" s="57" t="str">
        <f>'Copy paste to Here'!C91</f>
        <v>BN2CG</v>
      </c>
      <c r="C87" s="57" t="s">
        <v>668</v>
      </c>
      <c r="D87" s="58">
        <f>Invoice!B91</f>
        <v>5</v>
      </c>
      <c r="E87" s="59">
        <f>'Shipping Invoice'!J91*$N$1</f>
        <v>27.67</v>
      </c>
      <c r="F87" s="59">
        <f t="shared" si="3"/>
        <v>138.35000000000002</v>
      </c>
      <c r="G87" s="60">
        <f t="shared" si="4"/>
        <v>27.67</v>
      </c>
      <c r="H87" s="63">
        <f t="shared" si="5"/>
        <v>138.35000000000002</v>
      </c>
    </row>
    <row r="88" spans="1:8" s="62" customFormat="1" ht="36" x14ac:dyDescent="0.25">
      <c r="A88" s="56" t="str">
        <f>IF((LEN('Copy paste to Here'!G92))&gt;5,((CONCATENATE('Copy paste to Here'!G92," &amp; ",'Copy paste to Here'!D92,"  &amp;  ",'Copy paste to Here'!E92))),"Empty Cell")</f>
        <v>316L steel belly banana, 14g (1.6m) with a 8mm and a 5mm bezel set jewel ball using original Czech Preciosa crystals. &amp; Length: 8mm  &amp;  Crystal Color: Sapphire</v>
      </c>
      <c r="B88" s="57" t="str">
        <f>'Copy paste to Here'!C92</f>
        <v>BN2CG</v>
      </c>
      <c r="C88" s="57" t="s">
        <v>668</v>
      </c>
      <c r="D88" s="58">
        <f>Invoice!B92</f>
        <v>5</v>
      </c>
      <c r="E88" s="59">
        <f>'Shipping Invoice'!J92*$N$1</f>
        <v>27.67</v>
      </c>
      <c r="F88" s="59">
        <f t="shared" si="3"/>
        <v>138.35000000000002</v>
      </c>
      <c r="G88" s="60">
        <f t="shared" si="4"/>
        <v>27.67</v>
      </c>
      <c r="H88" s="63">
        <f t="shared" si="5"/>
        <v>138.35000000000002</v>
      </c>
    </row>
    <row r="89" spans="1:8" s="62" customFormat="1" ht="36" x14ac:dyDescent="0.25">
      <c r="A89" s="56" t="str">
        <f>IF((LEN('Copy paste to Here'!G93))&gt;5,((CONCATENATE('Copy paste to Here'!G93," &amp; ",'Copy paste to Here'!D93,"  &amp;  ",'Copy paste to Here'!E93))),"Empty Cell")</f>
        <v>316L steel belly banana, 14g (1.6m) with a 8mm and a 5mm bezel set jewel ball using original Czech Preciosa crystals. &amp; Length: 8mm  &amp;  Crystal Color: Aquamarine</v>
      </c>
      <c r="B89" s="57" t="str">
        <f>'Copy paste to Here'!C93</f>
        <v>BN2CG</v>
      </c>
      <c r="C89" s="57" t="s">
        <v>668</v>
      </c>
      <c r="D89" s="58">
        <f>Invoice!B93</f>
        <v>5</v>
      </c>
      <c r="E89" s="59">
        <f>'Shipping Invoice'!J93*$N$1</f>
        <v>27.67</v>
      </c>
      <c r="F89" s="59">
        <f t="shared" si="3"/>
        <v>138.35000000000002</v>
      </c>
      <c r="G89" s="60">
        <f t="shared" si="4"/>
        <v>27.67</v>
      </c>
      <c r="H89" s="63">
        <f t="shared" si="5"/>
        <v>138.35000000000002</v>
      </c>
    </row>
    <row r="90" spans="1:8" s="62" customFormat="1" ht="36" x14ac:dyDescent="0.25">
      <c r="A90" s="56" t="str">
        <f>IF((LEN('Copy paste to Here'!G94))&gt;5,((CONCATENATE('Copy paste to Here'!G94," &amp; ",'Copy paste to Here'!D94,"  &amp;  ",'Copy paste to Here'!E94))),"Empty Cell")</f>
        <v>316L steel belly banana, 14g (1.6m) with a 8mm and a 5mm bezel set jewel ball using original Czech Preciosa crystals. &amp; Length: 8mm  &amp;  Crystal Color: Amethyst</v>
      </c>
      <c r="B90" s="57" t="str">
        <f>'Copy paste to Here'!C94</f>
        <v>BN2CG</v>
      </c>
      <c r="C90" s="57" t="s">
        <v>668</v>
      </c>
      <c r="D90" s="58">
        <f>Invoice!B94</f>
        <v>2</v>
      </c>
      <c r="E90" s="59">
        <f>'Shipping Invoice'!J94*$N$1</f>
        <v>27.67</v>
      </c>
      <c r="F90" s="59">
        <f t="shared" si="3"/>
        <v>55.34</v>
      </c>
      <c r="G90" s="60">
        <f t="shared" si="4"/>
        <v>27.67</v>
      </c>
      <c r="H90" s="63">
        <f t="shared" si="5"/>
        <v>55.34</v>
      </c>
    </row>
    <row r="91" spans="1:8" s="62" customFormat="1" ht="36" x14ac:dyDescent="0.25">
      <c r="A91" s="56" t="str">
        <f>IF((LEN('Copy paste to Here'!G95))&gt;5,((CONCATENATE('Copy paste to Here'!G95," &amp; ",'Copy paste to Here'!D95,"  &amp;  ",'Copy paste to Here'!E95))),"Empty Cell")</f>
        <v>316L steel belly banana, 14g (1.6m) with a 8mm and a 5mm bezel set jewel ball using original Czech Preciosa crystals. &amp; Length: 8mm  &amp;  Crystal Color: Light Siam</v>
      </c>
      <c r="B91" s="57" t="str">
        <f>'Copy paste to Here'!C95</f>
        <v>BN2CG</v>
      </c>
      <c r="C91" s="57" t="s">
        <v>668</v>
      </c>
      <c r="D91" s="58">
        <f>Invoice!B95</f>
        <v>2</v>
      </c>
      <c r="E91" s="59">
        <f>'Shipping Invoice'!J95*$N$1</f>
        <v>27.67</v>
      </c>
      <c r="F91" s="59">
        <f t="shared" si="3"/>
        <v>55.34</v>
      </c>
      <c r="G91" s="60">
        <f t="shared" si="4"/>
        <v>27.67</v>
      </c>
      <c r="H91" s="63">
        <f t="shared" si="5"/>
        <v>55.34</v>
      </c>
    </row>
    <row r="92" spans="1:8" s="62" customFormat="1" ht="36" x14ac:dyDescent="0.25">
      <c r="A92" s="56" t="str">
        <f>IF((LEN('Copy paste to Here'!G96))&gt;5,((CONCATENATE('Copy paste to Here'!G96," &amp; ",'Copy paste to Here'!D96,"  &amp;  ",'Copy paste to Here'!E96))),"Empty Cell")</f>
        <v>316L steel belly banana, 14g (1.6m) with a 8mm and a 5mm bezel set jewel ball using original Czech Preciosa crystals. &amp; Length: 8mm  &amp;  Crystal Color: Emerald</v>
      </c>
      <c r="B92" s="57" t="str">
        <f>'Copy paste to Here'!C96</f>
        <v>BN2CG</v>
      </c>
      <c r="C92" s="57" t="s">
        <v>668</v>
      </c>
      <c r="D92" s="58">
        <f>Invoice!B96</f>
        <v>2</v>
      </c>
      <c r="E92" s="59">
        <f>'Shipping Invoice'!J96*$N$1</f>
        <v>27.67</v>
      </c>
      <c r="F92" s="59">
        <f t="shared" si="3"/>
        <v>55.34</v>
      </c>
      <c r="G92" s="60">
        <f t="shared" si="4"/>
        <v>27.67</v>
      </c>
      <c r="H92" s="63">
        <f t="shared" si="5"/>
        <v>55.34</v>
      </c>
    </row>
    <row r="93" spans="1:8" s="62" customFormat="1" ht="36" x14ac:dyDescent="0.25">
      <c r="A93" s="56" t="str">
        <f>IF((LEN('Copy paste to Here'!G97))&gt;5,((CONCATENATE('Copy paste to Here'!G97," &amp; ",'Copy paste to Here'!D97,"  &amp;  ",'Copy paste to Here'!E97))),"Empty Cell")</f>
        <v>316L steel belly banana, 14g (1.6m) with a 8mm and a 5mm bezel set jewel ball using original Czech Preciosa crystals. &amp; Length: 8mm  &amp;  Crystal Color: Peridot</v>
      </c>
      <c r="B93" s="57" t="str">
        <f>'Copy paste to Here'!C97</f>
        <v>BN2CG</v>
      </c>
      <c r="C93" s="57" t="s">
        <v>668</v>
      </c>
      <c r="D93" s="58">
        <f>Invoice!B97</f>
        <v>2</v>
      </c>
      <c r="E93" s="59">
        <f>'Shipping Invoice'!J97*$N$1</f>
        <v>27.67</v>
      </c>
      <c r="F93" s="59">
        <f t="shared" si="3"/>
        <v>55.34</v>
      </c>
      <c r="G93" s="60">
        <f t="shared" si="4"/>
        <v>27.67</v>
      </c>
      <c r="H93" s="63">
        <f t="shared" si="5"/>
        <v>55.34</v>
      </c>
    </row>
    <row r="94" spans="1:8" s="62" customFormat="1" ht="36" x14ac:dyDescent="0.25">
      <c r="A94" s="56" t="str">
        <f>IF((LEN('Copy paste to Here'!G98))&gt;5,((CONCATENATE('Copy paste to Here'!G98," &amp; ",'Copy paste to Here'!D98,"  &amp;  ",'Copy paste to Here'!E98))),"Empty Cell")</f>
        <v>316L steel belly banana, 14g (1.6m) with a 8mm and a 5mm bezel set jewel ball using original Czech Preciosa crystals. &amp; Length: 12mm  &amp;  Crystal Color: Clear</v>
      </c>
      <c r="B94" s="57" t="str">
        <f>'Copy paste to Here'!C98</f>
        <v>BN2CG</v>
      </c>
      <c r="C94" s="57" t="s">
        <v>668</v>
      </c>
      <c r="D94" s="58">
        <f>Invoice!B98</f>
        <v>1</v>
      </c>
      <c r="E94" s="59">
        <f>'Shipping Invoice'!J98*$N$1</f>
        <v>27.67</v>
      </c>
      <c r="F94" s="59">
        <f t="shared" si="3"/>
        <v>27.67</v>
      </c>
      <c r="G94" s="60">
        <f t="shared" si="4"/>
        <v>27.67</v>
      </c>
      <c r="H94" s="63">
        <f t="shared" si="5"/>
        <v>27.67</v>
      </c>
    </row>
    <row r="95" spans="1:8" s="62" customFormat="1" ht="36" x14ac:dyDescent="0.25">
      <c r="A95" s="56" t="str">
        <f>IF((LEN('Copy paste to Here'!G99))&gt;5,((CONCATENATE('Copy paste to Here'!G99," &amp; ",'Copy paste to Here'!D99,"  &amp;  ",'Copy paste to Here'!E99))),"Empty Cell")</f>
        <v>316L steel belly banana, 14g (1.6m) with a 8mm and a 5mm bezel set jewel ball using original Czech Preciosa crystals. &amp; Length: 12mm  &amp;  Crystal Color: Rose</v>
      </c>
      <c r="B95" s="57" t="str">
        <f>'Copy paste to Here'!C99</f>
        <v>BN2CG</v>
      </c>
      <c r="C95" s="57" t="s">
        <v>668</v>
      </c>
      <c r="D95" s="58">
        <f>Invoice!B99</f>
        <v>1</v>
      </c>
      <c r="E95" s="59">
        <f>'Shipping Invoice'!J99*$N$1</f>
        <v>27.67</v>
      </c>
      <c r="F95" s="59">
        <f t="shared" si="3"/>
        <v>27.67</v>
      </c>
      <c r="G95" s="60">
        <f t="shared" si="4"/>
        <v>27.67</v>
      </c>
      <c r="H95" s="63">
        <f t="shared" si="5"/>
        <v>27.67</v>
      </c>
    </row>
    <row r="96" spans="1:8" s="62" customFormat="1" ht="36" x14ac:dyDescent="0.25">
      <c r="A96" s="56" t="str">
        <f>IF((LEN('Copy paste to Here'!G100))&gt;5,((CONCATENATE('Copy paste to Here'!G100," &amp; ",'Copy paste to Here'!D100,"  &amp;  ",'Copy paste to Here'!E100))),"Empty Cell")</f>
        <v>316L steel belly banana, 14g (1.6m) with a 8mm and a 5mm bezel set jewel ball using original Czech Preciosa crystals. &amp; Length: 12mm  &amp;  Crystal Color: Fuchsia</v>
      </c>
      <c r="B96" s="57" t="str">
        <f>'Copy paste to Here'!C100</f>
        <v>BN2CG</v>
      </c>
      <c r="C96" s="57" t="s">
        <v>668</v>
      </c>
      <c r="D96" s="58">
        <f>Invoice!B100</f>
        <v>1</v>
      </c>
      <c r="E96" s="59">
        <f>'Shipping Invoice'!J100*$N$1</f>
        <v>27.67</v>
      </c>
      <c r="F96" s="59">
        <f t="shared" si="3"/>
        <v>27.67</v>
      </c>
      <c r="G96" s="60">
        <f t="shared" si="4"/>
        <v>27.67</v>
      </c>
      <c r="H96" s="63">
        <f t="shared" si="5"/>
        <v>27.67</v>
      </c>
    </row>
    <row r="97" spans="1:8" s="62" customFormat="1" ht="36" x14ac:dyDescent="0.25">
      <c r="A97" s="56" t="str">
        <f>IF((LEN('Copy paste to Here'!G101))&gt;5,((CONCATENATE('Copy paste to Here'!G101," &amp; ",'Copy paste to Here'!D101,"  &amp;  ",'Copy paste to Here'!E101))),"Empty Cell")</f>
        <v>316L steel belly banana, 14g (1.6m) with a 8mm and a 5mm bezel set jewel ball using original Czech Preciosa crystals. &amp; Length: 12mm  &amp;  Crystal Color: Light Siam</v>
      </c>
      <c r="B97" s="57" t="str">
        <f>'Copy paste to Here'!C101</f>
        <v>BN2CG</v>
      </c>
      <c r="C97" s="57" t="s">
        <v>668</v>
      </c>
      <c r="D97" s="58">
        <f>Invoice!B101</f>
        <v>1</v>
      </c>
      <c r="E97" s="59">
        <f>'Shipping Invoice'!J101*$N$1</f>
        <v>27.67</v>
      </c>
      <c r="F97" s="59">
        <f t="shared" si="3"/>
        <v>27.67</v>
      </c>
      <c r="G97" s="60">
        <f t="shared" si="4"/>
        <v>27.67</v>
      </c>
      <c r="H97" s="63">
        <f t="shared" si="5"/>
        <v>27.67</v>
      </c>
    </row>
    <row r="98" spans="1:8" s="62" customFormat="1" ht="24" x14ac:dyDescent="0.25">
      <c r="A98" s="56" t="str">
        <f>IF((LEN('Copy paste to Here'!G102))&gt;5,((CONCATENATE('Copy paste to Here'!G102," &amp; ",'Copy paste to Here'!D102,"  &amp;  ",'Copy paste to Here'!E102))),"Empty Cell")</f>
        <v xml:space="preserve">Surgical steel banana, 14g (1.6mm) with two 3mm balls &amp; Length: 11mm  &amp;  </v>
      </c>
      <c r="B98" s="57" t="str">
        <f>'Copy paste to Here'!C102</f>
        <v>BNB3</v>
      </c>
      <c r="C98" s="57" t="s">
        <v>760</v>
      </c>
      <c r="D98" s="58">
        <f>Invoice!B102</f>
        <v>6</v>
      </c>
      <c r="E98" s="59">
        <f>'Shipping Invoice'!J102*$N$1</f>
        <v>6.65</v>
      </c>
      <c r="F98" s="59">
        <f t="shared" si="3"/>
        <v>39.900000000000006</v>
      </c>
      <c r="G98" s="60">
        <f t="shared" si="4"/>
        <v>6.65</v>
      </c>
      <c r="H98" s="63">
        <f t="shared" si="5"/>
        <v>39.900000000000006</v>
      </c>
    </row>
    <row r="99" spans="1:8" s="62" customFormat="1" ht="24" x14ac:dyDescent="0.25">
      <c r="A99" s="56" t="str">
        <f>IF((LEN('Copy paste to Here'!G103))&gt;5,((CONCATENATE('Copy paste to Here'!G103," &amp; ",'Copy paste to Here'!D103,"  &amp;  ",'Copy paste to Here'!E103))),"Empty Cell")</f>
        <v xml:space="preserve">Surgical steel banana, 14g (1.6mm) with two 4mm balls &amp; Length: 6mm  &amp;  </v>
      </c>
      <c r="B99" s="57" t="str">
        <f>'Copy paste to Here'!C103</f>
        <v>BNB4</v>
      </c>
      <c r="C99" s="57" t="s">
        <v>762</v>
      </c>
      <c r="D99" s="58">
        <f>Invoice!B103</f>
        <v>5</v>
      </c>
      <c r="E99" s="59">
        <f>'Shipping Invoice'!J103*$N$1</f>
        <v>6.65</v>
      </c>
      <c r="F99" s="59">
        <f t="shared" si="3"/>
        <v>33.25</v>
      </c>
      <c r="G99" s="60">
        <f t="shared" si="4"/>
        <v>6.65</v>
      </c>
      <c r="H99" s="63">
        <f t="shared" si="5"/>
        <v>33.25</v>
      </c>
    </row>
    <row r="100" spans="1:8" s="62" customFormat="1" ht="24" x14ac:dyDescent="0.25">
      <c r="A100" s="56" t="str">
        <f>IF((LEN('Copy paste to Here'!G104))&gt;5,((CONCATENATE('Copy paste to Here'!G104," &amp; ",'Copy paste to Here'!D104,"  &amp;  ",'Copy paste to Here'!E104))),"Empty Cell")</f>
        <v xml:space="preserve">Surgical steel banana, 16g (1.2mm) with two 3mm dices &amp; Length: 8mm  &amp;  </v>
      </c>
      <c r="B100" s="57" t="str">
        <f>'Copy paste to Here'!C104</f>
        <v>BNES2DI</v>
      </c>
      <c r="C100" s="57" t="s">
        <v>764</v>
      </c>
      <c r="D100" s="58">
        <f>Invoice!B104</f>
        <v>5</v>
      </c>
      <c r="E100" s="59">
        <f>'Shipping Invoice'!J104*$N$1</f>
        <v>19.260000000000002</v>
      </c>
      <c r="F100" s="59">
        <f t="shared" si="3"/>
        <v>96.300000000000011</v>
      </c>
      <c r="G100" s="60">
        <f t="shared" si="4"/>
        <v>19.260000000000002</v>
      </c>
      <c r="H100" s="63">
        <f t="shared" si="5"/>
        <v>96.300000000000011</v>
      </c>
    </row>
    <row r="101" spans="1:8" s="62" customFormat="1" ht="24" x14ac:dyDescent="0.25">
      <c r="A101" s="56" t="str">
        <f>IF((LEN('Copy paste to Here'!G105))&gt;5,((CONCATENATE('Copy paste to Here'!G105," &amp; ",'Copy paste to Here'!D105,"  &amp;  ",'Copy paste to Here'!E105))),"Empty Cell")</f>
        <v xml:space="preserve">Surgical steel banana, 16g (1.2mm) with two 3mm dices &amp; Length: 10mm  &amp;  </v>
      </c>
      <c r="B101" s="57" t="str">
        <f>'Copy paste to Here'!C105</f>
        <v>BNES2DI</v>
      </c>
      <c r="C101" s="57" t="s">
        <v>764</v>
      </c>
      <c r="D101" s="58">
        <f>Invoice!B105</f>
        <v>5</v>
      </c>
      <c r="E101" s="59">
        <f>'Shipping Invoice'!J105*$N$1</f>
        <v>19.260000000000002</v>
      </c>
      <c r="F101" s="59">
        <f t="shared" si="3"/>
        <v>96.300000000000011</v>
      </c>
      <c r="G101" s="60">
        <f t="shared" si="4"/>
        <v>19.260000000000002</v>
      </c>
      <c r="H101" s="63">
        <f t="shared" si="5"/>
        <v>96.300000000000011</v>
      </c>
    </row>
    <row r="102" spans="1:8" s="62" customFormat="1" ht="36" x14ac:dyDescent="0.25">
      <c r="A102" s="56" t="str">
        <f>IF((LEN('Copy paste to Here'!G106))&gt;5,((CONCATENATE('Copy paste to Here'!G106," &amp; ",'Copy paste to Here'!D106,"  &amp;  ",'Copy paste to Here'!E106))),"Empty Cell")</f>
        <v>Clear bio flexible belly banana, 14g (1.6mm) with a 5mm and a 10mm jewel ball - length 5/8'' (16mm) ''cut to fit to your size'' &amp; Crystal Color: Aquamarine  &amp;  Color: Clear</v>
      </c>
      <c r="B102" s="57" t="str">
        <f>'Copy paste to Here'!C106</f>
        <v>BNOCC</v>
      </c>
      <c r="C102" s="57" t="s">
        <v>766</v>
      </c>
      <c r="D102" s="58">
        <f>Invoice!B106</f>
        <v>1</v>
      </c>
      <c r="E102" s="59">
        <f>'Shipping Invoice'!J106*$N$1</f>
        <v>52.18</v>
      </c>
      <c r="F102" s="59">
        <f t="shared" si="3"/>
        <v>52.18</v>
      </c>
      <c r="G102" s="60">
        <f t="shared" si="4"/>
        <v>52.18</v>
      </c>
      <c r="H102" s="63">
        <f t="shared" si="5"/>
        <v>52.18</v>
      </c>
    </row>
    <row r="103" spans="1:8" s="62" customFormat="1" ht="24" x14ac:dyDescent="0.25">
      <c r="A103" s="56" t="str">
        <f>IF((LEN('Copy paste to Here'!G107))&gt;5,((CONCATENATE('Copy paste to Here'!G107," &amp; ",'Copy paste to Here'!D107,"  &amp;  ",'Copy paste to Here'!E107))),"Empty Cell")</f>
        <v>Bioflexible belly piercing retainer, 16g to 14g (1.6mm to 1.2mm) with rubber O-ring &amp; Length: 12mm  &amp;  Gauge: 1.6mm</v>
      </c>
      <c r="B103" s="57" t="str">
        <f>'Copy paste to Here'!C107</f>
        <v>BNRT</v>
      </c>
      <c r="C103" s="57" t="s">
        <v>618</v>
      </c>
      <c r="D103" s="58">
        <f>Invoice!B107</f>
        <v>4</v>
      </c>
      <c r="E103" s="59">
        <f>'Shipping Invoice'!J107*$N$1</f>
        <v>4.9000000000000004</v>
      </c>
      <c r="F103" s="59">
        <f t="shared" si="3"/>
        <v>19.600000000000001</v>
      </c>
      <c r="G103" s="60">
        <f t="shared" si="4"/>
        <v>4.9000000000000004</v>
      </c>
      <c r="H103" s="63">
        <f t="shared" si="5"/>
        <v>19.600000000000001</v>
      </c>
    </row>
    <row r="104" spans="1:8" s="62" customFormat="1" ht="24" x14ac:dyDescent="0.25">
      <c r="A104" s="56" t="str">
        <f>IF((LEN('Copy paste to Here'!G108))&gt;5,((CONCATENATE('Copy paste to Here'!G108," &amp; ",'Copy paste to Here'!D108,"  &amp;  ",'Copy paste to Here'!E108))),"Empty Cell")</f>
        <v>Anodized 316L steel eyebrow banana, 16g (1.2mm) with two 3mm dices &amp; Length: 8mm  &amp;  Color: Black</v>
      </c>
      <c r="B104" s="57" t="str">
        <f>'Copy paste to Here'!C108</f>
        <v>BNT2DI</v>
      </c>
      <c r="C104" s="57" t="s">
        <v>768</v>
      </c>
      <c r="D104" s="58">
        <f>Invoice!B108</f>
        <v>5</v>
      </c>
      <c r="E104" s="59">
        <f>'Shipping Invoice'!J108*$N$1</f>
        <v>40.97</v>
      </c>
      <c r="F104" s="59">
        <f t="shared" si="3"/>
        <v>204.85</v>
      </c>
      <c r="G104" s="60">
        <f t="shared" si="4"/>
        <v>40.97</v>
      </c>
      <c r="H104" s="63">
        <f t="shared" si="5"/>
        <v>204.85</v>
      </c>
    </row>
    <row r="105" spans="1:8" s="62" customFormat="1" ht="24" x14ac:dyDescent="0.25">
      <c r="A105" s="56" t="str">
        <f>IF((LEN('Copy paste to Here'!G109))&gt;5,((CONCATENATE('Copy paste to Here'!G109," &amp; ",'Copy paste to Here'!D109,"  &amp;  ",'Copy paste to Here'!E109))),"Empty Cell")</f>
        <v>Anodized 316L steel eyebrow banana, 16g (1.2mm) with two 3mm dices &amp; Length: 10mm  &amp;  Color: Black</v>
      </c>
      <c r="B105" s="57" t="str">
        <f>'Copy paste to Here'!C109</f>
        <v>BNT2DI</v>
      </c>
      <c r="C105" s="57" t="s">
        <v>768</v>
      </c>
      <c r="D105" s="58">
        <f>Invoice!B109</f>
        <v>5</v>
      </c>
      <c r="E105" s="59">
        <f>'Shipping Invoice'!J109*$N$1</f>
        <v>40.97</v>
      </c>
      <c r="F105" s="59">
        <f t="shared" si="3"/>
        <v>204.85</v>
      </c>
      <c r="G105" s="60">
        <f t="shared" si="4"/>
        <v>40.97</v>
      </c>
      <c r="H105" s="63">
        <f t="shared" si="5"/>
        <v>204.85</v>
      </c>
    </row>
    <row r="106" spans="1:8" s="62" customFormat="1" ht="24" x14ac:dyDescent="0.25">
      <c r="A106" s="56" t="str">
        <f>IF((LEN('Copy paste to Here'!G110))&gt;5,((CONCATENATE('Copy paste to Here'!G110," &amp; ",'Copy paste to Here'!D110,"  &amp;  ",'Copy paste to Here'!E110))),"Empty Cell")</f>
        <v xml:space="preserve">Surgical steel circular barbell, 18g (1mm) with two 3mm balls &amp; Length: 6mm  &amp;  </v>
      </c>
      <c r="B106" s="57" t="str">
        <f>'Copy paste to Here'!C110</f>
        <v>CB18B3</v>
      </c>
      <c r="C106" s="57" t="s">
        <v>770</v>
      </c>
      <c r="D106" s="58">
        <f>Invoice!B110</f>
        <v>10</v>
      </c>
      <c r="E106" s="59">
        <f>'Shipping Invoice'!J110*$N$1</f>
        <v>10.16</v>
      </c>
      <c r="F106" s="59">
        <f t="shared" si="3"/>
        <v>101.6</v>
      </c>
      <c r="G106" s="60">
        <f t="shared" si="4"/>
        <v>10.16</v>
      </c>
      <c r="H106" s="63">
        <f t="shared" si="5"/>
        <v>101.6</v>
      </c>
    </row>
    <row r="107" spans="1:8" s="62" customFormat="1" ht="24" x14ac:dyDescent="0.25">
      <c r="A107" s="56" t="str">
        <f>IF((LEN('Copy paste to Here'!G111))&gt;5,((CONCATENATE('Copy paste to Here'!G111," &amp; ",'Copy paste to Here'!D111,"  &amp;  ",'Copy paste to Here'!E111))),"Empty Cell")</f>
        <v xml:space="preserve">Surgical steel circular barbell, 18g (1mm) with two 3mm balls &amp; Length: 8mm  &amp;  </v>
      </c>
      <c r="B107" s="57" t="str">
        <f>'Copy paste to Here'!C111</f>
        <v>CB18B3</v>
      </c>
      <c r="C107" s="57" t="s">
        <v>770</v>
      </c>
      <c r="D107" s="58">
        <f>Invoice!B111</f>
        <v>13</v>
      </c>
      <c r="E107" s="59">
        <f>'Shipping Invoice'!J111*$N$1</f>
        <v>10.16</v>
      </c>
      <c r="F107" s="59">
        <f t="shared" si="3"/>
        <v>132.08000000000001</v>
      </c>
      <c r="G107" s="60">
        <f t="shared" si="4"/>
        <v>10.16</v>
      </c>
      <c r="H107" s="63">
        <f t="shared" si="5"/>
        <v>132.08000000000001</v>
      </c>
    </row>
    <row r="108" spans="1:8" s="62" customFormat="1" ht="24" x14ac:dyDescent="0.25">
      <c r="A108" s="56" t="str">
        <f>IF((LEN('Copy paste to Here'!G112))&gt;5,((CONCATENATE('Copy paste to Here'!G112," &amp; ",'Copy paste to Here'!D112,"  &amp;  ",'Copy paste to Here'!E112))),"Empty Cell")</f>
        <v xml:space="preserve">Surgical steel circular barbell, 18g (1mm) with two 3mm balls &amp; Length: 10mm  &amp;  </v>
      </c>
      <c r="B108" s="57" t="str">
        <f>'Copy paste to Here'!C112</f>
        <v>CB18B3</v>
      </c>
      <c r="C108" s="57" t="s">
        <v>770</v>
      </c>
      <c r="D108" s="58">
        <f>Invoice!B112</f>
        <v>10</v>
      </c>
      <c r="E108" s="59">
        <f>'Shipping Invoice'!J112*$N$1</f>
        <v>10.16</v>
      </c>
      <c r="F108" s="59">
        <f t="shared" si="3"/>
        <v>101.6</v>
      </c>
      <c r="G108" s="60">
        <f t="shared" si="4"/>
        <v>10.16</v>
      </c>
      <c r="H108" s="63">
        <f t="shared" si="5"/>
        <v>101.6</v>
      </c>
    </row>
    <row r="109" spans="1:8" s="62" customFormat="1" ht="24" x14ac:dyDescent="0.25">
      <c r="A109" s="56" t="str">
        <f>IF((LEN('Copy paste to Here'!G113))&gt;5,((CONCATENATE('Copy paste to Here'!G113," &amp; ",'Copy paste to Here'!D113,"  &amp;  ",'Copy paste to Here'!E113))),"Empty Cell")</f>
        <v xml:space="preserve">Surgical steel circular barbell, 20g (0.8mm) with two 3mm balls &amp; Length: 8mm  &amp;  </v>
      </c>
      <c r="B109" s="57" t="str">
        <f>'Copy paste to Here'!C113</f>
        <v>CB20B</v>
      </c>
      <c r="C109" s="57" t="s">
        <v>772</v>
      </c>
      <c r="D109" s="58">
        <f>Invoice!B113</f>
        <v>26</v>
      </c>
      <c r="E109" s="59">
        <f>'Shipping Invoice'!J113*$N$1</f>
        <v>13.66</v>
      </c>
      <c r="F109" s="59">
        <f t="shared" si="3"/>
        <v>355.16</v>
      </c>
      <c r="G109" s="60">
        <f t="shared" si="4"/>
        <v>13.66</v>
      </c>
      <c r="H109" s="63">
        <f t="shared" si="5"/>
        <v>355.16</v>
      </c>
    </row>
    <row r="110" spans="1:8" s="62" customFormat="1" ht="24" x14ac:dyDescent="0.25">
      <c r="A110" s="56" t="str">
        <f>IF((LEN('Copy paste to Here'!G114))&gt;5,((CONCATENATE('Copy paste to Here'!G114," &amp; ",'Copy paste to Here'!D114,"  &amp;  ",'Copy paste to Here'!E114))),"Empty Cell")</f>
        <v xml:space="preserve">Surgical steel circular barbell, 16g (1.2mm) with two 3mm balls &amp; Length: 6mm  &amp;  </v>
      </c>
      <c r="B110" s="57" t="str">
        <f>'Copy paste to Here'!C114</f>
        <v>CBEB</v>
      </c>
      <c r="C110" s="57" t="s">
        <v>774</v>
      </c>
      <c r="D110" s="58">
        <f>Invoice!B114</f>
        <v>2</v>
      </c>
      <c r="E110" s="59">
        <f>'Shipping Invoice'!J114*$N$1</f>
        <v>8.4</v>
      </c>
      <c r="F110" s="59">
        <f t="shared" si="3"/>
        <v>16.8</v>
      </c>
      <c r="G110" s="60">
        <f t="shared" si="4"/>
        <v>8.4</v>
      </c>
      <c r="H110" s="63">
        <f t="shared" si="5"/>
        <v>16.8</v>
      </c>
    </row>
    <row r="111" spans="1:8" s="62" customFormat="1" ht="24" x14ac:dyDescent="0.25">
      <c r="A111" s="56" t="str">
        <f>IF((LEN('Copy paste to Here'!G115))&gt;5,((CONCATENATE('Copy paste to Here'!G115," &amp; ",'Copy paste to Here'!D115,"  &amp;  ",'Copy paste to Here'!E115))),"Empty Cell")</f>
        <v xml:space="preserve">Surgical steel circular barbell, 16g (1.2mm) with two 3mm balls &amp; Length: 12mm  &amp;  </v>
      </c>
      <c r="B111" s="57" t="str">
        <f>'Copy paste to Here'!C115</f>
        <v>CBEB</v>
      </c>
      <c r="C111" s="57" t="s">
        <v>774</v>
      </c>
      <c r="D111" s="58">
        <f>Invoice!B115</f>
        <v>4</v>
      </c>
      <c r="E111" s="59">
        <f>'Shipping Invoice'!J115*$N$1</f>
        <v>8.4</v>
      </c>
      <c r="F111" s="59">
        <f t="shared" si="3"/>
        <v>33.6</v>
      </c>
      <c r="G111" s="60">
        <f t="shared" si="4"/>
        <v>8.4</v>
      </c>
      <c r="H111" s="63">
        <f t="shared" si="5"/>
        <v>33.6</v>
      </c>
    </row>
    <row r="112" spans="1:8" s="62" customFormat="1" ht="24" x14ac:dyDescent="0.25">
      <c r="A112" s="56" t="str">
        <f>IF((LEN('Copy paste to Here'!G116))&gt;5,((CONCATENATE('Copy paste to Here'!G116," &amp; ",'Copy paste to Here'!D116,"  &amp;  ",'Copy paste to Here'!E116))),"Empty Cell")</f>
        <v xml:space="preserve">Surgical steel circular barbell, 16g (1.2mm) with two 3mm balls &amp; Length: 14mm  &amp;  </v>
      </c>
      <c r="B112" s="57" t="str">
        <f>'Copy paste to Here'!C116</f>
        <v>CBEB</v>
      </c>
      <c r="C112" s="57" t="s">
        <v>774</v>
      </c>
      <c r="D112" s="58">
        <f>Invoice!B116</f>
        <v>4</v>
      </c>
      <c r="E112" s="59">
        <f>'Shipping Invoice'!J116*$N$1</f>
        <v>8.4</v>
      </c>
      <c r="F112" s="59">
        <f t="shared" si="3"/>
        <v>33.6</v>
      </c>
      <c r="G112" s="60">
        <f t="shared" si="4"/>
        <v>8.4</v>
      </c>
      <c r="H112" s="63">
        <f t="shared" si="5"/>
        <v>33.6</v>
      </c>
    </row>
    <row r="113" spans="1:8" s="62" customFormat="1" ht="24" x14ac:dyDescent="0.25">
      <c r="A113" s="56" t="str">
        <f>IF((LEN('Copy paste to Here'!G117))&gt;5,((CONCATENATE('Copy paste to Here'!G117," &amp; ",'Copy paste to Here'!D117,"  &amp;  ",'Copy paste to Here'!E117))),"Empty Cell")</f>
        <v>Surgical steel circular barbell, 16g (1.2mm) with two 3mm solid color acrylic balls &amp; Length: 8mm  &amp;  Color: Green</v>
      </c>
      <c r="B113" s="57" t="str">
        <f>'Copy paste to Here'!C117</f>
        <v>CBESAB</v>
      </c>
      <c r="C113" s="57" t="s">
        <v>776</v>
      </c>
      <c r="D113" s="58">
        <f>Invoice!B117</f>
        <v>2</v>
      </c>
      <c r="E113" s="59">
        <f>'Shipping Invoice'!J117*$N$1</f>
        <v>5.95</v>
      </c>
      <c r="F113" s="59">
        <f t="shared" si="3"/>
        <v>11.9</v>
      </c>
      <c r="G113" s="60">
        <f t="shared" si="4"/>
        <v>5.95</v>
      </c>
      <c r="H113" s="63">
        <f t="shared" si="5"/>
        <v>11.9</v>
      </c>
    </row>
    <row r="114" spans="1:8" s="62" customFormat="1" ht="24" x14ac:dyDescent="0.25">
      <c r="A114" s="56" t="str">
        <f>IF((LEN('Copy paste to Here'!G118))&gt;5,((CONCATENATE('Copy paste to Here'!G118," &amp; ",'Copy paste to Here'!D118,"  &amp;  ",'Copy paste to Here'!E118))),"Empty Cell")</f>
        <v>Premium PVD plated surgical steel circular barbell, 16g (1.2mm) with two 3mm balls &amp; Length: 10mm  &amp;  Color: Blue</v>
      </c>
      <c r="B114" s="57" t="str">
        <f>'Copy paste to Here'!C118</f>
        <v>CBETB</v>
      </c>
      <c r="C114" s="57" t="s">
        <v>778</v>
      </c>
      <c r="D114" s="58">
        <f>Invoice!B118</f>
        <v>2</v>
      </c>
      <c r="E114" s="59">
        <f>'Shipping Invoice'!J118*$N$1</f>
        <v>20.66</v>
      </c>
      <c r="F114" s="59">
        <f t="shared" si="3"/>
        <v>41.32</v>
      </c>
      <c r="G114" s="60">
        <f t="shared" si="4"/>
        <v>20.66</v>
      </c>
      <c r="H114" s="63">
        <f t="shared" si="5"/>
        <v>41.32</v>
      </c>
    </row>
    <row r="115" spans="1:8" s="62" customFormat="1" ht="24" x14ac:dyDescent="0.25">
      <c r="A115" s="56" t="str">
        <f>IF((LEN('Copy paste to Here'!G119))&gt;5,((CONCATENATE('Copy paste to Here'!G119," &amp; ",'Copy paste to Here'!D119,"  &amp;  ",'Copy paste to Here'!E119))),"Empty Cell")</f>
        <v>Premium PVD plated surgical steel circular barbell, 16g (1.2mm) with two 3mm cones &amp; Length: 10mm  &amp;  Color: Blue</v>
      </c>
      <c r="B115" s="57" t="str">
        <f>'Copy paste to Here'!C119</f>
        <v>CBETCN</v>
      </c>
      <c r="C115" s="57" t="s">
        <v>780</v>
      </c>
      <c r="D115" s="58">
        <f>Invoice!B119</f>
        <v>2</v>
      </c>
      <c r="E115" s="59">
        <f>'Shipping Invoice'!J119*$N$1</f>
        <v>20.66</v>
      </c>
      <c r="F115" s="59">
        <f t="shared" si="3"/>
        <v>41.32</v>
      </c>
      <c r="G115" s="60">
        <f t="shared" si="4"/>
        <v>20.66</v>
      </c>
      <c r="H115" s="63">
        <f t="shared" si="5"/>
        <v>41.32</v>
      </c>
    </row>
    <row r="116" spans="1:8" s="62" customFormat="1" ht="25.5" x14ac:dyDescent="0.25">
      <c r="A116" s="56" t="str">
        <f>IF((LEN('Copy paste to Here'!G120))&gt;5,((CONCATENATE('Copy paste to Here'!G120," &amp; ",'Copy paste to Here'!D120,"  &amp;  ",'Copy paste to Here'!E120))),"Empty Cell")</f>
        <v xml:space="preserve">Surgical steel circular barbells, 16g (1.2mm) with two 3mm acrylic UV cones - length 5/16'' (8mm) &amp; Color: Green  &amp;  </v>
      </c>
      <c r="B116" s="57" t="str">
        <f>'Copy paste to Here'!C120</f>
        <v>CBEUVCN</v>
      </c>
      <c r="C116" s="57" t="s">
        <v>782</v>
      </c>
      <c r="D116" s="58">
        <f>Invoice!B120</f>
        <v>2</v>
      </c>
      <c r="E116" s="59">
        <f>'Shipping Invoice'!J120*$N$1</f>
        <v>6.3</v>
      </c>
      <c r="F116" s="59">
        <f t="shared" si="3"/>
        <v>12.6</v>
      </c>
      <c r="G116" s="60">
        <f t="shared" si="4"/>
        <v>6.3</v>
      </c>
      <c r="H116" s="63">
        <f t="shared" si="5"/>
        <v>12.6</v>
      </c>
    </row>
    <row r="117" spans="1:8" s="62" customFormat="1" ht="24" x14ac:dyDescent="0.25">
      <c r="A117" s="56" t="str">
        <f>IF((LEN('Copy paste to Here'!G121))&gt;5,((CONCATENATE('Copy paste to Here'!G121," &amp; ",'Copy paste to Here'!D121,"  &amp;  ",'Copy paste to Here'!E121))),"Empty Cell")</f>
        <v xml:space="preserve">Surgical steel circular barbells, 16g (1.2mm) with two 3mm acrylic UV dices - length 5/16'' (8mm) &amp; Color: White  &amp;  </v>
      </c>
      <c r="B117" s="57" t="str">
        <f>'Copy paste to Here'!C121</f>
        <v>CBEUVDI</v>
      </c>
      <c r="C117" s="57" t="s">
        <v>783</v>
      </c>
      <c r="D117" s="58">
        <f>Invoice!B121</f>
        <v>5</v>
      </c>
      <c r="E117" s="59">
        <f>'Shipping Invoice'!J121*$N$1</f>
        <v>13.66</v>
      </c>
      <c r="F117" s="59">
        <f t="shared" si="3"/>
        <v>68.3</v>
      </c>
      <c r="G117" s="60">
        <f t="shared" si="4"/>
        <v>13.66</v>
      </c>
      <c r="H117" s="63">
        <f t="shared" si="5"/>
        <v>68.3</v>
      </c>
    </row>
    <row r="118" spans="1:8" s="62" customFormat="1" ht="24" x14ac:dyDescent="0.25">
      <c r="A118" s="56" t="str">
        <f>IF((LEN('Copy paste to Here'!G122))&gt;5,((CONCATENATE('Copy paste to Here'!G122," &amp; ",'Copy paste to Here'!D122,"  &amp;  ",'Copy paste to Here'!E122))),"Empty Cell")</f>
        <v xml:space="preserve">Surgical steel circular barbells, 16g (1.2mm) with two 3mm acrylic UV dices - length 5/16'' (8mm) &amp; Color: Light blue  &amp;  </v>
      </c>
      <c r="B118" s="57" t="str">
        <f>'Copy paste to Here'!C122</f>
        <v>CBEUVDI</v>
      </c>
      <c r="C118" s="57" t="s">
        <v>783</v>
      </c>
      <c r="D118" s="58">
        <f>Invoice!B122</f>
        <v>5</v>
      </c>
      <c r="E118" s="59">
        <f>'Shipping Invoice'!J122*$N$1</f>
        <v>13.66</v>
      </c>
      <c r="F118" s="59">
        <f t="shared" si="3"/>
        <v>68.3</v>
      </c>
      <c r="G118" s="60">
        <f t="shared" si="4"/>
        <v>13.66</v>
      </c>
      <c r="H118" s="63">
        <f t="shared" si="5"/>
        <v>68.3</v>
      </c>
    </row>
    <row r="119" spans="1:8" s="62" customFormat="1" ht="24" x14ac:dyDescent="0.25">
      <c r="A119" s="56" t="str">
        <f>IF((LEN('Copy paste to Here'!G123))&gt;5,((CONCATENATE('Copy paste to Here'!G123," &amp; ",'Copy paste to Here'!D123,"  &amp;  ",'Copy paste to Here'!E123))),"Empty Cell")</f>
        <v xml:space="preserve">Surgical steel circular barbells, 16g (1.2mm) with two 3mm acrylic UV dices - length 5/16'' (8mm) &amp; Color: Purple  &amp;  </v>
      </c>
      <c r="B119" s="57" t="str">
        <f>'Copy paste to Here'!C123</f>
        <v>CBEUVDI</v>
      </c>
      <c r="C119" s="57" t="s">
        <v>783</v>
      </c>
      <c r="D119" s="58">
        <f>Invoice!B123</f>
        <v>5</v>
      </c>
      <c r="E119" s="59">
        <f>'Shipping Invoice'!J123*$N$1</f>
        <v>13.66</v>
      </c>
      <c r="F119" s="59">
        <f t="shared" si="3"/>
        <v>68.3</v>
      </c>
      <c r="G119" s="60">
        <f t="shared" si="4"/>
        <v>13.66</v>
      </c>
      <c r="H119" s="63">
        <f t="shared" si="5"/>
        <v>68.3</v>
      </c>
    </row>
    <row r="120" spans="1:8" s="62" customFormat="1" ht="24" x14ac:dyDescent="0.25">
      <c r="A120" s="56" t="str">
        <f>IF((LEN('Copy paste to Here'!G124))&gt;5,((CONCATENATE('Copy paste to Here'!G124," &amp; ",'Copy paste to Here'!D124,"  &amp;  ",'Copy paste to Here'!E124))),"Empty Cell")</f>
        <v xml:space="preserve">Surgical steel circular barbells, 16g (1.2mm) with two 3mm acrylic UV dices - length 5/16'' (8mm) &amp; Color: Red  &amp;  </v>
      </c>
      <c r="B120" s="57" t="str">
        <f>'Copy paste to Here'!C124</f>
        <v>CBEUVDI</v>
      </c>
      <c r="C120" s="57" t="s">
        <v>783</v>
      </c>
      <c r="D120" s="58">
        <f>Invoice!B124</f>
        <v>1</v>
      </c>
      <c r="E120" s="59">
        <f>'Shipping Invoice'!J124*$N$1</f>
        <v>13.66</v>
      </c>
      <c r="F120" s="59">
        <f t="shared" si="3"/>
        <v>13.66</v>
      </c>
      <c r="G120" s="60">
        <f t="shared" si="4"/>
        <v>13.66</v>
      </c>
      <c r="H120" s="63">
        <f t="shared" si="5"/>
        <v>13.66</v>
      </c>
    </row>
    <row r="121" spans="1:8" s="62" customFormat="1" ht="24" x14ac:dyDescent="0.25">
      <c r="A121" s="56" t="str">
        <f>IF((LEN('Copy paste to Here'!G125))&gt;5,((CONCATENATE('Copy paste to Here'!G125," &amp; ",'Copy paste to Here'!D125,"  &amp;  ",'Copy paste to Here'!E125))),"Empty Cell")</f>
        <v>Surgical steel circular barbell, 20g (0.8mm) with two 3mm bezel jewel balls &amp; Size: 8mm  &amp;  Crystal Color: Blue Zircon</v>
      </c>
      <c r="B121" s="57" t="str">
        <f>'Copy paste to Here'!C125</f>
        <v>CBJB3XS</v>
      </c>
      <c r="C121" s="57" t="s">
        <v>784</v>
      </c>
      <c r="D121" s="58">
        <f>Invoice!B125</f>
        <v>4</v>
      </c>
      <c r="E121" s="59">
        <f>'Shipping Invoice'!J125*$N$1</f>
        <v>23.11</v>
      </c>
      <c r="F121" s="59">
        <f t="shared" si="3"/>
        <v>92.44</v>
      </c>
      <c r="G121" s="60">
        <f t="shared" si="4"/>
        <v>23.11</v>
      </c>
      <c r="H121" s="63">
        <f t="shared" si="5"/>
        <v>92.44</v>
      </c>
    </row>
    <row r="122" spans="1:8" s="62" customFormat="1" ht="24" x14ac:dyDescent="0.25">
      <c r="A122" s="56" t="str">
        <f>IF((LEN('Copy paste to Here'!G126))&gt;5,((CONCATENATE('Copy paste to Here'!G126," &amp; ",'Copy paste to Here'!D126,"  &amp;  ",'Copy paste to Here'!E126))),"Empty Cell")</f>
        <v>Surgical steel circular barbell, 20g (0.8mm) with two 3mm bezel jewel balls &amp; Size: 8mm  &amp;  Cz Color: Clear</v>
      </c>
      <c r="B122" s="57" t="str">
        <f>'Copy paste to Here'!C126</f>
        <v>CBJB3XS</v>
      </c>
      <c r="C122" s="57" t="s">
        <v>784</v>
      </c>
      <c r="D122" s="58">
        <f>Invoice!B126</f>
        <v>4</v>
      </c>
      <c r="E122" s="59">
        <f>'Shipping Invoice'!J126*$N$1</f>
        <v>23.11</v>
      </c>
      <c r="F122" s="59">
        <f t="shared" si="3"/>
        <v>92.44</v>
      </c>
      <c r="G122" s="60">
        <f t="shared" si="4"/>
        <v>23.11</v>
      </c>
      <c r="H122" s="63">
        <f t="shared" si="5"/>
        <v>92.44</v>
      </c>
    </row>
    <row r="123" spans="1:8" s="62" customFormat="1" ht="24" x14ac:dyDescent="0.25">
      <c r="A123" s="56" t="str">
        <f>IF((LEN('Copy paste to Here'!G127))&gt;5,((CONCATENATE('Copy paste to Here'!G127," &amp; ",'Copy paste to Here'!D127,"  &amp;  ",'Copy paste to Here'!E127))),"Empty Cell")</f>
        <v xml:space="preserve">Surgical steel circular barbell, 14g (1.6mm) with two 4mm balls &amp; Length: 8mm  &amp;  </v>
      </c>
      <c r="B123" s="57" t="str">
        <f>'Copy paste to Here'!C127</f>
        <v>CBM</v>
      </c>
      <c r="C123" s="57" t="s">
        <v>786</v>
      </c>
      <c r="D123" s="58">
        <f>Invoice!B127</f>
        <v>4</v>
      </c>
      <c r="E123" s="59">
        <f>'Shipping Invoice'!J127*$N$1</f>
        <v>10.16</v>
      </c>
      <c r="F123" s="59">
        <f t="shared" si="3"/>
        <v>40.64</v>
      </c>
      <c r="G123" s="60">
        <f t="shared" si="4"/>
        <v>10.16</v>
      </c>
      <c r="H123" s="63">
        <f t="shared" si="5"/>
        <v>40.64</v>
      </c>
    </row>
    <row r="124" spans="1:8" s="62" customFormat="1" ht="24" x14ac:dyDescent="0.25">
      <c r="A124" s="56" t="str">
        <f>IF((LEN('Copy paste to Here'!G128))&gt;5,((CONCATENATE('Copy paste to Here'!G128," &amp; ",'Copy paste to Here'!D128,"  &amp;  ",'Copy paste to Here'!E128))),"Empty Cell")</f>
        <v xml:space="preserve">Surgical steel circular barbell, 14g (1.6mm) with two 4mm balls &amp; Length: 12mm  &amp;  </v>
      </c>
      <c r="B124" s="57" t="str">
        <f>'Copy paste to Here'!C128</f>
        <v>CBM</v>
      </c>
      <c r="C124" s="57" t="s">
        <v>786</v>
      </c>
      <c r="D124" s="58">
        <f>Invoice!B128</f>
        <v>4</v>
      </c>
      <c r="E124" s="59">
        <f>'Shipping Invoice'!J128*$N$1</f>
        <v>10.16</v>
      </c>
      <c r="F124" s="59">
        <f t="shared" si="3"/>
        <v>40.64</v>
      </c>
      <c r="G124" s="60">
        <f t="shared" si="4"/>
        <v>10.16</v>
      </c>
      <c r="H124" s="63">
        <f t="shared" si="5"/>
        <v>40.64</v>
      </c>
    </row>
    <row r="125" spans="1:8" s="62" customFormat="1" ht="24" x14ac:dyDescent="0.25">
      <c r="A125" s="56" t="str">
        <f>IF((LEN('Copy paste to Here'!G129))&gt;5,((CONCATENATE('Copy paste to Here'!G129," &amp; ",'Copy paste to Here'!D129,"  &amp;  ",'Copy paste to Here'!E129))),"Empty Cell")</f>
        <v xml:space="preserve">Surgical steel circular barbell, 14g (1.6mm) with two 4mm dices &amp; Length: 12mm  &amp;  </v>
      </c>
      <c r="B125" s="57" t="str">
        <f>'Copy paste to Here'!C129</f>
        <v>CBSDI</v>
      </c>
      <c r="C125" s="57" t="s">
        <v>788</v>
      </c>
      <c r="D125" s="58">
        <f>Invoice!B129</f>
        <v>2</v>
      </c>
      <c r="E125" s="59">
        <f>'Shipping Invoice'!J129*$N$1</f>
        <v>24.86</v>
      </c>
      <c r="F125" s="59">
        <f t="shared" si="3"/>
        <v>49.72</v>
      </c>
      <c r="G125" s="60">
        <f t="shared" si="4"/>
        <v>24.86</v>
      </c>
      <c r="H125" s="63">
        <f t="shared" si="5"/>
        <v>49.72</v>
      </c>
    </row>
    <row r="126" spans="1:8" s="62" customFormat="1" ht="24" x14ac:dyDescent="0.25">
      <c r="A126" s="56" t="str">
        <f>IF((LEN('Copy paste to Here'!G130))&gt;5,((CONCATENATE('Copy paste to Here'!G130," &amp; ",'Copy paste to Here'!D130,"  &amp;  ",'Copy paste to Here'!E130))),"Empty Cell")</f>
        <v>PVD plated surgical steel circular barbell 18g (1mm) with two 3mm balls &amp; Length: 8mm  &amp;  Color: Black</v>
      </c>
      <c r="B126" s="57" t="str">
        <f>'Copy paste to Here'!C130</f>
        <v>CBT18B3</v>
      </c>
      <c r="C126" s="57" t="s">
        <v>790</v>
      </c>
      <c r="D126" s="58">
        <f>Invoice!B130</f>
        <v>3</v>
      </c>
      <c r="E126" s="59">
        <f>'Shipping Invoice'!J130*$N$1</f>
        <v>23.11</v>
      </c>
      <c r="F126" s="59">
        <f t="shared" si="3"/>
        <v>69.33</v>
      </c>
      <c r="G126" s="60">
        <f t="shared" si="4"/>
        <v>23.11</v>
      </c>
      <c r="H126" s="63">
        <f t="shared" si="5"/>
        <v>69.33</v>
      </c>
    </row>
    <row r="127" spans="1:8" s="62" customFormat="1" ht="24" x14ac:dyDescent="0.25">
      <c r="A127" s="56" t="str">
        <f>IF((LEN('Copy paste to Here'!G131))&gt;5,((CONCATENATE('Copy paste to Here'!G131," &amp; ",'Copy paste to Here'!D131,"  &amp;  ",'Copy paste to Here'!E131))),"Empty Cell")</f>
        <v>PVD plated surgical steel circular barbell 18g (1mm) with two 3mm balls &amp; Length: 8mm  &amp;  Color: Rainbow</v>
      </c>
      <c r="B127" s="57" t="str">
        <f>'Copy paste to Here'!C131</f>
        <v>CBT18B3</v>
      </c>
      <c r="C127" s="57" t="s">
        <v>790</v>
      </c>
      <c r="D127" s="58">
        <f>Invoice!B131</f>
        <v>3</v>
      </c>
      <c r="E127" s="59">
        <f>'Shipping Invoice'!J131*$N$1</f>
        <v>23.11</v>
      </c>
      <c r="F127" s="59">
        <f t="shared" si="3"/>
        <v>69.33</v>
      </c>
      <c r="G127" s="60">
        <f t="shared" si="4"/>
        <v>23.11</v>
      </c>
      <c r="H127" s="63">
        <f t="shared" si="5"/>
        <v>69.33</v>
      </c>
    </row>
    <row r="128" spans="1:8" s="62" customFormat="1" ht="24" x14ac:dyDescent="0.25">
      <c r="A128" s="56" t="str">
        <f>IF((LEN('Copy paste to Here'!G132))&gt;5,((CONCATENATE('Copy paste to Here'!G132," &amp; ",'Copy paste to Here'!D132,"  &amp;  ",'Copy paste to Here'!E132))),"Empty Cell")</f>
        <v>Anodized surgical steel circular barbell, 14g (1.6mm) with two 4mm dices &amp; Length: 10mm  &amp;  Color: Black</v>
      </c>
      <c r="B128" s="57" t="str">
        <f>'Copy paste to Here'!C132</f>
        <v>CBTDI</v>
      </c>
      <c r="C128" s="57" t="s">
        <v>792</v>
      </c>
      <c r="D128" s="58">
        <f>Invoice!B132</f>
        <v>2</v>
      </c>
      <c r="E128" s="59">
        <f>'Shipping Invoice'!J132*$N$1</f>
        <v>43.78</v>
      </c>
      <c r="F128" s="59">
        <f t="shared" si="3"/>
        <v>87.56</v>
      </c>
      <c r="G128" s="60">
        <f t="shared" si="4"/>
        <v>43.78</v>
      </c>
      <c r="H128" s="63">
        <f t="shared" si="5"/>
        <v>87.56</v>
      </c>
    </row>
    <row r="129" spans="1:8" s="62" customFormat="1" ht="24" x14ac:dyDescent="0.25">
      <c r="A129" s="56" t="str">
        <f>IF((LEN('Copy paste to Here'!G133))&gt;5,((CONCATENATE('Copy paste to Here'!G133," &amp; ",'Copy paste to Here'!D133,"  &amp;  ",'Copy paste to Here'!E133))),"Empty Cell")</f>
        <v>Anodized surgical steel circular barbell, 14g (1.6mm) with two 4mm dices &amp; Length: 10mm  &amp;  Color: Blue</v>
      </c>
      <c r="B129" s="57" t="str">
        <f>'Copy paste to Here'!C133</f>
        <v>CBTDI</v>
      </c>
      <c r="C129" s="57" t="s">
        <v>792</v>
      </c>
      <c r="D129" s="58">
        <f>Invoice!B133</f>
        <v>2</v>
      </c>
      <c r="E129" s="59">
        <f>'Shipping Invoice'!J133*$N$1</f>
        <v>43.78</v>
      </c>
      <c r="F129" s="59">
        <f t="shared" si="3"/>
        <v>87.56</v>
      </c>
      <c r="G129" s="60">
        <f t="shared" si="4"/>
        <v>43.78</v>
      </c>
      <c r="H129" s="63">
        <f t="shared" si="5"/>
        <v>87.56</v>
      </c>
    </row>
    <row r="130" spans="1:8" s="62" customFormat="1" ht="24" x14ac:dyDescent="0.25">
      <c r="A130" s="56" t="str">
        <f>IF((LEN('Copy paste to Here'!G134))&gt;5,((CONCATENATE('Copy paste to Here'!G134," &amp; ",'Copy paste to Here'!D134,"  &amp;  ",'Copy paste to Here'!E134))),"Empty Cell")</f>
        <v xml:space="preserve">Surgical steel Industrial barbell, 16g (1.2mm) with a 4mm cone and a casted arrow end &amp; Length: 32mm  &amp;  </v>
      </c>
      <c r="B130" s="57" t="str">
        <f>'Copy paste to Here'!C134</f>
        <v>INDSAW</v>
      </c>
      <c r="C130" s="57" t="s">
        <v>794</v>
      </c>
      <c r="D130" s="58">
        <f>Invoice!B134</f>
        <v>3</v>
      </c>
      <c r="E130" s="59">
        <f>'Shipping Invoice'!J134*$N$1</f>
        <v>58.83</v>
      </c>
      <c r="F130" s="59">
        <f t="shared" si="3"/>
        <v>176.49</v>
      </c>
      <c r="G130" s="60">
        <f t="shared" si="4"/>
        <v>58.83</v>
      </c>
      <c r="H130" s="63">
        <f t="shared" si="5"/>
        <v>176.49</v>
      </c>
    </row>
    <row r="131" spans="1:8" s="62" customFormat="1" ht="24" x14ac:dyDescent="0.25">
      <c r="A131" s="56" t="str">
        <f>IF((LEN('Copy paste to Here'!G135))&gt;5,((CONCATENATE('Copy paste to Here'!G135," &amp; ",'Copy paste to Here'!D135,"  &amp;  ",'Copy paste to Here'!E135))),"Empty Cell")</f>
        <v xml:space="preserve">Surgical steel labret, 18g (1mm) with 3mm cone &amp; Length: 6mm  &amp;  </v>
      </c>
      <c r="B131" s="57" t="str">
        <f>'Copy paste to Here'!C135</f>
        <v>LB18CN3</v>
      </c>
      <c r="C131" s="57" t="s">
        <v>796</v>
      </c>
      <c r="D131" s="58">
        <f>Invoice!B135</f>
        <v>12</v>
      </c>
      <c r="E131" s="59">
        <f>'Shipping Invoice'!J135*$N$1</f>
        <v>8.4</v>
      </c>
      <c r="F131" s="59">
        <f t="shared" si="3"/>
        <v>100.80000000000001</v>
      </c>
      <c r="G131" s="60">
        <f t="shared" si="4"/>
        <v>8.4</v>
      </c>
      <c r="H131" s="63">
        <f t="shared" si="5"/>
        <v>100.80000000000001</v>
      </c>
    </row>
    <row r="132" spans="1:8" s="62" customFormat="1" ht="24" x14ac:dyDescent="0.25">
      <c r="A132" s="56" t="str">
        <f>IF((LEN('Copy paste to Here'!G136))&gt;5,((CONCATENATE('Copy paste to Here'!G136," &amp; ",'Copy paste to Here'!D136,"  &amp;  ",'Copy paste to Here'!E136))),"Empty Cell")</f>
        <v>316L steel labret, 16g (1.2mm) with a 3mm bezel set jewel ball &amp; Length: 8mm  &amp;  Crystal Color: AB</v>
      </c>
      <c r="B132" s="57" t="str">
        <f>'Copy paste to Here'!C136</f>
        <v>LBC3</v>
      </c>
      <c r="C132" s="57" t="s">
        <v>798</v>
      </c>
      <c r="D132" s="58">
        <f>Invoice!B136</f>
        <v>1</v>
      </c>
      <c r="E132" s="59">
        <f>'Shipping Invoice'!J136*$N$1</f>
        <v>13.66</v>
      </c>
      <c r="F132" s="59">
        <f t="shared" si="3"/>
        <v>13.66</v>
      </c>
      <c r="G132" s="60">
        <f t="shared" si="4"/>
        <v>13.66</v>
      </c>
      <c r="H132" s="63">
        <f t="shared" si="5"/>
        <v>13.66</v>
      </c>
    </row>
    <row r="133" spans="1:8" s="62" customFormat="1" ht="24" x14ac:dyDescent="0.25">
      <c r="A133" s="56" t="str">
        <f>IF((LEN('Copy paste to Here'!G137))&gt;5,((CONCATENATE('Copy paste to Here'!G137," &amp; ",'Copy paste to Here'!D137,"  &amp;  ",'Copy paste to Here'!E137))),"Empty Cell")</f>
        <v>316L steel labret, 16g (1.2mm) with a 3mm bezel set jewel ball &amp; Length: 8mm  &amp;  Crystal Color: Amethyst</v>
      </c>
      <c r="B133" s="57" t="str">
        <f>'Copy paste to Here'!C137</f>
        <v>LBC3</v>
      </c>
      <c r="C133" s="57" t="s">
        <v>798</v>
      </c>
      <c r="D133" s="58">
        <f>Invoice!B137</f>
        <v>1</v>
      </c>
      <c r="E133" s="59">
        <f>'Shipping Invoice'!J137*$N$1</f>
        <v>13.66</v>
      </c>
      <c r="F133" s="59">
        <f t="shared" si="3"/>
        <v>13.66</v>
      </c>
      <c r="G133" s="60">
        <f t="shared" si="4"/>
        <v>13.66</v>
      </c>
      <c r="H133" s="63">
        <f t="shared" si="5"/>
        <v>13.66</v>
      </c>
    </row>
    <row r="134" spans="1:8" s="62" customFormat="1" ht="24" x14ac:dyDescent="0.25">
      <c r="A134" s="56" t="str">
        <f>IF((LEN('Copy paste to Here'!G138))&gt;5,((CONCATENATE('Copy paste to Here'!G138," &amp; ",'Copy paste to Here'!D138,"  &amp;  ",'Copy paste to Here'!E138))),"Empty Cell")</f>
        <v>316L steel labret, 16g (1.2mm) with a 3mm bezel set jewel ball &amp; Length: 10mm  &amp;  Crystal Color: AB</v>
      </c>
      <c r="B134" s="57" t="str">
        <f>'Copy paste to Here'!C138</f>
        <v>LBC3</v>
      </c>
      <c r="C134" s="57" t="s">
        <v>798</v>
      </c>
      <c r="D134" s="58">
        <f>Invoice!B138</f>
        <v>1</v>
      </c>
      <c r="E134" s="59">
        <f>'Shipping Invoice'!J138*$N$1</f>
        <v>13.66</v>
      </c>
      <c r="F134" s="59">
        <f t="shared" si="3"/>
        <v>13.66</v>
      </c>
      <c r="G134" s="60">
        <f t="shared" si="4"/>
        <v>13.66</v>
      </c>
      <c r="H134" s="63">
        <f t="shared" si="5"/>
        <v>13.66</v>
      </c>
    </row>
    <row r="135" spans="1:8" s="62" customFormat="1" ht="24" x14ac:dyDescent="0.25">
      <c r="A135" s="56" t="str">
        <f>IF((LEN('Copy paste to Here'!G139))&gt;5,((CONCATENATE('Copy paste to Here'!G139," &amp; ",'Copy paste to Here'!D139,"  &amp;  ",'Copy paste to Here'!E139))),"Empty Cell")</f>
        <v>316L steel labret, 16g (1.2mm) with a 3mm bezel set jewel ball &amp; Length: 10mm  &amp;  Crystal Color: Amethyst</v>
      </c>
      <c r="B135" s="57" t="str">
        <f>'Copy paste to Here'!C139</f>
        <v>LBC3</v>
      </c>
      <c r="C135" s="57" t="s">
        <v>798</v>
      </c>
      <c r="D135" s="58">
        <f>Invoice!B139</f>
        <v>1</v>
      </c>
      <c r="E135" s="59">
        <f>'Shipping Invoice'!J139*$N$1</f>
        <v>13.66</v>
      </c>
      <c r="F135" s="59">
        <f t="shared" si="3"/>
        <v>13.66</v>
      </c>
      <c r="G135" s="60">
        <f t="shared" si="4"/>
        <v>13.66</v>
      </c>
      <c r="H135" s="63">
        <f t="shared" si="5"/>
        <v>13.66</v>
      </c>
    </row>
    <row r="136" spans="1:8" s="62" customFormat="1" ht="24" x14ac:dyDescent="0.25">
      <c r="A136" s="56" t="str">
        <f>IF((LEN('Copy paste to Here'!G140))&gt;5,((CONCATENATE('Copy paste to Here'!G140," &amp; ",'Copy paste to Here'!D140,"  &amp;  ",'Copy paste to Here'!E140))),"Empty Cell")</f>
        <v>316L steel labret, 16g (1.2mm) with a 3mm bezel set jewel ball &amp; Length: 12mm  &amp;  Crystal Color: AB</v>
      </c>
      <c r="B136" s="57" t="str">
        <f>'Copy paste to Here'!C140</f>
        <v>LBC3</v>
      </c>
      <c r="C136" s="57" t="s">
        <v>798</v>
      </c>
      <c r="D136" s="58">
        <f>Invoice!B140</f>
        <v>1</v>
      </c>
      <c r="E136" s="59">
        <f>'Shipping Invoice'!J140*$N$1</f>
        <v>13.66</v>
      </c>
      <c r="F136" s="59">
        <f t="shared" si="3"/>
        <v>13.66</v>
      </c>
      <c r="G136" s="60">
        <f t="shared" si="4"/>
        <v>13.66</v>
      </c>
      <c r="H136" s="63">
        <f t="shared" si="5"/>
        <v>13.66</v>
      </c>
    </row>
    <row r="137" spans="1:8" s="62" customFormat="1" ht="24" x14ac:dyDescent="0.25">
      <c r="A137" s="56" t="str">
        <f>IF((LEN('Copy paste to Here'!G141))&gt;5,((CONCATENATE('Copy paste to Here'!G141," &amp; ",'Copy paste to Here'!D141,"  &amp;  ",'Copy paste to Here'!E141))),"Empty Cell")</f>
        <v>316L steel labret, 16g (1.2mm) with a 3mm bezel set jewel ball &amp; Length: 12mm  &amp;  Crystal Color: Amethyst</v>
      </c>
      <c r="B137" s="57" t="str">
        <f>'Copy paste to Here'!C141</f>
        <v>LBC3</v>
      </c>
      <c r="C137" s="57" t="s">
        <v>798</v>
      </c>
      <c r="D137" s="58">
        <f>Invoice!B141</f>
        <v>1</v>
      </c>
      <c r="E137" s="59">
        <f>'Shipping Invoice'!J141*$N$1</f>
        <v>13.66</v>
      </c>
      <c r="F137" s="59">
        <f t="shared" si="3"/>
        <v>13.66</v>
      </c>
      <c r="G137" s="60">
        <f t="shared" si="4"/>
        <v>13.66</v>
      </c>
      <c r="H137" s="63">
        <f t="shared" si="5"/>
        <v>13.66</v>
      </c>
    </row>
    <row r="138" spans="1:8" s="62" customFormat="1" ht="24" x14ac:dyDescent="0.25">
      <c r="A138" s="56" t="str">
        <f>IF((LEN('Copy paste to Here'!G142))&gt;5,((CONCATENATE('Copy paste to Here'!G142," &amp; ",'Copy paste to Here'!D142,"  &amp;  ",'Copy paste to Here'!E142))),"Empty Cell")</f>
        <v>316L steel labret, 16g (1.2mm) with a 3mm bezel set jewel ball &amp; Length: 14mm  &amp;  Crystal Color: AB</v>
      </c>
      <c r="B138" s="57" t="str">
        <f>'Copy paste to Here'!C142</f>
        <v>LBC3</v>
      </c>
      <c r="C138" s="57" t="s">
        <v>798</v>
      </c>
      <c r="D138" s="58">
        <f>Invoice!B142</f>
        <v>1</v>
      </c>
      <c r="E138" s="59">
        <f>'Shipping Invoice'!J142*$N$1</f>
        <v>13.66</v>
      </c>
      <c r="F138" s="59">
        <f t="shared" si="3"/>
        <v>13.66</v>
      </c>
      <c r="G138" s="60">
        <f t="shared" si="4"/>
        <v>13.66</v>
      </c>
      <c r="H138" s="63">
        <f t="shared" si="5"/>
        <v>13.66</v>
      </c>
    </row>
    <row r="139" spans="1:8" s="62" customFormat="1" ht="24" x14ac:dyDescent="0.25">
      <c r="A139" s="56" t="str">
        <f>IF((LEN('Copy paste to Here'!G143))&gt;5,((CONCATENATE('Copy paste to Here'!G143," &amp; ",'Copy paste to Here'!D143,"  &amp;  ",'Copy paste to Here'!E143))),"Empty Cell")</f>
        <v>316L steel labret, 16g (1.2mm) with a 3mm bezel set jewel ball &amp; Length: 14mm  &amp;  Crystal Color: Amethyst</v>
      </c>
      <c r="B139" s="57" t="str">
        <f>'Copy paste to Here'!C143</f>
        <v>LBC3</v>
      </c>
      <c r="C139" s="57" t="s">
        <v>798</v>
      </c>
      <c r="D139" s="58">
        <f>Invoice!B143</f>
        <v>1</v>
      </c>
      <c r="E139" s="59">
        <f>'Shipping Invoice'!J143*$N$1</f>
        <v>13.66</v>
      </c>
      <c r="F139" s="59">
        <f t="shared" si="3"/>
        <v>13.66</v>
      </c>
      <c r="G139" s="60">
        <f t="shared" si="4"/>
        <v>13.66</v>
      </c>
      <c r="H139" s="63">
        <f t="shared" si="5"/>
        <v>13.66</v>
      </c>
    </row>
    <row r="140" spans="1:8" s="62" customFormat="1" ht="36" x14ac:dyDescent="0.25">
      <c r="A140" s="56" t="str">
        <f>IF((LEN('Copy paste to Here'!G144))&gt;5,((CONCATENATE('Copy paste to Here'!G144," &amp; ",'Copy paste to Here'!D144,"  &amp;  ",'Copy paste to Here'!E144))),"Empty Cell")</f>
        <v>Surgical steel internal threaded labret, 16g (1.2mm) with a 2.5mm flat head crystal top &amp; Length: 6mm  &amp;  Crystal Color: Clear</v>
      </c>
      <c r="B140" s="57" t="str">
        <f>'Copy paste to Here'!C144</f>
        <v>LBIC</v>
      </c>
      <c r="C140" s="57" t="s">
        <v>800</v>
      </c>
      <c r="D140" s="58">
        <f>Invoice!B144</f>
        <v>2</v>
      </c>
      <c r="E140" s="59">
        <f>'Shipping Invoice'!J144*$N$1</f>
        <v>20.66</v>
      </c>
      <c r="F140" s="59">
        <f t="shared" si="3"/>
        <v>41.32</v>
      </c>
      <c r="G140" s="60">
        <f t="shared" si="4"/>
        <v>20.66</v>
      </c>
      <c r="H140" s="63">
        <f t="shared" si="5"/>
        <v>41.32</v>
      </c>
    </row>
    <row r="141" spans="1:8" s="62" customFormat="1" ht="36" x14ac:dyDescent="0.25">
      <c r="A141" s="56" t="str">
        <f>IF((LEN('Copy paste to Here'!G145))&gt;5,((CONCATENATE('Copy paste to Here'!G145," &amp; ",'Copy paste to Here'!D145,"  &amp;  ",'Copy paste to Here'!E145))),"Empty Cell")</f>
        <v>Surgical steel internal threaded labret, 16g (1.2mm) with a 2.5mm flat head crystal top &amp; Length: 6mm  &amp;  Crystal Color: Emerald</v>
      </c>
      <c r="B141" s="57" t="str">
        <f>'Copy paste to Here'!C145</f>
        <v>LBIC</v>
      </c>
      <c r="C141" s="57" t="s">
        <v>800</v>
      </c>
      <c r="D141" s="58">
        <f>Invoice!B145</f>
        <v>2</v>
      </c>
      <c r="E141" s="59">
        <f>'Shipping Invoice'!J145*$N$1</f>
        <v>20.66</v>
      </c>
      <c r="F141" s="59">
        <f t="shared" si="3"/>
        <v>41.32</v>
      </c>
      <c r="G141" s="60">
        <f t="shared" si="4"/>
        <v>20.66</v>
      </c>
      <c r="H141" s="63">
        <f t="shared" si="5"/>
        <v>41.32</v>
      </c>
    </row>
    <row r="142" spans="1:8" s="62" customFormat="1" ht="36" x14ac:dyDescent="0.25">
      <c r="A142" s="56" t="str">
        <f>IF((LEN('Copy paste to Here'!G146))&gt;5,((CONCATENATE('Copy paste to Here'!G146," &amp; ",'Copy paste to Here'!D146,"  &amp;  ",'Copy paste to Here'!E146))),"Empty Cell")</f>
        <v>Surgical steel internal threaded labret, 16g (1.2mm) with a 2.5mm flat head crystal top &amp; Length: 8mm  &amp;  Crystal Color: Amethyst</v>
      </c>
      <c r="B142" s="57" t="str">
        <f>'Copy paste to Here'!C146</f>
        <v>LBIC</v>
      </c>
      <c r="C142" s="57" t="s">
        <v>800</v>
      </c>
      <c r="D142" s="58">
        <f>Invoice!B146</f>
        <v>2</v>
      </c>
      <c r="E142" s="59">
        <f>'Shipping Invoice'!J146*$N$1</f>
        <v>20.66</v>
      </c>
      <c r="F142" s="59">
        <f t="shared" si="3"/>
        <v>41.32</v>
      </c>
      <c r="G142" s="60">
        <f t="shared" si="4"/>
        <v>20.66</v>
      </c>
      <c r="H142" s="63">
        <f t="shared" si="5"/>
        <v>41.32</v>
      </c>
    </row>
    <row r="143" spans="1:8" s="62" customFormat="1" ht="36" x14ac:dyDescent="0.25">
      <c r="A143" s="56" t="str">
        <f>IF((LEN('Copy paste to Here'!G147))&gt;5,((CONCATENATE('Copy paste to Here'!G147," &amp; ",'Copy paste to Here'!D147,"  &amp;  ",'Copy paste to Here'!E147))),"Empty Cell")</f>
        <v>Surgical steel internally threaded labret, 16g (1.2mm) with crystal flat head sized 3mm to 5mm for triple tragus piercings &amp; Length: 10mm with 3mm top part  &amp;  Crystal Color: Clear</v>
      </c>
      <c r="B143" s="57" t="str">
        <f>'Copy paste to Here'!C147</f>
        <v>LBIFB</v>
      </c>
      <c r="C143" s="57" t="s">
        <v>913</v>
      </c>
      <c r="D143" s="58">
        <f>Invoice!B147</f>
        <v>1</v>
      </c>
      <c r="E143" s="59">
        <f>'Shipping Invoice'!J147*$N$1</f>
        <v>32.92</v>
      </c>
      <c r="F143" s="59">
        <f t="shared" si="3"/>
        <v>32.92</v>
      </c>
      <c r="G143" s="60">
        <f t="shared" si="4"/>
        <v>32.92</v>
      </c>
      <c r="H143" s="63">
        <f t="shared" si="5"/>
        <v>32.92</v>
      </c>
    </row>
    <row r="144" spans="1:8" s="62" customFormat="1" ht="36" x14ac:dyDescent="0.25">
      <c r="A144" s="56" t="str">
        <f>IF((LEN('Copy paste to Here'!G148))&gt;5,((CONCATENATE('Copy paste to Here'!G148," &amp; ",'Copy paste to Here'!D148,"  &amp;  ",'Copy paste to Here'!E148))),"Empty Cell")</f>
        <v>Surgical steel internally threaded labret, 16g (1.2mm) with crystal flat head sized 3mm to 5mm for triple tragus piercings &amp; Length: 10mm with 3mm top part  &amp;  Crystal Color: Light Amethyst</v>
      </c>
      <c r="B144" s="57" t="str">
        <f>'Copy paste to Here'!C148</f>
        <v>LBIFB</v>
      </c>
      <c r="C144" s="57" t="s">
        <v>913</v>
      </c>
      <c r="D144" s="58">
        <f>Invoice!B148</f>
        <v>1</v>
      </c>
      <c r="E144" s="59">
        <f>'Shipping Invoice'!J148*$N$1</f>
        <v>32.92</v>
      </c>
      <c r="F144" s="59">
        <f t="shared" si="3"/>
        <v>32.92</v>
      </c>
      <c r="G144" s="60">
        <f t="shared" si="4"/>
        <v>32.92</v>
      </c>
      <c r="H144" s="63">
        <f t="shared" si="5"/>
        <v>32.92</v>
      </c>
    </row>
    <row r="145" spans="1:8" s="62" customFormat="1" ht="36" x14ac:dyDescent="0.25">
      <c r="A145" s="56" t="str">
        <f>IF((LEN('Copy paste to Here'!G149))&gt;5,((CONCATENATE('Copy paste to Here'!G149," &amp; ",'Copy paste to Here'!D149,"  &amp;  ",'Copy paste to Here'!E149))),"Empty Cell")</f>
        <v>Surgical steel internally threaded labret, 16g (1.2mm) with crystal flat head sized 3mm to 5mm for triple tragus piercings &amp; Length: 10mm with 3mm top part  &amp;  Crystal Color: Amethyst</v>
      </c>
      <c r="B145" s="57" t="str">
        <f>'Copy paste to Here'!C149</f>
        <v>LBIFB</v>
      </c>
      <c r="C145" s="57" t="s">
        <v>913</v>
      </c>
      <c r="D145" s="58">
        <f>Invoice!B149</f>
        <v>1</v>
      </c>
      <c r="E145" s="59">
        <f>'Shipping Invoice'!J149*$N$1</f>
        <v>32.92</v>
      </c>
      <c r="F145" s="59">
        <f t="shared" si="3"/>
        <v>32.92</v>
      </c>
      <c r="G145" s="60">
        <f t="shared" si="4"/>
        <v>32.92</v>
      </c>
      <c r="H145" s="63">
        <f t="shared" si="5"/>
        <v>32.92</v>
      </c>
    </row>
    <row r="146" spans="1:8" s="62" customFormat="1" ht="36" x14ac:dyDescent="0.25">
      <c r="A146" s="56" t="str">
        <f>IF((LEN('Copy paste to Here'!G150))&gt;5,((CONCATENATE('Copy paste to Here'!G150," &amp; ",'Copy paste to Here'!D150,"  &amp;  ",'Copy paste to Here'!E150))),"Empty Cell")</f>
        <v>Surgical steel internally threaded labret, 16g (1.2mm) with crystal flat head sized 3mm to 5mm for triple tragus piercings &amp; Length: 10mm with 3mm top part  &amp;  Crystal Color: Fuchsia</v>
      </c>
      <c r="B146" s="57" t="str">
        <f>'Copy paste to Here'!C150</f>
        <v>LBIFB</v>
      </c>
      <c r="C146" s="57" t="s">
        <v>913</v>
      </c>
      <c r="D146" s="58">
        <f>Invoice!B150</f>
        <v>1</v>
      </c>
      <c r="E146" s="59">
        <f>'Shipping Invoice'!J150*$N$1</f>
        <v>32.92</v>
      </c>
      <c r="F146" s="59">
        <f t="shared" si="3"/>
        <v>32.92</v>
      </c>
      <c r="G146" s="60">
        <f t="shared" si="4"/>
        <v>32.92</v>
      </c>
      <c r="H146" s="63">
        <f t="shared" si="5"/>
        <v>32.92</v>
      </c>
    </row>
    <row r="147" spans="1:8" s="62" customFormat="1" ht="36" x14ac:dyDescent="0.25">
      <c r="A147" s="56" t="str">
        <f>IF((LEN('Copy paste to Here'!G151))&gt;5,((CONCATENATE('Copy paste to Here'!G151," &amp; ",'Copy paste to Here'!D151,"  &amp;  ",'Copy paste to Here'!E151))),"Empty Cell")</f>
        <v>Surgical steel internally threaded labret, 16g (1.2mm) with flat top part with ferido glued multi crystals and resin cover &amp; Length: 8mm with 4mm top part  &amp;  Crystal Color: Amethyst</v>
      </c>
      <c r="B147" s="57" t="str">
        <f>'Copy paste to Here'!C151</f>
        <v>LBIFRC</v>
      </c>
      <c r="C147" s="57" t="s">
        <v>914</v>
      </c>
      <c r="D147" s="58">
        <f>Invoice!B151</f>
        <v>2</v>
      </c>
      <c r="E147" s="59">
        <f>'Shipping Invoice'!J151*$N$1</f>
        <v>46.93</v>
      </c>
      <c r="F147" s="59">
        <f t="shared" ref="F147:F156" si="6">D147*E147</f>
        <v>93.86</v>
      </c>
      <c r="G147" s="60">
        <f t="shared" ref="G147:G210" si="7">E147*$E$14</f>
        <v>46.93</v>
      </c>
      <c r="H147" s="63">
        <f t="shared" ref="H147:H210" si="8">D147*G147</f>
        <v>93.86</v>
      </c>
    </row>
    <row r="148" spans="1:8" s="62" customFormat="1" ht="48" x14ac:dyDescent="0.25">
      <c r="A148" s="56" t="str">
        <f>IF((LEN('Copy paste to Here'!G152))&gt;5,((CONCATENATE('Copy paste to Here'!G152," &amp; ",'Copy paste to Here'!D152,"  &amp;  ",'Copy paste to Here'!E152))),"Empty Cell")</f>
        <v>Surgical steel internally threaded labret, 16g (1.2mm) with bezel set jewel flat head sized 1.5mm to 4mm for triple tragus piercings &amp; Length: 6mm with 3mm top part  &amp;  Crystal Color: Clear</v>
      </c>
      <c r="B148" s="57" t="str">
        <f>'Copy paste to Here'!C152</f>
        <v>LBIRC</v>
      </c>
      <c r="C148" s="57" t="s">
        <v>915</v>
      </c>
      <c r="D148" s="58">
        <f>Invoice!B152</f>
        <v>2</v>
      </c>
      <c r="E148" s="59">
        <f>'Shipping Invoice'!J152*$N$1</f>
        <v>29.42</v>
      </c>
      <c r="F148" s="59">
        <f t="shared" si="6"/>
        <v>58.84</v>
      </c>
      <c r="G148" s="60">
        <f t="shared" si="7"/>
        <v>29.42</v>
      </c>
      <c r="H148" s="63">
        <f t="shared" si="8"/>
        <v>58.84</v>
      </c>
    </row>
    <row r="149" spans="1:8" s="62" customFormat="1" ht="36" x14ac:dyDescent="0.25">
      <c r="A149" s="56" t="str">
        <f>IF((LEN('Copy paste to Here'!G153))&gt;5,((CONCATENATE('Copy paste to Here'!G153," &amp; ",'Copy paste to Here'!D153,"  &amp;  ",'Copy paste to Here'!E153))),"Empty Cell")</f>
        <v>Surgical steel internally threaded labret, 16g (1.2mm) with bezel set jewel flat head sized 1.5mm to 4mm for triple tragus piercings &amp; Length: 6mm with 3mm top part  &amp;  Crystal Color: AB</v>
      </c>
      <c r="B149" s="57" t="str">
        <f>'Copy paste to Here'!C153</f>
        <v>LBIRC</v>
      </c>
      <c r="C149" s="57" t="s">
        <v>915</v>
      </c>
      <c r="D149" s="58">
        <f>Invoice!B153</f>
        <v>2</v>
      </c>
      <c r="E149" s="59">
        <f>'Shipping Invoice'!J153*$N$1</f>
        <v>29.42</v>
      </c>
      <c r="F149" s="59">
        <f t="shared" si="6"/>
        <v>58.84</v>
      </c>
      <c r="G149" s="60">
        <f t="shared" si="7"/>
        <v>29.42</v>
      </c>
      <c r="H149" s="63">
        <f t="shared" si="8"/>
        <v>58.84</v>
      </c>
    </row>
    <row r="150" spans="1:8" s="62" customFormat="1" ht="48" x14ac:dyDescent="0.25">
      <c r="A150" s="56" t="str">
        <f>IF((LEN('Copy paste to Here'!G154))&gt;5,((CONCATENATE('Copy paste to Here'!G154," &amp; ",'Copy paste to Here'!D154,"  &amp;  ",'Copy paste to Here'!E154))),"Empty Cell")</f>
        <v>Surgical steel internally threaded labret, 16g (1.2mm) with bezel set jewel flat head sized 1.5mm to 4mm for triple tragus piercings &amp; Length: 6mm with 3mm top part  &amp;  Crystal Color: Sapphire</v>
      </c>
      <c r="B150" s="57" t="str">
        <f>'Copy paste to Here'!C154</f>
        <v>LBIRC</v>
      </c>
      <c r="C150" s="57" t="s">
        <v>915</v>
      </c>
      <c r="D150" s="58">
        <f>Invoice!B154</f>
        <v>2</v>
      </c>
      <c r="E150" s="59">
        <f>'Shipping Invoice'!J154*$N$1</f>
        <v>29.42</v>
      </c>
      <c r="F150" s="59">
        <f t="shared" si="6"/>
        <v>58.84</v>
      </c>
      <c r="G150" s="60">
        <f t="shared" si="7"/>
        <v>29.42</v>
      </c>
      <c r="H150" s="63">
        <f t="shared" si="8"/>
        <v>58.84</v>
      </c>
    </row>
    <row r="151" spans="1:8" s="62" customFormat="1" ht="25.5" x14ac:dyDescent="0.25">
      <c r="A151" s="56" t="str">
        <f>IF((LEN('Copy paste to Here'!G155))&gt;5,((CONCATENATE('Copy paste to Here'!G155," &amp; ",'Copy paste to Here'!D155,"  &amp;  ",'Copy paste to Here'!E155))),"Empty Cell")</f>
        <v>Clear bio flexible labret, 16g (1.2mm) with a push in 2.5mm solid color acrylic ball &amp; Length: 6mm  &amp;  Color: Black</v>
      </c>
      <c r="B151" s="57" t="str">
        <f>'Copy paste to Here'!C155</f>
        <v>LBISAB25</v>
      </c>
      <c r="C151" s="57" t="s">
        <v>808</v>
      </c>
      <c r="D151" s="58">
        <f>Invoice!B155</f>
        <v>16</v>
      </c>
      <c r="E151" s="59">
        <f>'Shipping Invoice'!J155*$N$1</f>
        <v>10.16</v>
      </c>
      <c r="F151" s="59">
        <f t="shared" si="6"/>
        <v>162.56</v>
      </c>
      <c r="G151" s="60">
        <f t="shared" si="7"/>
        <v>10.16</v>
      </c>
      <c r="H151" s="63">
        <f t="shared" si="8"/>
        <v>162.56</v>
      </c>
    </row>
    <row r="152" spans="1:8" s="62" customFormat="1" ht="25.5" x14ac:dyDescent="0.25">
      <c r="A152" s="56" t="str">
        <f>IF((LEN('Copy paste to Here'!G156))&gt;5,((CONCATENATE('Copy paste to Here'!G156," &amp; ",'Copy paste to Here'!D156,"  &amp;  ",'Copy paste to Here'!E156))),"Empty Cell")</f>
        <v>Clear bio flexible labret, 16g (1.2mm) with a push in 2.5mm solid color acrylic ball &amp; Length: 8mm  &amp;  Color: Black</v>
      </c>
      <c r="B152" s="57" t="str">
        <f>'Copy paste to Here'!C156</f>
        <v>LBISAB25</v>
      </c>
      <c r="C152" s="57" t="s">
        <v>808</v>
      </c>
      <c r="D152" s="58">
        <f>Invoice!B156</f>
        <v>16</v>
      </c>
      <c r="E152" s="59">
        <f>'Shipping Invoice'!J156*$N$1</f>
        <v>10.16</v>
      </c>
      <c r="F152" s="59">
        <f t="shared" si="6"/>
        <v>162.56</v>
      </c>
      <c r="G152" s="60">
        <f t="shared" si="7"/>
        <v>10.16</v>
      </c>
      <c r="H152" s="63">
        <f t="shared" si="8"/>
        <v>162.56</v>
      </c>
    </row>
    <row r="153" spans="1:8" s="62" customFormat="1" ht="24" x14ac:dyDescent="0.25">
      <c r="A153" s="56" t="str">
        <f>IF((LEN('Copy paste to Here'!G157))&gt;5,((CONCATENATE('Copy paste to Here'!G157," &amp; ",'Copy paste to Here'!D157,"  &amp;  ",'Copy paste to Here'!E157))),"Empty Cell")</f>
        <v>14g Flexible acrylic labret retainer with push in disc &amp; Length: 6mm  &amp;  Color: Clear</v>
      </c>
      <c r="B153" s="57" t="str">
        <f>'Copy paste to Here'!C157</f>
        <v>LBRT14</v>
      </c>
      <c r="C153" s="57" t="s">
        <v>810</v>
      </c>
      <c r="D153" s="58">
        <f>Invoice!B157</f>
        <v>42</v>
      </c>
      <c r="E153" s="59">
        <f>'Shipping Invoice'!J157*$N$1</f>
        <v>4.9000000000000004</v>
      </c>
      <c r="F153" s="59">
        <f t="shared" si="6"/>
        <v>205.8</v>
      </c>
      <c r="G153" s="60">
        <f t="shared" si="7"/>
        <v>4.9000000000000004</v>
      </c>
      <c r="H153" s="63">
        <f t="shared" si="8"/>
        <v>205.8</v>
      </c>
    </row>
    <row r="154" spans="1:8" s="62" customFormat="1" ht="24" x14ac:dyDescent="0.25">
      <c r="A154" s="56" t="str">
        <f>IF((LEN('Copy paste to Here'!G158))&gt;5,((CONCATENATE('Copy paste to Here'!G158," &amp; ",'Copy paste to Here'!D158,"  &amp;  ",'Copy paste to Here'!E158))),"Empty Cell")</f>
        <v>14g Flexible acrylic labret retainer with push in disc &amp; Length: 8mm  &amp;  Color: Clear</v>
      </c>
      <c r="B154" s="57" t="str">
        <f>'Copy paste to Here'!C158</f>
        <v>LBRT14</v>
      </c>
      <c r="C154" s="57" t="s">
        <v>810</v>
      </c>
      <c r="D154" s="58">
        <f>Invoice!B158</f>
        <v>9</v>
      </c>
      <c r="E154" s="59">
        <f>'Shipping Invoice'!J158*$N$1</f>
        <v>4.9000000000000004</v>
      </c>
      <c r="F154" s="59">
        <f t="shared" si="6"/>
        <v>44.1</v>
      </c>
      <c r="G154" s="60">
        <f t="shared" si="7"/>
        <v>4.9000000000000004</v>
      </c>
      <c r="H154" s="63">
        <f t="shared" si="8"/>
        <v>44.1</v>
      </c>
    </row>
    <row r="155" spans="1:8" s="62" customFormat="1" ht="24" x14ac:dyDescent="0.25">
      <c r="A155" s="56" t="str">
        <f>IF((LEN('Copy paste to Here'!G159))&gt;5,((CONCATENATE('Copy paste to Here'!G159," &amp; ",'Copy paste to Here'!D159,"  &amp;  ",'Copy paste to Here'!E159))),"Empty Cell")</f>
        <v>16g Flexible acrylic labret retainer with push in disc &amp; Length: 6mm  &amp;  Color: Clear</v>
      </c>
      <c r="B155" s="57" t="str">
        <f>'Copy paste to Here'!C159</f>
        <v>LBRT16</v>
      </c>
      <c r="C155" s="57" t="s">
        <v>812</v>
      </c>
      <c r="D155" s="58">
        <f>Invoice!B159</f>
        <v>2</v>
      </c>
      <c r="E155" s="59">
        <f>'Shipping Invoice'!J159*$N$1</f>
        <v>4.9000000000000004</v>
      </c>
      <c r="F155" s="59">
        <f t="shared" si="6"/>
        <v>9.8000000000000007</v>
      </c>
      <c r="G155" s="60">
        <f t="shared" si="7"/>
        <v>4.9000000000000004</v>
      </c>
      <c r="H155" s="63">
        <f t="shared" si="8"/>
        <v>9.8000000000000007</v>
      </c>
    </row>
    <row r="156" spans="1:8" s="62" customFormat="1" ht="24" x14ac:dyDescent="0.25">
      <c r="A156" s="56" t="str">
        <f>IF((LEN('Copy paste to Here'!G160))&gt;5,((CONCATENATE('Copy paste to Here'!G160," &amp; ",'Copy paste to Here'!D160,"  &amp;  ",'Copy paste to Here'!E160))),"Empty Cell")</f>
        <v>16g Flexible acrylic labret retainer with push in disc &amp; Length: 8mm  &amp;  Color: Clear</v>
      </c>
      <c r="B156" s="57" t="str">
        <f>'Copy paste to Here'!C160</f>
        <v>LBRT16</v>
      </c>
      <c r="C156" s="57" t="s">
        <v>812</v>
      </c>
      <c r="D156" s="58">
        <f>Invoice!B160</f>
        <v>4</v>
      </c>
      <c r="E156" s="59">
        <f>'Shipping Invoice'!J160*$N$1</f>
        <v>4.9000000000000004</v>
      </c>
      <c r="F156" s="59">
        <f t="shared" si="6"/>
        <v>19.600000000000001</v>
      </c>
      <c r="G156" s="60">
        <f t="shared" si="7"/>
        <v>4.9000000000000004</v>
      </c>
      <c r="H156" s="63">
        <f t="shared" si="8"/>
        <v>19.600000000000001</v>
      </c>
    </row>
    <row r="157" spans="1:8" s="62" customFormat="1" ht="24" x14ac:dyDescent="0.25">
      <c r="A157" s="56" t="str">
        <f>IF((LEN('Copy paste to Here'!G161))&gt;5,((CONCATENATE('Copy paste to Here'!G161," &amp; ",'Copy paste to Here'!D161,"  &amp;  ",'Copy paste to Here'!E161))),"Empty Cell")</f>
        <v>16g Flexible acrylic labret retainer with push in disc &amp; Length: 10mm  &amp;  Color: Clear</v>
      </c>
      <c r="B157" s="57" t="str">
        <f>'Copy paste to Here'!C161</f>
        <v>LBRT16</v>
      </c>
      <c r="C157" s="57" t="s">
        <v>812</v>
      </c>
      <c r="D157" s="58">
        <f>Invoice!B161</f>
        <v>2</v>
      </c>
      <c r="E157" s="59">
        <f>'Shipping Invoice'!J161*$N$1</f>
        <v>4.9000000000000004</v>
      </c>
      <c r="F157" s="59">
        <f t="shared" ref="F157:F210" si="9">D157*E157</f>
        <v>9.8000000000000007</v>
      </c>
      <c r="G157" s="60">
        <f t="shared" si="7"/>
        <v>4.9000000000000004</v>
      </c>
      <c r="H157" s="63">
        <f t="shared" si="8"/>
        <v>9.8000000000000007</v>
      </c>
    </row>
    <row r="158" spans="1:8" s="62" customFormat="1" ht="24" x14ac:dyDescent="0.25">
      <c r="A158" s="56" t="str">
        <f>IF((LEN('Copy paste to Here'!G162))&gt;5,((CONCATENATE('Copy paste to Here'!G162," &amp; ",'Copy paste to Here'!D162,"  &amp;  ",'Copy paste to Here'!E162))),"Empty Cell")</f>
        <v>Premium PVD plated surgical steel labret, 16g (1.2mm) with a 3mm ball &amp; Length: 6mm  &amp;  Color: Gold</v>
      </c>
      <c r="B158" s="57" t="str">
        <f>'Copy paste to Here'!C162</f>
        <v>LBTB3</v>
      </c>
      <c r="C158" s="57" t="s">
        <v>814</v>
      </c>
      <c r="D158" s="58">
        <f>Invoice!B162</f>
        <v>2</v>
      </c>
      <c r="E158" s="59">
        <f>'Shipping Invoice'!J162*$N$1</f>
        <v>20.66</v>
      </c>
      <c r="F158" s="59">
        <f t="shared" si="9"/>
        <v>41.32</v>
      </c>
      <c r="G158" s="60">
        <f t="shared" si="7"/>
        <v>20.66</v>
      </c>
      <c r="H158" s="63">
        <f t="shared" si="8"/>
        <v>41.32</v>
      </c>
    </row>
    <row r="159" spans="1:8" s="62" customFormat="1" ht="24" x14ac:dyDescent="0.25">
      <c r="A159" s="56" t="str">
        <f>IF((LEN('Copy paste to Here'!G163))&gt;5,((CONCATENATE('Copy paste to Here'!G163," &amp; ",'Copy paste to Here'!D163,"  &amp;  ",'Copy paste to Here'!E163))),"Empty Cell")</f>
        <v>Premium PVD plated surgical steel labret, 16g (1.2mm) with a 3mm ball &amp; Length: 8mm  &amp;  Color: Gold</v>
      </c>
      <c r="B159" s="57" t="str">
        <f>'Copy paste to Here'!C163</f>
        <v>LBTB3</v>
      </c>
      <c r="C159" s="57" t="s">
        <v>814</v>
      </c>
      <c r="D159" s="58">
        <f>Invoice!B163</f>
        <v>2</v>
      </c>
      <c r="E159" s="59">
        <f>'Shipping Invoice'!J163*$N$1</f>
        <v>20.66</v>
      </c>
      <c r="F159" s="59">
        <f t="shared" si="9"/>
        <v>41.32</v>
      </c>
      <c r="G159" s="60">
        <f t="shared" si="7"/>
        <v>20.66</v>
      </c>
      <c r="H159" s="63">
        <f t="shared" si="8"/>
        <v>41.32</v>
      </c>
    </row>
    <row r="160" spans="1:8" s="62" customFormat="1" ht="24" x14ac:dyDescent="0.25">
      <c r="A160" s="56" t="str">
        <f>IF((LEN('Copy paste to Here'!G164))&gt;5,((CONCATENATE('Copy paste to Here'!G164," &amp; ",'Copy paste to Here'!D164,"  &amp;  ",'Copy paste to Here'!E164))),"Empty Cell")</f>
        <v>Premium PVD plated surgical steel labret, 16g (1.2mm) with a 3mm ball &amp; Length: 10mm  &amp;  Color: Gold</v>
      </c>
      <c r="B160" s="57" t="str">
        <f>'Copy paste to Here'!C164</f>
        <v>LBTB3</v>
      </c>
      <c r="C160" s="57" t="s">
        <v>814</v>
      </c>
      <c r="D160" s="58">
        <f>Invoice!B164</f>
        <v>2</v>
      </c>
      <c r="E160" s="59">
        <f>'Shipping Invoice'!J164*$N$1</f>
        <v>20.66</v>
      </c>
      <c r="F160" s="59">
        <f t="shared" si="9"/>
        <v>41.32</v>
      </c>
      <c r="G160" s="60">
        <f t="shared" si="7"/>
        <v>20.66</v>
      </c>
      <c r="H160" s="63">
        <f t="shared" si="8"/>
        <v>41.32</v>
      </c>
    </row>
    <row r="161" spans="1:8" s="62" customFormat="1" ht="24" x14ac:dyDescent="0.25">
      <c r="A161" s="56" t="str">
        <f>IF((LEN('Copy paste to Here'!G165))&gt;5,((CONCATENATE('Copy paste to Here'!G165," &amp; ",'Copy paste to Here'!D165,"  &amp;  ",'Copy paste to Here'!E165))),"Empty Cell")</f>
        <v>Anodized surgical steel labret, 14g (1.6mm) with a 4mm ball &amp; Length: 6mm  &amp;  Color: Black</v>
      </c>
      <c r="B161" s="57" t="str">
        <f>'Copy paste to Here'!C165</f>
        <v>LBTB4</v>
      </c>
      <c r="C161" s="57" t="s">
        <v>816</v>
      </c>
      <c r="D161" s="58">
        <f>Invoice!B165</f>
        <v>10</v>
      </c>
      <c r="E161" s="59">
        <f>'Shipping Invoice'!J165*$N$1</f>
        <v>20.66</v>
      </c>
      <c r="F161" s="59">
        <f t="shared" si="9"/>
        <v>206.6</v>
      </c>
      <c r="G161" s="60">
        <f t="shared" si="7"/>
        <v>20.66</v>
      </c>
      <c r="H161" s="63">
        <f t="shared" si="8"/>
        <v>206.6</v>
      </c>
    </row>
    <row r="162" spans="1:8" s="62" customFormat="1" ht="24" x14ac:dyDescent="0.25">
      <c r="A162" s="56" t="str">
        <f>IF((LEN('Copy paste to Here'!G166))&gt;5,((CONCATENATE('Copy paste to Here'!G166," &amp; ",'Copy paste to Here'!D166,"  &amp;  ",'Copy paste to Here'!E166))),"Empty Cell")</f>
        <v>Anodized surgical steel labret, 14g (1.6mm) with a 4mm ball &amp; Length: 6mm  &amp;  Color: Blue</v>
      </c>
      <c r="B162" s="57" t="str">
        <f>'Copy paste to Here'!C166</f>
        <v>LBTB4</v>
      </c>
      <c r="C162" s="57" t="s">
        <v>816</v>
      </c>
      <c r="D162" s="58">
        <f>Invoice!B166</f>
        <v>2</v>
      </c>
      <c r="E162" s="59">
        <f>'Shipping Invoice'!J166*$N$1</f>
        <v>20.66</v>
      </c>
      <c r="F162" s="59">
        <f t="shared" si="9"/>
        <v>41.32</v>
      </c>
      <c r="G162" s="60">
        <f t="shared" si="7"/>
        <v>20.66</v>
      </c>
      <c r="H162" s="63">
        <f t="shared" si="8"/>
        <v>41.32</v>
      </c>
    </row>
    <row r="163" spans="1:8" s="62" customFormat="1" ht="24" x14ac:dyDescent="0.25">
      <c r="A163" s="56" t="str">
        <f>IF((LEN('Copy paste to Here'!G167))&gt;5,((CONCATENATE('Copy paste to Here'!G167," &amp; ",'Copy paste to Here'!D167,"  &amp;  ",'Copy paste to Here'!E167))),"Empty Cell")</f>
        <v>Anodized surgical steel labret, 14g (1.6mm) with a 4mm ball &amp; Length: 8mm  &amp;  Color: Blue</v>
      </c>
      <c r="B163" s="57" t="str">
        <f>'Copy paste to Here'!C167</f>
        <v>LBTB4</v>
      </c>
      <c r="C163" s="57" t="s">
        <v>816</v>
      </c>
      <c r="D163" s="58">
        <f>Invoice!B167</f>
        <v>2</v>
      </c>
      <c r="E163" s="59">
        <f>'Shipping Invoice'!J167*$N$1</f>
        <v>20.66</v>
      </c>
      <c r="F163" s="59">
        <f t="shared" si="9"/>
        <v>41.32</v>
      </c>
      <c r="G163" s="60">
        <f t="shared" si="7"/>
        <v>20.66</v>
      </c>
      <c r="H163" s="63">
        <f t="shared" si="8"/>
        <v>41.32</v>
      </c>
    </row>
    <row r="164" spans="1:8" s="62" customFormat="1" ht="24" x14ac:dyDescent="0.25">
      <c r="A164" s="56" t="str">
        <f>IF((LEN('Copy paste to Here'!G168))&gt;5,((CONCATENATE('Copy paste to Here'!G168," &amp; ",'Copy paste to Here'!D168,"  &amp;  ",'Copy paste to Here'!E168))),"Empty Cell")</f>
        <v>Anodized surgical steel labret, 14g (1.6mm) with a 4mm ball &amp; Length: 10mm  &amp;  Color: Blue</v>
      </c>
      <c r="B164" s="57" t="str">
        <f>'Copy paste to Here'!C168</f>
        <v>LBTB4</v>
      </c>
      <c r="C164" s="57" t="s">
        <v>816</v>
      </c>
      <c r="D164" s="58">
        <f>Invoice!B168</f>
        <v>2</v>
      </c>
      <c r="E164" s="59">
        <f>'Shipping Invoice'!J168*$N$1</f>
        <v>20.66</v>
      </c>
      <c r="F164" s="59">
        <f t="shared" si="9"/>
        <v>41.32</v>
      </c>
      <c r="G164" s="60">
        <f t="shared" si="7"/>
        <v>20.66</v>
      </c>
      <c r="H164" s="63">
        <f t="shared" si="8"/>
        <v>41.32</v>
      </c>
    </row>
    <row r="165" spans="1:8" s="62" customFormat="1" ht="36" x14ac:dyDescent="0.25">
      <c r="A165" s="56" t="str">
        <f>IF((LEN('Copy paste to Here'!G169))&gt;5,((CONCATENATE('Copy paste to Here'!G169," &amp; ",'Copy paste to Here'!D169,"  &amp;  ",'Copy paste to Here'!E169))),"Empty Cell")</f>
        <v>Anodized 316L steel labret, 16g (1.2mm) with an internally threaded 2.5mm crystal top &amp; Length: 8mm  &amp;  Crystal Color: Amethyst / Black Anodized</v>
      </c>
      <c r="B165" s="57" t="str">
        <f>'Copy paste to Here'!C169</f>
        <v>LBTC25</v>
      </c>
      <c r="C165" s="57" t="s">
        <v>818</v>
      </c>
      <c r="D165" s="58">
        <f>Invoice!B169</f>
        <v>30</v>
      </c>
      <c r="E165" s="59">
        <f>'Shipping Invoice'!J169*$N$1</f>
        <v>34.67</v>
      </c>
      <c r="F165" s="59">
        <f t="shared" si="9"/>
        <v>1040.1000000000001</v>
      </c>
      <c r="G165" s="60">
        <f t="shared" si="7"/>
        <v>34.67</v>
      </c>
      <c r="H165" s="63">
        <f t="shared" si="8"/>
        <v>1040.1000000000001</v>
      </c>
    </row>
    <row r="166" spans="1:8" s="62" customFormat="1" ht="36" x14ac:dyDescent="0.25">
      <c r="A166" s="56" t="str">
        <f>IF((LEN('Copy paste to Here'!G170))&gt;5,((CONCATENATE('Copy paste to Here'!G170," &amp; ",'Copy paste to Here'!D170,"  &amp;  ",'Copy paste to Here'!E170))),"Empty Cell")</f>
        <v>Anodized 316L steel labret, 16g (1.2mm) with an internally threaded 2.5mm crystal top &amp; Length: 10mm  &amp;  Crystal Color: Light Siam / Black Anodized</v>
      </c>
      <c r="B166" s="57" t="str">
        <f>'Copy paste to Here'!C170</f>
        <v>LBTC25</v>
      </c>
      <c r="C166" s="57" t="s">
        <v>818</v>
      </c>
      <c r="D166" s="58">
        <f>Invoice!B170</f>
        <v>3</v>
      </c>
      <c r="E166" s="59">
        <f>'Shipping Invoice'!J170*$N$1</f>
        <v>34.67</v>
      </c>
      <c r="F166" s="59">
        <f t="shared" si="9"/>
        <v>104.01</v>
      </c>
      <c r="G166" s="60">
        <f t="shared" si="7"/>
        <v>34.67</v>
      </c>
      <c r="H166" s="63">
        <f t="shared" si="8"/>
        <v>104.01</v>
      </c>
    </row>
    <row r="167" spans="1:8" s="62" customFormat="1" ht="24" x14ac:dyDescent="0.25">
      <c r="A167" s="56" t="str">
        <f>IF((LEN('Copy paste to Here'!G171))&gt;5,((CONCATENATE('Copy paste to Here'!G171," &amp; ",'Copy paste to Here'!D171,"  &amp;  ",'Copy paste to Here'!E171))),"Empty Cell")</f>
        <v xml:space="preserve">5mm multi-crystal ferido glued balls with resin cover and 14g (1.6mm) threading (sold per pcs) &amp; Crystal Color: Blue Zircon  &amp;  </v>
      </c>
      <c r="B167" s="57" t="str">
        <f>'Copy paste to Here'!C171</f>
        <v>MFR5</v>
      </c>
      <c r="C167" s="57" t="s">
        <v>822</v>
      </c>
      <c r="D167" s="58">
        <f>Invoice!B171</f>
        <v>3</v>
      </c>
      <c r="E167" s="59">
        <f>'Shipping Invoice'!J171*$N$1</f>
        <v>57.43</v>
      </c>
      <c r="F167" s="59">
        <f t="shared" si="9"/>
        <v>172.29</v>
      </c>
      <c r="G167" s="60">
        <f t="shared" si="7"/>
        <v>57.43</v>
      </c>
      <c r="H167" s="63">
        <f t="shared" si="8"/>
        <v>172.29</v>
      </c>
    </row>
    <row r="168" spans="1:8" s="62" customFormat="1" ht="24" x14ac:dyDescent="0.25">
      <c r="A168" s="56" t="str">
        <f>IF((LEN('Copy paste to Here'!G172))&gt;5,((CONCATENATE('Copy paste to Here'!G172," &amp; ",'Copy paste to Here'!D172,"  &amp;  ",'Copy paste to Here'!E172))),"Empty Cell")</f>
        <v xml:space="preserve">Anodized surgical steel nose bone, 18g (1mm) with clear round crystal top &amp; Color: Black Anodized w/ Clear crystal  &amp;  </v>
      </c>
      <c r="B168" s="57" t="str">
        <f>'Copy paste to Here'!C172</f>
        <v>NBTS</v>
      </c>
      <c r="C168" s="57" t="s">
        <v>824</v>
      </c>
      <c r="D168" s="58">
        <f>Invoice!B172</f>
        <v>2</v>
      </c>
      <c r="E168" s="59">
        <f>'Shipping Invoice'!J172*$N$1</f>
        <v>17.16</v>
      </c>
      <c r="F168" s="59">
        <f t="shared" si="9"/>
        <v>34.32</v>
      </c>
      <c r="G168" s="60">
        <f t="shared" si="7"/>
        <v>17.16</v>
      </c>
      <c r="H168" s="63">
        <f t="shared" si="8"/>
        <v>34.32</v>
      </c>
    </row>
    <row r="169" spans="1:8" s="62" customFormat="1" ht="36" x14ac:dyDescent="0.25">
      <c r="A169" s="56" t="str">
        <f>IF((LEN('Copy paste to Here'!G173))&gt;5,((CONCATENATE('Copy paste to Here'!G173," &amp; ",'Copy paste to Here'!D173,"  &amp;  ",'Copy paste to Here'!E173))),"Empty Cell")</f>
        <v>High polished surgical steel hinged segment ring, 16g (1.2mm) with crystal and an inner diameter of 6mm to 10mm &amp; Length: 8mm  &amp;  Crystal Color: Amethyst</v>
      </c>
      <c r="B169" s="57" t="str">
        <f>'Copy paste to Here'!C173</f>
        <v>SEGH16J</v>
      </c>
      <c r="C169" s="57" t="s">
        <v>827</v>
      </c>
      <c r="D169" s="58">
        <f>Invoice!B173</f>
        <v>1</v>
      </c>
      <c r="E169" s="59">
        <f>'Shipping Invoice'!J173*$N$1</f>
        <v>78.45</v>
      </c>
      <c r="F169" s="59">
        <f t="shared" si="9"/>
        <v>78.45</v>
      </c>
      <c r="G169" s="60">
        <f t="shared" si="7"/>
        <v>78.45</v>
      </c>
      <c r="H169" s="63">
        <f t="shared" si="8"/>
        <v>78.45</v>
      </c>
    </row>
    <row r="170" spans="1:8" s="62" customFormat="1" ht="24" x14ac:dyDescent="0.25">
      <c r="A170" s="56" t="str">
        <f>IF((LEN('Copy paste to Here'!G174))&gt;5,((CONCATENATE('Copy paste to Here'!G174," &amp; ",'Copy paste to Here'!D174,"  &amp;  ",'Copy paste to Here'!E174))),"Empty Cell")</f>
        <v>316L Surgical steel septum retainer in a simple inverted U shape &amp; Gauge: 1.6mm  &amp;  Length: 10mm</v>
      </c>
      <c r="B170" s="57" t="str">
        <f>'Copy paste to Here'!C174</f>
        <v>SEPA</v>
      </c>
      <c r="C170" s="57" t="s">
        <v>916</v>
      </c>
      <c r="D170" s="58">
        <f>Invoice!B174</f>
        <v>2</v>
      </c>
      <c r="E170" s="59">
        <f>'Shipping Invoice'!J174*$N$1</f>
        <v>11.91</v>
      </c>
      <c r="F170" s="59">
        <f t="shared" si="9"/>
        <v>23.82</v>
      </c>
      <c r="G170" s="60">
        <f t="shared" si="7"/>
        <v>11.91</v>
      </c>
      <c r="H170" s="63">
        <f t="shared" si="8"/>
        <v>23.82</v>
      </c>
    </row>
    <row r="171" spans="1:8" s="62" customFormat="1" ht="36" x14ac:dyDescent="0.25">
      <c r="A171" s="56" t="str">
        <f>IF((LEN('Copy paste to Here'!G175))&gt;5,((CONCATENATE('Copy paste to Here'!G175," &amp; ",'Copy paste to Here'!D175,"  &amp;  ",'Copy paste to Here'!E175))),"Empty Cell")</f>
        <v>PVD plated 316L steel septum retainer in a simple inverted U shape &amp; Pincher Size: Thickness 1.6mm &amp; width 10mm  &amp;  Color: Black</v>
      </c>
      <c r="B171" s="57" t="str">
        <f>'Copy paste to Here'!C175</f>
        <v>SEPTA</v>
      </c>
      <c r="C171" s="57" t="s">
        <v>917</v>
      </c>
      <c r="D171" s="58">
        <f>Invoice!B175</f>
        <v>2</v>
      </c>
      <c r="E171" s="59">
        <f>'Shipping Invoice'!J175*$N$1</f>
        <v>24.16</v>
      </c>
      <c r="F171" s="59">
        <f t="shared" si="9"/>
        <v>48.32</v>
      </c>
      <c r="G171" s="60">
        <f t="shared" si="7"/>
        <v>24.16</v>
      </c>
      <c r="H171" s="63">
        <f t="shared" si="8"/>
        <v>48.32</v>
      </c>
    </row>
    <row r="172" spans="1:8" s="62" customFormat="1" ht="36" x14ac:dyDescent="0.25">
      <c r="A172" s="56" t="str">
        <f>IF((LEN('Copy paste to Here'!G176))&gt;5,((CONCATENATE('Copy paste to Here'!G176," &amp; ",'Copy paste to Here'!D176,"  &amp;  ",'Copy paste to Here'!E176))),"Empty Cell")</f>
        <v>Black PVD plated 316L steel septum retainer in a simple inverted U shape with outward pointing ends &amp; Gauge: 2.5mm  &amp;  Length: 12mm</v>
      </c>
      <c r="B172" s="57" t="str">
        <f>'Copy paste to Here'!C176</f>
        <v>SEPTB</v>
      </c>
      <c r="C172" s="57" t="s">
        <v>918</v>
      </c>
      <c r="D172" s="58">
        <f>Invoice!B176</f>
        <v>6</v>
      </c>
      <c r="E172" s="59">
        <f>'Shipping Invoice'!J176*$N$1</f>
        <v>24.16</v>
      </c>
      <c r="F172" s="59">
        <f t="shared" si="9"/>
        <v>144.96</v>
      </c>
      <c r="G172" s="60">
        <f t="shared" si="7"/>
        <v>24.16</v>
      </c>
      <c r="H172" s="63">
        <f t="shared" si="8"/>
        <v>144.96</v>
      </c>
    </row>
    <row r="173" spans="1:8" s="62" customFormat="1" ht="24" x14ac:dyDescent="0.25">
      <c r="A173" s="56" t="str">
        <f>IF((LEN('Copy paste to Here'!G177))&gt;5,((CONCATENATE('Copy paste to Here'!G177," &amp; ",'Copy paste to Here'!D177,"  &amp;  ",'Copy paste to Here'!E177))),"Empty Cell")</f>
        <v xml:space="preserve">Surgical steel spiral, 18g (1mm) with two 3mm balls &amp; Length: 8mm  &amp;  </v>
      </c>
      <c r="B173" s="57" t="str">
        <f>'Copy paste to Here'!C177</f>
        <v>SP18B3</v>
      </c>
      <c r="C173" s="57" t="s">
        <v>837</v>
      </c>
      <c r="D173" s="58">
        <f>Invoice!B177</f>
        <v>3</v>
      </c>
      <c r="E173" s="59">
        <f>'Shipping Invoice'!J177*$N$1</f>
        <v>11.91</v>
      </c>
      <c r="F173" s="59">
        <f t="shared" si="9"/>
        <v>35.730000000000004</v>
      </c>
      <c r="G173" s="60">
        <f t="shared" si="7"/>
        <v>11.91</v>
      </c>
      <c r="H173" s="63">
        <f t="shared" si="8"/>
        <v>35.730000000000004</v>
      </c>
    </row>
    <row r="174" spans="1:8" s="62" customFormat="1" ht="24" x14ac:dyDescent="0.25">
      <c r="A174" s="56" t="str">
        <f>IF((LEN('Copy paste to Here'!G178))&gt;5,((CONCATENATE('Copy paste to Here'!G178," &amp; ",'Copy paste to Here'!D178,"  &amp;  ",'Copy paste to Here'!E178))),"Empty Cell")</f>
        <v>Surgical steel eyebrow spiral, 18g (1mm) with two 3mm bezel set jewel balls &amp; Size: 8mm  &amp;  Crystal Color: AB</v>
      </c>
      <c r="B174" s="57" t="str">
        <f>'Copy paste to Here'!C178</f>
        <v>SP18JB3</v>
      </c>
      <c r="C174" s="57" t="s">
        <v>839</v>
      </c>
      <c r="D174" s="58">
        <f>Invoice!B178</f>
        <v>2</v>
      </c>
      <c r="E174" s="59">
        <f>'Shipping Invoice'!J178*$N$1</f>
        <v>21.01</v>
      </c>
      <c r="F174" s="59">
        <f t="shared" si="9"/>
        <v>42.02</v>
      </c>
      <c r="G174" s="60">
        <f t="shared" si="7"/>
        <v>21.01</v>
      </c>
      <c r="H174" s="63">
        <f t="shared" si="8"/>
        <v>42.02</v>
      </c>
    </row>
    <row r="175" spans="1:8" s="62" customFormat="1" ht="24" x14ac:dyDescent="0.25">
      <c r="A175" s="56" t="str">
        <f>IF((LEN('Copy paste to Here'!G179))&gt;5,((CONCATENATE('Copy paste to Here'!G179," &amp; ",'Copy paste to Here'!D179,"  &amp;  ",'Copy paste to Here'!E179))),"Empty Cell")</f>
        <v xml:space="preserve">Surgical steel eyebrow spiral, 20g (0.8mm) with two 3mm balls &amp; Length: 6mm  &amp;  </v>
      </c>
      <c r="B175" s="57" t="str">
        <f>'Copy paste to Here'!C179</f>
        <v>SP20B</v>
      </c>
      <c r="C175" s="57" t="s">
        <v>841</v>
      </c>
      <c r="D175" s="58">
        <f>Invoice!B179</f>
        <v>1</v>
      </c>
      <c r="E175" s="59">
        <f>'Shipping Invoice'!J179*$N$1</f>
        <v>13.66</v>
      </c>
      <c r="F175" s="59">
        <f t="shared" si="9"/>
        <v>13.66</v>
      </c>
      <c r="G175" s="60">
        <f t="shared" si="7"/>
        <v>13.66</v>
      </c>
      <c r="H175" s="63">
        <f t="shared" si="8"/>
        <v>13.66</v>
      </c>
    </row>
    <row r="176" spans="1:8" s="62" customFormat="1" ht="24" x14ac:dyDescent="0.25">
      <c r="A176" s="56" t="str">
        <f>IF((LEN('Copy paste to Here'!G180))&gt;5,((CONCATENATE('Copy paste to Here'!G180," &amp; ",'Copy paste to Here'!D180,"  &amp;  ",'Copy paste to Here'!E180))),"Empty Cell")</f>
        <v xml:space="preserve">Surgical steel eyebrow spiral, 20g (0.8mm) with two 3mm balls &amp; Length: 8mm  &amp;  </v>
      </c>
      <c r="B176" s="57" t="str">
        <f>'Copy paste to Here'!C180</f>
        <v>SP20B</v>
      </c>
      <c r="C176" s="57" t="s">
        <v>841</v>
      </c>
      <c r="D176" s="58">
        <f>Invoice!B180</f>
        <v>4</v>
      </c>
      <c r="E176" s="59">
        <f>'Shipping Invoice'!J180*$N$1</f>
        <v>13.66</v>
      </c>
      <c r="F176" s="59">
        <f t="shared" si="9"/>
        <v>54.64</v>
      </c>
      <c r="G176" s="60">
        <f t="shared" si="7"/>
        <v>13.66</v>
      </c>
      <c r="H176" s="63">
        <f t="shared" si="8"/>
        <v>54.64</v>
      </c>
    </row>
    <row r="177" spans="1:8" s="62" customFormat="1" ht="24" x14ac:dyDescent="0.25">
      <c r="A177" s="56" t="str">
        <f>IF((LEN('Copy paste to Here'!G181))&gt;5,((CONCATENATE('Copy paste to Here'!G181," &amp; ",'Copy paste to Here'!D181,"  &amp;  ",'Copy paste to Here'!E181))),"Empty Cell")</f>
        <v xml:space="preserve">Surgical steel spiral, 20g (0.8mm) with two 3mm cones &amp; Length: 6mm  &amp;  </v>
      </c>
      <c r="B177" s="57" t="str">
        <f>'Copy paste to Here'!C181</f>
        <v>SP20CN</v>
      </c>
      <c r="C177" s="57" t="s">
        <v>843</v>
      </c>
      <c r="D177" s="58">
        <f>Invoice!B181</f>
        <v>5</v>
      </c>
      <c r="E177" s="59">
        <f>'Shipping Invoice'!J181*$N$1</f>
        <v>13.66</v>
      </c>
      <c r="F177" s="59">
        <f t="shared" si="9"/>
        <v>68.3</v>
      </c>
      <c r="G177" s="60">
        <f t="shared" si="7"/>
        <v>13.66</v>
      </c>
      <c r="H177" s="63">
        <f t="shared" si="8"/>
        <v>68.3</v>
      </c>
    </row>
    <row r="178" spans="1:8" s="62" customFormat="1" ht="24" x14ac:dyDescent="0.25">
      <c r="A178" s="56" t="str">
        <f>IF((LEN('Copy paste to Here'!G182))&gt;5,((CONCATENATE('Copy paste to Here'!G182," &amp; ",'Copy paste to Here'!D182,"  &amp;  ",'Copy paste to Here'!E182))),"Empty Cell")</f>
        <v xml:space="preserve">Surgical steel spiral, 20g (0.8mm) with two 3mm cones &amp; Length: 8mm  &amp;  </v>
      </c>
      <c r="B178" s="57" t="str">
        <f>'Copy paste to Here'!C182</f>
        <v>SP20CN</v>
      </c>
      <c r="C178" s="57" t="s">
        <v>843</v>
      </c>
      <c r="D178" s="58">
        <f>Invoice!B182</f>
        <v>5</v>
      </c>
      <c r="E178" s="59">
        <f>'Shipping Invoice'!J182*$N$1</f>
        <v>13.66</v>
      </c>
      <c r="F178" s="59">
        <f t="shared" si="9"/>
        <v>68.3</v>
      </c>
      <c r="G178" s="60">
        <f t="shared" si="7"/>
        <v>13.66</v>
      </c>
      <c r="H178" s="63">
        <f t="shared" si="8"/>
        <v>68.3</v>
      </c>
    </row>
    <row r="179" spans="1:8" s="62" customFormat="1" ht="24" x14ac:dyDescent="0.25">
      <c r="A179" s="56" t="str">
        <f>IF((LEN('Copy paste to Here'!G183))&gt;5,((CONCATENATE('Copy paste to Here'!G183," &amp; ",'Copy paste to Here'!D183,"  &amp;  ",'Copy paste to Here'!E183))),"Empty Cell")</f>
        <v xml:space="preserve">Surgical steel spiral twister - 14g (1.6mm) with two 3mm balls &amp; Length: 12mm  &amp;  </v>
      </c>
      <c r="B179" s="57" t="str">
        <f>'Copy paste to Here'!C183</f>
        <v>SPB3</v>
      </c>
      <c r="C179" s="57" t="s">
        <v>845</v>
      </c>
      <c r="D179" s="58">
        <f>Invoice!B183</f>
        <v>4</v>
      </c>
      <c r="E179" s="59">
        <f>'Shipping Invoice'!J183*$N$1</f>
        <v>9.11</v>
      </c>
      <c r="F179" s="59">
        <f t="shared" si="9"/>
        <v>36.44</v>
      </c>
      <c r="G179" s="60">
        <f t="shared" si="7"/>
        <v>9.11</v>
      </c>
      <c r="H179" s="63">
        <f t="shared" si="8"/>
        <v>36.44</v>
      </c>
    </row>
    <row r="180" spans="1:8" s="62" customFormat="1" ht="24" x14ac:dyDescent="0.25">
      <c r="A180" s="56" t="str">
        <f>IF((LEN('Copy paste to Here'!G184))&gt;5,((CONCATENATE('Copy paste to Here'!G184," &amp; ",'Copy paste to Here'!D184,"  &amp;  ",'Copy paste to Here'!E184))),"Empty Cell")</f>
        <v xml:space="preserve">Surgical steel eyebrow spiral, 16g (1.2mm) with two 3mm UV dices &amp; Color: White  &amp;  </v>
      </c>
      <c r="B180" s="57" t="str">
        <f>'Copy paste to Here'!C184</f>
        <v>SPEUVDI</v>
      </c>
      <c r="C180" s="57" t="s">
        <v>847</v>
      </c>
      <c r="D180" s="58">
        <f>Invoice!B184</f>
        <v>2</v>
      </c>
      <c r="E180" s="59">
        <f>'Shipping Invoice'!J184*$N$1</f>
        <v>13.66</v>
      </c>
      <c r="F180" s="59">
        <f t="shared" si="9"/>
        <v>27.32</v>
      </c>
      <c r="G180" s="60">
        <f t="shared" si="7"/>
        <v>13.66</v>
      </c>
      <c r="H180" s="63">
        <f t="shared" si="8"/>
        <v>27.32</v>
      </c>
    </row>
    <row r="181" spans="1:8" s="62" customFormat="1" ht="24" x14ac:dyDescent="0.25">
      <c r="A181" s="56" t="str">
        <f>IF((LEN('Copy paste to Here'!G185))&gt;5,((CONCATENATE('Copy paste to Here'!G185," &amp; ",'Copy paste to Here'!D185,"  &amp;  ",'Copy paste to Here'!E185))),"Empty Cell")</f>
        <v xml:space="preserve">Surgical steel eyebrow spiral, 16g (1.2mm) with two 3mm UV dices &amp; Color: Light blue  &amp;  </v>
      </c>
      <c r="B181" s="57" t="str">
        <f>'Copy paste to Here'!C185</f>
        <v>SPEUVDI</v>
      </c>
      <c r="C181" s="57" t="s">
        <v>847</v>
      </c>
      <c r="D181" s="58">
        <f>Invoice!B185</f>
        <v>2</v>
      </c>
      <c r="E181" s="59">
        <f>'Shipping Invoice'!J185*$N$1</f>
        <v>13.66</v>
      </c>
      <c r="F181" s="59">
        <f t="shared" si="9"/>
        <v>27.32</v>
      </c>
      <c r="G181" s="60">
        <f t="shared" si="7"/>
        <v>13.66</v>
      </c>
      <c r="H181" s="63">
        <f t="shared" si="8"/>
        <v>27.32</v>
      </c>
    </row>
    <row r="182" spans="1:8" s="62" customFormat="1" ht="24" x14ac:dyDescent="0.25">
      <c r="A182" s="56" t="str">
        <f>IF((LEN('Copy paste to Here'!G186))&gt;5,((CONCATENATE('Copy paste to Here'!G186," &amp; ",'Copy paste to Here'!D186,"  &amp;  ",'Copy paste to Here'!E186))),"Empty Cell")</f>
        <v xml:space="preserve">Surgical steel eyebrow spiral, 16g (1.2mm) with two 3mm UV dices &amp; Color: Purple  &amp;  </v>
      </c>
      <c r="B182" s="57" t="str">
        <f>'Copy paste to Here'!C186</f>
        <v>SPEUVDI</v>
      </c>
      <c r="C182" s="57" t="s">
        <v>847</v>
      </c>
      <c r="D182" s="58">
        <f>Invoice!B186</f>
        <v>2</v>
      </c>
      <c r="E182" s="59">
        <f>'Shipping Invoice'!J186*$N$1</f>
        <v>13.66</v>
      </c>
      <c r="F182" s="59">
        <f t="shared" si="9"/>
        <v>27.32</v>
      </c>
      <c r="G182" s="60">
        <f t="shared" si="7"/>
        <v>13.66</v>
      </c>
      <c r="H182" s="63">
        <f t="shared" si="8"/>
        <v>27.32</v>
      </c>
    </row>
    <row r="183" spans="1:8" s="62" customFormat="1" ht="24" x14ac:dyDescent="0.25">
      <c r="A183" s="56" t="str">
        <f>IF((LEN('Copy paste to Here'!G187))&gt;5,((CONCATENATE('Copy paste to Here'!G187," &amp; ",'Copy paste to Here'!D187,"  &amp;  ",'Copy paste to Here'!E187))),"Empty Cell")</f>
        <v xml:space="preserve">Surgical steel eyebrow spiral, 16g (1.2mm) with two 3mm UV dices &amp; Color: Red  &amp;  </v>
      </c>
      <c r="B183" s="57" t="str">
        <f>'Copy paste to Here'!C187</f>
        <v>SPEUVDI</v>
      </c>
      <c r="C183" s="57" t="s">
        <v>847</v>
      </c>
      <c r="D183" s="58">
        <f>Invoice!B187</f>
        <v>2</v>
      </c>
      <c r="E183" s="59">
        <f>'Shipping Invoice'!J187*$N$1</f>
        <v>13.66</v>
      </c>
      <c r="F183" s="59">
        <f t="shared" si="9"/>
        <v>27.32</v>
      </c>
      <c r="G183" s="60">
        <f t="shared" si="7"/>
        <v>13.66</v>
      </c>
      <c r="H183" s="63">
        <f t="shared" si="8"/>
        <v>27.32</v>
      </c>
    </row>
    <row r="184" spans="1:8" s="62" customFormat="1" ht="24" x14ac:dyDescent="0.25">
      <c r="A184" s="56" t="str">
        <f>IF((LEN('Copy paste to Here'!G188))&gt;5,((CONCATENATE('Copy paste to Here'!G188," &amp; ",'Copy paste to Here'!D188,"  &amp;  ",'Copy paste to Here'!E188))),"Empty Cell")</f>
        <v>PVD plated surgical steel spiral, 18g (1mm) with two 3mm balls &amp; Length: 8mm  &amp;  Color: Black</v>
      </c>
      <c r="B184" s="57" t="str">
        <f>'Copy paste to Here'!C188</f>
        <v>SPT18B3</v>
      </c>
      <c r="C184" s="57" t="s">
        <v>849</v>
      </c>
      <c r="D184" s="58">
        <f>Invoice!B188</f>
        <v>3</v>
      </c>
      <c r="E184" s="59">
        <f>'Shipping Invoice'!J188*$N$1</f>
        <v>24.16</v>
      </c>
      <c r="F184" s="59">
        <f t="shared" si="9"/>
        <v>72.48</v>
      </c>
      <c r="G184" s="60">
        <f t="shared" si="7"/>
        <v>24.16</v>
      </c>
      <c r="H184" s="63">
        <f t="shared" si="8"/>
        <v>72.48</v>
      </c>
    </row>
    <row r="185" spans="1:8" s="62" customFormat="1" ht="24" x14ac:dyDescent="0.25">
      <c r="A185" s="56" t="str">
        <f>IF((LEN('Copy paste to Here'!G189))&gt;5,((CONCATENATE('Copy paste to Here'!G189," &amp; ",'Copy paste to Here'!D189,"  &amp;  ",'Copy paste to Here'!E189))),"Empty Cell")</f>
        <v>Anodized surgical steel eyebrow spiral, 20g (0.8mm) with two 3mm balls &amp; Length: 8mm  &amp;  Color: Black</v>
      </c>
      <c r="B185" s="57" t="str">
        <f>'Copy paste to Here'!C189</f>
        <v>SPT20B</v>
      </c>
      <c r="C185" s="57" t="s">
        <v>851</v>
      </c>
      <c r="D185" s="58">
        <f>Invoice!B189</f>
        <v>3</v>
      </c>
      <c r="E185" s="59">
        <f>'Shipping Invoice'!J189*$N$1</f>
        <v>20.66</v>
      </c>
      <c r="F185" s="59">
        <f t="shared" si="9"/>
        <v>61.980000000000004</v>
      </c>
      <c r="G185" s="60">
        <f t="shared" si="7"/>
        <v>20.66</v>
      </c>
      <c r="H185" s="63">
        <f t="shared" si="8"/>
        <v>61.980000000000004</v>
      </c>
    </row>
    <row r="186" spans="1:8" s="62" customFormat="1" ht="36" x14ac:dyDescent="0.25">
      <c r="A186" s="56" t="str">
        <f>IF((LEN('Copy paste to Here'!G190))&gt;5,((CONCATENATE('Copy paste to Here'!G190," &amp; ",'Copy paste to Here'!D190,"  &amp;  ",'Copy paste to Here'!E190))),"Empty Cell")</f>
        <v>Surgical steel tragus piercing barbell, 16g (1.2mm) with 3mm steel half ball with bezel set crystal and 3mm plain steel ball &amp; Length: 8mm  &amp;  Crystal Color: Emerald</v>
      </c>
      <c r="B186" s="57" t="str">
        <f>'Copy paste to Here'!C190</f>
        <v>TRG13</v>
      </c>
      <c r="C186" s="57" t="s">
        <v>853</v>
      </c>
      <c r="D186" s="58">
        <f>Invoice!B190</f>
        <v>2</v>
      </c>
      <c r="E186" s="59">
        <f>'Shipping Invoice'!J190*$N$1</f>
        <v>15.06</v>
      </c>
      <c r="F186" s="59">
        <f t="shared" si="9"/>
        <v>30.12</v>
      </c>
      <c r="G186" s="60">
        <f t="shared" si="7"/>
        <v>15.06</v>
      </c>
      <c r="H186" s="63">
        <f t="shared" si="8"/>
        <v>30.12</v>
      </c>
    </row>
    <row r="187" spans="1:8" s="62" customFormat="1" ht="36" x14ac:dyDescent="0.25">
      <c r="A187" s="56" t="str">
        <f>IF((LEN('Copy paste to Here'!G191))&gt;5,((CONCATENATE('Copy paste to Here'!G191," &amp; ",'Copy paste to Here'!D191,"  &amp;  ",'Copy paste to Here'!E191))),"Empty Cell")</f>
        <v xml:space="preserve">Titanium G23 tongue barbell, 14g (1.6mm) with a 6mm bezel jewel ball top and a lower 6mm plain ball, length of 16mm &amp; Color: Black Anodized w/ Clear crystal  &amp;  </v>
      </c>
      <c r="B187" s="57" t="str">
        <f>'Copy paste to Here'!C191</f>
        <v>UBBTC</v>
      </c>
      <c r="C187" s="57" t="s">
        <v>855</v>
      </c>
      <c r="D187" s="58">
        <f>Invoice!B191</f>
        <v>2</v>
      </c>
      <c r="E187" s="59">
        <f>'Shipping Invoice'!J191*$N$1</f>
        <v>85.8</v>
      </c>
      <c r="F187" s="59">
        <f t="shared" si="9"/>
        <v>171.6</v>
      </c>
      <c r="G187" s="60">
        <f t="shared" si="7"/>
        <v>85.8</v>
      </c>
      <c r="H187" s="63">
        <f t="shared" si="8"/>
        <v>171.6</v>
      </c>
    </row>
    <row r="188" spans="1:8" s="62" customFormat="1" ht="25.5" x14ac:dyDescent="0.25">
      <c r="A188" s="56" t="str">
        <f>IF((LEN('Copy paste to Here'!G192))&gt;5,((CONCATENATE('Copy paste to Here'!G192," &amp; ",'Copy paste to Here'!D192,"  &amp;  ",'Copy paste to Here'!E192))),"Empty Cell")</f>
        <v>Titanium G23 ball closure ring, 16g (1.2mm) with 4mm closure ball with a bezel set crystal &amp; Length: 8mm  &amp;  Crystal Color: Clear</v>
      </c>
      <c r="B188" s="57" t="str">
        <f>'Copy paste to Here'!C192</f>
        <v>UBCEC4S</v>
      </c>
      <c r="C188" s="57" t="s">
        <v>857</v>
      </c>
      <c r="D188" s="58">
        <f>Invoice!B192</f>
        <v>1</v>
      </c>
      <c r="E188" s="59">
        <f>'Shipping Invoice'!J192*$N$1</f>
        <v>38.17</v>
      </c>
      <c r="F188" s="59">
        <f t="shared" si="9"/>
        <v>38.17</v>
      </c>
      <c r="G188" s="60">
        <f t="shared" si="7"/>
        <v>38.17</v>
      </c>
      <c r="H188" s="63">
        <f t="shared" si="8"/>
        <v>38.17</v>
      </c>
    </row>
    <row r="189" spans="1:8" s="62" customFormat="1" ht="36" x14ac:dyDescent="0.25">
      <c r="A189" s="56" t="str">
        <f>IF((LEN('Copy paste to Here'!G193))&gt;5,((CONCATENATE('Copy paste to Here'!G193," &amp; ",'Copy paste to Here'!D193,"  &amp;  ",'Copy paste to Here'!E193))),"Empty Cell")</f>
        <v>Titanium G23 ball closure ring, 16g (1.2mm) with 4mm closure ball with a bezel set crystal &amp; Length: 8mm  &amp;  Crystal Color: Blue Zircon</v>
      </c>
      <c r="B189" s="57" t="str">
        <f>'Copy paste to Here'!C193</f>
        <v>UBCEC4S</v>
      </c>
      <c r="C189" s="57" t="s">
        <v>857</v>
      </c>
      <c r="D189" s="58">
        <f>Invoice!B193</f>
        <v>2</v>
      </c>
      <c r="E189" s="59">
        <f>'Shipping Invoice'!J193*$N$1</f>
        <v>38.17</v>
      </c>
      <c r="F189" s="59">
        <f t="shared" si="9"/>
        <v>76.34</v>
      </c>
      <c r="G189" s="60">
        <f t="shared" si="7"/>
        <v>38.17</v>
      </c>
      <c r="H189" s="63">
        <f t="shared" si="8"/>
        <v>76.34</v>
      </c>
    </row>
    <row r="190" spans="1:8" s="62" customFormat="1" ht="36" x14ac:dyDescent="0.25">
      <c r="A190" s="56" t="str">
        <f>IF((LEN('Copy paste to Here'!G194))&gt;5,((CONCATENATE('Copy paste to Here'!G194," &amp; ",'Copy paste to Here'!D194,"  &amp;  ",'Copy paste to Here'!E194))),"Empty Cell")</f>
        <v>Titanium G23 ball closure ring, 16g (1.2mm) with 4mm closure ball with a bezel set crystal &amp; Length: 10mm  &amp;  Crystal Color: Clear</v>
      </c>
      <c r="B190" s="57" t="str">
        <f>'Copy paste to Here'!C194</f>
        <v>UBCEC4S</v>
      </c>
      <c r="C190" s="57" t="s">
        <v>857</v>
      </c>
      <c r="D190" s="58">
        <f>Invoice!B194</f>
        <v>1</v>
      </c>
      <c r="E190" s="59">
        <f>'Shipping Invoice'!J194*$N$1</f>
        <v>38.17</v>
      </c>
      <c r="F190" s="59">
        <f t="shared" si="9"/>
        <v>38.17</v>
      </c>
      <c r="G190" s="60">
        <f t="shared" si="7"/>
        <v>38.17</v>
      </c>
      <c r="H190" s="63">
        <f t="shared" si="8"/>
        <v>38.17</v>
      </c>
    </row>
    <row r="191" spans="1:8" s="62" customFormat="1" ht="36" x14ac:dyDescent="0.25">
      <c r="A191" s="56" t="str">
        <f>IF((LEN('Copy paste to Here'!G195))&gt;5,((CONCATENATE('Copy paste to Here'!G195," &amp; ",'Copy paste to Here'!D195,"  &amp;  ",'Copy paste to Here'!E195))),"Empty Cell")</f>
        <v>Titanium G23 ball closure ring, 16g (1.2mm) with 4mm closure ball with a bezel set crystal &amp; Length: 10mm  &amp;  Crystal Color: Blue Zircon</v>
      </c>
      <c r="B191" s="57" t="str">
        <f>'Copy paste to Here'!C195</f>
        <v>UBCEC4S</v>
      </c>
      <c r="C191" s="57" t="s">
        <v>857</v>
      </c>
      <c r="D191" s="58">
        <f>Invoice!B195</f>
        <v>2</v>
      </c>
      <c r="E191" s="59">
        <f>'Shipping Invoice'!J195*$N$1</f>
        <v>38.17</v>
      </c>
      <c r="F191" s="59">
        <f t="shared" si="9"/>
        <v>76.34</v>
      </c>
      <c r="G191" s="60">
        <f t="shared" si="7"/>
        <v>38.17</v>
      </c>
      <c r="H191" s="63">
        <f t="shared" si="8"/>
        <v>76.34</v>
      </c>
    </row>
    <row r="192" spans="1:8" s="62" customFormat="1" ht="24" x14ac:dyDescent="0.25">
      <c r="A192" s="56" t="str">
        <f>IF((LEN('Copy paste to Here'!G196))&gt;5,((CONCATENATE('Copy paste to Here'!G196," &amp; ",'Copy paste to Here'!D196,"  &amp;  ",'Copy paste to Here'!E196))),"Empty Cell")</f>
        <v>Titanium G23 belly banana, 14g (1.6mm) with 8mm &amp; 5mm bezel set jewel ball &amp; Length: 8mm  &amp;  Crystal Color: Clear</v>
      </c>
      <c r="B192" s="57" t="str">
        <f>'Copy paste to Here'!C196</f>
        <v>UBN2CG</v>
      </c>
      <c r="C192" s="57" t="s">
        <v>859</v>
      </c>
      <c r="D192" s="58">
        <f>Invoice!B196</f>
        <v>6</v>
      </c>
      <c r="E192" s="59">
        <f>'Shipping Invoice'!J196*$N$1</f>
        <v>74.94</v>
      </c>
      <c r="F192" s="59">
        <f t="shared" si="9"/>
        <v>449.64</v>
      </c>
      <c r="G192" s="60">
        <f t="shared" si="7"/>
        <v>74.94</v>
      </c>
      <c r="H192" s="63">
        <f t="shared" si="8"/>
        <v>449.64</v>
      </c>
    </row>
    <row r="193" spans="1:8" s="62" customFormat="1" ht="24" x14ac:dyDescent="0.25">
      <c r="A193" s="56" t="str">
        <f>IF((LEN('Copy paste to Here'!G197))&gt;5,((CONCATENATE('Copy paste to Here'!G197," &amp; ",'Copy paste to Here'!D197,"  &amp;  ",'Copy paste to Here'!E197))),"Empty Cell")</f>
        <v>Titanium G23 belly banana, 14g (1.6mm) with 8mm &amp; 5mm bezel set jewel ball &amp; Length: 8mm  &amp;  Crystal Color: Light Amethyst</v>
      </c>
      <c r="B193" s="57" t="str">
        <f>'Copy paste to Here'!C197</f>
        <v>UBN2CG</v>
      </c>
      <c r="C193" s="57" t="s">
        <v>859</v>
      </c>
      <c r="D193" s="58">
        <f>Invoice!B197</f>
        <v>6</v>
      </c>
      <c r="E193" s="59">
        <f>'Shipping Invoice'!J197*$N$1</f>
        <v>74.94</v>
      </c>
      <c r="F193" s="59">
        <f t="shared" si="9"/>
        <v>449.64</v>
      </c>
      <c r="G193" s="60">
        <f t="shared" si="7"/>
        <v>74.94</v>
      </c>
      <c r="H193" s="63">
        <f t="shared" si="8"/>
        <v>449.64</v>
      </c>
    </row>
    <row r="194" spans="1:8" s="62" customFormat="1" ht="24" x14ac:dyDescent="0.25">
      <c r="A194" s="56" t="str">
        <f>IF((LEN('Copy paste to Here'!G198))&gt;5,((CONCATENATE('Copy paste to Here'!G198," &amp; ",'Copy paste to Here'!D198,"  &amp;  ",'Copy paste to Here'!E198))),"Empty Cell")</f>
        <v>Titanium G23 belly banana, 14g (1.6mm) with 8mm &amp; 5mm bezel set jewel ball &amp; Length: 8mm  &amp;  Crystal Color: Amethyst</v>
      </c>
      <c r="B194" s="57" t="str">
        <f>'Copy paste to Here'!C198</f>
        <v>UBN2CG</v>
      </c>
      <c r="C194" s="57" t="s">
        <v>859</v>
      </c>
      <c r="D194" s="58">
        <f>Invoice!B198</f>
        <v>6</v>
      </c>
      <c r="E194" s="59">
        <f>'Shipping Invoice'!J198*$N$1</f>
        <v>74.94</v>
      </c>
      <c r="F194" s="59">
        <f t="shared" si="9"/>
        <v>449.64</v>
      </c>
      <c r="G194" s="60">
        <f t="shared" si="7"/>
        <v>74.94</v>
      </c>
      <c r="H194" s="63">
        <f t="shared" si="8"/>
        <v>449.64</v>
      </c>
    </row>
    <row r="195" spans="1:8" s="62" customFormat="1" ht="24" x14ac:dyDescent="0.25">
      <c r="A195" s="56" t="str">
        <f>IF((LEN('Copy paste to Here'!G199))&gt;5,((CONCATENATE('Copy paste to Here'!G199," &amp; ",'Copy paste to Here'!D199,"  &amp;  ",'Copy paste to Here'!E199))),"Empty Cell")</f>
        <v xml:space="preserve">Titanium G23 eyebrow banana, 16g (1.2mm) with two 3mm balls &amp; Length: 6mm  &amp;  </v>
      </c>
      <c r="B195" s="57" t="str">
        <f>'Copy paste to Here'!C199</f>
        <v>UBNEB</v>
      </c>
      <c r="C195" s="57" t="s">
        <v>860</v>
      </c>
      <c r="D195" s="58">
        <f>Invoice!B199</f>
        <v>1</v>
      </c>
      <c r="E195" s="59">
        <f>'Shipping Invoice'!J199*$N$1</f>
        <v>34.67</v>
      </c>
      <c r="F195" s="59">
        <f t="shared" si="9"/>
        <v>34.67</v>
      </c>
      <c r="G195" s="60">
        <f t="shared" si="7"/>
        <v>34.67</v>
      </c>
      <c r="H195" s="63">
        <f t="shared" si="8"/>
        <v>34.67</v>
      </c>
    </row>
    <row r="196" spans="1:8" s="62" customFormat="1" ht="24" x14ac:dyDescent="0.25">
      <c r="A196" s="56" t="str">
        <f>IF((LEN('Copy paste to Here'!G200))&gt;5,((CONCATENATE('Copy paste to Here'!G200," &amp; ",'Copy paste to Here'!D200,"  &amp;  ",'Copy paste to Here'!E200))),"Empty Cell")</f>
        <v xml:space="preserve">Titanium G23 eyebrow banana, 16g (1.2mm) with two 3mm balls &amp; Length: 7mm  &amp;  </v>
      </c>
      <c r="B196" s="57" t="str">
        <f>'Copy paste to Here'!C200</f>
        <v>UBNEB</v>
      </c>
      <c r="C196" s="57" t="s">
        <v>860</v>
      </c>
      <c r="D196" s="58">
        <f>Invoice!B200</f>
        <v>3</v>
      </c>
      <c r="E196" s="59">
        <f>'Shipping Invoice'!J200*$N$1</f>
        <v>34.67</v>
      </c>
      <c r="F196" s="59">
        <f t="shared" si="9"/>
        <v>104.01</v>
      </c>
      <c r="G196" s="60">
        <f t="shared" si="7"/>
        <v>34.67</v>
      </c>
      <c r="H196" s="63">
        <f t="shared" si="8"/>
        <v>104.01</v>
      </c>
    </row>
    <row r="197" spans="1:8" s="62" customFormat="1" ht="24" x14ac:dyDescent="0.25">
      <c r="A197" s="56" t="str">
        <f>IF((LEN('Copy paste to Here'!G201))&gt;5,((CONCATENATE('Copy paste to Here'!G201," &amp; ",'Copy paste to Here'!D201,"  &amp;  ",'Copy paste to Here'!E201))),"Empty Cell")</f>
        <v xml:space="preserve">Titanium G23 eyebrow banana, 16g (1.2mm) with two 3mm balls &amp; Length: 8mm  &amp;  </v>
      </c>
      <c r="B197" s="57" t="str">
        <f>'Copy paste to Here'!C201</f>
        <v>UBNEB</v>
      </c>
      <c r="C197" s="57" t="s">
        <v>860</v>
      </c>
      <c r="D197" s="58">
        <f>Invoice!B201</f>
        <v>2</v>
      </c>
      <c r="E197" s="59">
        <f>'Shipping Invoice'!J201*$N$1</f>
        <v>34.67</v>
      </c>
      <c r="F197" s="59">
        <f t="shared" si="9"/>
        <v>69.34</v>
      </c>
      <c r="G197" s="60">
        <f t="shared" si="7"/>
        <v>34.67</v>
      </c>
      <c r="H197" s="63">
        <f t="shared" si="8"/>
        <v>69.34</v>
      </c>
    </row>
    <row r="198" spans="1:8" s="62" customFormat="1" ht="24" x14ac:dyDescent="0.25">
      <c r="A198" s="56" t="str">
        <f>IF((LEN('Copy paste to Here'!G202))&gt;5,((CONCATENATE('Copy paste to Here'!G202," &amp; ",'Copy paste to Here'!D202,"  &amp;  ",'Copy paste to Here'!E202))),"Empty Cell")</f>
        <v xml:space="preserve">Titanium G23 industrial barbell, 14g (1.6mm) with two 5mm balls &amp; Length: 38mm  &amp;  </v>
      </c>
      <c r="B198" s="57" t="str">
        <f>'Copy paste to Here'!C202</f>
        <v>UINDB</v>
      </c>
      <c r="C198" s="57" t="s">
        <v>862</v>
      </c>
      <c r="D198" s="58">
        <f>Invoice!B202</f>
        <v>5</v>
      </c>
      <c r="E198" s="59">
        <f>'Shipping Invoice'!J202*$N$1</f>
        <v>51.48</v>
      </c>
      <c r="F198" s="59">
        <f t="shared" si="9"/>
        <v>257.39999999999998</v>
      </c>
      <c r="G198" s="60">
        <f t="shared" si="7"/>
        <v>51.48</v>
      </c>
      <c r="H198" s="63">
        <f t="shared" si="8"/>
        <v>257.39999999999998</v>
      </c>
    </row>
    <row r="199" spans="1:8" s="62" customFormat="1" ht="36" x14ac:dyDescent="0.25">
      <c r="A199" s="56" t="str">
        <f>IF((LEN('Copy paste to Here'!G203))&gt;5,((CONCATENATE('Copy paste to Here'!G203," &amp; ",'Copy paste to Here'!D203,"  &amp;  ",'Copy paste to Here'!E203))),"Empty Cell")</f>
        <v>Titanium G23 Industrial barbell, 14g (1.6mm) with two 5mm ferido glued multi-crystal balls with resin cover &amp; Length: 35mm  &amp;  Crystal Color: Clear</v>
      </c>
      <c r="B199" s="57" t="str">
        <f>'Copy paste to Here'!C203</f>
        <v>UINFR5</v>
      </c>
      <c r="C199" s="57" t="s">
        <v>864</v>
      </c>
      <c r="D199" s="58">
        <f>Invoice!B203</f>
        <v>5</v>
      </c>
      <c r="E199" s="59">
        <f>'Shipping Invoice'!J203*$N$1</f>
        <v>133.78</v>
      </c>
      <c r="F199" s="59">
        <f t="shared" si="9"/>
        <v>668.9</v>
      </c>
      <c r="G199" s="60">
        <f t="shared" si="7"/>
        <v>133.78</v>
      </c>
      <c r="H199" s="63">
        <f t="shared" si="8"/>
        <v>668.9</v>
      </c>
    </row>
    <row r="200" spans="1:8" s="62" customFormat="1" ht="24" x14ac:dyDescent="0.25">
      <c r="A200" s="56" t="str">
        <f>IF((LEN('Copy paste to Here'!G204))&gt;5,((CONCATENATE('Copy paste to Here'!G204," &amp; ",'Copy paste to Here'!D204,"  &amp;  ",'Copy paste to Here'!E204))),"Empty Cell")</f>
        <v xml:space="preserve">Titanium G23 labret, 16g (1.2mm) with a 3mm ball &amp; Length: 8mm  &amp;  </v>
      </c>
      <c r="B200" s="57" t="str">
        <f>'Copy paste to Here'!C204</f>
        <v>ULBB3</v>
      </c>
      <c r="C200" s="57" t="s">
        <v>866</v>
      </c>
      <c r="D200" s="58">
        <f>Invoice!B204</f>
        <v>1</v>
      </c>
      <c r="E200" s="59">
        <f>'Shipping Invoice'!J204*$N$1</f>
        <v>34.67</v>
      </c>
      <c r="F200" s="59">
        <f t="shared" si="9"/>
        <v>34.67</v>
      </c>
      <c r="G200" s="60">
        <f t="shared" si="7"/>
        <v>34.67</v>
      </c>
      <c r="H200" s="63">
        <f t="shared" si="8"/>
        <v>34.67</v>
      </c>
    </row>
    <row r="201" spans="1:8" s="62" customFormat="1" ht="24" x14ac:dyDescent="0.25">
      <c r="A201" s="56" t="str">
        <f>IF((LEN('Copy paste to Here'!G205))&gt;5,((CONCATENATE('Copy paste to Here'!G205," &amp; ",'Copy paste to Here'!D205,"  &amp;  ",'Copy paste to Here'!E205))),"Empty Cell")</f>
        <v xml:space="preserve">Titanium G23 labret, 16g (1.2mm) with a 3mm ball &amp; Length: 9mm  &amp;  </v>
      </c>
      <c r="B201" s="57" t="str">
        <f>'Copy paste to Here'!C205</f>
        <v>ULBB3</v>
      </c>
      <c r="C201" s="57" t="s">
        <v>866</v>
      </c>
      <c r="D201" s="58">
        <f>Invoice!B205</f>
        <v>1</v>
      </c>
      <c r="E201" s="59">
        <f>'Shipping Invoice'!J205*$N$1</f>
        <v>34.67</v>
      </c>
      <c r="F201" s="59">
        <f t="shared" si="9"/>
        <v>34.67</v>
      </c>
      <c r="G201" s="60">
        <f t="shared" si="7"/>
        <v>34.67</v>
      </c>
      <c r="H201" s="63">
        <f t="shared" si="8"/>
        <v>34.67</v>
      </c>
    </row>
    <row r="202" spans="1:8" s="62" customFormat="1" ht="24" x14ac:dyDescent="0.25">
      <c r="A202" s="56" t="str">
        <f>IF((LEN('Copy paste to Here'!G206))&gt;5,((CONCATENATE('Copy paste to Here'!G206," &amp; ",'Copy paste to Here'!D206,"  &amp;  ",'Copy paste to Here'!E206))),"Empty Cell")</f>
        <v xml:space="preserve">Titanium G23 labret, 16g (1.2mm) with a 3mm ball &amp; Length: 10mm  &amp;  </v>
      </c>
      <c r="B202" s="57" t="str">
        <f>'Copy paste to Here'!C206</f>
        <v>ULBB3</v>
      </c>
      <c r="C202" s="57" t="s">
        <v>866</v>
      </c>
      <c r="D202" s="58">
        <f>Invoice!B206</f>
        <v>1</v>
      </c>
      <c r="E202" s="59">
        <f>'Shipping Invoice'!J206*$N$1</f>
        <v>34.67</v>
      </c>
      <c r="F202" s="59">
        <f t="shared" si="9"/>
        <v>34.67</v>
      </c>
      <c r="G202" s="60">
        <f t="shared" si="7"/>
        <v>34.67</v>
      </c>
      <c r="H202" s="63">
        <f t="shared" si="8"/>
        <v>34.67</v>
      </c>
    </row>
    <row r="203" spans="1:8" s="62" customFormat="1" ht="24" x14ac:dyDescent="0.25">
      <c r="A203" s="56" t="str">
        <f>IF((LEN('Copy paste to Here'!G207))&gt;5,((CONCATENATE('Copy paste to Here'!G207," &amp; ",'Copy paste to Here'!D207,"  &amp;  ",'Copy paste to Here'!E207))),"Empty Cell")</f>
        <v xml:space="preserve">Titanium G23 labret, 16g (1.2mm) with a 3mm ball &amp; Length: 11mm  &amp;  </v>
      </c>
      <c r="B203" s="57" t="str">
        <f>'Copy paste to Here'!C207</f>
        <v>ULBB3</v>
      </c>
      <c r="C203" s="57" t="s">
        <v>866</v>
      </c>
      <c r="D203" s="58">
        <f>Invoice!B207</f>
        <v>1</v>
      </c>
      <c r="E203" s="59">
        <f>'Shipping Invoice'!J207*$N$1</f>
        <v>34.67</v>
      </c>
      <c r="F203" s="59">
        <f t="shared" si="9"/>
        <v>34.67</v>
      </c>
      <c r="G203" s="60">
        <f t="shared" si="7"/>
        <v>34.67</v>
      </c>
      <c r="H203" s="63">
        <f t="shared" si="8"/>
        <v>34.67</v>
      </c>
    </row>
    <row r="204" spans="1:8" s="62" customFormat="1" ht="24" x14ac:dyDescent="0.25">
      <c r="A204" s="56" t="str">
        <f>IF((LEN('Copy paste to Here'!G208))&gt;5,((CONCATENATE('Copy paste to Here'!G208," &amp; ",'Copy paste to Here'!D208,"  &amp;  ",'Copy paste to Here'!E208))),"Empty Cell")</f>
        <v xml:space="preserve">Titanium G23 labret, 16g (1.2mm) with a 3mm cone &amp; Length: 11mm  &amp;  </v>
      </c>
      <c r="B204" s="57" t="str">
        <f>'Copy paste to Here'!C208</f>
        <v>ULBCN3</v>
      </c>
      <c r="C204" s="57" t="s">
        <v>868</v>
      </c>
      <c r="D204" s="58">
        <f>Invoice!B208</f>
        <v>2</v>
      </c>
      <c r="E204" s="59">
        <f>'Shipping Invoice'!J208*$N$1</f>
        <v>31.17</v>
      </c>
      <c r="F204" s="59">
        <f t="shared" si="9"/>
        <v>62.34</v>
      </c>
      <c r="G204" s="60">
        <f t="shared" si="7"/>
        <v>31.17</v>
      </c>
      <c r="H204" s="63">
        <f t="shared" si="8"/>
        <v>62.34</v>
      </c>
    </row>
    <row r="205" spans="1:8" s="62" customFormat="1" ht="36" x14ac:dyDescent="0.25">
      <c r="A205" s="56" t="str">
        <f>IF((LEN('Copy paste to Here'!G209))&gt;5,((CONCATENATE('Copy paste to Here'!G209," &amp; ",'Copy paste to Here'!D209,"  &amp;  ",'Copy paste to Here'!E209))),"Empty Cell")</f>
        <v>Titanium G23 internally threaded labret, 16g (1.2mm) with a 2.2mm flat head with a bezel set crystal &amp; Length: 8mm  &amp;  Crystal Color: AB</v>
      </c>
      <c r="B205" s="57" t="str">
        <f>'Copy paste to Here'!C209</f>
        <v>ULBICS</v>
      </c>
      <c r="C205" s="57" t="s">
        <v>870</v>
      </c>
      <c r="D205" s="58">
        <f>Invoice!B209</f>
        <v>2</v>
      </c>
      <c r="E205" s="59">
        <f>'Shipping Invoice'!J209*$N$1</f>
        <v>52.18</v>
      </c>
      <c r="F205" s="59">
        <f t="shared" si="9"/>
        <v>104.36</v>
      </c>
      <c r="G205" s="60">
        <f t="shared" si="7"/>
        <v>52.18</v>
      </c>
      <c r="H205" s="63">
        <f t="shared" si="8"/>
        <v>104.36</v>
      </c>
    </row>
    <row r="206" spans="1:8" s="62" customFormat="1" ht="24" x14ac:dyDescent="0.25">
      <c r="A206" s="56" t="str">
        <f>IF((LEN('Copy paste to Here'!G210))&gt;5,((CONCATENATE('Copy paste to Here'!G210," &amp; ",'Copy paste to Here'!D210,"  &amp;  ",'Copy paste to Here'!E210))),"Empty Cell")</f>
        <v xml:space="preserve">Titanium G23 nose bone, 18g (1mm) with bezel set round crystal top &amp; Crystal Color: Clear  &amp;  </v>
      </c>
      <c r="B206" s="57" t="str">
        <f>'Copy paste to Here'!C210</f>
        <v>UNBC</v>
      </c>
      <c r="C206" s="57" t="s">
        <v>872</v>
      </c>
      <c r="D206" s="58">
        <f>Invoice!B210</f>
        <v>2</v>
      </c>
      <c r="E206" s="59">
        <f>'Shipping Invoice'!J210*$N$1</f>
        <v>34.67</v>
      </c>
      <c r="F206" s="59">
        <f t="shared" si="9"/>
        <v>69.34</v>
      </c>
      <c r="G206" s="60">
        <f t="shared" si="7"/>
        <v>34.67</v>
      </c>
      <c r="H206" s="63">
        <f t="shared" si="8"/>
        <v>69.34</v>
      </c>
    </row>
    <row r="207" spans="1:8" s="62" customFormat="1" ht="24" x14ac:dyDescent="0.25">
      <c r="A207" s="56" t="str">
        <f>IF((LEN('Copy paste to Here'!G211))&gt;5,((CONCATENATE('Copy paste to Here'!G211," &amp; ",'Copy paste to Here'!D211,"  &amp;  ",'Copy paste to Here'!E211))),"Empty Cell")</f>
        <v xml:space="preserve">Titanium G23 nose bone, 18g (1mm) with bezel set round crystal top &amp; Crystal Color: AB  &amp;  </v>
      </c>
      <c r="B207" s="57" t="str">
        <f>'Copy paste to Here'!C211</f>
        <v>UNBC</v>
      </c>
      <c r="C207" s="57" t="s">
        <v>872</v>
      </c>
      <c r="D207" s="58">
        <f>Invoice!B211</f>
        <v>10</v>
      </c>
      <c r="E207" s="59">
        <f>'Shipping Invoice'!J211*$N$1</f>
        <v>34.67</v>
      </c>
      <c r="F207" s="59">
        <f t="shared" si="9"/>
        <v>346.70000000000005</v>
      </c>
      <c r="G207" s="60">
        <f t="shared" si="7"/>
        <v>34.67</v>
      </c>
      <c r="H207" s="63">
        <f t="shared" si="8"/>
        <v>346.70000000000005</v>
      </c>
    </row>
    <row r="208" spans="1:8" s="62" customFormat="1" ht="24" x14ac:dyDescent="0.25">
      <c r="A208" s="56" t="str">
        <f>IF((LEN('Copy paste to Here'!G212))&gt;5,((CONCATENATE('Copy paste to Here'!G212," &amp; ",'Copy paste to Here'!D212,"  &amp;  ",'Copy paste to Here'!E212))),"Empty Cell")</f>
        <v xml:space="preserve">Titanium G23 nose bone, 18g (1mm) with bezel set round crystal top &amp; Crystal Color: Amethyst  &amp;  </v>
      </c>
      <c r="B208" s="57" t="str">
        <f>'Copy paste to Here'!C212</f>
        <v>UNBC</v>
      </c>
      <c r="C208" s="57" t="s">
        <v>872</v>
      </c>
      <c r="D208" s="58">
        <f>Invoice!B212</f>
        <v>8</v>
      </c>
      <c r="E208" s="59">
        <f>'Shipping Invoice'!J212*$N$1</f>
        <v>34.67</v>
      </c>
      <c r="F208" s="59">
        <f t="shared" si="9"/>
        <v>277.36</v>
      </c>
      <c r="G208" s="60">
        <f t="shared" si="7"/>
        <v>34.67</v>
      </c>
      <c r="H208" s="63">
        <f t="shared" si="8"/>
        <v>277.36</v>
      </c>
    </row>
    <row r="209" spans="1:8" s="62" customFormat="1" ht="24" x14ac:dyDescent="0.25">
      <c r="A209" s="56" t="str">
        <f>IF((LEN('Copy paste to Here'!G213))&gt;5,((CONCATENATE('Copy paste to Here'!G213," &amp; ",'Copy paste to Here'!D213,"  &amp;  ",'Copy paste to Here'!E213))),"Empty Cell")</f>
        <v xml:space="preserve">Titanium G23 nose bone, 18g (1mm) with bezel set round crystal top &amp; Crystal Color: Fuchsia  &amp;  </v>
      </c>
      <c r="B209" s="57" t="str">
        <f>'Copy paste to Here'!C213</f>
        <v>UNBC</v>
      </c>
      <c r="C209" s="57" t="s">
        <v>872</v>
      </c>
      <c r="D209" s="58">
        <f>Invoice!B213</f>
        <v>8</v>
      </c>
      <c r="E209" s="59">
        <f>'Shipping Invoice'!J213*$N$1</f>
        <v>34.67</v>
      </c>
      <c r="F209" s="59">
        <f t="shared" si="9"/>
        <v>277.36</v>
      </c>
      <c r="G209" s="60">
        <f t="shared" si="7"/>
        <v>34.67</v>
      </c>
      <c r="H209" s="63">
        <f t="shared" si="8"/>
        <v>277.36</v>
      </c>
    </row>
    <row r="210" spans="1:8" s="62" customFormat="1" ht="24" x14ac:dyDescent="0.25">
      <c r="A210" s="56" t="str">
        <f>IF((LEN('Copy paste to Here'!G214))&gt;5,((CONCATENATE('Copy paste to Here'!G214," &amp; ",'Copy paste to Here'!D214,"  &amp;  ",'Copy paste to Here'!E214))),"Empty Cell")</f>
        <v xml:space="preserve">Titanium G23 Spiral, 14g (1.6mm) with two 4mm balls &amp; Length: 10mm  &amp;  </v>
      </c>
      <c r="B210" s="57" t="str">
        <f>'Copy paste to Here'!C214</f>
        <v>USPB4</v>
      </c>
      <c r="C210" s="57" t="s">
        <v>874</v>
      </c>
      <c r="D210" s="58">
        <f>Invoice!B214</f>
        <v>2</v>
      </c>
      <c r="E210" s="59">
        <f>'Shipping Invoice'!J214*$N$1</f>
        <v>52.18</v>
      </c>
      <c r="F210" s="59">
        <f t="shared" si="9"/>
        <v>104.36</v>
      </c>
      <c r="G210" s="60">
        <f t="shared" si="7"/>
        <v>52.18</v>
      </c>
      <c r="H210" s="63">
        <f t="shared" si="8"/>
        <v>104.36</v>
      </c>
    </row>
    <row r="211" spans="1:8" s="62" customFormat="1" ht="24" x14ac:dyDescent="0.25">
      <c r="A211" s="56" t="str">
        <f>IF((LEN('Copy paste to Here'!G215))&gt;5,((CONCATENATE('Copy paste to Here'!G215," &amp; ",'Copy paste to Here'!D215,"  &amp;  ",'Copy paste to Here'!E215))),"Empty Cell")</f>
        <v>Anodized titanium G23 tongue barbell, 14g (1.6mm) with two 6mm balls &amp; Length: 14mm  &amp;  Color: Black</v>
      </c>
      <c r="B211" s="57" t="str">
        <f>'Copy paste to Here'!C215</f>
        <v>UTBBG</v>
      </c>
      <c r="C211" s="57" t="s">
        <v>876</v>
      </c>
      <c r="D211" s="58">
        <f>Invoice!B215</f>
        <v>3</v>
      </c>
      <c r="E211" s="59">
        <f>'Shipping Invoice'!J215*$N$1</f>
        <v>67.239999999999995</v>
      </c>
      <c r="F211" s="59">
        <f t="shared" ref="F211:F274" si="10">D211*E211</f>
        <v>201.71999999999997</v>
      </c>
      <c r="G211" s="60">
        <f t="shared" ref="G211:G274" si="11">E211*$E$14</f>
        <v>67.239999999999995</v>
      </c>
      <c r="H211" s="63">
        <f t="shared" ref="H211:H274" si="12">D211*G211</f>
        <v>201.71999999999997</v>
      </c>
    </row>
    <row r="212" spans="1:8" s="62" customFormat="1" ht="24" x14ac:dyDescent="0.25">
      <c r="A212" s="56" t="str">
        <f>IF((LEN('Copy paste to Here'!G216))&gt;5,((CONCATENATE('Copy paste to Here'!G216," &amp; ",'Copy paste to Here'!D216,"  &amp;  ",'Copy paste to Here'!E216))),"Empty Cell")</f>
        <v>Anodized titanium G23 tongue barbell, 14g (1.6mm) with two 5mm balls &amp; Length: 14mm  &amp;  Color: Rainbow</v>
      </c>
      <c r="B212" s="57" t="str">
        <f>'Copy paste to Here'!C216</f>
        <v>UTBBS</v>
      </c>
      <c r="C212" s="57" t="s">
        <v>878</v>
      </c>
      <c r="D212" s="58">
        <f>Invoice!B216</f>
        <v>1</v>
      </c>
      <c r="E212" s="59">
        <f>'Shipping Invoice'!J216*$N$1</f>
        <v>57.43</v>
      </c>
      <c r="F212" s="59">
        <f t="shared" si="10"/>
        <v>57.43</v>
      </c>
      <c r="G212" s="60">
        <f t="shared" si="11"/>
        <v>57.43</v>
      </c>
      <c r="H212" s="63">
        <f t="shared" si="12"/>
        <v>57.43</v>
      </c>
    </row>
    <row r="213" spans="1:8" s="62" customFormat="1" ht="24" x14ac:dyDescent="0.25">
      <c r="A213" s="56" t="str">
        <f>IF((LEN('Copy paste to Here'!G217))&gt;5,((CONCATENATE('Copy paste to Here'!G217," &amp; ",'Copy paste to Here'!D217,"  &amp;  ",'Copy paste to Here'!E217))),"Empty Cell")</f>
        <v>Anodized titanium G23 tongue barbell, 14g (1.6mm) with two 5mm balls &amp; Length: 16mm  &amp;  Color: Black</v>
      </c>
      <c r="B213" s="57" t="str">
        <f>'Copy paste to Here'!C217</f>
        <v>UTBBS</v>
      </c>
      <c r="C213" s="57" t="s">
        <v>878</v>
      </c>
      <c r="D213" s="58">
        <f>Invoice!B217</f>
        <v>1</v>
      </c>
      <c r="E213" s="59">
        <f>'Shipping Invoice'!J217*$N$1</f>
        <v>57.43</v>
      </c>
      <c r="F213" s="59">
        <f t="shared" si="10"/>
        <v>57.43</v>
      </c>
      <c r="G213" s="60">
        <f t="shared" si="11"/>
        <v>57.43</v>
      </c>
      <c r="H213" s="63">
        <f t="shared" si="12"/>
        <v>57.43</v>
      </c>
    </row>
    <row r="214" spans="1:8" s="62" customFormat="1" ht="24" x14ac:dyDescent="0.25">
      <c r="A214" s="56" t="str">
        <f>IF((LEN('Copy paste to Here'!G218))&gt;5,((CONCATENATE('Copy paste to Here'!G218," &amp; ",'Copy paste to Here'!D218,"  &amp;  ",'Copy paste to Here'!E218))),"Empty Cell")</f>
        <v>Anodized titanium G23 tongue barbell, 14g (1.6mm) with two 5mm balls &amp; Length: 16mm  &amp;  Color: Blue</v>
      </c>
      <c r="B214" s="57" t="str">
        <f>'Copy paste to Here'!C218</f>
        <v>UTBBS</v>
      </c>
      <c r="C214" s="57" t="s">
        <v>878</v>
      </c>
      <c r="D214" s="58">
        <f>Invoice!B218</f>
        <v>1</v>
      </c>
      <c r="E214" s="59">
        <f>'Shipping Invoice'!J218*$N$1</f>
        <v>57.43</v>
      </c>
      <c r="F214" s="59">
        <f t="shared" si="10"/>
        <v>57.43</v>
      </c>
      <c r="G214" s="60">
        <f t="shared" si="11"/>
        <v>57.43</v>
      </c>
      <c r="H214" s="63">
        <f t="shared" si="12"/>
        <v>57.43</v>
      </c>
    </row>
    <row r="215" spans="1:8" s="62" customFormat="1" ht="36" x14ac:dyDescent="0.25">
      <c r="A215" s="56" t="str">
        <f>IF((LEN('Copy paste to Here'!G219))&gt;5,((CONCATENATE('Copy paste to Here'!G219," &amp; ",'Copy paste to Here'!D219,"  &amp;  ",'Copy paste to Here'!E219))),"Empty Cell")</f>
        <v>Anodized titanium G23 belly banana, 14g (1.6mm) with an 8mm bezel set jewel ball and an upper 5mm ball &amp; Length: 12mm  &amp;  Color: Rainbow</v>
      </c>
      <c r="B215" s="57" t="str">
        <f>'Copy paste to Here'!C219</f>
        <v>UTBN2CG</v>
      </c>
      <c r="C215" s="57" t="s">
        <v>880</v>
      </c>
      <c r="D215" s="58">
        <f>Invoice!B219</f>
        <v>1</v>
      </c>
      <c r="E215" s="59">
        <f>'Shipping Invoice'!J219*$N$1</f>
        <v>108.21</v>
      </c>
      <c r="F215" s="59">
        <f t="shared" si="10"/>
        <v>108.21</v>
      </c>
      <c r="G215" s="60">
        <f t="shared" si="11"/>
        <v>108.21</v>
      </c>
      <c r="H215" s="63">
        <f t="shared" si="12"/>
        <v>108.21</v>
      </c>
    </row>
    <row r="216" spans="1:8" s="62" customFormat="1" ht="24" x14ac:dyDescent="0.25">
      <c r="A216" s="56" t="str">
        <f>IF((LEN('Copy paste to Here'!G220))&gt;5,((CONCATENATE('Copy paste to Here'!G220," &amp; ",'Copy paste to Here'!D220,"  &amp;  ",'Copy paste to Here'!E220))),"Empty Cell")</f>
        <v>Anodized titanium G23 eyebrow banana, 16g (1.2mm) with two 3mm balls &amp; Length: 8mm  &amp;  Color: Purple</v>
      </c>
      <c r="B216" s="57" t="str">
        <f>'Copy paste to Here'!C220</f>
        <v>UTBNEB</v>
      </c>
      <c r="C216" s="57" t="s">
        <v>882</v>
      </c>
      <c r="D216" s="58">
        <f>Invoice!B220</f>
        <v>2</v>
      </c>
      <c r="E216" s="59">
        <f>'Shipping Invoice'!J220*$N$1</f>
        <v>48.33</v>
      </c>
      <c r="F216" s="59">
        <f t="shared" si="10"/>
        <v>96.66</v>
      </c>
      <c r="G216" s="60">
        <f t="shared" si="11"/>
        <v>48.33</v>
      </c>
      <c r="H216" s="63">
        <f t="shared" si="12"/>
        <v>96.66</v>
      </c>
    </row>
    <row r="217" spans="1:8" s="62" customFormat="1" ht="25.5" x14ac:dyDescent="0.25">
      <c r="A217" s="56" t="str">
        <f>IF((LEN('Copy paste to Here'!G221))&gt;5,((CONCATENATE('Copy paste to Here'!G221," &amp; ",'Copy paste to Here'!D221,"  &amp;  ",'Copy paste to Here'!E221))),"Empty Cell")</f>
        <v>Anodized titanium G23 eyebrow banana, 16g (1.2mm) with two 3mm cones &amp; Length: 8mm  &amp;  Color: Purple</v>
      </c>
      <c r="B217" s="57" t="str">
        <f>'Copy paste to Here'!C221</f>
        <v>UTBNECN</v>
      </c>
      <c r="C217" s="57" t="s">
        <v>884</v>
      </c>
      <c r="D217" s="58">
        <f>Invoice!B221</f>
        <v>1</v>
      </c>
      <c r="E217" s="59">
        <f>'Shipping Invoice'!J221*$N$1</f>
        <v>48.68</v>
      </c>
      <c r="F217" s="59">
        <f t="shared" si="10"/>
        <v>48.68</v>
      </c>
      <c r="G217" s="60">
        <f t="shared" si="11"/>
        <v>48.68</v>
      </c>
      <c r="H217" s="63">
        <f t="shared" si="12"/>
        <v>48.68</v>
      </c>
    </row>
    <row r="218" spans="1:8" s="62" customFormat="1" ht="24" x14ac:dyDescent="0.25">
      <c r="A218" s="56" t="str">
        <f>IF((LEN('Copy paste to Here'!G222))&gt;5,((CONCATENATE('Copy paste to Here'!G222," &amp; ",'Copy paste to Here'!D222,"  &amp;  ",'Copy paste to Here'!E222))),"Empty Cell")</f>
        <v>Anodized titanium G23 circular barbell, 14g (1.6mm) with 5mm balls &amp; Length: 8mm  &amp;  Color: Purple</v>
      </c>
      <c r="B218" s="57" t="str">
        <f>'Copy paste to Here'!C222</f>
        <v>UTCBB5</v>
      </c>
      <c r="C218" s="57" t="s">
        <v>886</v>
      </c>
      <c r="D218" s="58">
        <f>Invoice!B222</f>
        <v>1</v>
      </c>
      <c r="E218" s="59">
        <f>'Shipping Invoice'!J222*$N$1</f>
        <v>54.28</v>
      </c>
      <c r="F218" s="59">
        <f t="shared" si="10"/>
        <v>54.28</v>
      </c>
      <c r="G218" s="60">
        <f t="shared" si="11"/>
        <v>54.28</v>
      </c>
      <c r="H218" s="63">
        <f t="shared" si="12"/>
        <v>54.28</v>
      </c>
    </row>
    <row r="219" spans="1:8" s="62" customFormat="1" ht="24" x14ac:dyDescent="0.25">
      <c r="A219" s="56" t="str">
        <f>IF((LEN('Copy paste to Here'!G223))&gt;5,((CONCATENATE('Copy paste to Here'!G223," &amp; ",'Copy paste to Here'!D223,"  &amp;  ",'Copy paste to Here'!E223))),"Empty Cell")</f>
        <v>Anodized titanium G23 circular barbell, 14g (1.6mm) with 5mm balls &amp; Length: 10mm  &amp;  Color: Black</v>
      </c>
      <c r="B219" s="57" t="str">
        <f>'Copy paste to Here'!C223</f>
        <v>UTCBB5</v>
      </c>
      <c r="C219" s="57" t="s">
        <v>886</v>
      </c>
      <c r="D219" s="58">
        <f>Invoice!B223</f>
        <v>2</v>
      </c>
      <c r="E219" s="59">
        <f>'Shipping Invoice'!J223*$N$1</f>
        <v>54.28</v>
      </c>
      <c r="F219" s="59">
        <f t="shared" si="10"/>
        <v>108.56</v>
      </c>
      <c r="G219" s="60">
        <f t="shared" si="11"/>
        <v>54.28</v>
      </c>
      <c r="H219" s="63">
        <f t="shared" si="12"/>
        <v>108.56</v>
      </c>
    </row>
    <row r="220" spans="1:8" s="62" customFormat="1" ht="24" x14ac:dyDescent="0.25">
      <c r="A220" s="56" t="str">
        <f>IF((LEN('Copy paste to Here'!G224))&gt;5,((CONCATENATE('Copy paste to Here'!G224," &amp; ",'Copy paste to Here'!D224,"  &amp;  ",'Copy paste to Here'!E224))),"Empty Cell")</f>
        <v>Anodized titanium G23 circular barbell, 14g (1.6mm) with 5mm balls &amp; Length: 12mm  &amp;  Color: Black</v>
      </c>
      <c r="B220" s="57" t="str">
        <f>'Copy paste to Here'!C224</f>
        <v>UTCBB5</v>
      </c>
      <c r="C220" s="57" t="s">
        <v>886</v>
      </c>
      <c r="D220" s="58">
        <f>Invoice!B224</f>
        <v>5</v>
      </c>
      <c r="E220" s="59">
        <f>'Shipping Invoice'!J224*$N$1</f>
        <v>54.28</v>
      </c>
      <c r="F220" s="59">
        <f t="shared" si="10"/>
        <v>271.39999999999998</v>
      </c>
      <c r="G220" s="60">
        <f t="shared" si="11"/>
        <v>54.28</v>
      </c>
      <c r="H220" s="63">
        <f t="shared" si="12"/>
        <v>271.39999999999998</v>
      </c>
    </row>
    <row r="221" spans="1:8" s="62" customFormat="1" ht="24" x14ac:dyDescent="0.25">
      <c r="A221" s="56" t="str">
        <f>IF((LEN('Copy paste to Here'!G225))&gt;5,((CONCATENATE('Copy paste to Here'!G225," &amp; ",'Copy paste to Here'!D225,"  &amp;  ",'Copy paste to Here'!E225))),"Empty Cell")</f>
        <v>Anodized titanium G23 circular barbell, 14g (1.6mm) with 5mm balls &amp; Length: 12mm  &amp;  Color: Green</v>
      </c>
      <c r="B221" s="57" t="str">
        <f>'Copy paste to Here'!C225</f>
        <v>UTCBB5</v>
      </c>
      <c r="C221" s="57" t="s">
        <v>886</v>
      </c>
      <c r="D221" s="58">
        <f>Invoice!B225</f>
        <v>1</v>
      </c>
      <c r="E221" s="59">
        <f>'Shipping Invoice'!J225*$N$1</f>
        <v>54.28</v>
      </c>
      <c r="F221" s="59">
        <f t="shared" si="10"/>
        <v>54.28</v>
      </c>
      <c r="G221" s="60">
        <f t="shared" si="11"/>
        <v>54.28</v>
      </c>
      <c r="H221" s="63">
        <f t="shared" si="12"/>
        <v>54.28</v>
      </c>
    </row>
    <row r="222" spans="1:8" s="62" customFormat="1" ht="24" x14ac:dyDescent="0.25">
      <c r="A222" s="56" t="str">
        <f>IF((LEN('Copy paste to Here'!G226))&gt;5,((CONCATENATE('Copy paste to Here'!G226," &amp; ",'Copy paste to Here'!D226,"  &amp;  ",'Copy paste to Here'!E226))),"Empty Cell")</f>
        <v>Anodized titanium G23 circular barbell, 14g (1.6mm) with 5mm balls &amp; Length: 12mm  &amp;  Color: Purple</v>
      </c>
      <c r="B222" s="57" t="str">
        <f>'Copy paste to Here'!C226</f>
        <v>UTCBB5</v>
      </c>
      <c r="C222" s="57" t="s">
        <v>886</v>
      </c>
      <c r="D222" s="58">
        <f>Invoice!B226</f>
        <v>1</v>
      </c>
      <c r="E222" s="59">
        <f>'Shipping Invoice'!J226*$N$1</f>
        <v>54.28</v>
      </c>
      <c r="F222" s="59">
        <f t="shared" si="10"/>
        <v>54.28</v>
      </c>
      <c r="G222" s="60">
        <f t="shared" si="11"/>
        <v>54.28</v>
      </c>
      <c r="H222" s="63">
        <f t="shared" si="12"/>
        <v>54.28</v>
      </c>
    </row>
    <row r="223" spans="1:8" s="62" customFormat="1" ht="25.5" x14ac:dyDescent="0.25">
      <c r="A223" s="56" t="str">
        <f>IF((LEN('Copy paste to Here'!G227))&gt;5,((CONCATENATE('Copy paste to Here'!G227," &amp; ",'Copy paste to Here'!D227,"  &amp;  ",'Copy paste to Here'!E227))),"Empty Cell")</f>
        <v>Anodized titanium G23 circular barbell, 14g (1.6mm) with 5mm cones &amp; Length: 10mm  &amp;  Color: Green</v>
      </c>
      <c r="B223" s="57" t="str">
        <f>'Copy paste to Here'!C227</f>
        <v>UTCBCN5</v>
      </c>
      <c r="C223" s="57" t="s">
        <v>888</v>
      </c>
      <c r="D223" s="58">
        <f>Invoice!B227</f>
        <v>5</v>
      </c>
      <c r="E223" s="59">
        <f>'Shipping Invoice'!J227*$N$1</f>
        <v>57.43</v>
      </c>
      <c r="F223" s="59">
        <f t="shared" si="10"/>
        <v>287.14999999999998</v>
      </c>
      <c r="G223" s="60">
        <f t="shared" si="11"/>
        <v>57.43</v>
      </c>
      <c r="H223" s="63">
        <f t="shared" si="12"/>
        <v>287.14999999999998</v>
      </c>
    </row>
    <row r="224" spans="1:8" s="62" customFormat="1" ht="25.5" x14ac:dyDescent="0.25">
      <c r="A224" s="56" t="str">
        <f>IF((LEN('Copy paste to Here'!G228))&gt;5,((CONCATENATE('Copy paste to Here'!G228," &amp; ",'Copy paste to Here'!D228,"  &amp;  ",'Copy paste to Here'!E228))),"Empty Cell")</f>
        <v>Anodized titanium G23 circular barbell, 14g (1.6mm) with 5mm cones &amp; Length: 12mm  &amp;  Color: Green</v>
      </c>
      <c r="B224" s="57" t="str">
        <f>'Copy paste to Here'!C228</f>
        <v>UTCBCN5</v>
      </c>
      <c r="C224" s="57" t="s">
        <v>888</v>
      </c>
      <c r="D224" s="58">
        <f>Invoice!B228</f>
        <v>2</v>
      </c>
      <c r="E224" s="59">
        <f>'Shipping Invoice'!J228*$N$1</f>
        <v>57.43</v>
      </c>
      <c r="F224" s="59">
        <f t="shared" si="10"/>
        <v>114.86</v>
      </c>
      <c r="G224" s="60">
        <f t="shared" si="11"/>
        <v>57.43</v>
      </c>
      <c r="H224" s="63">
        <f t="shared" si="12"/>
        <v>114.86</v>
      </c>
    </row>
    <row r="225" spans="1:8" s="62" customFormat="1" ht="25.5" x14ac:dyDescent="0.25">
      <c r="A225" s="56" t="str">
        <f>IF((LEN('Copy paste to Here'!G229))&gt;5,((CONCATENATE('Copy paste to Here'!G229," &amp; ",'Copy paste to Here'!D229,"  &amp;  ",'Copy paste to Here'!E229))),"Empty Cell")</f>
        <v>Anodized titanium G23 circular eyebrow barbell, 16g (1.2mm) with 3mm cones &amp; Length: 6mm  &amp;  Color: Blue</v>
      </c>
      <c r="B225" s="57" t="str">
        <f>'Copy paste to Here'!C229</f>
        <v>UTCBECN</v>
      </c>
      <c r="C225" s="57" t="s">
        <v>890</v>
      </c>
      <c r="D225" s="58">
        <f>Invoice!B229</f>
        <v>1</v>
      </c>
      <c r="E225" s="59">
        <f>'Shipping Invoice'!J229*$N$1</f>
        <v>54.63</v>
      </c>
      <c r="F225" s="59">
        <f t="shared" si="10"/>
        <v>54.63</v>
      </c>
      <c r="G225" s="60">
        <f t="shared" si="11"/>
        <v>54.63</v>
      </c>
      <c r="H225" s="63">
        <f t="shared" si="12"/>
        <v>54.63</v>
      </c>
    </row>
    <row r="226" spans="1:8" s="62" customFormat="1" ht="25.5" x14ac:dyDescent="0.25">
      <c r="A226" s="56" t="str">
        <f>IF((LEN('Copy paste to Here'!G230))&gt;5,((CONCATENATE('Copy paste to Here'!G230," &amp; ",'Copy paste to Here'!D230,"  &amp;  ",'Copy paste to Here'!E230))),"Empty Cell")</f>
        <v>Anodized titanium G23 circular eyebrow barbell, 16g (1.2mm) with 3mm cones &amp; Length: 6mm  &amp;  Color: Rainbow</v>
      </c>
      <c r="B226" s="57" t="str">
        <f>'Copy paste to Here'!C230</f>
        <v>UTCBECN</v>
      </c>
      <c r="C226" s="57" t="s">
        <v>890</v>
      </c>
      <c r="D226" s="58">
        <f>Invoice!B230</f>
        <v>1</v>
      </c>
      <c r="E226" s="59">
        <f>'Shipping Invoice'!J230*$N$1</f>
        <v>54.63</v>
      </c>
      <c r="F226" s="59">
        <f t="shared" si="10"/>
        <v>54.63</v>
      </c>
      <c r="G226" s="60">
        <f t="shared" si="11"/>
        <v>54.63</v>
      </c>
      <c r="H226" s="63">
        <f t="shared" si="12"/>
        <v>54.63</v>
      </c>
    </row>
    <row r="227" spans="1:8" s="62" customFormat="1" ht="25.5" x14ac:dyDescent="0.25">
      <c r="A227" s="56" t="str">
        <f>IF((LEN('Copy paste to Here'!G231))&gt;5,((CONCATENATE('Copy paste to Here'!G231," &amp; ",'Copy paste to Here'!D231,"  &amp;  ",'Copy paste to Here'!E231))),"Empty Cell")</f>
        <v>Anodized titanium G23 circular eyebrow barbell, 16g (1.2mm) with 3mm cones &amp; Length: 8mm  &amp;  Color: Purple</v>
      </c>
      <c r="B227" s="57" t="str">
        <f>'Copy paste to Here'!C231</f>
        <v>UTCBECN</v>
      </c>
      <c r="C227" s="57" t="s">
        <v>890</v>
      </c>
      <c r="D227" s="58">
        <f>Invoice!B231</f>
        <v>1</v>
      </c>
      <c r="E227" s="59">
        <f>'Shipping Invoice'!J231*$N$1</f>
        <v>54.63</v>
      </c>
      <c r="F227" s="59">
        <f t="shared" si="10"/>
        <v>54.63</v>
      </c>
      <c r="G227" s="60">
        <f t="shared" si="11"/>
        <v>54.63</v>
      </c>
      <c r="H227" s="63">
        <f t="shared" si="12"/>
        <v>54.63</v>
      </c>
    </row>
    <row r="228" spans="1:8" s="62" customFormat="1" ht="36" x14ac:dyDescent="0.25">
      <c r="A228" s="56" t="str">
        <f>IF((LEN('Copy paste to Here'!G232))&gt;5,((CONCATENATE('Copy paste to Here'!G232," &amp; ",'Copy paste to Here'!D232,"  &amp;  ",'Copy paste to Here'!E232))),"Empty Cell")</f>
        <v>Anodized titanium G23 circular barbell, 16g (1.2mm) with 4mm resin-covered Ferido multi-crystal balls &amp; Length: 12mm  &amp;  Crystal Color: Blue Zircon</v>
      </c>
      <c r="B228" s="57" t="str">
        <f>'Copy paste to Here'!C232</f>
        <v>UTCBEFR4</v>
      </c>
      <c r="C228" s="57" t="s">
        <v>892</v>
      </c>
      <c r="D228" s="58">
        <f>Invoice!B232</f>
        <v>1</v>
      </c>
      <c r="E228" s="59">
        <f>'Shipping Invoice'!J232*$N$1</f>
        <v>141.47999999999999</v>
      </c>
      <c r="F228" s="59">
        <f t="shared" si="10"/>
        <v>141.47999999999999</v>
      </c>
      <c r="G228" s="60">
        <f t="shared" si="11"/>
        <v>141.47999999999999</v>
      </c>
      <c r="H228" s="63">
        <f t="shared" si="12"/>
        <v>141.47999999999999</v>
      </c>
    </row>
    <row r="229" spans="1:8" s="62" customFormat="1" ht="24" x14ac:dyDescent="0.25">
      <c r="A229" s="56" t="str">
        <f>IF((LEN('Copy paste to Here'!G233))&gt;5,((CONCATENATE('Copy paste to Here'!G233," &amp; ",'Copy paste to Here'!D233,"  &amp;  ",'Copy paste to Here'!E233))),"Empty Cell")</f>
        <v>Anodized titanium G23 industrial barbell, 14g (1.6mm) with two 5mm balls &amp; Length: 38mm  &amp;  Color: Black</v>
      </c>
      <c r="B229" s="57" t="str">
        <f>'Copy paste to Here'!C233</f>
        <v>UTINB</v>
      </c>
      <c r="C229" s="57" t="s">
        <v>894</v>
      </c>
      <c r="D229" s="58">
        <f>Invoice!B233</f>
        <v>4</v>
      </c>
      <c r="E229" s="59">
        <f>'Shipping Invoice'!J233*$N$1</f>
        <v>59.18</v>
      </c>
      <c r="F229" s="59">
        <f t="shared" si="10"/>
        <v>236.72</v>
      </c>
      <c r="G229" s="60">
        <f t="shared" si="11"/>
        <v>59.18</v>
      </c>
      <c r="H229" s="63">
        <f t="shared" si="12"/>
        <v>236.72</v>
      </c>
    </row>
    <row r="230" spans="1:8" s="62" customFormat="1" ht="24" x14ac:dyDescent="0.25">
      <c r="A230" s="56" t="str">
        <f>IF((LEN('Copy paste to Here'!G234))&gt;5,((CONCATENATE('Copy paste to Here'!G234," &amp; ",'Copy paste to Here'!D234,"  &amp;  ",'Copy paste to Here'!E234))),"Empty Cell")</f>
        <v>Anodized titanium G23 industrial barbell, 14g (1.6mm) with two 5mm balls &amp; Length: 38mm  &amp;  Color: Rainbow</v>
      </c>
      <c r="B230" s="57" t="str">
        <f>'Copy paste to Here'!C234</f>
        <v>UTINB</v>
      </c>
      <c r="C230" s="57" t="s">
        <v>894</v>
      </c>
      <c r="D230" s="58">
        <f>Invoice!B234</f>
        <v>3</v>
      </c>
      <c r="E230" s="59">
        <f>'Shipping Invoice'!J234*$N$1</f>
        <v>59.18</v>
      </c>
      <c r="F230" s="59">
        <f t="shared" si="10"/>
        <v>177.54</v>
      </c>
      <c r="G230" s="60">
        <f t="shared" si="11"/>
        <v>59.18</v>
      </c>
      <c r="H230" s="63">
        <f t="shared" si="12"/>
        <v>177.54</v>
      </c>
    </row>
    <row r="231" spans="1:8" s="62" customFormat="1" ht="24" x14ac:dyDescent="0.25">
      <c r="A231" s="56" t="str">
        <f>IF((LEN('Copy paste to Here'!G235))&gt;5,((CONCATENATE('Copy paste to Here'!G235," &amp; ",'Copy paste to Here'!D235,"  &amp;  ",'Copy paste to Here'!E235))),"Empty Cell")</f>
        <v>Anodized titanium G23 industrial barbell, 14g (1.6mm) with two 5mm balls &amp; Length: 38mm  &amp;  Color: Green</v>
      </c>
      <c r="B231" s="57" t="str">
        <f>'Copy paste to Here'!C235</f>
        <v>UTINB</v>
      </c>
      <c r="C231" s="57" t="s">
        <v>894</v>
      </c>
      <c r="D231" s="58">
        <f>Invoice!B235</f>
        <v>2</v>
      </c>
      <c r="E231" s="59">
        <f>'Shipping Invoice'!J235*$N$1</f>
        <v>59.18</v>
      </c>
      <c r="F231" s="59">
        <f t="shared" si="10"/>
        <v>118.36</v>
      </c>
      <c r="G231" s="60">
        <f t="shared" si="11"/>
        <v>59.18</v>
      </c>
      <c r="H231" s="63">
        <f t="shared" si="12"/>
        <v>118.36</v>
      </c>
    </row>
    <row r="232" spans="1:8" s="62" customFormat="1" ht="24" x14ac:dyDescent="0.25">
      <c r="A232" s="56" t="str">
        <f>IF((LEN('Copy paste to Here'!G236))&gt;5,((CONCATENATE('Copy paste to Here'!G236," &amp; ",'Copy paste to Here'!D236,"  &amp;  ",'Copy paste to Here'!E236))),"Empty Cell")</f>
        <v>Anodized titanium G23 industrial barbell, 14g (1.6mm) with two 5mm balls &amp; Length: 38mm  &amp;  Color: Purple</v>
      </c>
      <c r="B232" s="57" t="str">
        <f>'Copy paste to Here'!C236</f>
        <v>UTINB</v>
      </c>
      <c r="C232" s="57" t="s">
        <v>894</v>
      </c>
      <c r="D232" s="58">
        <f>Invoice!B236</f>
        <v>3</v>
      </c>
      <c r="E232" s="59">
        <f>'Shipping Invoice'!J236*$N$1</f>
        <v>59.18</v>
      </c>
      <c r="F232" s="59">
        <f t="shared" si="10"/>
        <v>177.54</v>
      </c>
      <c r="G232" s="60">
        <f t="shared" si="11"/>
        <v>59.18</v>
      </c>
      <c r="H232" s="63">
        <f t="shared" si="12"/>
        <v>177.54</v>
      </c>
    </row>
    <row r="233" spans="1:8" s="62" customFormat="1" ht="24" x14ac:dyDescent="0.25">
      <c r="A233" s="56" t="str">
        <f>IF((LEN('Copy paste to Here'!G237))&gt;5,((CONCATENATE('Copy paste to Here'!G237," &amp; ",'Copy paste to Here'!D237,"  &amp;  ",'Copy paste to Here'!E237))),"Empty Cell")</f>
        <v>Anodized titanium G23 industrial barbell, 14g (1.6mm) with two 4mm balls &amp; Length: 35mm  &amp;  Color: Black</v>
      </c>
      <c r="B233" s="57" t="str">
        <f>'Copy paste to Here'!C237</f>
        <v>UTINB4</v>
      </c>
      <c r="C233" s="57" t="s">
        <v>896</v>
      </c>
      <c r="D233" s="58">
        <f>Invoice!B237</f>
        <v>2</v>
      </c>
      <c r="E233" s="59">
        <f>'Shipping Invoice'!J237*$N$1</f>
        <v>62.69</v>
      </c>
      <c r="F233" s="59">
        <f t="shared" si="10"/>
        <v>125.38</v>
      </c>
      <c r="G233" s="60">
        <f t="shared" si="11"/>
        <v>62.69</v>
      </c>
      <c r="H233" s="63">
        <f t="shared" si="12"/>
        <v>125.38</v>
      </c>
    </row>
    <row r="234" spans="1:8" s="62" customFormat="1" ht="24" x14ac:dyDescent="0.25">
      <c r="A234" s="56" t="str">
        <f>IF((LEN('Copy paste to Here'!G238))&gt;5,((CONCATENATE('Copy paste to Here'!G238," &amp; ",'Copy paste to Here'!D238,"  &amp;  ",'Copy paste to Here'!E238))),"Empty Cell")</f>
        <v>Anodized titanium G23 industrial barbell, 14g (1.6mm) with two 5mm cones &amp; Length: 35mm  &amp;  Color: Rainbow</v>
      </c>
      <c r="B234" s="57" t="str">
        <f>'Copy paste to Here'!C238</f>
        <v>UTINCN</v>
      </c>
      <c r="C234" s="57" t="s">
        <v>898</v>
      </c>
      <c r="D234" s="58">
        <f>Invoice!B238</f>
        <v>1</v>
      </c>
      <c r="E234" s="59">
        <f>'Shipping Invoice'!J238*$N$1</f>
        <v>67.239999999999995</v>
      </c>
      <c r="F234" s="59">
        <f t="shared" si="10"/>
        <v>67.239999999999995</v>
      </c>
      <c r="G234" s="60">
        <f t="shared" si="11"/>
        <v>67.239999999999995</v>
      </c>
      <c r="H234" s="63">
        <f t="shared" si="12"/>
        <v>67.239999999999995</v>
      </c>
    </row>
    <row r="235" spans="1:8" s="62" customFormat="1" ht="24" x14ac:dyDescent="0.25">
      <c r="A235" s="56" t="str">
        <f>IF((LEN('Copy paste to Here'!G239))&gt;5,((CONCATENATE('Copy paste to Here'!G239," &amp; ",'Copy paste to Here'!D239,"  &amp;  ",'Copy paste to Here'!E239))),"Empty Cell")</f>
        <v>Anodized titanium G23 industrial barbell, 14g (1.6mm) with two 5mm cones &amp; Length: 38mm  &amp;  Color: Green</v>
      </c>
      <c r="B235" s="57" t="str">
        <f>'Copy paste to Here'!C239</f>
        <v>UTINCN</v>
      </c>
      <c r="C235" s="57" t="s">
        <v>898</v>
      </c>
      <c r="D235" s="58">
        <f>Invoice!B239</f>
        <v>2</v>
      </c>
      <c r="E235" s="59">
        <f>'Shipping Invoice'!J239*$N$1</f>
        <v>67.239999999999995</v>
      </c>
      <c r="F235" s="59">
        <f t="shared" si="10"/>
        <v>134.47999999999999</v>
      </c>
      <c r="G235" s="60">
        <f t="shared" si="11"/>
        <v>67.239999999999995</v>
      </c>
      <c r="H235" s="63">
        <f t="shared" si="12"/>
        <v>134.47999999999999</v>
      </c>
    </row>
    <row r="236" spans="1:8" s="62" customFormat="1" ht="24" x14ac:dyDescent="0.25">
      <c r="A236" s="56" t="str">
        <f>IF((LEN('Copy paste to Here'!G240))&gt;5,((CONCATENATE('Copy paste to Here'!G240," &amp; ",'Copy paste to Here'!D240,"  &amp;  ",'Copy paste to Here'!E240))),"Empty Cell")</f>
        <v>Anodized titanium G23 industrial barbell, 14g (1.6mm) with two 5mm cones &amp; Length: 38mm  &amp;  Color: Purple</v>
      </c>
      <c r="B236" s="57" t="str">
        <f>'Copy paste to Here'!C240</f>
        <v>UTINCN</v>
      </c>
      <c r="C236" s="57" t="s">
        <v>898</v>
      </c>
      <c r="D236" s="58">
        <f>Invoice!B240</f>
        <v>1</v>
      </c>
      <c r="E236" s="59">
        <f>'Shipping Invoice'!J240*$N$1</f>
        <v>67.239999999999995</v>
      </c>
      <c r="F236" s="59">
        <f t="shared" si="10"/>
        <v>67.239999999999995</v>
      </c>
      <c r="G236" s="60">
        <f t="shared" si="11"/>
        <v>67.239999999999995</v>
      </c>
      <c r="H236" s="63">
        <f t="shared" si="12"/>
        <v>67.239999999999995</v>
      </c>
    </row>
    <row r="237" spans="1:8" s="62" customFormat="1" ht="36" x14ac:dyDescent="0.25">
      <c r="A237" s="56" t="str">
        <f>IF((LEN('Copy paste to Here'!G241))&gt;5,((CONCATENATE('Copy paste to Here'!G241," &amp; ",'Copy paste to Here'!D241,"  &amp;  ",'Copy paste to Here'!E241))),"Empty Cell")</f>
        <v>Anodized titanium G23 industrial barbell, 14g (1.6mm) with two 5mm ferido glued multi crystal balls with resin cover &amp; Length: 38mm  &amp;  Crystal Color: Clear</v>
      </c>
      <c r="B237" s="57" t="str">
        <f>'Copy paste to Here'!C241</f>
        <v>UTINFR5</v>
      </c>
      <c r="C237" s="57" t="s">
        <v>900</v>
      </c>
      <c r="D237" s="58">
        <f>Invoice!B241</f>
        <v>1</v>
      </c>
      <c r="E237" s="59">
        <f>'Shipping Invoice'!J241*$N$1</f>
        <v>143.58000000000001</v>
      </c>
      <c r="F237" s="59">
        <f t="shared" si="10"/>
        <v>143.58000000000001</v>
      </c>
      <c r="G237" s="60">
        <f t="shared" si="11"/>
        <v>143.58000000000001</v>
      </c>
      <c r="H237" s="63">
        <f t="shared" si="12"/>
        <v>143.58000000000001</v>
      </c>
    </row>
    <row r="238" spans="1:8" s="62" customFormat="1" ht="36" x14ac:dyDescent="0.25">
      <c r="A238" s="56" t="str">
        <f>IF((LEN('Copy paste to Here'!G242))&gt;5,((CONCATENATE('Copy paste to Here'!G242," &amp; ",'Copy paste to Here'!D242,"  &amp;  ",'Copy paste to Here'!E242))),"Empty Cell")</f>
        <v>Anodized titanium G23 industrial barbell, 14g (1.6mm) with two 5mm ferido glued multi crystal balls with resin cover &amp; Length: 38mm  &amp;  Crystal Color: AB</v>
      </c>
      <c r="B238" s="57" t="str">
        <f>'Copy paste to Here'!C242</f>
        <v>UTINFR5</v>
      </c>
      <c r="C238" s="57" t="s">
        <v>900</v>
      </c>
      <c r="D238" s="58">
        <f>Invoice!B242</f>
        <v>2</v>
      </c>
      <c r="E238" s="59">
        <f>'Shipping Invoice'!J242*$N$1</f>
        <v>143.58000000000001</v>
      </c>
      <c r="F238" s="59">
        <f t="shared" si="10"/>
        <v>287.16000000000003</v>
      </c>
      <c r="G238" s="60">
        <f t="shared" si="11"/>
        <v>143.58000000000001</v>
      </c>
      <c r="H238" s="63">
        <f t="shared" si="12"/>
        <v>287.16000000000003</v>
      </c>
    </row>
    <row r="239" spans="1:8" s="62" customFormat="1" ht="24" x14ac:dyDescent="0.25">
      <c r="A239" s="56" t="str">
        <f>IF((LEN('Copy paste to Here'!G243))&gt;5,((CONCATENATE('Copy paste to Here'!G243," &amp; ",'Copy paste to Here'!D243,"  &amp;  ",'Copy paste to Here'!E243))),"Empty Cell")</f>
        <v>Anodized titanium G23 labret, 16g (1.2mm) with a 3mm ball &amp; Length: 8mm  &amp;  Color: Purple</v>
      </c>
      <c r="B239" s="57" t="str">
        <f>'Copy paste to Here'!C243</f>
        <v>UTLBB3</v>
      </c>
      <c r="C239" s="57" t="s">
        <v>902</v>
      </c>
      <c r="D239" s="58">
        <f>Invoice!B243</f>
        <v>1</v>
      </c>
      <c r="E239" s="59">
        <f>'Shipping Invoice'!J243*$N$1</f>
        <v>51.48</v>
      </c>
      <c r="F239" s="59">
        <f t="shared" si="10"/>
        <v>51.48</v>
      </c>
      <c r="G239" s="60">
        <f t="shared" si="11"/>
        <v>51.48</v>
      </c>
      <c r="H239" s="63">
        <f t="shared" si="12"/>
        <v>51.48</v>
      </c>
    </row>
    <row r="240" spans="1:8" s="62" customFormat="1" ht="36" x14ac:dyDescent="0.25">
      <c r="A240" s="56" t="str">
        <f>IF((LEN('Copy paste to Here'!G244))&gt;5,((CONCATENATE('Copy paste to Here'!G244," &amp; ",'Copy paste to Here'!D244,"  &amp;  ",'Copy paste to Here'!E244))),"Empty Cell")</f>
        <v>Anodized titanium G23 labret, 16g (1.2mm) with a 4mm bezel set jewel ball &amp; Length: 10mm  &amp;  Color: Black Anodized w/ Aquamarine crystal</v>
      </c>
      <c r="B240" s="57" t="str">
        <f>'Copy paste to Here'!C244</f>
        <v>UTLBC4</v>
      </c>
      <c r="C240" s="57" t="s">
        <v>904</v>
      </c>
      <c r="D240" s="58">
        <f>Invoice!B244</f>
        <v>2</v>
      </c>
      <c r="E240" s="59">
        <f>'Shipping Invoice'!J244*$N$1</f>
        <v>72.84</v>
      </c>
      <c r="F240" s="59">
        <f t="shared" si="10"/>
        <v>145.68</v>
      </c>
      <c r="G240" s="60">
        <f t="shared" si="11"/>
        <v>72.84</v>
      </c>
      <c r="H240" s="63">
        <f t="shared" si="12"/>
        <v>145.68</v>
      </c>
    </row>
    <row r="241" spans="1:8" s="62" customFormat="1" ht="36" x14ac:dyDescent="0.25">
      <c r="A241" s="56" t="str">
        <f>IF((LEN('Copy paste to Here'!G245))&gt;5,((CONCATENATE('Copy paste to Here'!G245," &amp; ",'Copy paste to Here'!D245,"  &amp;  ",'Copy paste to Here'!E245))),"Empty Cell")</f>
        <v>Anodized titanium G23 labret, 16g (1.2mm) with a 4mm bezel set jewel ball &amp; Length: 10mm  &amp;  Color: Black Anodized w/ Rose crystal</v>
      </c>
      <c r="B241" s="57" t="str">
        <f>'Copy paste to Here'!C245</f>
        <v>UTLBC4</v>
      </c>
      <c r="C241" s="57" t="s">
        <v>904</v>
      </c>
      <c r="D241" s="58">
        <f>Invoice!B245</f>
        <v>4</v>
      </c>
      <c r="E241" s="59">
        <f>'Shipping Invoice'!J245*$N$1</f>
        <v>72.84</v>
      </c>
      <c r="F241" s="59">
        <f t="shared" si="10"/>
        <v>291.36</v>
      </c>
      <c r="G241" s="60">
        <f t="shared" si="11"/>
        <v>72.84</v>
      </c>
      <c r="H241" s="63">
        <f t="shared" si="12"/>
        <v>291.36</v>
      </c>
    </row>
    <row r="242" spans="1:8" s="62" customFormat="1" ht="36" x14ac:dyDescent="0.25">
      <c r="A242" s="56" t="str">
        <f>IF((LEN('Copy paste to Here'!G246))&gt;5,((CONCATENATE('Copy paste to Here'!G246," &amp; ",'Copy paste to Here'!D246,"  &amp;  ",'Copy paste to Here'!E246))),"Empty Cell")</f>
        <v xml:space="preserve">Pack of 10 steel posts for labrets - 1.2mm threading (16g), selectable length ”body jewelry parts” (4mm base of labret) &amp; Length: 9mm  &amp;  </v>
      </c>
      <c r="B242" s="57" t="str">
        <f>'Copy paste to Here'!C246</f>
        <v>XLB16G</v>
      </c>
      <c r="C242" s="57" t="s">
        <v>908</v>
      </c>
      <c r="D242" s="58">
        <f>Invoice!B246</f>
        <v>1</v>
      </c>
      <c r="E242" s="59">
        <f>'Shipping Invoice'!J246*$N$1</f>
        <v>43.43</v>
      </c>
      <c r="F242" s="59">
        <f t="shared" si="10"/>
        <v>43.43</v>
      </c>
      <c r="G242" s="60">
        <f t="shared" si="11"/>
        <v>43.43</v>
      </c>
      <c r="H242" s="63">
        <f t="shared" si="12"/>
        <v>43.43</v>
      </c>
    </row>
    <row r="243" spans="1:8" s="62" customFormat="1" ht="36" x14ac:dyDescent="0.25">
      <c r="A243" s="56" t="str">
        <f>IF((LEN('Copy paste to Here'!G247))&gt;5,((CONCATENATE('Copy paste to Here'!G247," &amp; ",'Copy paste to Here'!D247,"  &amp;  ",'Copy paste to Here'!E247))),"Empty Cell")</f>
        <v xml:space="preserve">Pack of 10 steel posts for labrets - 1.2mm threading (16g), selectable length ”body jewelry parts” (4mm base of labret) &amp; Length: 10mm  &amp;  </v>
      </c>
      <c r="B243" s="57" t="str">
        <f>'Copy paste to Here'!C247</f>
        <v>XLB16G</v>
      </c>
      <c r="C243" s="57" t="s">
        <v>908</v>
      </c>
      <c r="D243" s="58">
        <f>Invoice!B247</f>
        <v>1</v>
      </c>
      <c r="E243" s="59">
        <f>'Shipping Invoice'!J247*$N$1</f>
        <v>43.43</v>
      </c>
      <c r="F243" s="59">
        <f t="shared" si="10"/>
        <v>43.43</v>
      </c>
      <c r="G243" s="60">
        <f t="shared" si="11"/>
        <v>43.43</v>
      </c>
      <c r="H243" s="63">
        <f t="shared" si="12"/>
        <v>43.43</v>
      </c>
    </row>
    <row r="244" spans="1:8" s="62" customFormat="1" ht="36" x14ac:dyDescent="0.25">
      <c r="A244" s="56" t="str">
        <f>IF((LEN('Copy paste to Here'!G248))&gt;5,((CONCATENATE('Copy paste to Here'!G248," &amp; ",'Copy paste to Here'!D248,"  &amp;  ",'Copy paste to Here'!E248))),"Empty Cell")</f>
        <v xml:space="preserve">Pack of 10 steel posts for labrets - 1.2mm threading (16g), selectable length ”body jewelry parts” (4mm base of labret) &amp; Length: 11mm  &amp;  </v>
      </c>
      <c r="B244" s="57" t="str">
        <f>'Copy paste to Here'!C248</f>
        <v>XLB16G</v>
      </c>
      <c r="C244" s="57" t="s">
        <v>908</v>
      </c>
      <c r="D244" s="58">
        <f>Invoice!B248</f>
        <v>1</v>
      </c>
      <c r="E244" s="59">
        <f>'Shipping Invoice'!J248*$N$1</f>
        <v>43.43</v>
      </c>
      <c r="F244" s="59">
        <f t="shared" si="10"/>
        <v>43.43</v>
      </c>
      <c r="G244" s="60">
        <f t="shared" si="11"/>
        <v>43.43</v>
      </c>
      <c r="H244" s="63">
        <f t="shared" si="12"/>
        <v>43.43</v>
      </c>
    </row>
    <row r="245" spans="1:8" s="62" customFormat="1" ht="25.5" x14ac:dyDescent="0.25">
      <c r="A245" s="56" t="str">
        <f>IF((LEN('Copy paste to Here'!G249))&gt;5,((CONCATENATE('Copy paste to Here'!G249," &amp; ",'Copy paste to Here'!D249,"  &amp;  ",'Copy paste to Here'!E249))),"Empty Cell")</f>
        <v>Set of 5 pcs. of anodized titanium G23 barbells post with 14g (1.6mm) threading &amp; Length: 16mm  &amp;  Color: Black</v>
      </c>
      <c r="B245" s="57" t="str">
        <f>'Copy paste to Here'!C249</f>
        <v>XUTBB14</v>
      </c>
      <c r="C245" s="57" t="s">
        <v>919</v>
      </c>
      <c r="D245" s="58">
        <f>Invoice!B249</f>
        <v>1</v>
      </c>
      <c r="E245" s="59">
        <f>'Shipping Invoice'!J249*$N$1</f>
        <v>112.07</v>
      </c>
      <c r="F245" s="59">
        <f t="shared" si="10"/>
        <v>112.07</v>
      </c>
      <c r="G245" s="60">
        <f t="shared" si="11"/>
        <v>112.07</v>
      </c>
      <c r="H245" s="63">
        <f t="shared" si="12"/>
        <v>112.07</v>
      </c>
    </row>
    <row r="246" spans="1:8" s="62" customFormat="1" hidden="1" x14ac:dyDescent="0.25">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x14ac:dyDescent="0.25">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x14ac:dyDescent="0.25">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x14ac:dyDescent="0.25">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x14ac:dyDescent="0.25">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x14ac:dyDescent="0.25">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x14ac:dyDescent="0.25">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x14ac:dyDescent="0.25">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x14ac:dyDescent="0.25">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x14ac:dyDescent="0.25">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x14ac:dyDescent="0.25">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x14ac:dyDescent="0.25">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x14ac:dyDescent="0.25">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x14ac:dyDescent="0.25">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x14ac:dyDescent="0.25">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x14ac:dyDescent="0.25">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x14ac:dyDescent="0.25">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x14ac:dyDescent="0.25">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x14ac:dyDescent="0.25">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x14ac:dyDescent="0.25">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x14ac:dyDescent="0.25">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x14ac:dyDescent="0.25">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x14ac:dyDescent="0.25">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x14ac:dyDescent="0.25">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x14ac:dyDescent="0.25">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x14ac:dyDescent="0.25">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x14ac:dyDescent="0.25">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x14ac:dyDescent="0.25">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x14ac:dyDescent="0.25">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x14ac:dyDescent="0.25">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x14ac:dyDescent="0.25">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x14ac:dyDescent="0.25">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x14ac:dyDescent="0.25">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x14ac:dyDescent="0.25">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x14ac:dyDescent="0.25">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x14ac:dyDescent="0.25">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x14ac:dyDescent="0.25">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x14ac:dyDescent="0.25">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x14ac:dyDescent="0.25">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x14ac:dyDescent="0.25">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x14ac:dyDescent="0.25">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x14ac:dyDescent="0.25">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x14ac:dyDescent="0.25">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x14ac:dyDescent="0.25">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x14ac:dyDescent="0.25">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x14ac:dyDescent="0.25">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x14ac:dyDescent="0.25">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x14ac:dyDescent="0.25">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x14ac:dyDescent="0.25">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x14ac:dyDescent="0.25">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x14ac:dyDescent="0.25">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x14ac:dyDescent="0.25">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x14ac:dyDescent="0.25">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x14ac:dyDescent="0.25">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x14ac:dyDescent="0.25">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x14ac:dyDescent="0.25">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x14ac:dyDescent="0.25">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x14ac:dyDescent="0.25">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x14ac:dyDescent="0.25">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x14ac:dyDescent="0.25">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x14ac:dyDescent="0.25">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x14ac:dyDescent="0.25">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x14ac:dyDescent="0.25">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x14ac:dyDescent="0.25">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x14ac:dyDescent="0.25">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x14ac:dyDescent="0.25">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x14ac:dyDescent="0.25">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x14ac:dyDescent="0.25">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x14ac:dyDescent="0.25">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x14ac:dyDescent="0.25">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x14ac:dyDescent="0.25">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x14ac:dyDescent="0.25">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x14ac:dyDescent="0.25">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x14ac:dyDescent="0.25">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x14ac:dyDescent="0.25">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x14ac:dyDescent="0.25">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x14ac:dyDescent="0.25">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x14ac:dyDescent="0.25">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x14ac:dyDescent="0.25">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x14ac:dyDescent="0.25">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x14ac:dyDescent="0.25">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x14ac:dyDescent="0.25">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x14ac:dyDescent="0.25">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x14ac:dyDescent="0.25">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x14ac:dyDescent="0.25">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x14ac:dyDescent="0.25">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x14ac:dyDescent="0.25">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x14ac:dyDescent="0.25">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x14ac:dyDescent="0.25">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x14ac:dyDescent="0.25">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x14ac:dyDescent="0.25">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x14ac:dyDescent="0.25">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x14ac:dyDescent="0.25">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x14ac:dyDescent="0.25">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x14ac:dyDescent="0.25">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x14ac:dyDescent="0.25">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x14ac:dyDescent="0.25">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x14ac:dyDescent="0.25">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x14ac:dyDescent="0.25">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x14ac:dyDescent="0.25">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x14ac:dyDescent="0.25">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x14ac:dyDescent="0.25">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x14ac:dyDescent="0.25">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x14ac:dyDescent="0.25">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x14ac:dyDescent="0.25">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x14ac:dyDescent="0.25">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x14ac:dyDescent="0.25">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x14ac:dyDescent="0.25">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x14ac:dyDescent="0.25">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x14ac:dyDescent="0.25">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x14ac:dyDescent="0.25">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x14ac:dyDescent="0.25">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x14ac:dyDescent="0.25">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x14ac:dyDescent="0.25">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x14ac:dyDescent="0.25">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x14ac:dyDescent="0.25">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x14ac:dyDescent="0.25">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x14ac:dyDescent="0.25">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x14ac:dyDescent="0.25">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x14ac:dyDescent="0.25">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x14ac:dyDescent="0.25">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x14ac:dyDescent="0.25">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x14ac:dyDescent="0.25">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x14ac:dyDescent="0.25">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x14ac:dyDescent="0.25">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x14ac:dyDescent="0.25">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x14ac:dyDescent="0.25">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x14ac:dyDescent="0.25">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x14ac:dyDescent="0.25">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x14ac:dyDescent="0.25">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x14ac:dyDescent="0.25">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x14ac:dyDescent="0.25">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x14ac:dyDescent="0.25">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x14ac:dyDescent="0.25">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x14ac:dyDescent="0.25">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x14ac:dyDescent="0.25">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x14ac:dyDescent="0.25">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x14ac:dyDescent="0.25">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x14ac:dyDescent="0.25">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x14ac:dyDescent="0.25">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x14ac:dyDescent="0.25">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x14ac:dyDescent="0.25">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x14ac:dyDescent="0.25">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x14ac:dyDescent="0.25">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x14ac:dyDescent="0.25">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x14ac:dyDescent="0.25">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x14ac:dyDescent="0.25">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x14ac:dyDescent="0.25">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x14ac:dyDescent="0.25">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x14ac:dyDescent="0.25">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x14ac:dyDescent="0.25">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x14ac:dyDescent="0.25">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x14ac:dyDescent="0.25">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x14ac:dyDescent="0.25">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x14ac:dyDescent="0.25">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x14ac:dyDescent="0.25">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x14ac:dyDescent="0.25">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x14ac:dyDescent="0.25">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x14ac:dyDescent="0.25">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x14ac:dyDescent="0.25">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x14ac:dyDescent="0.25">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x14ac:dyDescent="0.25">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x14ac:dyDescent="0.25">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x14ac:dyDescent="0.25">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x14ac:dyDescent="0.25">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x14ac:dyDescent="0.25">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x14ac:dyDescent="0.25">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x14ac:dyDescent="0.25">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x14ac:dyDescent="0.25">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x14ac:dyDescent="0.25">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x14ac:dyDescent="0.25">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x14ac:dyDescent="0.25">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x14ac:dyDescent="0.25">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x14ac:dyDescent="0.25">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x14ac:dyDescent="0.25">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x14ac:dyDescent="0.25">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x14ac:dyDescent="0.25">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x14ac:dyDescent="0.25">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x14ac:dyDescent="0.25">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x14ac:dyDescent="0.25">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x14ac:dyDescent="0.25">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x14ac:dyDescent="0.25">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x14ac:dyDescent="0.25">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x14ac:dyDescent="0.25">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x14ac:dyDescent="0.25">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x14ac:dyDescent="0.25">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x14ac:dyDescent="0.25">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x14ac:dyDescent="0.25">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x14ac:dyDescent="0.25">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x14ac:dyDescent="0.25">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x14ac:dyDescent="0.25">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x14ac:dyDescent="0.25">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x14ac:dyDescent="0.25">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x14ac:dyDescent="0.25">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x14ac:dyDescent="0.25">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x14ac:dyDescent="0.25">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x14ac:dyDescent="0.25">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x14ac:dyDescent="0.25">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x14ac:dyDescent="0.25">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x14ac:dyDescent="0.25">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x14ac:dyDescent="0.25">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x14ac:dyDescent="0.25">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x14ac:dyDescent="0.25">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x14ac:dyDescent="0.25">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x14ac:dyDescent="0.25">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x14ac:dyDescent="0.25">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x14ac:dyDescent="0.25">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x14ac:dyDescent="0.25">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x14ac:dyDescent="0.25">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x14ac:dyDescent="0.25">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x14ac:dyDescent="0.25">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x14ac:dyDescent="0.25">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x14ac:dyDescent="0.25">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x14ac:dyDescent="0.25">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x14ac:dyDescent="0.25">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x14ac:dyDescent="0.25">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x14ac:dyDescent="0.25">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x14ac:dyDescent="0.25">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x14ac:dyDescent="0.25">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x14ac:dyDescent="0.25">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x14ac:dyDescent="0.25">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x14ac:dyDescent="0.25">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x14ac:dyDescent="0.25">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x14ac:dyDescent="0.25">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x14ac:dyDescent="0.25">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x14ac:dyDescent="0.25">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x14ac:dyDescent="0.25">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x14ac:dyDescent="0.25">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x14ac:dyDescent="0.25">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x14ac:dyDescent="0.25">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x14ac:dyDescent="0.25">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x14ac:dyDescent="0.25">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x14ac:dyDescent="0.25">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x14ac:dyDescent="0.25">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x14ac:dyDescent="0.25">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x14ac:dyDescent="0.25">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x14ac:dyDescent="0.25">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x14ac:dyDescent="0.25">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x14ac:dyDescent="0.25">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x14ac:dyDescent="0.25">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x14ac:dyDescent="0.25">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x14ac:dyDescent="0.25">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x14ac:dyDescent="0.25">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x14ac:dyDescent="0.25">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x14ac:dyDescent="0.25">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x14ac:dyDescent="0.25">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x14ac:dyDescent="0.25">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x14ac:dyDescent="0.25">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x14ac:dyDescent="0.25">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x14ac:dyDescent="0.25">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x14ac:dyDescent="0.25">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x14ac:dyDescent="0.25">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x14ac:dyDescent="0.25">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x14ac:dyDescent="0.25">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x14ac:dyDescent="0.25">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x14ac:dyDescent="0.25">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x14ac:dyDescent="0.25">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x14ac:dyDescent="0.25">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x14ac:dyDescent="0.25">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x14ac:dyDescent="0.25">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x14ac:dyDescent="0.25">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x14ac:dyDescent="0.25">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x14ac:dyDescent="0.25">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x14ac:dyDescent="0.25">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x14ac:dyDescent="0.25">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x14ac:dyDescent="0.25">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x14ac:dyDescent="0.25">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x14ac:dyDescent="0.25">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x14ac:dyDescent="0.25">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x14ac:dyDescent="0.25">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x14ac:dyDescent="0.25">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x14ac:dyDescent="0.25">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x14ac:dyDescent="0.25">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x14ac:dyDescent="0.25">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x14ac:dyDescent="0.25">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x14ac:dyDescent="0.25">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x14ac:dyDescent="0.25">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x14ac:dyDescent="0.25">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x14ac:dyDescent="0.25">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x14ac:dyDescent="0.25">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x14ac:dyDescent="0.25">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x14ac:dyDescent="0.25">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x14ac:dyDescent="0.25">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x14ac:dyDescent="0.25">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x14ac:dyDescent="0.25">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x14ac:dyDescent="0.25">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x14ac:dyDescent="0.25">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x14ac:dyDescent="0.25">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x14ac:dyDescent="0.25">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x14ac:dyDescent="0.25">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x14ac:dyDescent="0.25">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x14ac:dyDescent="0.25">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x14ac:dyDescent="0.25">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x14ac:dyDescent="0.25">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x14ac:dyDescent="0.25">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x14ac:dyDescent="0.25">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x14ac:dyDescent="0.25">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x14ac:dyDescent="0.25">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x14ac:dyDescent="0.25">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x14ac:dyDescent="0.25">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x14ac:dyDescent="0.25">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x14ac:dyDescent="0.25">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x14ac:dyDescent="0.25">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x14ac:dyDescent="0.25">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x14ac:dyDescent="0.25">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x14ac:dyDescent="0.25">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x14ac:dyDescent="0.25">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x14ac:dyDescent="0.25">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x14ac:dyDescent="0.25">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x14ac:dyDescent="0.25">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x14ac:dyDescent="0.25">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x14ac:dyDescent="0.25">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x14ac:dyDescent="0.25">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x14ac:dyDescent="0.25">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x14ac:dyDescent="0.25">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x14ac:dyDescent="0.25">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x14ac:dyDescent="0.25">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x14ac:dyDescent="0.25">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x14ac:dyDescent="0.25">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x14ac:dyDescent="0.25">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x14ac:dyDescent="0.25">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x14ac:dyDescent="0.25">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x14ac:dyDescent="0.25">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x14ac:dyDescent="0.25">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x14ac:dyDescent="0.25">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x14ac:dyDescent="0.25">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x14ac:dyDescent="0.25">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x14ac:dyDescent="0.25">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x14ac:dyDescent="0.25">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x14ac:dyDescent="0.25">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x14ac:dyDescent="0.25">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x14ac:dyDescent="0.25">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x14ac:dyDescent="0.25">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x14ac:dyDescent="0.25">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x14ac:dyDescent="0.25">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x14ac:dyDescent="0.25">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x14ac:dyDescent="0.25">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x14ac:dyDescent="0.25">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x14ac:dyDescent="0.25">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x14ac:dyDescent="0.25">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x14ac:dyDescent="0.25">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x14ac:dyDescent="0.25">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x14ac:dyDescent="0.25">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x14ac:dyDescent="0.25">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x14ac:dyDescent="0.25">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x14ac:dyDescent="0.25">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x14ac:dyDescent="0.25">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x14ac:dyDescent="0.25">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x14ac:dyDescent="0.25">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x14ac:dyDescent="0.25">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x14ac:dyDescent="0.25">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x14ac:dyDescent="0.25">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x14ac:dyDescent="0.25">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x14ac:dyDescent="0.25">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x14ac:dyDescent="0.25">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x14ac:dyDescent="0.25">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x14ac:dyDescent="0.25">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x14ac:dyDescent="0.25">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x14ac:dyDescent="0.25">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x14ac:dyDescent="0.25">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x14ac:dyDescent="0.25">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x14ac:dyDescent="0.25">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x14ac:dyDescent="0.25">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x14ac:dyDescent="0.25">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x14ac:dyDescent="0.25">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x14ac:dyDescent="0.25">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x14ac:dyDescent="0.25">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x14ac:dyDescent="0.25">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x14ac:dyDescent="0.25">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x14ac:dyDescent="0.25">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x14ac:dyDescent="0.25">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x14ac:dyDescent="0.25">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x14ac:dyDescent="0.25">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x14ac:dyDescent="0.25">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x14ac:dyDescent="0.25">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x14ac:dyDescent="0.25">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x14ac:dyDescent="0.25">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x14ac:dyDescent="0.25">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x14ac:dyDescent="0.25">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x14ac:dyDescent="0.25">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x14ac:dyDescent="0.25">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x14ac:dyDescent="0.25">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x14ac:dyDescent="0.25">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x14ac:dyDescent="0.25">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x14ac:dyDescent="0.25">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x14ac:dyDescent="0.25">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x14ac:dyDescent="0.25">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x14ac:dyDescent="0.25">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x14ac:dyDescent="0.25">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x14ac:dyDescent="0.25">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x14ac:dyDescent="0.25">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x14ac:dyDescent="0.25">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x14ac:dyDescent="0.25">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x14ac:dyDescent="0.25">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x14ac:dyDescent="0.25">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x14ac:dyDescent="0.25">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x14ac:dyDescent="0.25">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x14ac:dyDescent="0.25">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x14ac:dyDescent="0.25">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x14ac:dyDescent="0.25">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x14ac:dyDescent="0.25">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x14ac:dyDescent="0.25">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x14ac:dyDescent="0.25">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x14ac:dyDescent="0.25">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x14ac:dyDescent="0.25">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x14ac:dyDescent="0.25">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x14ac:dyDescent="0.25">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x14ac:dyDescent="0.25">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x14ac:dyDescent="0.25">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x14ac:dyDescent="0.25">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x14ac:dyDescent="0.25">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x14ac:dyDescent="0.25">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x14ac:dyDescent="0.25">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x14ac:dyDescent="0.25">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x14ac:dyDescent="0.25">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x14ac:dyDescent="0.25">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x14ac:dyDescent="0.25">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x14ac:dyDescent="0.25">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x14ac:dyDescent="0.25">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x14ac:dyDescent="0.25">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x14ac:dyDescent="0.25">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x14ac:dyDescent="0.25">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x14ac:dyDescent="0.25">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x14ac:dyDescent="0.25">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x14ac:dyDescent="0.25">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x14ac:dyDescent="0.25">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x14ac:dyDescent="0.25">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x14ac:dyDescent="0.25">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x14ac:dyDescent="0.25">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x14ac:dyDescent="0.25">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x14ac:dyDescent="0.25">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x14ac:dyDescent="0.25">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x14ac:dyDescent="0.25">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x14ac:dyDescent="0.25">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x14ac:dyDescent="0.25">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x14ac:dyDescent="0.25">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x14ac:dyDescent="0.25">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x14ac:dyDescent="0.25">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x14ac:dyDescent="0.25">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x14ac:dyDescent="0.25">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x14ac:dyDescent="0.25">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x14ac:dyDescent="0.25">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x14ac:dyDescent="0.25">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x14ac:dyDescent="0.25">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x14ac:dyDescent="0.25">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x14ac:dyDescent="0.25">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x14ac:dyDescent="0.25">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x14ac:dyDescent="0.25">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x14ac:dyDescent="0.25">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x14ac:dyDescent="0.25">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x14ac:dyDescent="0.25">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x14ac:dyDescent="0.25">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x14ac:dyDescent="0.25">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x14ac:dyDescent="0.25">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x14ac:dyDescent="0.25">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x14ac:dyDescent="0.25">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x14ac:dyDescent="0.25">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x14ac:dyDescent="0.25">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x14ac:dyDescent="0.25">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x14ac:dyDescent="0.25">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x14ac:dyDescent="0.25">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x14ac:dyDescent="0.25">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x14ac:dyDescent="0.25">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x14ac:dyDescent="0.25">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x14ac:dyDescent="0.25">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x14ac:dyDescent="0.25">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x14ac:dyDescent="0.25">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x14ac:dyDescent="0.25">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x14ac:dyDescent="0.25">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x14ac:dyDescent="0.25">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x14ac:dyDescent="0.25">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x14ac:dyDescent="0.25">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x14ac:dyDescent="0.25">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x14ac:dyDescent="0.25">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x14ac:dyDescent="0.25">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x14ac:dyDescent="0.25">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x14ac:dyDescent="0.25">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x14ac:dyDescent="0.25">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x14ac:dyDescent="0.25">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x14ac:dyDescent="0.25">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x14ac:dyDescent="0.25">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x14ac:dyDescent="0.25">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x14ac:dyDescent="0.25">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x14ac:dyDescent="0.25">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x14ac:dyDescent="0.25">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x14ac:dyDescent="0.25">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x14ac:dyDescent="0.25">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x14ac:dyDescent="0.25">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x14ac:dyDescent="0.25">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x14ac:dyDescent="0.25">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x14ac:dyDescent="0.25">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x14ac:dyDescent="0.25">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x14ac:dyDescent="0.25">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x14ac:dyDescent="0.25">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x14ac:dyDescent="0.25">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x14ac:dyDescent="0.25">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x14ac:dyDescent="0.25">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x14ac:dyDescent="0.25">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x14ac:dyDescent="0.25">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x14ac:dyDescent="0.25">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x14ac:dyDescent="0.25">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x14ac:dyDescent="0.25">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x14ac:dyDescent="0.25">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x14ac:dyDescent="0.25">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x14ac:dyDescent="0.25">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x14ac:dyDescent="0.25">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x14ac:dyDescent="0.25">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x14ac:dyDescent="0.25">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x14ac:dyDescent="0.25">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x14ac:dyDescent="0.25">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x14ac:dyDescent="0.25">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x14ac:dyDescent="0.25">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x14ac:dyDescent="0.25">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x14ac:dyDescent="0.25">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x14ac:dyDescent="0.25">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x14ac:dyDescent="0.25">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x14ac:dyDescent="0.25">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x14ac:dyDescent="0.25">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x14ac:dyDescent="0.25">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x14ac:dyDescent="0.25">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x14ac:dyDescent="0.25">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x14ac:dyDescent="0.25">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x14ac:dyDescent="0.25">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x14ac:dyDescent="0.25">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x14ac:dyDescent="0.25">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x14ac:dyDescent="0.25">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x14ac:dyDescent="0.25">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x14ac:dyDescent="0.25">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x14ac:dyDescent="0.25">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x14ac:dyDescent="0.25">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x14ac:dyDescent="0.25">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x14ac:dyDescent="0.25">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x14ac:dyDescent="0.25">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x14ac:dyDescent="0.25">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x14ac:dyDescent="0.25">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x14ac:dyDescent="0.25">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x14ac:dyDescent="0.25">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x14ac:dyDescent="0.25">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x14ac:dyDescent="0.25">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x14ac:dyDescent="0.25">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x14ac:dyDescent="0.25">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x14ac:dyDescent="0.25">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x14ac:dyDescent="0.25">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x14ac:dyDescent="0.25">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x14ac:dyDescent="0.25">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x14ac:dyDescent="0.25">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x14ac:dyDescent="0.25">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x14ac:dyDescent="0.25">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x14ac:dyDescent="0.25">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x14ac:dyDescent="0.25">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x14ac:dyDescent="0.25">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x14ac:dyDescent="0.25">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x14ac:dyDescent="0.25">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x14ac:dyDescent="0.25">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x14ac:dyDescent="0.25">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x14ac:dyDescent="0.25">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x14ac:dyDescent="0.25">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x14ac:dyDescent="0.25">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x14ac:dyDescent="0.25">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x14ac:dyDescent="0.25">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x14ac:dyDescent="0.25">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x14ac:dyDescent="0.25">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x14ac:dyDescent="0.25">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x14ac:dyDescent="0.25">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x14ac:dyDescent="0.25">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x14ac:dyDescent="0.25">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x14ac:dyDescent="0.25">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x14ac:dyDescent="0.25">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x14ac:dyDescent="0.25">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x14ac:dyDescent="0.25">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x14ac:dyDescent="0.25">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x14ac:dyDescent="0.25">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x14ac:dyDescent="0.25">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x14ac:dyDescent="0.25">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x14ac:dyDescent="0.25">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x14ac:dyDescent="0.25">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x14ac:dyDescent="0.25">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x14ac:dyDescent="0.25">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x14ac:dyDescent="0.25">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x14ac:dyDescent="0.25">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x14ac:dyDescent="0.25">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x14ac:dyDescent="0.25">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x14ac:dyDescent="0.25">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x14ac:dyDescent="0.25">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x14ac:dyDescent="0.25">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x14ac:dyDescent="0.25">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x14ac:dyDescent="0.25">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x14ac:dyDescent="0.25">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x14ac:dyDescent="0.25">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x14ac:dyDescent="0.25">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x14ac:dyDescent="0.25">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x14ac:dyDescent="0.25">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x14ac:dyDescent="0.25">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x14ac:dyDescent="0.25">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x14ac:dyDescent="0.25">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x14ac:dyDescent="0.25">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x14ac:dyDescent="0.25">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x14ac:dyDescent="0.25">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x14ac:dyDescent="0.25">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x14ac:dyDescent="0.25">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x14ac:dyDescent="0.25">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x14ac:dyDescent="0.25">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x14ac:dyDescent="0.25">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x14ac:dyDescent="0.25">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x14ac:dyDescent="0.25">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x14ac:dyDescent="0.25">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x14ac:dyDescent="0.25">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x14ac:dyDescent="0.25">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x14ac:dyDescent="0.25">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x14ac:dyDescent="0.25">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x14ac:dyDescent="0.25">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x14ac:dyDescent="0.25">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x14ac:dyDescent="0.25">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x14ac:dyDescent="0.25">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x14ac:dyDescent="0.25">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x14ac:dyDescent="0.25">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x14ac:dyDescent="0.25">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x14ac:dyDescent="0.25">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x14ac:dyDescent="0.25">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x14ac:dyDescent="0.25">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x14ac:dyDescent="0.25">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x14ac:dyDescent="0.25">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x14ac:dyDescent="0.25">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x14ac:dyDescent="0.25">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x14ac:dyDescent="0.25">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x14ac:dyDescent="0.25">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x14ac:dyDescent="0.25">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x14ac:dyDescent="0.25">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x14ac:dyDescent="0.25">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x14ac:dyDescent="0.25">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x14ac:dyDescent="0.25">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x14ac:dyDescent="0.25">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x14ac:dyDescent="0.25">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x14ac:dyDescent="0.25">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x14ac:dyDescent="0.25">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x14ac:dyDescent="0.25">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x14ac:dyDescent="0.25">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x14ac:dyDescent="0.25">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x14ac:dyDescent="0.25">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x14ac:dyDescent="0.25">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x14ac:dyDescent="0.25">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x14ac:dyDescent="0.25">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x14ac:dyDescent="0.25">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x14ac:dyDescent="0.25">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x14ac:dyDescent="0.25">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x14ac:dyDescent="0.25">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x14ac:dyDescent="0.25">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x14ac:dyDescent="0.25">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x14ac:dyDescent="0.25">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x14ac:dyDescent="0.25">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x14ac:dyDescent="0.25">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x14ac:dyDescent="0.25">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x14ac:dyDescent="0.25">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x14ac:dyDescent="0.25">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x14ac:dyDescent="0.25">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x14ac:dyDescent="0.25">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x14ac:dyDescent="0.25">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x14ac:dyDescent="0.25">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x14ac:dyDescent="0.25">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x14ac:dyDescent="0.25">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x14ac:dyDescent="0.25">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x14ac:dyDescent="0.25">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x14ac:dyDescent="0.25">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x14ac:dyDescent="0.25">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x14ac:dyDescent="0.25">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x14ac:dyDescent="0.25">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x14ac:dyDescent="0.25">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x14ac:dyDescent="0.25">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x14ac:dyDescent="0.25">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x14ac:dyDescent="0.25">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x14ac:dyDescent="0.25">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x14ac:dyDescent="0.25">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x14ac:dyDescent="0.25">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x14ac:dyDescent="0.25">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x14ac:dyDescent="0.25">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x14ac:dyDescent="0.25">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x14ac:dyDescent="0.25">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x14ac:dyDescent="0.25">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x14ac:dyDescent="0.25">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x14ac:dyDescent="0.25">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x14ac:dyDescent="0.25">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x14ac:dyDescent="0.25">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x14ac:dyDescent="0.25">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x14ac:dyDescent="0.25">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x14ac:dyDescent="0.25">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x14ac:dyDescent="0.25">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x14ac:dyDescent="0.25">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x14ac:dyDescent="0.25">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x14ac:dyDescent="0.25">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x14ac:dyDescent="0.25">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x14ac:dyDescent="0.25">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x14ac:dyDescent="0.25">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x14ac:dyDescent="0.25">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x14ac:dyDescent="0.25">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x14ac:dyDescent="0.25">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x14ac:dyDescent="0.25">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x14ac:dyDescent="0.25">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x14ac:dyDescent="0.25">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x14ac:dyDescent="0.25">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x14ac:dyDescent="0.25">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x14ac:dyDescent="0.25">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x14ac:dyDescent="0.25">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x14ac:dyDescent="0.25">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x14ac:dyDescent="0.25">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x14ac:dyDescent="0.25">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x14ac:dyDescent="0.25">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x14ac:dyDescent="0.25">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x14ac:dyDescent="0.25">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x14ac:dyDescent="0.25">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x14ac:dyDescent="0.25">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x14ac:dyDescent="0.25">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x14ac:dyDescent="0.25">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x14ac:dyDescent="0.25">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x14ac:dyDescent="0.25">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x14ac:dyDescent="0.25">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x14ac:dyDescent="0.25">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x14ac:dyDescent="0.25">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x14ac:dyDescent="0.25">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x14ac:dyDescent="0.25">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x14ac:dyDescent="0.25">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x14ac:dyDescent="0.25">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x14ac:dyDescent="0.25">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x14ac:dyDescent="0.25">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x14ac:dyDescent="0.25">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x14ac:dyDescent="0.25">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x14ac:dyDescent="0.25">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x14ac:dyDescent="0.25">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x14ac:dyDescent="0.25">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x14ac:dyDescent="0.25">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x14ac:dyDescent="0.25">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x14ac:dyDescent="0.25">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x14ac:dyDescent="0.25">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x14ac:dyDescent="0.25">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x14ac:dyDescent="0.25">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x14ac:dyDescent="0.25">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x14ac:dyDescent="0.25">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x14ac:dyDescent="0.25">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x14ac:dyDescent="0.25">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x14ac:dyDescent="0.25">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x14ac:dyDescent="0.25">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x14ac:dyDescent="0.25">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x14ac:dyDescent="0.25">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x14ac:dyDescent="0.25">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x14ac:dyDescent="0.25">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x14ac:dyDescent="0.25">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x14ac:dyDescent="0.25">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x14ac:dyDescent="0.25">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x14ac:dyDescent="0.25">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x14ac:dyDescent="0.25">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x14ac:dyDescent="0.25">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x14ac:dyDescent="0.25">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x14ac:dyDescent="0.25">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x14ac:dyDescent="0.25">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x14ac:dyDescent="0.3">
      <c r="A999" s="69"/>
      <c r="B999" s="70"/>
      <c r="C999" s="70"/>
      <c r="D999" s="71"/>
      <c r="E999" s="72"/>
      <c r="F999" s="72"/>
      <c r="G999" s="73">
        <f t="shared" si="47"/>
        <v>0</v>
      </c>
      <c r="H999" s="74"/>
    </row>
    <row r="1000" spans="1:8" s="62" customFormat="1" ht="13.5" thickTop="1" x14ac:dyDescent="0.25">
      <c r="A1000" s="56" t="s">
        <v>180</v>
      </c>
      <c r="B1000" s="75"/>
      <c r="C1000" s="75"/>
      <c r="D1000" s="76"/>
      <c r="E1000" s="59"/>
      <c r="F1000" s="59">
        <f>SUM(F18:F999)</f>
        <v>19587.180000000015</v>
      </c>
      <c r="G1000" s="60"/>
      <c r="H1000" s="61">
        <f t="shared" ref="H1000:H1007" si="49">F1000*$E$14</f>
        <v>19587.180000000015</v>
      </c>
    </row>
    <row r="1001" spans="1:8" s="62" customFormat="1" x14ac:dyDescent="0.25">
      <c r="A1001" s="56" t="str">
        <f>'[2]Copy paste to Here'!T2</f>
        <v>SHIPPING HANDLING</v>
      </c>
      <c r="B1001" s="75"/>
      <c r="C1001" s="75"/>
      <c r="D1001" s="76"/>
      <c r="E1001" s="67"/>
      <c r="F1001" s="59">
        <f>Invoice!J251</f>
        <v>-7834.8720000000067</v>
      </c>
      <c r="G1001" s="60"/>
      <c r="H1001" s="61">
        <f t="shared" si="49"/>
        <v>-7834.8720000000067</v>
      </c>
    </row>
    <row r="1002" spans="1:8" s="62" customFormat="1" outlineLevel="1" x14ac:dyDescent="0.25">
      <c r="A1002" s="56" t="str">
        <f>'[2]Copy paste to Here'!T3</f>
        <v>DISCOUNT</v>
      </c>
      <c r="B1002" s="75"/>
      <c r="C1002" s="75"/>
      <c r="D1002" s="76"/>
      <c r="E1002" s="67"/>
      <c r="F1002" s="59">
        <f>Invoice!J252</f>
        <v>0</v>
      </c>
      <c r="G1002" s="60"/>
      <c r="H1002" s="61">
        <f t="shared" si="49"/>
        <v>0</v>
      </c>
    </row>
    <row r="1003" spans="1:8" s="62" customFormat="1" x14ac:dyDescent="0.25">
      <c r="A1003" s="56" t="str">
        <f>'[2]Copy paste to Here'!T4</f>
        <v>Total:</v>
      </c>
      <c r="B1003" s="75"/>
      <c r="C1003" s="75"/>
      <c r="D1003" s="76"/>
      <c r="E1003" s="67"/>
      <c r="F1003" s="59">
        <f>SUM(F1000:F1002)</f>
        <v>11752.308000000008</v>
      </c>
      <c r="G1003" s="60"/>
      <c r="H1003" s="61">
        <f t="shared" si="49"/>
        <v>11752.308000000008</v>
      </c>
    </row>
    <row r="1004" spans="1:8" s="62" customFormat="1" hidden="1" x14ac:dyDescent="0.25">
      <c r="A1004" s="56">
        <f>'[2]Copy paste to Here'!T5</f>
        <v>0</v>
      </c>
      <c r="B1004" s="75"/>
      <c r="C1004" s="75"/>
      <c r="D1004" s="76"/>
      <c r="E1004" s="67"/>
      <c r="F1004" s="59">
        <f>'[2]Copy paste to Here'!U5</f>
        <v>0</v>
      </c>
      <c r="G1004" s="60"/>
      <c r="H1004" s="61">
        <f t="shared" si="49"/>
        <v>0</v>
      </c>
    </row>
    <row r="1005" spans="1:8" s="62" customFormat="1" hidden="1" x14ac:dyDescent="0.25">
      <c r="A1005" s="56">
        <f>'[2]Copy paste to Here'!T6</f>
        <v>0</v>
      </c>
      <c r="B1005" s="75"/>
      <c r="C1005" s="75"/>
      <c r="D1005" s="76"/>
      <c r="E1005" s="67"/>
      <c r="F1005" s="59"/>
      <c r="G1005" s="60"/>
      <c r="H1005" s="61">
        <f t="shared" si="49"/>
        <v>0</v>
      </c>
    </row>
    <row r="1006" spans="1:8" s="62" customFormat="1" hidden="1" x14ac:dyDescent="0.25">
      <c r="A1006" s="56">
        <f>'[2]Copy paste to Here'!T7</f>
        <v>0</v>
      </c>
      <c r="B1006" s="75"/>
      <c r="C1006" s="75"/>
      <c r="D1006" s="76"/>
      <c r="E1006" s="67"/>
      <c r="F1006" s="67"/>
      <c r="G1006" s="60"/>
      <c r="H1006" s="61">
        <f t="shared" si="49"/>
        <v>0</v>
      </c>
    </row>
    <row r="1007" spans="1:8" s="62" customFormat="1" hidden="1" x14ac:dyDescent="0.25">
      <c r="A1007" s="56">
        <f>'[2]Copy paste to Here'!T8</f>
        <v>0</v>
      </c>
      <c r="B1007" s="75"/>
      <c r="C1007" s="75"/>
      <c r="D1007" s="76"/>
      <c r="E1007" s="67"/>
      <c r="F1007" s="67"/>
      <c r="G1007" s="68"/>
      <c r="H1007" s="61">
        <f t="shared" si="49"/>
        <v>0</v>
      </c>
    </row>
    <row r="1008" spans="1:8" s="62" customFormat="1" ht="13.5" thickBot="1" x14ac:dyDescent="0.3">
      <c r="A1008" s="77"/>
      <c r="B1008" s="78"/>
      <c r="C1008" s="78"/>
      <c r="D1008" s="79"/>
      <c r="E1008" s="80"/>
      <c r="F1008" s="80"/>
      <c r="G1008" s="81"/>
      <c r="H1008" s="82"/>
    </row>
    <row r="1009" spans="1:8" s="21" customFormat="1" x14ac:dyDescent="0.25">
      <c r="E1009" s="21" t="s">
        <v>181</v>
      </c>
      <c r="H1009" s="83">
        <f>(SUM(H18:H999))</f>
        <v>19587.180000000015</v>
      </c>
    </row>
    <row r="1010" spans="1:8" s="21" customFormat="1" x14ac:dyDescent="0.25">
      <c r="A1010" s="22"/>
      <c r="E1010" s="21" t="s">
        <v>182</v>
      </c>
      <c r="H1010" s="84">
        <f>(SUMIF($A$1000:$A$1008,"Total:",$H$1000:$H$1008))</f>
        <v>11752.308000000008</v>
      </c>
    </row>
    <row r="1011" spans="1:8" s="21" customFormat="1" x14ac:dyDescent="0.25">
      <c r="E1011" s="21" t="s">
        <v>183</v>
      </c>
      <c r="H1011" s="85">
        <f>H1013-H1012</f>
        <v>10983.47</v>
      </c>
    </row>
    <row r="1012" spans="1:8" s="21" customFormat="1" x14ac:dyDescent="0.25">
      <c r="E1012" s="21" t="s">
        <v>184</v>
      </c>
      <c r="H1012" s="85">
        <f>ROUND((H1013*7)/107,2)</f>
        <v>768.84</v>
      </c>
    </row>
    <row r="1013" spans="1:8" s="21" customFormat="1" x14ac:dyDescent="0.25">
      <c r="E1013" s="22" t="s">
        <v>185</v>
      </c>
      <c r="H1013" s="86">
        <f>ROUND((SUMIF($A$1000:$A$1008,"Total:",$H$1000:$H$1008)),2)</f>
        <v>11752.31</v>
      </c>
    </row>
    <row r="1014" spans="1:8" s="21" customFormat="1" x14ac:dyDescent="0.25"/>
    <row r="1015" spans="1:8" s="21" customFormat="1" ht="8.4499999999999993" customHeight="1" x14ac:dyDescent="0.25"/>
    <row r="1016" spans="1:8" s="21" customFormat="1" ht="11.25" customHeight="1" x14ac:dyDescent="0.25"/>
    <row r="1017" spans="1:8" s="21" customFormat="1" ht="8.4499999999999993" customHeight="1" x14ac:dyDescent="0.25"/>
    <row r="1018" spans="1:8" s="21" customFormat="1" x14ac:dyDescent="0.25"/>
    <row r="1019" spans="1:8" s="21" customFormat="1" ht="10.5" customHeight="1" x14ac:dyDescent="0.25">
      <c r="A1019" s="22"/>
    </row>
    <row r="1020" spans="1:8" s="21" customFormat="1" ht="9" customHeight="1" x14ac:dyDescent="0.25"/>
    <row r="1021" spans="1:8" s="21" customFormat="1" ht="13.7" customHeight="1" x14ac:dyDescent="0.25">
      <c r="A1021" s="22"/>
    </row>
    <row r="1022" spans="1:8" s="21" customFormat="1" ht="9.75" customHeight="1" x14ac:dyDescent="0.25">
      <c r="A1022" s="87"/>
    </row>
    <row r="1023" spans="1:8" s="21" customFormat="1" x14ac:dyDescent="0.25"/>
    <row r="1024" spans="1:8" s="21" customFormat="1" x14ac:dyDescent="0.25"/>
    <row r="1025" s="21" customFormat="1" x14ac:dyDescent="0.25"/>
    <row r="1026" s="21" customFormat="1" x14ac:dyDescent="0.25"/>
    <row r="1027" s="21" customFormat="1" x14ac:dyDescent="0.25"/>
    <row r="1028" s="21" customFormat="1" x14ac:dyDescent="0.25"/>
    <row r="1029" s="21" customFormat="1" x14ac:dyDescent="0.25"/>
    <row r="1030" s="21" customFormat="1" x14ac:dyDescent="0.25"/>
    <row r="1031" s="21" customFormat="1" x14ac:dyDescent="0.25"/>
    <row r="1032" s="21" customFormat="1" x14ac:dyDescent="0.25"/>
    <row r="1033" s="21" customFormat="1" x14ac:dyDescent="0.25"/>
    <row r="1034" s="21" customFormat="1" x14ac:dyDescent="0.25"/>
    <row r="1035" s="21" customFormat="1" x14ac:dyDescent="0.25"/>
    <row r="1036" s="21" customFormat="1" x14ac:dyDescent="0.25"/>
    <row r="1037" s="21" customFormat="1" x14ac:dyDescent="0.25"/>
    <row r="1038" s="21" customFormat="1" x14ac:dyDescent="0.25"/>
    <row r="1039" s="21" customFormat="1" x14ac:dyDescent="0.25"/>
    <row r="1040" s="21" customFormat="1" x14ac:dyDescent="0.25"/>
    <row r="1041" s="21" customFormat="1" x14ac:dyDescent="0.25"/>
    <row r="1042" s="21" customFormat="1" x14ac:dyDescent="0.25"/>
    <row r="1043" s="21" customFormat="1" x14ac:dyDescent="0.25"/>
    <row r="1044" s="21" customFormat="1" x14ac:dyDescent="0.25"/>
    <row r="1045" s="21" customFormat="1" x14ac:dyDescent="0.25"/>
    <row r="1046" s="21" customFormat="1" x14ac:dyDescent="0.25"/>
    <row r="1047" s="21" customFormat="1" x14ac:dyDescent="0.25"/>
    <row r="1048" s="21" customFormat="1" x14ac:dyDescent="0.25"/>
    <row r="1049" s="21" customFormat="1" x14ac:dyDescent="0.25"/>
    <row r="1050" s="21" customFormat="1" x14ac:dyDescent="0.25"/>
    <row r="1051" s="21" customFormat="1" x14ac:dyDescent="0.25"/>
    <row r="1052" s="21" customFormat="1" x14ac:dyDescent="0.25"/>
    <row r="1053" s="21" customFormat="1" x14ac:dyDescent="0.25"/>
    <row r="1054" s="21" customFormat="1" x14ac:dyDescent="0.25"/>
    <row r="1055" s="21" customFormat="1" x14ac:dyDescent="0.25"/>
    <row r="1056" s="21" customFormat="1" x14ac:dyDescent="0.25"/>
    <row r="1057" s="21" customFormat="1" x14ac:dyDescent="0.25"/>
    <row r="1058" s="21" customFormat="1" x14ac:dyDescent="0.25"/>
    <row r="1059" s="21" customFormat="1" x14ac:dyDescent="0.25"/>
    <row r="1060" s="21" customFormat="1" x14ac:dyDescent="0.25"/>
    <row r="1061" s="21" customFormat="1" x14ac:dyDescent="0.25"/>
    <row r="1062" s="21" customFormat="1" x14ac:dyDescent="0.25"/>
    <row r="1063" s="21" customFormat="1" x14ac:dyDescent="0.25"/>
    <row r="1064" s="21" customFormat="1" x14ac:dyDescent="0.25"/>
    <row r="1065" s="21" customFormat="1" x14ac:dyDescent="0.25"/>
    <row r="1066" s="21" customFormat="1" x14ac:dyDescent="0.25"/>
    <row r="1067" s="21" customFormat="1" x14ac:dyDescent="0.25"/>
    <row r="1068" s="21" customFormat="1" x14ac:dyDescent="0.25"/>
    <row r="1069" s="21" customFormat="1" x14ac:dyDescent="0.25"/>
    <row r="1070" s="21" customFormat="1" x14ac:dyDescent="0.25"/>
    <row r="1071" s="21" customFormat="1" x14ac:dyDescent="0.25"/>
    <row r="1072" s="21" customFormat="1" x14ac:dyDescent="0.25"/>
    <row r="1073" s="21" customFormat="1" x14ac:dyDescent="0.25"/>
    <row r="1074" s="21" customFormat="1" x14ac:dyDescent="0.25"/>
    <row r="1075" s="21" customFormat="1" x14ac:dyDescent="0.25"/>
    <row r="1076" s="21" customFormat="1" x14ac:dyDescent="0.25"/>
    <row r="1077" s="21" customFormat="1" x14ac:dyDescent="0.25"/>
    <row r="1078" s="21" customFormat="1" x14ac:dyDescent="0.25"/>
    <row r="1079" s="21" customFormat="1" x14ac:dyDescent="0.25"/>
    <row r="1080" s="21" customFormat="1" x14ac:dyDescent="0.25"/>
    <row r="1081" s="21" customFormat="1" x14ac:dyDescent="0.25"/>
    <row r="1082" s="21" customFormat="1" x14ac:dyDescent="0.25"/>
    <row r="1083" s="21" customFormat="1" x14ac:dyDescent="0.25"/>
    <row r="1084" s="21" customFormat="1" x14ac:dyDescent="0.25"/>
    <row r="1085" s="21" customFormat="1" x14ac:dyDescent="0.25"/>
    <row r="1086" s="21" customFormat="1" x14ac:dyDescent="0.25"/>
    <row r="1087" s="21" customFormat="1" x14ac:dyDescent="0.25"/>
    <row r="1088" s="21" customFormat="1" x14ac:dyDescent="0.25"/>
    <row r="1089" s="21" customFormat="1" x14ac:dyDescent="0.25"/>
    <row r="1090" s="21" customFormat="1" x14ac:dyDescent="0.25"/>
    <row r="1091" s="21" customFormat="1" x14ac:dyDescent="0.25"/>
    <row r="1092" s="21" customFormat="1" x14ac:dyDescent="0.25"/>
    <row r="1093" s="21" customFormat="1" x14ac:dyDescent="0.25"/>
    <row r="1094" s="21" customFormat="1" x14ac:dyDescent="0.25"/>
    <row r="1095" s="21" customFormat="1" x14ac:dyDescent="0.25"/>
    <row r="1096" s="21" customFormat="1" x14ac:dyDescent="0.25"/>
    <row r="1097" s="21" customFormat="1" x14ac:dyDescent="0.25"/>
    <row r="1098" s="21" customFormat="1" x14ac:dyDescent="0.25"/>
    <row r="1099" s="21" customFormat="1" x14ac:dyDescent="0.25"/>
    <row r="1100" s="21" customFormat="1" x14ac:dyDescent="0.25"/>
    <row r="1101" s="21" customFormat="1" x14ac:dyDescent="0.25"/>
    <row r="1102" s="21" customFormat="1" x14ac:dyDescent="0.25"/>
    <row r="1103" s="21" customFormat="1" x14ac:dyDescent="0.25"/>
    <row r="1104" s="21" customFormat="1" x14ac:dyDescent="0.25"/>
    <row r="1105" s="21" customFormat="1" x14ac:dyDescent="0.25"/>
    <row r="1106" s="21" customFormat="1" x14ac:dyDescent="0.25"/>
    <row r="1107" s="21" customFormat="1" x14ac:dyDescent="0.25"/>
    <row r="1108" s="21" customFormat="1" x14ac:dyDescent="0.25"/>
    <row r="1109" s="21" customFormat="1" x14ac:dyDescent="0.25"/>
    <row r="1110" s="21" customFormat="1" x14ac:dyDescent="0.25"/>
    <row r="1111" s="21" customFormat="1" x14ac:dyDescent="0.25"/>
    <row r="1112" s="21" customFormat="1" x14ac:dyDescent="0.25"/>
    <row r="1113" s="21" customFormat="1" x14ac:dyDescent="0.25"/>
    <row r="1114" s="21" customFormat="1" x14ac:dyDescent="0.25"/>
    <row r="1115" s="21" customFormat="1" x14ac:dyDescent="0.25"/>
    <row r="1116" s="21" customFormat="1" x14ac:dyDescent="0.25"/>
    <row r="1117" s="21" customFormat="1" x14ac:dyDescent="0.25"/>
    <row r="1118" s="21" customFormat="1" x14ac:dyDescent="0.25"/>
    <row r="1119" s="21" customFormat="1" x14ac:dyDescent="0.25"/>
    <row r="1120" s="21" customFormat="1" x14ac:dyDescent="0.25"/>
    <row r="1121" s="21" customFormat="1" x14ac:dyDescent="0.25"/>
    <row r="1122" s="21" customFormat="1" x14ac:dyDescent="0.25"/>
    <row r="1123" s="21" customFormat="1" x14ac:dyDescent="0.25"/>
    <row r="1124" s="21" customFormat="1" x14ac:dyDescent="0.25"/>
    <row r="1125" s="21" customFormat="1" x14ac:dyDescent="0.25"/>
    <row r="1126" s="21" customFormat="1" x14ac:dyDescent="0.25"/>
    <row r="1127" s="21" customFormat="1" x14ac:dyDescent="0.25"/>
    <row r="1128" s="21" customFormat="1" x14ac:dyDescent="0.25"/>
    <row r="1129" s="21" customFormat="1" x14ac:dyDescent="0.25"/>
    <row r="1130" s="21" customFormat="1" x14ac:dyDescent="0.25"/>
    <row r="1131" s="21" customFormat="1" x14ac:dyDescent="0.25"/>
    <row r="1132" s="21" customFormat="1" x14ac:dyDescent="0.25"/>
    <row r="1133" s="21" customFormat="1" x14ac:dyDescent="0.25"/>
    <row r="1134" s="21" customFormat="1" x14ac:dyDescent="0.25"/>
    <row r="1135" s="21" customFormat="1" x14ac:dyDescent="0.25"/>
    <row r="1136" s="21" customFormat="1" x14ac:dyDescent="0.25"/>
    <row r="1137" s="21" customFormat="1" x14ac:dyDescent="0.25"/>
    <row r="1138" s="21" customFormat="1" x14ac:dyDescent="0.25"/>
    <row r="1139" s="21" customFormat="1" x14ac:dyDescent="0.25"/>
    <row r="1140" s="21" customFormat="1" x14ac:dyDescent="0.25"/>
    <row r="1141" s="21" customFormat="1" x14ac:dyDescent="0.25"/>
    <row r="1142" s="21" customFormat="1" x14ac:dyDescent="0.25"/>
    <row r="1143" s="21" customFormat="1" x14ac:dyDescent="0.25"/>
    <row r="1144" s="21" customFormat="1" x14ac:dyDescent="0.25"/>
    <row r="1145" s="21" customFormat="1" x14ac:dyDescent="0.25"/>
    <row r="1146" s="21" customFormat="1" x14ac:dyDescent="0.25"/>
    <row r="1147" s="21" customFormat="1" x14ac:dyDescent="0.25"/>
    <row r="1148" s="21" customFormat="1" x14ac:dyDescent="0.25"/>
    <row r="1149" s="21" customFormat="1" x14ac:dyDescent="0.25"/>
    <row r="1150" s="21" customFormat="1" x14ac:dyDescent="0.25"/>
    <row r="1151" s="21" customFormat="1" x14ac:dyDescent="0.25"/>
    <row r="1152" s="21" customFormat="1" x14ac:dyDescent="0.25"/>
    <row r="1153" s="21" customFormat="1" x14ac:dyDescent="0.25"/>
    <row r="1154" s="21" customFormat="1" x14ac:dyDescent="0.25"/>
    <row r="1155" s="21" customFormat="1" x14ac:dyDescent="0.25"/>
    <row r="1156" s="21" customFormat="1" x14ac:dyDescent="0.25"/>
    <row r="1157" s="21" customFormat="1" x14ac:dyDescent="0.25"/>
    <row r="1158" s="21" customFormat="1" x14ac:dyDescent="0.25"/>
    <row r="1159" s="21" customFormat="1" x14ac:dyDescent="0.25"/>
    <row r="1160" s="21" customFormat="1" x14ac:dyDescent="0.25"/>
    <row r="1161" s="21" customFormat="1" x14ac:dyDescent="0.25"/>
    <row r="1162" s="21" customFormat="1" x14ac:dyDescent="0.25"/>
    <row r="1163" s="21" customFormat="1" x14ac:dyDescent="0.25"/>
    <row r="1164" s="21" customFormat="1" x14ac:dyDescent="0.25"/>
    <row r="1165" s="21" customFormat="1" x14ac:dyDescent="0.25"/>
    <row r="1166" s="21" customFormat="1" x14ac:dyDescent="0.25"/>
    <row r="1167" s="21" customFormat="1" x14ac:dyDescent="0.25"/>
    <row r="1168" s="21" customFormat="1" x14ac:dyDescent="0.25"/>
    <row r="1169" s="21" customFormat="1" x14ac:dyDescent="0.25"/>
    <row r="1170" s="21" customFormat="1" x14ac:dyDescent="0.25"/>
    <row r="1171" s="21" customFormat="1" x14ac:dyDescent="0.25"/>
    <row r="1172" s="21" customFormat="1" x14ac:dyDescent="0.25"/>
    <row r="1173" s="21" customFormat="1" x14ac:dyDescent="0.25"/>
    <row r="1174" s="21" customFormat="1" x14ac:dyDescent="0.25"/>
    <row r="1175" s="21" customFormat="1" x14ac:dyDescent="0.25"/>
    <row r="1176" s="21" customFormat="1" x14ac:dyDescent="0.25"/>
    <row r="1177" s="21" customFormat="1" x14ac:dyDescent="0.25"/>
    <row r="1178" s="21" customFormat="1" x14ac:dyDescent="0.25"/>
    <row r="1179" s="21" customFormat="1" x14ac:dyDescent="0.25"/>
    <row r="1180" s="21" customFormat="1" x14ac:dyDescent="0.25"/>
    <row r="1181" s="21" customFormat="1" x14ac:dyDescent="0.25"/>
    <row r="1182" s="21" customFormat="1" x14ac:dyDescent="0.25"/>
    <row r="1183" s="21" customFormat="1" x14ac:dyDescent="0.25"/>
    <row r="1184" s="21" customFormat="1" x14ac:dyDescent="0.25"/>
    <row r="1185" s="21" customFormat="1" x14ac:dyDescent="0.25"/>
    <row r="1186" s="21" customFormat="1" x14ac:dyDescent="0.25"/>
    <row r="1187" s="21" customFormat="1" x14ac:dyDescent="0.25"/>
    <row r="1188" s="21" customFormat="1" x14ac:dyDescent="0.25"/>
    <row r="1189" s="21" customFormat="1" x14ac:dyDescent="0.25"/>
    <row r="1190" s="21" customFormat="1" x14ac:dyDescent="0.25"/>
    <row r="1191" s="21" customFormat="1" x14ac:dyDescent="0.25"/>
    <row r="1192" s="21" customFormat="1" x14ac:dyDescent="0.25"/>
    <row r="1193" s="21" customFormat="1" x14ac:dyDescent="0.25"/>
    <row r="1194" s="21" customFormat="1" x14ac:dyDescent="0.25"/>
    <row r="1195" s="21" customFormat="1" x14ac:dyDescent="0.25"/>
    <row r="1196" s="21" customFormat="1" x14ac:dyDescent="0.25"/>
    <row r="1197" s="21" customFormat="1" x14ac:dyDescent="0.25"/>
    <row r="1198" s="21" customFormat="1" x14ac:dyDescent="0.25"/>
    <row r="1199" s="21" customFormat="1" x14ac:dyDescent="0.25"/>
    <row r="1200" s="21" customFormat="1" x14ac:dyDescent="0.25"/>
    <row r="1201" s="21" customFormat="1" x14ac:dyDescent="0.25"/>
    <row r="1202" s="21" customFormat="1" x14ac:dyDescent="0.25"/>
    <row r="1203" s="21" customFormat="1" x14ac:dyDescent="0.25"/>
    <row r="1204" s="21" customFormat="1" x14ac:dyDescent="0.25"/>
    <row r="1205" s="21" customFormat="1" x14ac:dyDescent="0.25"/>
    <row r="1206" s="21" customFormat="1" x14ac:dyDescent="0.25"/>
    <row r="1207" s="21" customFormat="1" x14ac:dyDescent="0.25"/>
    <row r="1208" s="21" customFormat="1" x14ac:dyDescent="0.25"/>
    <row r="1209" s="21" customFormat="1" x14ac:dyDescent="0.25"/>
    <row r="1210" s="21" customFormat="1" x14ac:dyDescent="0.25"/>
    <row r="1211" s="21" customFormat="1" x14ac:dyDescent="0.25"/>
    <row r="1212" s="21" customFormat="1" x14ac:dyDescent="0.25"/>
    <row r="1213" s="21" customFormat="1" x14ac:dyDescent="0.25"/>
    <row r="1214" s="21" customFormat="1" x14ac:dyDescent="0.25"/>
    <row r="1215" s="21" customFormat="1" x14ac:dyDescent="0.25"/>
    <row r="1216" s="21" customFormat="1" x14ac:dyDescent="0.25"/>
    <row r="1217" s="21" customFormat="1" x14ac:dyDescent="0.25"/>
    <row r="1218" s="21" customFormat="1" x14ac:dyDescent="0.25"/>
    <row r="1219" s="21" customFormat="1" x14ac:dyDescent="0.25"/>
    <row r="1220" s="21" customFormat="1" x14ac:dyDescent="0.25"/>
    <row r="1221" s="21" customFormat="1" x14ac:dyDescent="0.25"/>
    <row r="1222" s="21" customFormat="1" x14ac:dyDescent="0.25"/>
    <row r="1223" s="21" customFormat="1" x14ac:dyDescent="0.25"/>
    <row r="1224" s="21" customFormat="1" x14ac:dyDescent="0.25"/>
    <row r="1225" s="21" customFormat="1" x14ac:dyDescent="0.25"/>
    <row r="1226" s="21" customFormat="1" x14ac:dyDescent="0.25"/>
    <row r="1227" s="21" customFormat="1" x14ac:dyDescent="0.25"/>
    <row r="1228" s="21" customFormat="1" x14ac:dyDescent="0.25"/>
    <row r="1229" s="21" customFormat="1" x14ac:dyDescent="0.25"/>
    <row r="1230" s="21" customFormat="1" x14ac:dyDescent="0.25"/>
    <row r="1231" s="21" customFormat="1" x14ac:dyDescent="0.25"/>
    <row r="1232" s="21" customFormat="1" x14ac:dyDescent="0.25"/>
    <row r="1233" s="21" customFormat="1" x14ac:dyDescent="0.25"/>
    <row r="1234" s="21" customFormat="1" x14ac:dyDescent="0.25"/>
    <row r="1235" s="21" customFormat="1" x14ac:dyDescent="0.25"/>
    <row r="1236" s="21" customFormat="1" x14ac:dyDescent="0.25"/>
    <row r="1237" s="21" customFormat="1" x14ac:dyDescent="0.25"/>
    <row r="1238" s="21" customFormat="1" x14ac:dyDescent="0.25"/>
    <row r="1239" s="21" customFormat="1" x14ac:dyDescent="0.25"/>
    <row r="1240" s="21" customFormat="1" x14ac:dyDescent="0.25"/>
    <row r="1241" s="21" customFormat="1" x14ac:dyDescent="0.25"/>
    <row r="1242" s="21" customFormat="1" x14ac:dyDescent="0.25"/>
    <row r="1243" s="21" customFormat="1" x14ac:dyDescent="0.25"/>
    <row r="1244" s="21" customFormat="1" x14ac:dyDescent="0.25"/>
    <row r="1245" s="21" customFormat="1" x14ac:dyDescent="0.25"/>
    <row r="1246" s="21" customFormat="1" x14ac:dyDescent="0.25"/>
    <row r="1247" s="21" customFormat="1" x14ac:dyDescent="0.25"/>
    <row r="1248" s="21" customFormat="1" x14ac:dyDescent="0.25"/>
    <row r="1249" s="21" customFormat="1" x14ac:dyDescent="0.25"/>
    <row r="1250" s="21" customFormat="1" x14ac:dyDescent="0.25"/>
    <row r="1251" s="21" customFormat="1" x14ac:dyDescent="0.25"/>
    <row r="1252" s="21" customFormat="1" x14ac:dyDescent="0.25"/>
    <row r="1253" s="21" customFormat="1" x14ac:dyDescent="0.25"/>
    <row r="1254" s="21" customFormat="1" x14ac:dyDescent="0.25"/>
    <row r="1255" s="21" customFormat="1" x14ac:dyDescent="0.25"/>
    <row r="1256" s="21" customFormat="1" x14ac:dyDescent="0.25"/>
    <row r="1257" s="21" customFormat="1" x14ac:dyDescent="0.25"/>
    <row r="1258" s="21" customFormat="1" x14ac:dyDescent="0.25"/>
    <row r="1259" s="21" customFormat="1" x14ac:dyDescent="0.25"/>
    <row r="1260" s="21" customFormat="1" x14ac:dyDescent="0.25"/>
    <row r="1261" s="21" customFormat="1" x14ac:dyDescent="0.25"/>
    <row r="1262" s="21" customFormat="1" x14ac:dyDescent="0.25"/>
    <row r="1263" s="21" customFormat="1" x14ac:dyDescent="0.25"/>
    <row r="1264" s="21" customFormat="1" x14ac:dyDescent="0.25"/>
    <row r="1265" spans="1:8" s="21" customFormat="1" x14ac:dyDescent="0.25"/>
    <row r="1266" spans="1:8" s="21" customFormat="1" x14ac:dyDescent="0.25"/>
    <row r="1267" spans="1:8" s="21" customFormat="1" x14ac:dyDescent="0.25"/>
    <row r="1268" spans="1:8" s="21" customFormat="1" x14ac:dyDescent="0.25"/>
    <row r="1269" spans="1:8" s="21" customFormat="1" x14ac:dyDescent="0.25"/>
    <row r="1270" spans="1:8" s="21" customFormat="1" x14ac:dyDescent="0.25"/>
    <row r="1271" spans="1:8" s="21" customFormat="1" x14ac:dyDescent="0.2">
      <c r="A1271" s="88"/>
      <c r="B1271" s="88"/>
      <c r="C1271" s="88"/>
      <c r="D1271" s="88"/>
      <c r="E1271" s="88"/>
      <c r="F1271" s="88"/>
      <c r="G1271" s="88"/>
      <c r="H1271" s="88"/>
    </row>
    <row r="1272" spans="1:8" s="21" customFormat="1" x14ac:dyDescent="0.2">
      <c r="A1272" s="88"/>
      <c r="B1272" s="88"/>
      <c r="C1272" s="88"/>
      <c r="D1272" s="88"/>
      <c r="E1272" s="88"/>
      <c r="F1272" s="88"/>
      <c r="G1272" s="88"/>
      <c r="H1272" s="88"/>
    </row>
    <row r="1273" spans="1:8" s="21" customFormat="1" x14ac:dyDescent="0.2">
      <c r="A1273" s="88"/>
      <c r="B1273" s="88"/>
      <c r="C1273" s="88"/>
      <c r="D1273" s="88"/>
      <c r="E1273" s="88"/>
      <c r="F1273" s="88"/>
      <c r="G1273" s="88"/>
      <c r="H1273" s="88"/>
    </row>
    <row r="1274" spans="1:8" s="21" customFormat="1" x14ac:dyDescent="0.2">
      <c r="A1274" s="88"/>
      <c r="B1274" s="88"/>
      <c r="C1274" s="88"/>
      <c r="D1274" s="88"/>
      <c r="E1274" s="88"/>
      <c r="F1274" s="88"/>
      <c r="G1274" s="88"/>
      <c r="H1274" s="88"/>
    </row>
    <row r="1275" spans="1:8" s="21" customFormat="1" x14ac:dyDescent="0.2">
      <c r="A1275" s="88"/>
      <c r="B1275" s="88"/>
      <c r="C1275" s="88"/>
      <c r="D1275" s="88"/>
      <c r="E1275" s="88"/>
      <c r="F1275" s="88"/>
      <c r="G1275" s="88"/>
      <c r="H1275" s="88"/>
    </row>
    <row r="1276" spans="1:8" s="21" customFormat="1" x14ac:dyDescent="0.2">
      <c r="A1276" s="88"/>
      <c r="B1276" s="88"/>
      <c r="C1276" s="88"/>
      <c r="D1276" s="88"/>
      <c r="E1276" s="88"/>
      <c r="F1276" s="88"/>
      <c r="G1276" s="88"/>
      <c r="H1276" s="88"/>
    </row>
    <row r="1277" spans="1:8" s="21" customFormat="1" x14ac:dyDescent="0.2">
      <c r="A1277" s="88"/>
      <c r="B1277" s="88"/>
      <c r="C1277" s="88"/>
      <c r="D1277" s="88"/>
      <c r="E1277" s="88"/>
      <c r="F1277" s="88"/>
      <c r="G1277" s="88"/>
      <c r="H1277" s="88"/>
    </row>
    <row r="1278" spans="1:8" s="21" customFormat="1" x14ac:dyDescent="0.2">
      <c r="A1278" s="88"/>
      <c r="B1278" s="88"/>
      <c r="C1278" s="88"/>
      <c r="D1278" s="88"/>
      <c r="E1278" s="88"/>
      <c r="F1278" s="88"/>
      <c r="G1278" s="88"/>
      <c r="H1278" s="88"/>
    </row>
    <row r="1279" spans="1:8" s="21" customFormat="1" x14ac:dyDescent="0.2">
      <c r="A1279" s="88"/>
      <c r="B1279" s="88"/>
      <c r="C1279" s="88"/>
      <c r="D1279" s="88"/>
      <c r="E1279" s="88"/>
      <c r="F1279" s="88"/>
      <c r="G1279" s="88"/>
      <c r="H1279" s="88"/>
    </row>
    <row r="1280" spans="1:8" s="21" customFormat="1" x14ac:dyDescent="0.2">
      <c r="A1280" s="88"/>
      <c r="B1280" s="88"/>
      <c r="C1280" s="88"/>
      <c r="D1280" s="88"/>
      <c r="E1280" s="88"/>
      <c r="F1280" s="88"/>
      <c r="G1280" s="88"/>
      <c r="H1280" s="88"/>
    </row>
    <row r="1281" spans="1:8" s="21" customFormat="1" x14ac:dyDescent="0.2">
      <c r="A1281" s="88"/>
      <c r="B1281" s="88"/>
      <c r="C1281" s="88"/>
      <c r="D1281" s="88"/>
      <c r="E1281" s="88"/>
      <c r="F1281" s="88"/>
      <c r="G1281" s="88"/>
      <c r="H1281" s="88"/>
    </row>
    <row r="1282" spans="1:8" s="21" customFormat="1" x14ac:dyDescent="0.2">
      <c r="A1282" s="88"/>
      <c r="B1282" s="88"/>
      <c r="C1282" s="88"/>
      <c r="D1282" s="88"/>
      <c r="E1282" s="88"/>
      <c r="F1282" s="88"/>
      <c r="G1282" s="88"/>
      <c r="H1282" s="88"/>
    </row>
    <row r="1283" spans="1:8" s="21" customFormat="1" x14ac:dyDescent="0.2">
      <c r="A1283" s="88"/>
      <c r="B1283" s="88"/>
      <c r="C1283" s="88"/>
      <c r="D1283" s="88"/>
      <c r="E1283" s="88"/>
      <c r="F1283" s="88"/>
      <c r="G1283" s="88"/>
      <c r="H1283" s="88"/>
    </row>
    <row r="1284" spans="1:8" s="21" customFormat="1" x14ac:dyDescent="0.2">
      <c r="A1284" s="88"/>
      <c r="B1284" s="88"/>
      <c r="C1284" s="88"/>
      <c r="D1284" s="88"/>
      <c r="E1284" s="88"/>
      <c r="F1284" s="88"/>
      <c r="G1284" s="88"/>
      <c r="H1284" s="88"/>
    </row>
    <row r="1285" spans="1:8" s="21" customFormat="1" x14ac:dyDescent="0.2">
      <c r="A1285" s="88"/>
      <c r="B1285" s="88"/>
      <c r="C1285" s="88"/>
      <c r="D1285" s="88"/>
      <c r="E1285" s="88"/>
      <c r="F1285" s="88"/>
      <c r="G1285" s="88"/>
      <c r="H1285" s="88"/>
    </row>
    <row r="1286" spans="1:8" s="21" customFormat="1" x14ac:dyDescent="0.2">
      <c r="A1286" s="88"/>
      <c r="B1286" s="88"/>
      <c r="C1286" s="88"/>
      <c r="D1286" s="88"/>
      <c r="E1286" s="88"/>
      <c r="F1286" s="88"/>
      <c r="G1286" s="88"/>
      <c r="H1286" s="88"/>
    </row>
    <row r="1287" spans="1:8" s="21" customFormat="1" x14ac:dyDescent="0.2">
      <c r="A1287" s="88"/>
      <c r="B1287" s="88"/>
      <c r="C1287" s="88"/>
      <c r="D1287" s="88"/>
      <c r="E1287" s="88"/>
      <c r="F1287" s="88"/>
      <c r="G1287" s="88"/>
      <c r="H1287" s="88"/>
    </row>
    <row r="1288" spans="1:8" s="21" customFormat="1" x14ac:dyDescent="0.2">
      <c r="A1288" s="88"/>
      <c r="B1288" s="88"/>
      <c r="C1288" s="88"/>
      <c r="D1288" s="88"/>
      <c r="E1288" s="88"/>
      <c r="F1288" s="88"/>
      <c r="G1288" s="88"/>
      <c r="H1288" s="88"/>
    </row>
    <row r="1289" spans="1:8" s="21" customFormat="1" x14ac:dyDescent="0.2">
      <c r="A1289" s="88"/>
      <c r="B1289" s="88"/>
      <c r="C1289" s="88"/>
      <c r="D1289" s="88"/>
      <c r="E1289" s="88"/>
      <c r="F1289" s="88"/>
      <c r="G1289" s="88"/>
      <c r="H1289" s="88"/>
    </row>
    <row r="1290" spans="1:8" s="21" customFormat="1" x14ac:dyDescent="0.2">
      <c r="A1290" s="88"/>
      <c r="B1290" s="88"/>
      <c r="C1290" s="88"/>
      <c r="D1290" s="88"/>
      <c r="E1290" s="88"/>
      <c r="F1290" s="88"/>
      <c r="G1290" s="88"/>
      <c r="H1290" s="88"/>
    </row>
    <row r="1291" spans="1:8" s="21" customFormat="1" x14ac:dyDescent="0.2">
      <c r="A1291" s="88"/>
      <c r="B1291" s="88"/>
      <c r="C1291" s="88"/>
      <c r="D1291" s="88"/>
      <c r="E1291" s="88"/>
      <c r="F1291" s="88"/>
      <c r="G1291" s="88"/>
      <c r="H1291" s="88"/>
    </row>
    <row r="1292" spans="1:8" s="21" customFormat="1" x14ac:dyDescent="0.2">
      <c r="A1292" s="88"/>
      <c r="B1292" s="88"/>
      <c r="C1292" s="88"/>
      <c r="D1292" s="88"/>
      <c r="E1292" s="88"/>
      <c r="F1292" s="88"/>
      <c r="G1292" s="88"/>
      <c r="H1292" s="88"/>
    </row>
    <row r="1293" spans="1:8" s="21" customFormat="1" x14ac:dyDescent="0.2">
      <c r="A1293" s="88"/>
      <c r="B1293" s="88"/>
      <c r="C1293" s="88"/>
      <c r="D1293" s="88"/>
      <c r="E1293" s="88"/>
      <c r="F1293" s="88"/>
      <c r="G1293" s="88"/>
      <c r="H1293" s="88"/>
    </row>
    <row r="1294" spans="1:8" s="21" customFormat="1" x14ac:dyDescent="0.2">
      <c r="A1294" s="88"/>
      <c r="B1294" s="88"/>
      <c r="C1294" s="88"/>
      <c r="D1294" s="88"/>
      <c r="E1294" s="88"/>
      <c r="F1294" s="88"/>
      <c r="G1294" s="88"/>
      <c r="H1294" s="88"/>
    </row>
    <row r="1295" spans="1:8" s="21" customFormat="1" x14ac:dyDescent="0.2">
      <c r="A1295" s="88"/>
      <c r="B1295" s="88"/>
      <c r="C1295" s="88"/>
      <c r="D1295" s="88"/>
      <c r="E1295" s="88"/>
      <c r="F1295" s="88"/>
      <c r="G1295" s="88"/>
      <c r="H1295" s="88"/>
    </row>
    <row r="1296" spans="1:8" s="21" customFormat="1" x14ac:dyDescent="0.2">
      <c r="A1296" s="88"/>
      <c r="B1296" s="88"/>
      <c r="C1296" s="88"/>
      <c r="D1296" s="88"/>
      <c r="E1296" s="88"/>
      <c r="F1296" s="88"/>
      <c r="G1296" s="88"/>
      <c r="H1296" s="88"/>
    </row>
    <row r="1297" spans="1:8" s="21" customFormat="1" x14ac:dyDescent="0.2">
      <c r="A1297" s="88"/>
      <c r="B1297" s="88"/>
      <c r="C1297" s="88"/>
      <c r="D1297" s="88"/>
      <c r="E1297" s="88"/>
      <c r="F1297" s="88"/>
      <c r="G1297" s="88"/>
      <c r="H1297" s="88"/>
    </row>
    <row r="1298" spans="1:8" s="21" customFormat="1" x14ac:dyDescent="0.2">
      <c r="A1298" s="88"/>
      <c r="B1298" s="88"/>
      <c r="C1298" s="88"/>
      <c r="D1298" s="88"/>
      <c r="E1298" s="88"/>
      <c r="F1298" s="88"/>
      <c r="G1298" s="88"/>
      <c r="H1298" s="88"/>
    </row>
    <row r="1299" spans="1:8" s="21" customFormat="1" x14ac:dyDescent="0.2">
      <c r="A1299" s="88"/>
      <c r="B1299" s="88"/>
      <c r="C1299" s="88"/>
      <c r="D1299" s="88"/>
      <c r="E1299" s="88"/>
      <c r="F1299" s="88"/>
      <c r="G1299" s="88"/>
      <c r="H1299" s="88"/>
    </row>
    <row r="1300" spans="1:8" s="21" customFormat="1" x14ac:dyDescent="0.2">
      <c r="A1300" s="88"/>
      <c r="B1300" s="88"/>
      <c r="C1300" s="88"/>
      <c r="D1300" s="88"/>
      <c r="E1300" s="88"/>
      <c r="F1300" s="88"/>
      <c r="G1300" s="88"/>
      <c r="H1300" s="88"/>
    </row>
    <row r="1301" spans="1:8" s="21" customFormat="1" x14ac:dyDescent="0.2">
      <c r="A1301" s="88"/>
      <c r="B1301" s="88"/>
      <c r="C1301" s="88"/>
      <c r="D1301" s="88"/>
      <c r="E1301" s="88"/>
      <c r="F1301" s="88"/>
      <c r="G1301" s="88"/>
      <c r="H1301" s="88"/>
    </row>
    <row r="1302" spans="1:8" s="21" customFormat="1" x14ac:dyDescent="0.2">
      <c r="A1302" s="88"/>
      <c r="B1302" s="88"/>
      <c r="C1302" s="88"/>
      <c r="D1302" s="88"/>
      <c r="E1302" s="88"/>
      <c r="F1302" s="88"/>
      <c r="G1302" s="88"/>
      <c r="H1302" s="88"/>
    </row>
    <row r="1303" spans="1:8" s="21" customFormat="1" x14ac:dyDescent="0.2">
      <c r="A1303" s="88"/>
      <c r="B1303" s="88"/>
      <c r="C1303" s="88"/>
      <c r="D1303" s="88"/>
      <c r="E1303" s="88"/>
      <c r="F1303" s="88"/>
      <c r="G1303" s="88"/>
      <c r="H1303" s="88"/>
    </row>
    <row r="1304" spans="1:8" s="21" customFormat="1" x14ac:dyDescent="0.2">
      <c r="A1304" s="88"/>
      <c r="B1304" s="88"/>
      <c r="C1304" s="88"/>
      <c r="D1304" s="88"/>
      <c r="E1304" s="88"/>
      <c r="F1304" s="88"/>
      <c r="G1304" s="88"/>
      <c r="H1304" s="88"/>
    </row>
    <row r="1305" spans="1:8" s="21" customFormat="1" x14ac:dyDescent="0.2">
      <c r="A1305" s="88"/>
      <c r="B1305" s="88"/>
      <c r="C1305" s="88"/>
      <c r="D1305" s="88"/>
      <c r="E1305" s="88"/>
      <c r="F1305" s="88"/>
      <c r="G1305" s="88"/>
      <c r="H1305" s="88"/>
    </row>
    <row r="1306" spans="1:8" s="21" customFormat="1" x14ac:dyDescent="0.2">
      <c r="A1306" s="88"/>
      <c r="B1306" s="88"/>
      <c r="C1306" s="88"/>
      <c r="D1306" s="88"/>
      <c r="E1306" s="88"/>
      <c r="F1306" s="88"/>
      <c r="G1306" s="88"/>
      <c r="H1306" s="88"/>
    </row>
    <row r="1307" spans="1:8" s="21" customFormat="1" x14ac:dyDescent="0.2">
      <c r="A1307" s="88"/>
      <c r="B1307" s="88"/>
      <c r="C1307" s="88"/>
      <c r="D1307" s="88"/>
      <c r="E1307" s="88"/>
      <c r="F1307" s="88"/>
      <c r="G1307" s="88"/>
      <c r="H1307" s="88"/>
    </row>
    <row r="1308" spans="1:8" s="21" customFormat="1" x14ac:dyDescent="0.2">
      <c r="A1308" s="88"/>
      <c r="B1308" s="88"/>
      <c r="C1308" s="88"/>
      <c r="D1308" s="88"/>
      <c r="E1308" s="88"/>
      <c r="F1308" s="88"/>
      <c r="G1308" s="88"/>
      <c r="H1308" s="88"/>
    </row>
    <row r="1309" spans="1:8" s="21" customFormat="1" x14ac:dyDescent="0.2">
      <c r="A1309" s="88"/>
      <c r="B1309" s="88"/>
      <c r="C1309" s="88"/>
      <c r="D1309" s="88"/>
      <c r="E1309" s="88"/>
      <c r="F1309" s="88"/>
      <c r="G1309" s="88"/>
      <c r="H1309" s="88"/>
    </row>
    <row r="1310" spans="1:8" s="21" customFormat="1" x14ac:dyDescent="0.2">
      <c r="A1310" s="88"/>
      <c r="B1310" s="88"/>
      <c r="C1310" s="88"/>
      <c r="D1310" s="88"/>
      <c r="E1310" s="88"/>
      <c r="F1310" s="88"/>
      <c r="G1310" s="88"/>
      <c r="H1310" s="88"/>
    </row>
    <row r="1311" spans="1:8" s="21" customFormat="1" x14ac:dyDescent="0.2">
      <c r="A1311" s="88"/>
      <c r="B1311" s="88"/>
      <c r="C1311" s="88"/>
      <c r="D1311" s="88"/>
      <c r="E1311" s="88"/>
      <c r="F1311" s="88"/>
      <c r="G1311" s="88"/>
      <c r="H1311" s="88"/>
    </row>
    <row r="1312" spans="1:8" s="21" customFormat="1" x14ac:dyDescent="0.2">
      <c r="A1312" s="88"/>
      <c r="B1312" s="88"/>
      <c r="C1312" s="88"/>
      <c r="D1312" s="88"/>
      <c r="E1312" s="88"/>
      <c r="F1312" s="88"/>
      <c r="G1312" s="88"/>
      <c r="H1312" s="88"/>
    </row>
    <row r="1313" spans="1:8" s="21" customFormat="1" x14ac:dyDescent="0.2">
      <c r="A1313" s="88"/>
      <c r="B1313" s="88"/>
      <c r="C1313" s="88"/>
      <c r="D1313" s="88"/>
      <c r="E1313" s="88"/>
      <c r="F1313" s="88"/>
      <c r="G1313" s="88"/>
      <c r="H1313" s="88"/>
    </row>
    <row r="1314" spans="1:8" s="21" customFormat="1" x14ac:dyDescent="0.2">
      <c r="A1314" s="88"/>
      <c r="B1314" s="88"/>
      <c r="C1314" s="88"/>
      <c r="D1314" s="88"/>
      <c r="E1314" s="88"/>
      <c r="F1314" s="88"/>
      <c r="G1314" s="88"/>
      <c r="H1314" s="88"/>
    </row>
    <row r="1315" spans="1:8" s="21" customFormat="1" x14ac:dyDescent="0.2">
      <c r="A1315" s="88"/>
      <c r="B1315" s="88"/>
      <c r="C1315" s="88"/>
      <c r="D1315" s="88"/>
      <c r="E1315" s="88"/>
      <c r="F1315" s="88"/>
      <c r="G1315" s="88"/>
      <c r="H1315" s="88"/>
    </row>
    <row r="1316" spans="1:8" s="21" customFormat="1" x14ac:dyDescent="0.2">
      <c r="A1316" s="88"/>
      <c r="B1316" s="88"/>
      <c r="C1316" s="88"/>
      <c r="D1316" s="88"/>
      <c r="E1316" s="88"/>
      <c r="F1316" s="88"/>
      <c r="G1316" s="88"/>
      <c r="H1316" s="88"/>
    </row>
    <row r="1317" spans="1:8" s="21" customFormat="1" x14ac:dyDescent="0.2">
      <c r="A1317" s="88"/>
      <c r="B1317" s="88"/>
      <c r="C1317" s="88"/>
      <c r="D1317" s="88"/>
      <c r="E1317" s="88"/>
      <c r="F1317" s="88"/>
      <c r="G1317" s="88"/>
      <c r="H1317" s="88"/>
    </row>
    <row r="1318" spans="1:8" s="21" customFormat="1" x14ac:dyDescent="0.2">
      <c r="A1318" s="88"/>
      <c r="B1318" s="88"/>
      <c r="C1318" s="88"/>
      <c r="D1318" s="88"/>
      <c r="E1318" s="88"/>
      <c r="F1318" s="88"/>
      <c r="G1318" s="88"/>
      <c r="H1318" s="88"/>
    </row>
    <row r="1319" spans="1:8" s="21" customFormat="1" x14ac:dyDescent="0.2">
      <c r="A1319" s="88"/>
      <c r="B1319" s="88"/>
      <c r="C1319" s="88"/>
      <c r="D1319" s="88"/>
      <c r="E1319" s="88"/>
      <c r="F1319" s="88"/>
      <c r="G1319" s="88"/>
      <c r="H1319" s="88"/>
    </row>
    <row r="1320" spans="1:8" s="21" customFormat="1" x14ac:dyDescent="0.2">
      <c r="A1320" s="88"/>
      <c r="B1320" s="88"/>
      <c r="C1320" s="88"/>
      <c r="D1320" s="88"/>
      <c r="E1320" s="88"/>
      <c r="F1320" s="88"/>
      <c r="G1320" s="88"/>
      <c r="H1320" s="88"/>
    </row>
    <row r="1321" spans="1:8" s="21" customFormat="1" x14ac:dyDescent="0.2">
      <c r="A1321" s="88"/>
      <c r="B1321" s="88"/>
      <c r="C1321" s="88"/>
      <c r="D1321" s="88"/>
      <c r="E1321" s="88"/>
      <c r="F1321" s="88"/>
      <c r="G1321" s="88"/>
      <c r="H1321" s="88"/>
    </row>
    <row r="1322" spans="1:8" s="21" customFormat="1" x14ac:dyDescent="0.2">
      <c r="A1322" s="88"/>
      <c r="B1322" s="88"/>
      <c r="C1322" s="88"/>
      <c r="D1322" s="88"/>
      <c r="E1322" s="88"/>
      <c r="F1322" s="88"/>
      <c r="G1322" s="88"/>
      <c r="H1322" s="88"/>
    </row>
    <row r="1323" spans="1:8" s="21" customFormat="1" x14ac:dyDescent="0.2">
      <c r="A1323" s="88"/>
      <c r="B1323" s="88"/>
      <c r="C1323" s="88"/>
      <c r="D1323" s="88"/>
      <c r="E1323" s="88"/>
      <c r="F1323" s="88"/>
      <c r="G1323" s="88"/>
      <c r="H1323" s="88"/>
    </row>
    <row r="1324" spans="1:8" s="21" customFormat="1" x14ac:dyDescent="0.2">
      <c r="A1324" s="88"/>
      <c r="B1324" s="88"/>
      <c r="C1324" s="88"/>
      <c r="D1324" s="88"/>
      <c r="E1324" s="88"/>
      <c r="F1324" s="88"/>
      <c r="G1324" s="88"/>
      <c r="H1324" s="88"/>
    </row>
    <row r="1325" spans="1:8" s="21" customFormat="1" x14ac:dyDescent="0.2">
      <c r="A1325" s="88"/>
      <c r="B1325" s="88"/>
      <c r="C1325" s="88"/>
      <c r="D1325" s="88"/>
      <c r="E1325" s="88"/>
      <c r="F1325" s="88"/>
      <c r="G1325" s="88"/>
      <c r="H1325" s="88"/>
    </row>
    <row r="1326" spans="1:8" s="21" customFormat="1" x14ac:dyDescent="0.2">
      <c r="A1326" s="88"/>
      <c r="B1326" s="88"/>
      <c r="C1326" s="88"/>
      <c r="D1326" s="88"/>
      <c r="E1326" s="88"/>
      <c r="F1326" s="88"/>
      <c r="G1326" s="88"/>
      <c r="H1326" s="88"/>
    </row>
    <row r="1327" spans="1:8" s="21" customFormat="1" x14ac:dyDescent="0.2">
      <c r="A1327" s="88"/>
      <c r="B1327" s="88"/>
      <c r="C1327" s="88"/>
      <c r="D1327" s="88"/>
      <c r="E1327" s="88"/>
      <c r="F1327" s="88"/>
      <c r="G1327" s="88"/>
      <c r="H1327" s="88"/>
    </row>
    <row r="1328" spans="1:8" s="21" customFormat="1" x14ac:dyDescent="0.2">
      <c r="A1328" s="88"/>
      <c r="B1328" s="88"/>
      <c r="C1328" s="88"/>
      <c r="D1328" s="88"/>
      <c r="E1328" s="88"/>
      <c r="F1328" s="88"/>
      <c r="G1328" s="88"/>
      <c r="H1328" s="88"/>
    </row>
    <row r="1329" spans="1:8" s="21" customFormat="1" x14ac:dyDescent="0.2">
      <c r="A1329" s="88"/>
      <c r="B1329" s="88"/>
      <c r="C1329" s="88"/>
      <c r="D1329" s="88"/>
      <c r="E1329" s="88"/>
      <c r="F1329" s="88"/>
      <c r="G1329" s="88"/>
      <c r="H1329" s="88"/>
    </row>
    <row r="1330" spans="1:8" s="21" customFormat="1" x14ac:dyDescent="0.2">
      <c r="A1330" s="88"/>
      <c r="B1330" s="88"/>
      <c r="C1330" s="88"/>
      <c r="D1330" s="88"/>
      <c r="E1330" s="88"/>
      <c r="F1330" s="88"/>
      <c r="G1330" s="88"/>
      <c r="H1330" s="88"/>
    </row>
    <row r="1331" spans="1:8" s="21" customFormat="1" x14ac:dyDescent="0.2">
      <c r="A1331" s="88"/>
      <c r="B1331" s="88"/>
      <c r="C1331" s="88"/>
      <c r="D1331" s="88"/>
      <c r="E1331" s="88"/>
      <c r="F1331" s="88"/>
      <c r="G1331" s="88"/>
      <c r="H1331" s="88"/>
    </row>
    <row r="1332" spans="1:8" s="21" customFormat="1" x14ac:dyDescent="0.2">
      <c r="A1332" s="88"/>
      <c r="B1332" s="88"/>
      <c r="C1332" s="88"/>
      <c r="D1332" s="88"/>
      <c r="E1332" s="88"/>
      <c r="F1332" s="88"/>
      <c r="G1332" s="88"/>
      <c r="H1332" s="88"/>
    </row>
    <row r="1333" spans="1:8" s="21" customFormat="1" x14ac:dyDescent="0.2">
      <c r="A1333" s="88"/>
      <c r="B1333" s="88"/>
      <c r="C1333" s="88"/>
      <c r="D1333" s="88"/>
      <c r="E1333" s="88"/>
      <c r="F1333" s="88"/>
      <c r="G1333" s="88"/>
      <c r="H1333" s="88"/>
    </row>
    <row r="1334" spans="1:8" s="21" customFormat="1" x14ac:dyDescent="0.2">
      <c r="A1334" s="88"/>
      <c r="B1334" s="88"/>
      <c r="C1334" s="88"/>
      <c r="D1334" s="88"/>
      <c r="E1334" s="88"/>
      <c r="F1334" s="88"/>
      <c r="G1334" s="88"/>
      <c r="H1334" s="88"/>
    </row>
    <row r="1335" spans="1:8" s="21" customFormat="1" x14ac:dyDescent="0.2">
      <c r="A1335" s="88"/>
      <c r="B1335" s="88"/>
      <c r="C1335" s="88"/>
      <c r="D1335" s="88"/>
      <c r="E1335" s="88"/>
      <c r="F1335" s="88"/>
      <c r="G1335" s="88"/>
      <c r="H1335" s="88"/>
    </row>
    <row r="1336" spans="1:8" s="21" customFormat="1" x14ac:dyDescent="0.2">
      <c r="A1336" s="88"/>
      <c r="B1336" s="88"/>
      <c r="C1336" s="88"/>
      <c r="D1336" s="88"/>
      <c r="E1336" s="88"/>
      <c r="F1336" s="88"/>
      <c r="G1336" s="88"/>
      <c r="H1336" s="88"/>
    </row>
    <row r="1337" spans="1:8" s="21" customFormat="1" x14ac:dyDescent="0.2">
      <c r="A1337" s="88"/>
      <c r="B1337" s="88"/>
      <c r="C1337" s="88"/>
      <c r="D1337" s="88"/>
      <c r="E1337" s="88"/>
      <c r="F1337" s="88"/>
      <c r="G1337" s="88"/>
      <c r="H1337" s="88"/>
    </row>
    <row r="1338" spans="1:8" s="21" customFormat="1" x14ac:dyDescent="0.2">
      <c r="A1338" s="88"/>
      <c r="B1338" s="88"/>
      <c r="C1338" s="88"/>
      <c r="D1338" s="88"/>
      <c r="E1338" s="88"/>
      <c r="F1338" s="88"/>
      <c r="G1338" s="88"/>
      <c r="H1338" s="88"/>
    </row>
    <row r="1339" spans="1:8" s="21" customFormat="1" x14ac:dyDescent="0.2">
      <c r="A1339" s="88"/>
      <c r="B1339" s="88"/>
      <c r="C1339" s="88"/>
      <c r="D1339" s="88"/>
      <c r="E1339" s="88"/>
      <c r="F1339" s="88"/>
      <c r="G1339" s="88"/>
      <c r="H1339" s="88"/>
    </row>
    <row r="1340" spans="1:8" s="21" customFormat="1" x14ac:dyDescent="0.2">
      <c r="A1340" s="88"/>
      <c r="B1340" s="88"/>
      <c r="C1340" s="88"/>
      <c r="D1340" s="88"/>
      <c r="E1340" s="88"/>
      <c r="F1340" s="88"/>
      <c r="G1340" s="88"/>
      <c r="H1340" s="88"/>
    </row>
    <row r="1341" spans="1:8" s="21" customFormat="1" x14ac:dyDescent="0.2">
      <c r="A1341" s="88"/>
      <c r="B1341" s="88"/>
      <c r="C1341" s="88"/>
      <c r="D1341" s="88"/>
      <c r="E1341" s="88"/>
      <c r="F1341" s="88"/>
      <c r="G1341" s="88"/>
      <c r="H1341" s="88"/>
    </row>
    <row r="1342" spans="1:8" s="21" customFormat="1" x14ac:dyDescent="0.2">
      <c r="A1342" s="88"/>
      <c r="B1342" s="88"/>
      <c r="C1342" s="88"/>
      <c r="D1342" s="88"/>
      <c r="E1342" s="88"/>
      <c r="F1342" s="88"/>
      <c r="G1342" s="88"/>
      <c r="H1342" s="88"/>
    </row>
    <row r="1343" spans="1:8" s="21" customFormat="1" x14ac:dyDescent="0.2">
      <c r="A1343" s="88"/>
      <c r="B1343" s="88"/>
      <c r="C1343" s="88"/>
      <c r="D1343" s="88"/>
      <c r="E1343" s="88"/>
      <c r="F1343" s="88"/>
      <c r="G1343" s="88"/>
      <c r="H1343" s="88"/>
    </row>
    <row r="1344" spans="1:8" s="21" customFormat="1" x14ac:dyDescent="0.2">
      <c r="A1344" s="88"/>
      <c r="B1344" s="88"/>
      <c r="C1344" s="88"/>
      <c r="D1344" s="88"/>
      <c r="E1344" s="88"/>
      <c r="F1344" s="88"/>
      <c r="G1344" s="88"/>
      <c r="H1344" s="88"/>
    </row>
    <row r="1345" spans="1:8" s="21" customFormat="1" x14ac:dyDescent="0.2">
      <c r="A1345" s="88"/>
      <c r="B1345" s="88"/>
      <c r="C1345" s="88"/>
      <c r="D1345" s="88"/>
      <c r="E1345" s="88"/>
      <c r="F1345" s="88"/>
      <c r="G1345" s="88"/>
      <c r="H1345" s="88"/>
    </row>
    <row r="1346" spans="1:8" s="21" customFormat="1" x14ac:dyDescent="0.2">
      <c r="A1346" s="88"/>
      <c r="B1346" s="88"/>
      <c r="C1346" s="88"/>
      <c r="D1346" s="88"/>
      <c r="E1346" s="88"/>
      <c r="F1346" s="88"/>
      <c r="G1346" s="88"/>
      <c r="H1346" s="88"/>
    </row>
    <row r="1347" spans="1:8" s="21" customFormat="1" x14ac:dyDescent="0.2">
      <c r="A1347" s="88"/>
      <c r="B1347" s="88"/>
      <c r="C1347" s="88"/>
      <c r="D1347" s="88"/>
      <c r="E1347" s="88"/>
      <c r="F1347" s="88"/>
      <c r="G1347" s="88"/>
      <c r="H1347" s="88"/>
    </row>
    <row r="1348" spans="1:8" s="21" customFormat="1" ht="13.5" customHeight="1" x14ac:dyDescent="0.2">
      <c r="A1348" s="88"/>
      <c r="B1348" s="88"/>
      <c r="C1348" s="88"/>
      <c r="D1348" s="88"/>
      <c r="E1348" s="88"/>
      <c r="F1348" s="88"/>
      <c r="G1348" s="88"/>
      <c r="H1348" s="88"/>
    </row>
    <row r="1349" spans="1:8" s="21" customFormat="1" x14ac:dyDescent="0.2">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28"/>
  <sheetViews>
    <sheetView workbookViewId="0">
      <selection activeCell="A5" sqref="A5"/>
    </sheetView>
  </sheetViews>
  <sheetFormatPr defaultRowHeight="15" x14ac:dyDescent="0.25"/>
  <sheetData>
    <row r="1" spans="1:1" x14ac:dyDescent="0.25">
      <c r="A1" s="2" t="s">
        <v>722</v>
      </c>
    </row>
    <row r="2" spans="1:1" x14ac:dyDescent="0.25">
      <c r="A2" s="2" t="s">
        <v>722</v>
      </c>
    </row>
    <row r="3" spans="1:1" x14ac:dyDescent="0.25">
      <c r="A3" s="2" t="s">
        <v>722</v>
      </c>
    </row>
    <row r="4" spans="1:1" x14ac:dyDescent="0.25">
      <c r="A4" s="2" t="s">
        <v>722</v>
      </c>
    </row>
    <row r="5" spans="1:1" x14ac:dyDescent="0.25">
      <c r="A5" s="2" t="s">
        <v>726</v>
      </c>
    </row>
    <row r="6" spans="1:1" x14ac:dyDescent="0.25">
      <c r="A6" s="2" t="s">
        <v>726</v>
      </c>
    </row>
    <row r="7" spans="1:1" x14ac:dyDescent="0.25">
      <c r="A7" s="2" t="s">
        <v>726</v>
      </c>
    </row>
    <row r="8" spans="1:1" x14ac:dyDescent="0.25">
      <c r="A8" s="2" t="s">
        <v>726</v>
      </c>
    </row>
    <row r="9" spans="1:1" x14ac:dyDescent="0.25">
      <c r="A9" s="2" t="s">
        <v>726</v>
      </c>
    </row>
    <row r="10" spans="1:1" x14ac:dyDescent="0.25">
      <c r="A10" s="2" t="s">
        <v>726</v>
      </c>
    </row>
    <row r="11" spans="1:1" x14ac:dyDescent="0.25">
      <c r="A11" s="2" t="s">
        <v>726</v>
      </c>
    </row>
    <row r="12" spans="1:1" x14ac:dyDescent="0.25">
      <c r="A12" s="2" t="s">
        <v>726</v>
      </c>
    </row>
    <row r="13" spans="1:1" x14ac:dyDescent="0.25">
      <c r="A13" s="2" t="s">
        <v>726</v>
      </c>
    </row>
    <row r="14" spans="1:1" x14ac:dyDescent="0.25">
      <c r="A14" s="2" t="s">
        <v>726</v>
      </c>
    </row>
    <row r="15" spans="1:1" x14ac:dyDescent="0.25">
      <c r="A15" s="2" t="s">
        <v>728</v>
      </c>
    </row>
    <row r="16" spans="1:1" x14ac:dyDescent="0.25">
      <c r="A16" s="2" t="s">
        <v>728</v>
      </c>
    </row>
    <row r="17" spans="1:1" x14ac:dyDescent="0.25">
      <c r="A17" s="2" t="s">
        <v>730</v>
      </c>
    </row>
    <row r="18" spans="1:1" x14ac:dyDescent="0.25">
      <c r="A18" s="2" t="s">
        <v>733</v>
      </c>
    </row>
    <row r="19" spans="1:1" x14ac:dyDescent="0.25">
      <c r="A19" s="2" t="s">
        <v>733</v>
      </c>
    </row>
    <row r="20" spans="1:1" x14ac:dyDescent="0.25">
      <c r="A20" s="2" t="s">
        <v>733</v>
      </c>
    </row>
    <row r="21" spans="1:1" x14ac:dyDescent="0.25">
      <c r="A21" s="2" t="s">
        <v>735</v>
      </c>
    </row>
    <row r="22" spans="1:1" x14ac:dyDescent="0.25">
      <c r="A22" s="2" t="s">
        <v>109</v>
      </c>
    </row>
    <row r="23" spans="1:1" x14ac:dyDescent="0.25">
      <c r="A23" s="2" t="s">
        <v>109</v>
      </c>
    </row>
    <row r="24" spans="1:1" x14ac:dyDescent="0.25">
      <c r="A24" s="2" t="s">
        <v>738</v>
      </c>
    </row>
    <row r="25" spans="1:1" x14ac:dyDescent="0.25">
      <c r="A25" s="2" t="s">
        <v>738</v>
      </c>
    </row>
    <row r="26" spans="1:1" x14ac:dyDescent="0.25">
      <c r="A26" s="2" t="s">
        <v>740</v>
      </c>
    </row>
    <row r="27" spans="1:1" x14ac:dyDescent="0.25">
      <c r="A27" s="2" t="s">
        <v>742</v>
      </c>
    </row>
    <row r="28" spans="1:1" x14ac:dyDescent="0.25">
      <c r="A28" s="2" t="s">
        <v>742</v>
      </c>
    </row>
    <row r="29" spans="1:1" x14ac:dyDescent="0.25">
      <c r="A29" s="2" t="s">
        <v>742</v>
      </c>
    </row>
    <row r="30" spans="1:1" x14ac:dyDescent="0.25">
      <c r="A30" s="2" t="s">
        <v>744</v>
      </c>
    </row>
    <row r="31" spans="1:1" x14ac:dyDescent="0.25">
      <c r="A31" s="2" t="s">
        <v>744</v>
      </c>
    </row>
    <row r="32" spans="1:1" x14ac:dyDescent="0.25">
      <c r="A32" s="2" t="s">
        <v>744</v>
      </c>
    </row>
    <row r="33" spans="1:1" x14ac:dyDescent="0.25">
      <c r="A33" s="2" t="s">
        <v>746</v>
      </c>
    </row>
    <row r="34" spans="1:1" x14ac:dyDescent="0.25">
      <c r="A34" s="2" t="s">
        <v>746</v>
      </c>
    </row>
    <row r="35" spans="1:1" x14ac:dyDescent="0.25">
      <c r="A35" s="2" t="s">
        <v>746</v>
      </c>
    </row>
    <row r="36" spans="1:1" x14ac:dyDescent="0.25">
      <c r="A36" s="2" t="s">
        <v>748</v>
      </c>
    </row>
    <row r="37" spans="1:1" x14ac:dyDescent="0.25">
      <c r="A37" s="2" t="s">
        <v>748</v>
      </c>
    </row>
    <row r="38" spans="1:1" x14ac:dyDescent="0.25">
      <c r="A38" s="2" t="s">
        <v>748</v>
      </c>
    </row>
    <row r="39" spans="1:1" x14ac:dyDescent="0.25">
      <c r="A39" s="2" t="s">
        <v>912</v>
      </c>
    </row>
    <row r="40" spans="1:1" x14ac:dyDescent="0.25">
      <c r="A40" s="2" t="s">
        <v>751</v>
      </c>
    </row>
    <row r="41" spans="1:1" x14ac:dyDescent="0.25">
      <c r="A41" s="2" t="s">
        <v>751</v>
      </c>
    </row>
    <row r="42" spans="1:1" x14ac:dyDescent="0.25">
      <c r="A42" s="2" t="s">
        <v>751</v>
      </c>
    </row>
    <row r="43" spans="1:1" x14ac:dyDescent="0.25">
      <c r="A43" s="2" t="s">
        <v>751</v>
      </c>
    </row>
    <row r="44" spans="1:1" x14ac:dyDescent="0.25">
      <c r="A44" s="2" t="s">
        <v>754</v>
      </c>
    </row>
    <row r="45" spans="1:1" x14ac:dyDescent="0.25">
      <c r="A45" s="2" t="s">
        <v>754</v>
      </c>
    </row>
    <row r="46" spans="1:1" x14ac:dyDescent="0.25">
      <c r="A46" s="2" t="s">
        <v>754</v>
      </c>
    </row>
    <row r="47" spans="1:1" x14ac:dyDescent="0.25">
      <c r="A47" s="2" t="s">
        <v>754</v>
      </c>
    </row>
    <row r="48" spans="1:1" x14ac:dyDescent="0.25">
      <c r="A48" s="2" t="s">
        <v>622</v>
      </c>
    </row>
    <row r="49" spans="1:1" x14ac:dyDescent="0.25">
      <c r="A49" s="2" t="s">
        <v>622</v>
      </c>
    </row>
    <row r="50" spans="1:1" x14ac:dyDescent="0.25">
      <c r="A50" s="2" t="s">
        <v>622</v>
      </c>
    </row>
    <row r="51" spans="1:1" x14ac:dyDescent="0.25">
      <c r="A51" s="2" t="s">
        <v>755</v>
      </c>
    </row>
    <row r="52" spans="1:1" x14ac:dyDescent="0.25">
      <c r="A52" s="2" t="s">
        <v>755</v>
      </c>
    </row>
    <row r="53" spans="1:1" x14ac:dyDescent="0.25">
      <c r="A53" s="2" t="s">
        <v>755</v>
      </c>
    </row>
    <row r="54" spans="1:1" x14ac:dyDescent="0.25">
      <c r="A54" s="2" t="s">
        <v>755</v>
      </c>
    </row>
    <row r="55" spans="1:1" x14ac:dyDescent="0.25">
      <c r="A55" s="2" t="s">
        <v>755</v>
      </c>
    </row>
    <row r="56" spans="1:1" x14ac:dyDescent="0.25">
      <c r="A56" s="2" t="s">
        <v>755</v>
      </c>
    </row>
    <row r="57" spans="1:1" x14ac:dyDescent="0.25">
      <c r="A57" s="2" t="s">
        <v>757</v>
      </c>
    </row>
    <row r="58" spans="1:1" x14ac:dyDescent="0.25">
      <c r="A58" s="2" t="s">
        <v>757</v>
      </c>
    </row>
    <row r="59" spans="1:1" x14ac:dyDescent="0.25">
      <c r="A59" s="2" t="s">
        <v>757</v>
      </c>
    </row>
    <row r="60" spans="1:1" x14ac:dyDescent="0.25">
      <c r="A60" s="2" t="s">
        <v>504</v>
      </c>
    </row>
    <row r="61" spans="1:1" x14ac:dyDescent="0.25">
      <c r="A61" s="2" t="s">
        <v>668</v>
      </c>
    </row>
    <row r="62" spans="1:1" x14ac:dyDescent="0.25">
      <c r="A62" s="2" t="s">
        <v>668</v>
      </c>
    </row>
    <row r="63" spans="1:1" x14ac:dyDescent="0.25">
      <c r="A63" s="2" t="s">
        <v>668</v>
      </c>
    </row>
    <row r="64" spans="1:1" x14ac:dyDescent="0.25">
      <c r="A64" s="2" t="s">
        <v>668</v>
      </c>
    </row>
    <row r="65" spans="1:1" x14ac:dyDescent="0.25">
      <c r="A65" s="2" t="s">
        <v>668</v>
      </c>
    </row>
    <row r="66" spans="1:1" x14ac:dyDescent="0.25">
      <c r="A66" s="2" t="s">
        <v>668</v>
      </c>
    </row>
    <row r="67" spans="1:1" x14ac:dyDescent="0.25">
      <c r="A67" s="2" t="s">
        <v>668</v>
      </c>
    </row>
    <row r="68" spans="1:1" x14ac:dyDescent="0.25">
      <c r="A68" s="2" t="s">
        <v>668</v>
      </c>
    </row>
    <row r="69" spans="1:1" x14ac:dyDescent="0.25">
      <c r="A69" s="2" t="s">
        <v>668</v>
      </c>
    </row>
    <row r="70" spans="1:1" x14ac:dyDescent="0.25">
      <c r="A70" s="2" t="s">
        <v>668</v>
      </c>
    </row>
    <row r="71" spans="1:1" x14ac:dyDescent="0.25">
      <c r="A71" s="2" t="s">
        <v>668</v>
      </c>
    </row>
    <row r="72" spans="1:1" x14ac:dyDescent="0.25">
      <c r="A72" s="2" t="s">
        <v>668</v>
      </c>
    </row>
    <row r="73" spans="1:1" x14ac:dyDescent="0.25">
      <c r="A73" s="2" t="s">
        <v>668</v>
      </c>
    </row>
    <row r="74" spans="1:1" x14ac:dyDescent="0.25">
      <c r="A74" s="2" t="s">
        <v>668</v>
      </c>
    </row>
    <row r="75" spans="1:1" x14ac:dyDescent="0.25">
      <c r="A75" s="2" t="s">
        <v>668</v>
      </c>
    </row>
    <row r="76" spans="1:1" x14ac:dyDescent="0.25">
      <c r="A76" s="2" t="s">
        <v>668</v>
      </c>
    </row>
    <row r="77" spans="1:1" x14ac:dyDescent="0.25">
      <c r="A77" s="2" t="s">
        <v>668</v>
      </c>
    </row>
    <row r="78" spans="1:1" x14ac:dyDescent="0.25">
      <c r="A78" s="2" t="s">
        <v>668</v>
      </c>
    </row>
    <row r="79" spans="1:1" x14ac:dyDescent="0.25">
      <c r="A79" s="2" t="s">
        <v>668</v>
      </c>
    </row>
    <row r="80" spans="1:1" x14ac:dyDescent="0.25">
      <c r="A80" s="2" t="s">
        <v>668</v>
      </c>
    </row>
    <row r="81" spans="1:1" x14ac:dyDescent="0.25">
      <c r="A81" s="2" t="s">
        <v>760</v>
      </c>
    </row>
    <row r="82" spans="1:1" x14ac:dyDescent="0.25">
      <c r="A82" s="2" t="s">
        <v>762</v>
      </c>
    </row>
    <row r="83" spans="1:1" x14ac:dyDescent="0.25">
      <c r="A83" s="2" t="s">
        <v>764</v>
      </c>
    </row>
    <row r="84" spans="1:1" x14ac:dyDescent="0.25">
      <c r="A84" s="2" t="s">
        <v>764</v>
      </c>
    </row>
    <row r="85" spans="1:1" x14ac:dyDescent="0.25">
      <c r="A85" s="2" t="s">
        <v>766</v>
      </c>
    </row>
    <row r="86" spans="1:1" x14ac:dyDescent="0.25">
      <c r="A86" s="2" t="s">
        <v>618</v>
      </c>
    </row>
    <row r="87" spans="1:1" x14ac:dyDescent="0.25">
      <c r="A87" s="2" t="s">
        <v>768</v>
      </c>
    </row>
    <row r="88" spans="1:1" x14ac:dyDescent="0.25">
      <c r="A88" s="2" t="s">
        <v>768</v>
      </c>
    </row>
    <row r="89" spans="1:1" x14ac:dyDescent="0.25">
      <c r="A89" s="2" t="s">
        <v>770</v>
      </c>
    </row>
    <row r="90" spans="1:1" x14ac:dyDescent="0.25">
      <c r="A90" s="2" t="s">
        <v>770</v>
      </c>
    </row>
    <row r="91" spans="1:1" x14ac:dyDescent="0.25">
      <c r="A91" s="2" t="s">
        <v>770</v>
      </c>
    </row>
    <row r="92" spans="1:1" x14ac:dyDescent="0.25">
      <c r="A92" s="2" t="s">
        <v>772</v>
      </c>
    </row>
    <row r="93" spans="1:1" x14ac:dyDescent="0.25">
      <c r="A93" s="2" t="s">
        <v>774</v>
      </c>
    </row>
    <row r="94" spans="1:1" x14ac:dyDescent="0.25">
      <c r="A94" s="2" t="s">
        <v>774</v>
      </c>
    </row>
    <row r="95" spans="1:1" x14ac:dyDescent="0.25">
      <c r="A95" s="2" t="s">
        <v>774</v>
      </c>
    </row>
    <row r="96" spans="1:1" x14ac:dyDescent="0.25">
      <c r="A96" s="2" t="s">
        <v>776</v>
      </c>
    </row>
    <row r="97" spans="1:1" x14ac:dyDescent="0.25">
      <c r="A97" s="2" t="s">
        <v>778</v>
      </c>
    </row>
    <row r="98" spans="1:1" x14ac:dyDescent="0.25">
      <c r="A98" s="2" t="s">
        <v>780</v>
      </c>
    </row>
    <row r="99" spans="1:1" x14ac:dyDescent="0.25">
      <c r="A99" s="2" t="s">
        <v>782</v>
      </c>
    </row>
    <row r="100" spans="1:1" x14ac:dyDescent="0.25">
      <c r="A100" s="2" t="s">
        <v>783</v>
      </c>
    </row>
    <row r="101" spans="1:1" x14ac:dyDescent="0.25">
      <c r="A101" s="2" t="s">
        <v>783</v>
      </c>
    </row>
    <row r="102" spans="1:1" x14ac:dyDescent="0.25">
      <c r="A102" s="2" t="s">
        <v>783</v>
      </c>
    </row>
    <row r="103" spans="1:1" x14ac:dyDescent="0.25">
      <c r="A103" s="2" t="s">
        <v>783</v>
      </c>
    </row>
    <row r="104" spans="1:1" x14ac:dyDescent="0.25">
      <c r="A104" s="2" t="s">
        <v>784</v>
      </c>
    </row>
    <row r="105" spans="1:1" x14ac:dyDescent="0.25">
      <c r="A105" s="2" t="s">
        <v>784</v>
      </c>
    </row>
    <row r="106" spans="1:1" x14ac:dyDescent="0.25">
      <c r="A106" s="2" t="s">
        <v>786</v>
      </c>
    </row>
    <row r="107" spans="1:1" x14ac:dyDescent="0.25">
      <c r="A107" s="2" t="s">
        <v>786</v>
      </c>
    </row>
    <row r="108" spans="1:1" x14ac:dyDescent="0.25">
      <c r="A108" s="2" t="s">
        <v>788</v>
      </c>
    </row>
    <row r="109" spans="1:1" x14ac:dyDescent="0.25">
      <c r="A109" s="2" t="s">
        <v>790</v>
      </c>
    </row>
    <row r="110" spans="1:1" x14ac:dyDescent="0.25">
      <c r="A110" s="2" t="s">
        <v>790</v>
      </c>
    </row>
    <row r="111" spans="1:1" x14ac:dyDescent="0.25">
      <c r="A111" s="2" t="s">
        <v>792</v>
      </c>
    </row>
    <row r="112" spans="1:1" x14ac:dyDescent="0.25">
      <c r="A112" s="2" t="s">
        <v>792</v>
      </c>
    </row>
    <row r="113" spans="1:1" x14ac:dyDescent="0.25">
      <c r="A113" s="2" t="s">
        <v>794</v>
      </c>
    </row>
    <row r="114" spans="1:1" x14ac:dyDescent="0.25">
      <c r="A114" s="2" t="s">
        <v>796</v>
      </c>
    </row>
    <row r="115" spans="1:1" x14ac:dyDescent="0.25">
      <c r="A115" s="2" t="s">
        <v>798</v>
      </c>
    </row>
    <row r="116" spans="1:1" x14ac:dyDescent="0.25">
      <c r="A116" s="2" t="s">
        <v>798</v>
      </c>
    </row>
    <row r="117" spans="1:1" x14ac:dyDescent="0.25">
      <c r="A117" s="2" t="s">
        <v>798</v>
      </c>
    </row>
    <row r="118" spans="1:1" x14ac:dyDescent="0.25">
      <c r="A118" s="2" t="s">
        <v>798</v>
      </c>
    </row>
    <row r="119" spans="1:1" x14ac:dyDescent="0.25">
      <c r="A119" s="2" t="s">
        <v>798</v>
      </c>
    </row>
    <row r="120" spans="1:1" x14ac:dyDescent="0.25">
      <c r="A120" s="2" t="s">
        <v>798</v>
      </c>
    </row>
    <row r="121" spans="1:1" x14ac:dyDescent="0.25">
      <c r="A121" s="2" t="s">
        <v>798</v>
      </c>
    </row>
    <row r="122" spans="1:1" x14ac:dyDescent="0.25">
      <c r="A122" s="2" t="s">
        <v>798</v>
      </c>
    </row>
    <row r="123" spans="1:1" x14ac:dyDescent="0.25">
      <c r="A123" s="2" t="s">
        <v>800</v>
      </c>
    </row>
    <row r="124" spans="1:1" x14ac:dyDescent="0.25">
      <c r="A124" s="2" t="s">
        <v>800</v>
      </c>
    </row>
    <row r="125" spans="1:1" x14ac:dyDescent="0.25">
      <c r="A125" s="2" t="s">
        <v>800</v>
      </c>
    </row>
    <row r="126" spans="1:1" x14ac:dyDescent="0.25">
      <c r="A126" s="2" t="s">
        <v>913</v>
      </c>
    </row>
    <row r="127" spans="1:1" x14ac:dyDescent="0.25">
      <c r="A127" s="2" t="s">
        <v>913</v>
      </c>
    </row>
    <row r="128" spans="1:1" x14ac:dyDescent="0.25">
      <c r="A128" s="2" t="s">
        <v>913</v>
      </c>
    </row>
    <row r="129" spans="1:1" x14ac:dyDescent="0.25">
      <c r="A129" s="2" t="s">
        <v>913</v>
      </c>
    </row>
    <row r="130" spans="1:1" x14ac:dyDescent="0.25">
      <c r="A130" s="2" t="s">
        <v>914</v>
      </c>
    </row>
    <row r="131" spans="1:1" x14ac:dyDescent="0.25">
      <c r="A131" s="2" t="s">
        <v>915</v>
      </c>
    </row>
    <row r="132" spans="1:1" x14ac:dyDescent="0.25">
      <c r="A132" s="2" t="s">
        <v>915</v>
      </c>
    </row>
    <row r="133" spans="1:1" x14ac:dyDescent="0.25">
      <c r="A133" s="2" t="s">
        <v>915</v>
      </c>
    </row>
    <row r="134" spans="1:1" x14ac:dyDescent="0.25">
      <c r="A134" s="2" t="s">
        <v>808</v>
      </c>
    </row>
    <row r="135" spans="1:1" x14ac:dyDescent="0.25">
      <c r="A135" s="2" t="s">
        <v>808</v>
      </c>
    </row>
    <row r="136" spans="1:1" x14ac:dyDescent="0.25">
      <c r="A136" s="2" t="s">
        <v>810</v>
      </c>
    </row>
    <row r="137" spans="1:1" x14ac:dyDescent="0.25">
      <c r="A137" s="2" t="s">
        <v>810</v>
      </c>
    </row>
    <row r="138" spans="1:1" x14ac:dyDescent="0.25">
      <c r="A138" s="2" t="s">
        <v>812</v>
      </c>
    </row>
    <row r="139" spans="1:1" x14ac:dyDescent="0.25">
      <c r="A139" s="2" t="s">
        <v>812</v>
      </c>
    </row>
    <row r="140" spans="1:1" x14ac:dyDescent="0.25">
      <c r="A140" s="2" t="s">
        <v>812</v>
      </c>
    </row>
    <row r="141" spans="1:1" x14ac:dyDescent="0.25">
      <c r="A141" s="2" t="s">
        <v>814</v>
      </c>
    </row>
    <row r="142" spans="1:1" x14ac:dyDescent="0.25">
      <c r="A142" s="2" t="s">
        <v>814</v>
      </c>
    </row>
    <row r="143" spans="1:1" x14ac:dyDescent="0.25">
      <c r="A143" s="2" t="s">
        <v>814</v>
      </c>
    </row>
    <row r="144" spans="1:1" x14ac:dyDescent="0.25">
      <c r="A144" s="2" t="s">
        <v>816</v>
      </c>
    </row>
    <row r="145" spans="1:1" x14ac:dyDescent="0.25">
      <c r="A145" s="2" t="s">
        <v>816</v>
      </c>
    </row>
    <row r="146" spans="1:1" x14ac:dyDescent="0.25">
      <c r="A146" s="2" t="s">
        <v>816</v>
      </c>
    </row>
    <row r="147" spans="1:1" x14ac:dyDescent="0.25">
      <c r="A147" s="2" t="s">
        <v>816</v>
      </c>
    </row>
    <row r="148" spans="1:1" x14ac:dyDescent="0.25">
      <c r="A148" s="2" t="s">
        <v>818</v>
      </c>
    </row>
    <row r="149" spans="1:1" x14ac:dyDescent="0.25">
      <c r="A149" s="2" t="s">
        <v>818</v>
      </c>
    </row>
    <row r="150" spans="1:1" x14ac:dyDescent="0.25">
      <c r="A150" s="2" t="s">
        <v>822</v>
      </c>
    </row>
    <row r="151" spans="1:1" x14ac:dyDescent="0.25">
      <c r="A151" s="2" t="s">
        <v>824</v>
      </c>
    </row>
    <row r="152" spans="1:1" x14ac:dyDescent="0.25">
      <c r="A152" s="2" t="s">
        <v>827</v>
      </c>
    </row>
    <row r="153" spans="1:1" x14ac:dyDescent="0.25">
      <c r="A153" s="2" t="s">
        <v>916</v>
      </c>
    </row>
    <row r="154" spans="1:1" x14ac:dyDescent="0.25">
      <c r="A154" s="2" t="s">
        <v>917</v>
      </c>
    </row>
    <row r="155" spans="1:1" x14ac:dyDescent="0.25">
      <c r="A155" s="2" t="s">
        <v>918</v>
      </c>
    </row>
    <row r="156" spans="1:1" x14ac:dyDescent="0.25">
      <c r="A156" s="2" t="s">
        <v>837</v>
      </c>
    </row>
    <row r="157" spans="1:1" x14ac:dyDescent="0.25">
      <c r="A157" s="2" t="s">
        <v>839</v>
      </c>
    </row>
    <row r="158" spans="1:1" x14ac:dyDescent="0.25">
      <c r="A158" s="2" t="s">
        <v>841</v>
      </c>
    </row>
    <row r="159" spans="1:1" x14ac:dyDescent="0.25">
      <c r="A159" s="2" t="s">
        <v>841</v>
      </c>
    </row>
    <row r="160" spans="1:1" x14ac:dyDescent="0.25">
      <c r="A160" s="2" t="s">
        <v>843</v>
      </c>
    </row>
    <row r="161" spans="1:1" x14ac:dyDescent="0.25">
      <c r="A161" s="2" t="s">
        <v>843</v>
      </c>
    </row>
    <row r="162" spans="1:1" x14ac:dyDescent="0.25">
      <c r="A162" s="2" t="s">
        <v>845</v>
      </c>
    </row>
    <row r="163" spans="1:1" x14ac:dyDescent="0.25">
      <c r="A163" s="2" t="s">
        <v>847</v>
      </c>
    </row>
    <row r="164" spans="1:1" x14ac:dyDescent="0.25">
      <c r="A164" s="2" t="s">
        <v>847</v>
      </c>
    </row>
    <row r="165" spans="1:1" x14ac:dyDescent="0.25">
      <c r="A165" s="2" t="s">
        <v>847</v>
      </c>
    </row>
    <row r="166" spans="1:1" x14ac:dyDescent="0.25">
      <c r="A166" s="2" t="s">
        <v>847</v>
      </c>
    </row>
    <row r="167" spans="1:1" x14ac:dyDescent="0.25">
      <c r="A167" s="2" t="s">
        <v>849</v>
      </c>
    </row>
    <row r="168" spans="1:1" x14ac:dyDescent="0.25">
      <c r="A168" s="2" t="s">
        <v>851</v>
      </c>
    </row>
    <row r="169" spans="1:1" x14ac:dyDescent="0.25">
      <c r="A169" s="2" t="s">
        <v>853</v>
      </c>
    </row>
    <row r="170" spans="1:1" x14ac:dyDescent="0.25">
      <c r="A170" s="2" t="s">
        <v>855</v>
      </c>
    </row>
    <row r="171" spans="1:1" x14ac:dyDescent="0.25">
      <c r="A171" s="2" t="s">
        <v>857</v>
      </c>
    </row>
    <row r="172" spans="1:1" x14ac:dyDescent="0.25">
      <c r="A172" s="2" t="s">
        <v>857</v>
      </c>
    </row>
    <row r="173" spans="1:1" x14ac:dyDescent="0.25">
      <c r="A173" s="2" t="s">
        <v>857</v>
      </c>
    </row>
    <row r="174" spans="1:1" x14ac:dyDescent="0.25">
      <c r="A174" s="2" t="s">
        <v>857</v>
      </c>
    </row>
    <row r="175" spans="1:1" x14ac:dyDescent="0.25">
      <c r="A175" s="2" t="s">
        <v>859</v>
      </c>
    </row>
    <row r="176" spans="1:1" x14ac:dyDescent="0.25">
      <c r="A176" s="2" t="s">
        <v>859</v>
      </c>
    </row>
    <row r="177" spans="1:1" x14ac:dyDescent="0.25">
      <c r="A177" s="2" t="s">
        <v>859</v>
      </c>
    </row>
    <row r="178" spans="1:1" x14ac:dyDescent="0.25">
      <c r="A178" s="2" t="s">
        <v>860</v>
      </c>
    </row>
    <row r="179" spans="1:1" x14ac:dyDescent="0.25">
      <c r="A179" s="2" t="s">
        <v>860</v>
      </c>
    </row>
    <row r="180" spans="1:1" x14ac:dyDescent="0.25">
      <c r="A180" s="2" t="s">
        <v>860</v>
      </c>
    </row>
    <row r="181" spans="1:1" x14ac:dyDescent="0.25">
      <c r="A181" s="2" t="s">
        <v>862</v>
      </c>
    </row>
    <row r="182" spans="1:1" x14ac:dyDescent="0.25">
      <c r="A182" s="2" t="s">
        <v>864</v>
      </c>
    </row>
    <row r="183" spans="1:1" x14ac:dyDescent="0.25">
      <c r="A183" s="2" t="s">
        <v>866</v>
      </c>
    </row>
    <row r="184" spans="1:1" x14ac:dyDescent="0.25">
      <c r="A184" s="2" t="s">
        <v>866</v>
      </c>
    </row>
    <row r="185" spans="1:1" x14ac:dyDescent="0.25">
      <c r="A185" s="2" t="s">
        <v>866</v>
      </c>
    </row>
    <row r="186" spans="1:1" x14ac:dyDescent="0.25">
      <c r="A186" s="2" t="s">
        <v>866</v>
      </c>
    </row>
    <row r="187" spans="1:1" x14ac:dyDescent="0.25">
      <c r="A187" s="2" t="s">
        <v>868</v>
      </c>
    </row>
    <row r="188" spans="1:1" x14ac:dyDescent="0.25">
      <c r="A188" s="2" t="s">
        <v>870</v>
      </c>
    </row>
    <row r="189" spans="1:1" x14ac:dyDescent="0.25">
      <c r="A189" s="2" t="s">
        <v>872</v>
      </c>
    </row>
    <row r="190" spans="1:1" x14ac:dyDescent="0.25">
      <c r="A190" s="2" t="s">
        <v>872</v>
      </c>
    </row>
    <row r="191" spans="1:1" x14ac:dyDescent="0.25">
      <c r="A191" s="2" t="s">
        <v>872</v>
      </c>
    </row>
    <row r="192" spans="1:1" x14ac:dyDescent="0.25">
      <c r="A192" s="2" t="s">
        <v>872</v>
      </c>
    </row>
    <row r="193" spans="1:1" x14ac:dyDescent="0.25">
      <c r="A193" s="2" t="s">
        <v>874</v>
      </c>
    </row>
    <row r="194" spans="1:1" x14ac:dyDescent="0.25">
      <c r="A194" s="2" t="s">
        <v>876</v>
      </c>
    </row>
    <row r="195" spans="1:1" x14ac:dyDescent="0.25">
      <c r="A195" s="2" t="s">
        <v>878</v>
      </c>
    </row>
    <row r="196" spans="1:1" x14ac:dyDescent="0.25">
      <c r="A196" s="2" t="s">
        <v>878</v>
      </c>
    </row>
    <row r="197" spans="1:1" x14ac:dyDescent="0.25">
      <c r="A197" s="2" t="s">
        <v>878</v>
      </c>
    </row>
    <row r="198" spans="1:1" x14ac:dyDescent="0.25">
      <c r="A198" s="2" t="s">
        <v>880</v>
      </c>
    </row>
    <row r="199" spans="1:1" x14ac:dyDescent="0.25">
      <c r="A199" s="2" t="s">
        <v>882</v>
      </c>
    </row>
    <row r="200" spans="1:1" x14ac:dyDescent="0.25">
      <c r="A200" s="2" t="s">
        <v>884</v>
      </c>
    </row>
    <row r="201" spans="1:1" x14ac:dyDescent="0.25">
      <c r="A201" s="2" t="s">
        <v>886</v>
      </c>
    </row>
    <row r="202" spans="1:1" x14ac:dyDescent="0.25">
      <c r="A202" s="2" t="s">
        <v>886</v>
      </c>
    </row>
    <row r="203" spans="1:1" x14ac:dyDescent="0.25">
      <c r="A203" s="2" t="s">
        <v>886</v>
      </c>
    </row>
    <row r="204" spans="1:1" x14ac:dyDescent="0.25">
      <c r="A204" s="2" t="s">
        <v>886</v>
      </c>
    </row>
    <row r="205" spans="1:1" x14ac:dyDescent="0.25">
      <c r="A205" s="2" t="s">
        <v>886</v>
      </c>
    </row>
    <row r="206" spans="1:1" x14ac:dyDescent="0.25">
      <c r="A206" s="2" t="s">
        <v>888</v>
      </c>
    </row>
    <row r="207" spans="1:1" x14ac:dyDescent="0.25">
      <c r="A207" s="2" t="s">
        <v>888</v>
      </c>
    </row>
    <row r="208" spans="1:1" x14ac:dyDescent="0.25">
      <c r="A208" s="2" t="s">
        <v>890</v>
      </c>
    </row>
    <row r="209" spans="1:1" x14ac:dyDescent="0.25">
      <c r="A209" s="2" t="s">
        <v>890</v>
      </c>
    </row>
    <row r="210" spans="1:1" x14ac:dyDescent="0.25">
      <c r="A210" s="2" t="s">
        <v>890</v>
      </c>
    </row>
    <row r="211" spans="1:1" x14ac:dyDescent="0.25">
      <c r="A211" s="2" t="s">
        <v>892</v>
      </c>
    </row>
    <row r="212" spans="1:1" x14ac:dyDescent="0.25">
      <c r="A212" s="2" t="s">
        <v>894</v>
      </c>
    </row>
    <row r="213" spans="1:1" x14ac:dyDescent="0.25">
      <c r="A213" s="2" t="s">
        <v>894</v>
      </c>
    </row>
    <row r="214" spans="1:1" x14ac:dyDescent="0.25">
      <c r="A214" s="2" t="s">
        <v>894</v>
      </c>
    </row>
    <row r="215" spans="1:1" x14ac:dyDescent="0.25">
      <c r="A215" s="2" t="s">
        <v>894</v>
      </c>
    </row>
    <row r="216" spans="1:1" x14ac:dyDescent="0.25">
      <c r="A216" s="2" t="s">
        <v>896</v>
      </c>
    </row>
    <row r="217" spans="1:1" x14ac:dyDescent="0.25">
      <c r="A217" s="2" t="s">
        <v>898</v>
      </c>
    </row>
    <row r="218" spans="1:1" x14ac:dyDescent="0.25">
      <c r="A218" s="2" t="s">
        <v>898</v>
      </c>
    </row>
    <row r="219" spans="1:1" x14ac:dyDescent="0.25">
      <c r="A219" s="2" t="s">
        <v>898</v>
      </c>
    </row>
    <row r="220" spans="1:1" x14ac:dyDescent="0.25">
      <c r="A220" s="2" t="s">
        <v>900</v>
      </c>
    </row>
    <row r="221" spans="1:1" x14ac:dyDescent="0.25">
      <c r="A221" s="2" t="s">
        <v>900</v>
      </c>
    </row>
    <row r="222" spans="1:1" x14ac:dyDescent="0.25">
      <c r="A222" s="2" t="s">
        <v>902</v>
      </c>
    </row>
    <row r="223" spans="1:1" x14ac:dyDescent="0.25">
      <c r="A223" s="2" t="s">
        <v>904</v>
      </c>
    </row>
    <row r="224" spans="1:1" x14ac:dyDescent="0.25">
      <c r="A224" s="2" t="s">
        <v>904</v>
      </c>
    </row>
    <row r="225" spans="1:1" x14ac:dyDescent="0.25">
      <c r="A225" s="2" t="s">
        <v>908</v>
      </c>
    </row>
    <row r="226" spans="1:1" x14ac:dyDescent="0.25">
      <c r="A226" s="2" t="s">
        <v>908</v>
      </c>
    </row>
    <row r="227" spans="1:1" x14ac:dyDescent="0.25">
      <c r="A227" s="2" t="s">
        <v>908</v>
      </c>
    </row>
    <row r="228" spans="1:1" x14ac:dyDescent="0.25">
      <c r="A228" s="2" t="s">
        <v>919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x14ac:dyDescent="0.2"/>
  <cols>
    <col min="1" max="16384" width="9.140625" style="2"/>
  </cols>
  <sheetData>
    <row r="5" spans="2:2" x14ac:dyDescent="0.2">
      <c r="B5" s="2" t="s">
        <v>5</v>
      </c>
    </row>
    <row r="6" spans="2:2" x14ac:dyDescent="0.2">
      <c r="B6" s="2" t="s">
        <v>6</v>
      </c>
    </row>
    <row r="7" spans="2:2" x14ac:dyDescent="0.2">
      <c r="B7" s="2" t="s">
        <v>7</v>
      </c>
    </row>
    <row r="8" spans="2:2" x14ac:dyDescent="0.2">
      <c r="B8" s="2" t="s">
        <v>8</v>
      </c>
    </row>
    <row r="9" spans="2:2" x14ac:dyDescent="0.2">
      <c r="B9" s="2" t="s">
        <v>9</v>
      </c>
    </row>
    <row r="10" spans="2:2" x14ac:dyDescent="0.2">
      <c r="B10" s="2" t="s">
        <v>10</v>
      </c>
    </row>
    <row r="11" spans="2:2" ht="15" customHeight="1" x14ac:dyDescent="0.2">
      <c r="B11" s="2" t="s">
        <v>11</v>
      </c>
    </row>
    <row r="12" spans="2:2" x14ac:dyDescent="0.2">
      <c r="B12" s="2" t="s">
        <v>12</v>
      </c>
    </row>
    <row r="13" spans="2:2" x14ac:dyDescent="0.2">
      <c r="B13" s="2" t="s">
        <v>6</v>
      </c>
    </row>
    <row r="14" spans="2:2" x14ac:dyDescent="0.2">
      <c r="B14" s="2" t="s">
        <v>7</v>
      </c>
    </row>
    <row r="15" spans="2:2" ht="15" customHeight="1" x14ac:dyDescent="0.2">
      <c r="B15" s="2" t="s">
        <v>8</v>
      </c>
    </row>
    <row r="16" spans="2:2" x14ac:dyDescent="0.2">
      <c r="B16" s="2" t="s">
        <v>9</v>
      </c>
    </row>
    <row r="17" spans="2:8" x14ac:dyDescent="0.2">
      <c r="B17" s="2" t="s">
        <v>10</v>
      </c>
    </row>
    <row r="18" spans="2:8" x14ac:dyDescent="0.2">
      <c r="B18" s="2" t="s">
        <v>11</v>
      </c>
    </row>
    <row r="19" spans="2:8" x14ac:dyDescent="0.2">
      <c r="B19" s="2" t="s">
        <v>13</v>
      </c>
    </row>
    <row r="20" spans="2:8" x14ac:dyDescent="0.2">
      <c r="B20" s="2" t="s">
        <v>14</v>
      </c>
    </row>
    <row r="21" spans="2:8" x14ac:dyDescent="0.2">
      <c r="B21" s="2" t="s">
        <v>15</v>
      </c>
      <c r="C21" s="2">
        <v>31947</v>
      </c>
    </row>
    <row r="22" spans="2:8" x14ac:dyDescent="0.2">
      <c r="B22" s="2" t="s">
        <v>16</v>
      </c>
      <c r="C22" s="2" t="s">
        <v>17</v>
      </c>
    </row>
    <row r="23" spans="2:8" x14ac:dyDescent="0.2">
      <c r="B23" s="2" t="s">
        <v>18</v>
      </c>
      <c r="C23" s="2" t="s">
        <v>19</v>
      </c>
    </row>
    <row r="24" spans="2:8" x14ac:dyDescent="0.2">
      <c r="B24" s="2" t="s">
        <v>20</v>
      </c>
      <c r="C24" s="2" t="s">
        <v>21</v>
      </c>
      <c r="D24" s="2" t="s">
        <v>22</v>
      </c>
      <c r="E24" s="2" t="s">
        <v>23</v>
      </c>
      <c r="F24" s="2" t="s">
        <v>24</v>
      </c>
      <c r="G24" s="2" t="s">
        <v>25</v>
      </c>
      <c r="H24" s="2" t="s">
        <v>26</v>
      </c>
    </row>
    <row r="25" spans="2:8" x14ac:dyDescent="0.2">
      <c r="B25" s="2">
        <v>20</v>
      </c>
      <c r="C25" s="2" t="s">
        <v>27</v>
      </c>
      <c r="D25" s="2" t="s">
        <v>28</v>
      </c>
      <c r="F25" s="2" t="s">
        <v>29</v>
      </c>
      <c r="G25" s="2">
        <v>0.16</v>
      </c>
      <c r="H25" s="2">
        <v>3.2</v>
      </c>
    </row>
    <row r="26" spans="2:8" x14ac:dyDescent="0.2">
      <c r="B26" s="2">
        <v>20</v>
      </c>
      <c r="C26" s="2" t="s">
        <v>27</v>
      </c>
      <c r="D26" s="2" t="s">
        <v>30</v>
      </c>
      <c r="F26" s="2" t="s">
        <v>29</v>
      </c>
      <c r="G26" s="2">
        <v>0.16</v>
      </c>
      <c r="H26" s="2">
        <v>3.2</v>
      </c>
    </row>
    <row r="27" spans="2:8" x14ac:dyDescent="0.2">
      <c r="B27" s="2">
        <v>20</v>
      </c>
      <c r="C27" s="2" t="s">
        <v>27</v>
      </c>
      <c r="D27" s="2" t="s">
        <v>31</v>
      </c>
      <c r="F27" s="2" t="s">
        <v>29</v>
      </c>
      <c r="G27" s="2">
        <v>0.16</v>
      </c>
      <c r="H27" s="2">
        <v>3.2</v>
      </c>
    </row>
    <row r="28" spans="2:8" x14ac:dyDescent="0.2">
      <c r="B28" s="2">
        <v>20</v>
      </c>
      <c r="C28" s="2" t="s">
        <v>27</v>
      </c>
      <c r="D28" s="2" t="s">
        <v>32</v>
      </c>
      <c r="F28" s="2" t="s">
        <v>29</v>
      </c>
      <c r="G28" s="2">
        <v>0.16</v>
      </c>
      <c r="H28" s="2">
        <v>3.2</v>
      </c>
    </row>
    <row r="29" spans="2:8" x14ac:dyDescent="0.2">
      <c r="B29" s="2">
        <v>20</v>
      </c>
      <c r="C29" s="2" t="s">
        <v>27</v>
      </c>
      <c r="D29" s="2" t="s">
        <v>33</v>
      </c>
      <c r="F29" s="2" t="s">
        <v>29</v>
      </c>
      <c r="G29" s="2">
        <v>0.16</v>
      </c>
      <c r="H29" s="2">
        <v>3.2</v>
      </c>
    </row>
    <row r="30" spans="2:8" x14ac:dyDescent="0.2">
      <c r="B30" s="2">
        <v>20</v>
      </c>
      <c r="C30" s="2" t="s">
        <v>27</v>
      </c>
      <c r="D30" s="2" t="s">
        <v>34</v>
      </c>
      <c r="F30" s="2" t="s">
        <v>29</v>
      </c>
      <c r="G30" s="2">
        <v>0.16</v>
      </c>
      <c r="H30" s="2">
        <v>3.2</v>
      </c>
    </row>
    <row r="31" spans="2:8" x14ac:dyDescent="0.2">
      <c r="B31" s="2">
        <v>5</v>
      </c>
      <c r="C31" s="2" t="s">
        <v>35</v>
      </c>
      <c r="D31" s="2" t="s">
        <v>36</v>
      </c>
      <c r="F31" s="2" t="s">
        <v>37</v>
      </c>
      <c r="G31" s="2">
        <v>0.21</v>
      </c>
      <c r="H31" s="2">
        <v>1.05</v>
      </c>
    </row>
    <row r="32" spans="2:8" x14ac:dyDescent="0.2">
      <c r="B32" s="2">
        <v>5</v>
      </c>
      <c r="C32" s="2" t="s">
        <v>35</v>
      </c>
      <c r="D32" s="2" t="s">
        <v>38</v>
      </c>
      <c r="F32" s="2" t="s">
        <v>37</v>
      </c>
      <c r="G32" s="2">
        <v>0.21</v>
      </c>
      <c r="H32" s="2">
        <v>1.05</v>
      </c>
    </row>
    <row r="33" spans="2:8" x14ac:dyDescent="0.2">
      <c r="B33" s="2">
        <v>5</v>
      </c>
      <c r="C33" s="2" t="s">
        <v>35</v>
      </c>
      <c r="D33" s="2" t="s">
        <v>39</v>
      </c>
      <c r="F33" s="2" t="s">
        <v>37</v>
      </c>
      <c r="G33" s="2">
        <v>0.21</v>
      </c>
      <c r="H33" s="2">
        <v>1.05</v>
      </c>
    </row>
    <row r="34" spans="2:8" x14ac:dyDescent="0.2">
      <c r="B34" s="2">
        <v>5</v>
      </c>
      <c r="C34" s="2" t="s">
        <v>35</v>
      </c>
      <c r="D34" s="2" t="s">
        <v>40</v>
      </c>
      <c r="F34" s="2" t="s">
        <v>37</v>
      </c>
      <c r="G34" s="2">
        <v>0.21</v>
      </c>
      <c r="H34" s="2">
        <v>1.05</v>
      </c>
    </row>
    <row r="35" spans="2:8" x14ac:dyDescent="0.2">
      <c r="B35" s="2">
        <v>5</v>
      </c>
      <c r="C35" s="2" t="s">
        <v>35</v>
      </c>
      <c r="D35" s="2" t="s">
        <v>41</v>
      </c>
      <c r="F35" s="2" t="s">
        <v>37</v>
      </c>
      <c r="G35" s="2">
        <v>0.21</v>
      </c>
      <c r="H35" s="2">
        <v>1.05</v>
      </c>
    </row>
    <row r="36" spans="2:8" x14ac:dyDescent="0.2">
      <c r="B36" s="2">
        <v>5</v>
      </c>
      <c r="C36" s="2" t="s">
        <v>35</v>
      </c>
      <c r="D36" s="2" t="s">
        <v>42</v>
      </c>
      <c r="F36" s="2" t="s">
        <v>37</v>
      </c>
      <c r="G36" s="2">
        <v>0.21</v>
      </c>
      <c r="H36" s="2">
        <v>1.05</v>
      </c>
    </row>
    <row r="37" spans="2:8" x14ac:dyDescent="0.2">
      <c r="B37" s="2">
        <v>5</v>
      </c>
      <c r="C37" s="2" t="s">
        <v>35</v>
      </c>
      <c r="D37" s="2" t="s">
        <v>43</v>
      </c>
      <c r="F37" s="2" t="s">
        <v>37</v>
      </c>
      <c r="G37" s="2">
        <v>0.21</v>
      </c>
      <c r="H37" s="2">
        <v>1.05</v>
      </c>
    </row>
    <row r="38" spans="2:8" x14ac:dyDescent="0.2">
      <c r="B38" s="2">
        <v>5</v>
      </c>
      <c r="C38" s="2" t="s">
        <v>35</v>
      </c>
      <c r="D38" s="2" t="s">
        <v>44</v>
      </c>
      <c r="F38" s="2" t="s">
        <v>37</v>
      </c>
      <c r="G38" s="2">
        <v>0.21</v>
      </c>
      <c r="H38" s="2">
        <v>1.05</v>
      </c>
    </row>
    <row r="39" spans="2:8" x14ac:dyDescent="0.2">
      <c r="B39" s="2">
        <v>5</v>
      </c>
      <c r="C39" s="2" t="s">
        <v>35</v>
      </c>
      <c r="D39" s="2" t="s">
        <v>45</v>
      </c>
      <c r="F39" s="2" t="s">
        <v>37</v>
      </c>
      <c r="G39" s="2">
        <v>0.21</v>
      </c>
      <c r="H39" s="2">
        <v>1.05</v>
      </c>
    </row>
    <row r="40" spans="2:8" x14ac:dyDescent="0.2">
      <c r="B40" s="2">
        <v>5</v>
      </c>
      <c r="C40" s="2" t="s">
        <v>35</v>
      </c>
      <c r="D40" s="2" t="s">
        <v>46</v>
      </c>
      <c r="F40" s="2" t="s">
        <v>37</v>
      </c>
      <c r="G40" s="2">
        <v>0.21</v>
      </c>
      <c r="H40" s="2">
        <v>1.05</v>
      </c>
    </row>
    <row r="41" spans="2:8" x14ac:dyDescent="0.2">
      <c r="B41" s="2">
        <v>5</v>
      </c>
      <c r="C41" s="2" t="s">
        <v>35</v>
      </c>
      <c r="D41" s="2" t="s">
        <v>47</v>
      </c>
      <c r="F41" s="2" t="s">
        <v>37</v>
      </c>
      <c r="G41" s="2">
        <v>0.21</v>
      </c>
      <c r="H41" s="2">
        <v>1.05</v>
      </c>
    </row>
    <row r="42" spans="2:8" x14ac:dyDescent="0.2">
      <c r="B42" s="2">
        <v>20</v>
      </c>
      <c r="C42" s="2" t="s">
        <v>48</v>
      </c>
      <c r="D42" s="2" t="s">
        <v>33</v>
      </c>
      <c r="F42" s="2" t="s">
        <v>49</v>
      </c>
      <c r="G42" s="2">
        <v>0.17</v>
      </c>
      <c r="H42" s="2">
        <v>3.4</v>
      </c>
    </row>
    <row r="43" spans="2:8" x14ac:dyDescent="0.2">
      <c r="B43" s="2">
        <v>20</v>
      </c>
      <c r="C43" s="2" t="s">
        <v>48</v>
      </c>
      <c r="D43" s="2" t="s">
        <v>50</v>
      </c>
      <c r="F43" s="2" t="s">
        <v>49</v>
      </c>
      <c r="G43" s="2">
        <v>0.17</v>
      </c>
      <c r="H43" s="2">
        <v>3.4</v>
      </c>
    </row>
    <row r="44" spans="2:8" x14ac:dyDescent="0.2">
      <c r="B44" s="2">
        <v>20</v>
      </c>
      <c r="C44" s="2" t="s">
        <v>48</v>
      </c>
      <c r="D44" s="2" t="s">
        <v>34</v>
      </c>
      <c r="F44" s="2" t="s">
        <v>49</v>
      </c>
      <c r="G44" s="2">
        <v>0.17</v>
      </c>
      <c r="H44" s="2">
        <v>3.4</v>
      </c>
    </row>
    <row r="45" spans="2:8" x14ac:dyDescent="0.2">
      <c r="B45" s="2">
        <v>5</v>
      </c>
      <c r="C45" s="2" t="s">
        <v>48</v>
      </c>
      <c r="D45" s="2" t="s">
        <v>51</v>
      </c>
      <c r="F45" s="2" t="s">
        <v>49</v>
      </c>
      <c r="G45" s="2">
        <v>0.17</v>
      </c>
      <c r="H45" s="2">
        <v>0.85</v>
      </c>
    </row>
    <row r="46" spans="2:8" x14ac:dyDescent="0.2">
      <c r="B46" s="2">
        <v>10</v>
      </c>
      <c r="C46" s="2" t="s">
        <v>48</v>
      </c>
      <c r="D46" s="2" t="s">
        <v>52</v>
      </c>
      <c r="F46" s="2" t="s">
        <v>49</v>
      </c>
      <c r="G46" s="2">
        <v>0.17</v>
      </c>
      <c r="H46" s="2">
        <v>1.7</v>
      </c>
    </row>
    <row r="47" spans="2:8" x14ac:dyDescent="0.2">
      <c r="B47" s="2">
        <v>5</v>
      </c>
      <c r="C47" s="2" t="s">
        <v>48</v>
      </c>
      <c r="D47" s="2" t="s">
        <v>53</v>
      </c>
      <c r="F47" s="2" t="s">
        <v>49</v>
      </c>
      <c r="G47" s="2">
        <v>0.17</v>
      </c>
      <c r="H47" s="2">
        <v>0.85</v>
      </c>
    </row>
    <row r="48" spans="2:8" x14ac:dyDescent="0.2">
      <c r="B48" s="2">
        <v>5</v>
      </c>
      <c r="C48" s="2" t="s">
        <v>48</v>
      </c>
      <c r="D48" s="2" t="s">
        <v>54</v>
      </c>
      <c r="F48" s="2" t="s">
        <v>49</v>
      </c>
      <c r="G48" s="2">
        <v>0.17</v>
      </c>
      <c r="H48" s="2">
        <v>0.85</v>
      </c>
    </row>
    <row r="49" spans="2:8" x14ac:dyDescent="0.2">
      <c r="B49" s="2">
        <v>5</v>
      </c>
      <c r="C49" s="2" t="s">
        <v>48</v>
      </c>
      <c r="D49" s="2" t="s">
        <v>55</v>
      </c>
      <c r="F49" s="2" t="s">
        <v>49</v>
      </c>
      <c r="G49" s="2">
        <v>0.17</v>
      </c>
      <c r="H49" s="2">
        <v>0.85</v>
      </c>
    </row>
    <row r="50" spans="2:8" x14ac:dyDescent="0.2">
      <c r="B50" s="2">
        <v>5</v>
      </c>
      <c r="C50" s="2" t="s">
        <v>48</v>
      </c>
      <c r="D50" s="2" t="s">
        <v>56</v>
      </c>
      <c r="F50" s="2" t="s">
        <v>49</v>
      </c>
      <c r="G50" s="2">
        <v>0.17</v>
      </c>
      <c r="H50" s="2">
        <v>0.85</v>
      </c>
    </row>
    <row r="51" spans="2:8" x14ac:dyDescent="0.2">
      <c r="B51" s="2">
        <v>5</v>
      </c>
      <c r="C51" s="2" t="s">
        <v>48</v>
      </c>
      <c r="D51" s="2" t="s">
        <v>36</v>
      </c>
      <c r="F51" s="2" t="s">
        <v>49</v>
      </c>
      <c r="G51" s="2">
        <v>0.17</v>
      </c>
      <c r="H51" s="2">
        <v>0.85</v>
      </c>
    </row>
    <row r="52" spans="2:8" x14ac:dyDescent="0.2">
      <c r="B52" s="2">
        <v>1</v>
      </c>
      <c r="C52" s="2" t="s">
        <v>57</v>
      </c>
      <c r="D52" s="2" t="s">
        <v>28</v>
      </c>
      <c r="F52" s="2" t="s">
        <v>58</v>
      </c>
      <c r="G52" s="2">
        <v>4.46</v>
      </c>
      <c r="H52" s="2">
        <v>4.46</v>
      </c>
    </row>
    <row r="53" spans="2:8" x14ac:dyDescent="0.2">
      <c r="B53" s="2">
        <v>1</v>
      </c>
      <c r="C53" s="2" t="s">
        <v>57</v>
      </c>
      <c r="D53" s="2" t="s">
        <v>30</v>
      </c>
      <c r="F53" s="2" t="s">
        <v>58</v>
      </c>
      <c r="G53" s="2">
        <v>4.46</v>
      </c>
      <c r="H53" s="2">
        <v>4.46</v>
      </c>
    </row>
    <row r="54" spans="2:8" x14ac:dyDescent="0.2">
      <c r="B54" s="2">
        <v>5</v>
      </c>
      <c r="C54" s="2" t="s">
        <v>59</v>
      </c>
      <c r="D54" s="2" t="s">
        <v>28</v>
      </c>
      <c r="E54" s="2" t="s">
        <v>60</v>
      </c>
      <c r="F54" s="2" t="s">
        <v>61</v>
      </c>
      <c r="G54" s="2">
        <v>0.56999999999999995</v>
      </c>
      <c r="H54" s="2">
        <v>2.85</v>
      </c>
    </row>
    <row r="55" spans="2:8" x14ac:dyDescent="0.2">
      <c r="B55" s="2">
        <v>10</v>
      </c>
      <c r="C55" s="2" t="s">
        <v>59</v>
      </c>
      <c r="D55" s="2" t="s">
        <v>30</v>
      </c>
      <c r="E55" s="2" t="s">
        <v>60</v>
      </c>
      <c r="F55" s="2" t="s">
        <v>61</v>
      </c>
      <c r="G55" s="2">
        <v>0.56999999999999995</v>
      </c>
      <c r="H55" s="2">
        <v>5.7</v>
      </c>
    </row>
    <row r="56" spans="2:8" x14ac:dyDescent="0.2">
      <c r="B56" s="2">
        <v>1</v>
      </c>
      <c r="C56" s="2" t="s">
        <v>62</v>
      </c>
      <c r="D56" s="2" t="s">
        <v>28</v>
      </c>
      <c r="F56" s="2" t="s">
        <v>63</v>
      </c>
      <c r="G56" s="2">
        <v>4.91</v>
      </c>
      <c r="H56" s="2">
        <v>4.91</v>
      </c>
    </row>
    <row r="57" spans="2:8" x14ac:dyDescent="0.2">
      <c r="B57" s="2">
        <v>1</v>
      </c>
      <c r="C57" s="2" t="s">
        <v>64</v>
      </c>
      <c r="D57" s="2" t="s">
        <v>28</v>
      </c>
      <c r="E57" s="2" t="s">
        <v>65</v>
      </c>
      <c r="F57" s="2" t="s">
        <v>66</v>
      </c>
      <c r="G57" s="2">
        <v>0.8</v>
      </c>
      <c r="H57" s="2">
        <v>0.8</v>
      </c>
    </row>
    <row r="58" spans="2:8" x14ac:dyDescent="0.2">
      <c r="B58" s="2">
        <v>1</v>
      </c>
      <c r="C58" s="2" t="s">
        <v>64</v>
      </c>
      <c r="D58" s="2" t="s">
        <v>28</v>
      </c>
      <c r="E58" s="2" t="s">
        <v>67</v>
      </c>
      <c r="F58" s="2" t="s">
        <v>66</v>
      </c>
      <c r="G58" s="2">
        <v>0.8</v>
      </c>
      <c r="H58" s="2">
        <v>0.8</v>
      </c>
    </row>
    <row r="59" spans="2:8" x14ac:dyDescent="0.2">
      <c r="B59" s="2">
        <v>1</v>
      </c>
      <c r="C59" s="2" t="s">
        <v>64</v>
      </c>
      <c r="D59" s="2" t="s">
        <v>28</v>
      </c>
      <c r="E59" s="2" t="s">
        <v>68</v>
      </c>
      <c r="F59" s="2" t="s">
        <v>66</v>
      </c>
      <c r="G59" s="2">
        <v>0.8</v>
      </c>
      <c r="H59" s="2">
        <v>0.8</v>
      </c>
    </row>
    <row r="60" spans="2:8" x14ac:dyDescent="0.2">
      <c r="B60" s="2">
        <v>10</v>
      </c>
      <c r="C60" s="2" t="s">
        <v>64</v>
      </c>
      <c r="D60" s="2" t="s">
        <v>28</v>
      </c>
      <c r="E60" s="2" t="s">
        <v>69</v>
      </c>
      <c r="F60" s="2" t="s">
        <v>66</v>
      </c>
      <c r="G60" s="2">
        <v>0.8</v>
      </c>
      <c r="H60" s="2">
        <v>8</v>
      </c>
    </row>
    <row r="61" spans="2:8" x14ac:dyDescent="0.2">
      <c r="B61" s="2">
        <v>1</v>
      </c>
      <c r="C61" s="2" t="s">
        <v>64</v>
      </c>
      <c r="D61" s="2" t="s">
        <v>30</v>
      </c>
      <c r="E61" s="2" t="s">
        <v>65</v>
      </c>
      <c r="F61" s="2" t="s">
        <v>66</v>
      </c>
      <c r="G61" s="2">
        <v>0.8</v>
      </c>
      <c r="H61" s="2">
        <v>0.8</v>
      </c>
    </row>
    <row r="62" spans="2:8" x14ac:dyDescent="0.2">
      <c r="B62" s="2">
        <v>1</v>
      </c>
      <c r="C62" s="2" t="s">
        <v>64</v>
      </c>
      <c r="D62" s="2" t="s">
        <v>30</v>
      </c>
      <c r="E62" s="2" t="s">
        <v>67</v>
      </c>
      <c r="F62" s="2" t="s">
        <v>66</v>
      </c>
      <c r="G62" s="2">
        <v>0.8</v>
      </c>
      <c r="H62" s="2">
        <v>0.8</v>
      </c>
    </row>
    <row r="63" spans="2:8" x14ac:dyDescent="0.2">
      <c r="B63" s="2">
        <v>1</v>
      </c>
      <c r="C63" s="2" t="s">
        <v>64</v>
      </c>
      <c r="D63" s="2" t="s">
        <v>30</v>
      </c>
      <c r="E63" s="2" t="s">
        <v>68</v>
      </c>
      <c r="F63" s="2" t="s">
        <v>66</v>
      </c>
      <c r="G63" s="2">
        <v>0.8</v>
      </c>
      <c r="H63" s="2">
        <v>0.8</v>
      </c>
    </row>
    <row r="64" spans="2:8" x14ac:dyDescent="0.2">
      <c r="B64" s="2">
        <v>10</v>
      </c>
      <c r="C64" s="2" t="s">
        <v>64</v>
      </c>
      <c r="D64" s="2" t="s">
        <v>30</v>
      </c>
      <c r="E64" s="2" t="s">
        <v>69</v>
      </c>
      <c r="F64" s="2" t="s">
        <v>66</v>
      </c>
      <c r="G64" s="2">
        <v>0.8</v>
      </c>
      <c r="H64" s="2">
        <v>8</v>
      </c>
    </row>
    <row r="65" spans="2:8" x14ac:dyDescent="0.2">
      <c r="B65" s="2">
        <v>5</v>
      </c>
      <c r="C65" s="2" t="s">
        <v>70</v>
      </c>
      <c r="D65" s="2" t="s">
        <v>30</v>
      </c>
      <c r="F65" s="2" t="s">
        <v>71</v>
      </c>
      <c r="G65" s="2">
        <v>1.29</v>
      </c>
      <c r="H65" s="2">
        <v>6.45</v>
      </c>
    </row>
    <row r="66" spans="2:8" x14ac:dyDescent="0.2">
      <c r="B66" s="2">
        <v>5</v>
      </c>
      <c r="C66" s="2" t="s">
        <v>70</v>
      </c>
      <c r="D66" s="2" t="s">
        <v>72</v>
      </c>
      <c r="F66" s="2" t="s">
        <v>71</v>
      </c>
      <c r="G66" s="2">
        <v>1.29</v>
      </c>
      <c r="H66" s="2">
        <v>6.45</v>
      </c>
    </row>
    <row r="67" spans="2:8" x14ac:dyDescent="0.2">
      <c r="B67" s="2">
        <v>5</v>
      </c>
      <c r="C67" s="2" t="s">
        <v>70</v>
      </c>
      <c r="D67" s="2" t="s">
        <v>31</v>
      </c>
      <c r="F67" s="2" t="s">
        <v>71</v>
      </c>
      <c r="G67" s="2">
        <v>1.29</v>
      </c>
      <c r="H67" s="2">
        <v>6.45</v>
      </c>
    </row>
    <row r="68" spans="2:8" x14ac:dyDescent="0.2">
      <c r="B68" s="2">
        <v>5</v>
      </c>
      <c r="C68" s="2" t="s">
        <v>70</v>
      </c>
      <c r="D68" s="2" t="s">
        <v>32</v>
      </c>
      <c r="F68" s="2" t="s">
        <v>71</v>
      </c>
      <c r="G68" s="2">
        <v>1.29</v>
      </c>
      <c r="H68" s="2">
        <v>6.45</v>
      </c>
    </row>
    <row r="69" spans="2:8" x14ac:dyDescent="0.2">
      <c r="B69" s="2">
        <v>5</v>
      </c>
      <c r="C69" s="2" t="s">
        <v>73</v>
      </c>
      <c r="D69" s="2" t="s">
        <v>28</v>
      </c>
      <c r="E69" s="2" t="s">
        <v>60</v>
      </c>
      <c r="F69" s="2" t="s">
        <v>74</v>
      </c>
      <c r="G69" s="2">
        <v>1.74</v>
      </c>
      <c r="H69" s="2">
        <v>8.6999999999999993</v>
      </c>
    </row>
    <row r="70" spans="2:8" x14ac:dyDescent="0.2">
      <c r="B70" s="2">
        <v>5</v>
      </c>
      <c r="C70" s="2" t="s">
        <v>73</v>
      </c>
      <c r="D70" s="2" t="s">
        <v>30</v>
      </c>
      <c r="E70" s="2" t="s">
        <v>60</v>
      </c>
      <c r="F70" s="2" t="s">
        <v>74</v>
      </c>
      <c r="G70" s="2">
        <v>1.74</v>
      </c>
      <c r="H70" s="2">
        <v>8.6999999999999993</v>
      </c>
    </row>
    <row r="71" spans="2:8" x14ac:dyDescent="0.2">
      <c r="B71" s="2">
        <v>5</v>
      </c>
      <c r="C71" s="2" t="s">
        <v>73</v>
      </c>
      <c r="D71" s="2" t="s">
        <v>72</v>
      </c>
      <c r="E71" s="2" t="s">
        <v>60</v>
      </c>
      <c r="F71" s="2" t="s">
        <v>74</v>
      </c>
      <c r="G71" s="2">
        <v>1.74</v>
      </c>
      <c r="H71" s="2">
        <v>8.6999999999999993</v>
      </c>
    </row>
    <row r="72" spans="2:8" x14ac:dyDescent="0.2">
      <c r="B72" s="2">
        <v>5</v>
      </c>
      <c r="C72" s="2" t="s">
        <v>75</v>
      </c>
      <c r="D72" s="2" t="s">
        <v>28</v>
      </c>
      <c r="F72" s="2" t="s">
        <v>76</v>
      </c>
      <c r="G72" s="2">
        <v>0.44</v>
      </c>
      <c r="H72" s="2">
        <v>2.2000000000000002</v>
      </c>
    </row>
    <row r="73" spans="2:8" x14ac:dyDescent="0.2">
      <c r="B73" s="2">
        <v>5</v>
      </c>
      <c r="C73" s="2" t="s">
        <v>75</v>
      </c>
      <c r="D73" s="2" t="s">
        <v>30</v>
      </c>
      <c r="F73" s="2" t="s">
        <v>76</v>
      </c>
      <c r="G73" s="2">
        <v>0.44</v>
      </c>
      <c r="H73" s="2">
        <v>2.2000000000000002</v>
      </c>
    </row>
    <row r="74" spans="2:8" x14ac:dyDescent="0.2">
      <c r="B74" s="2">
        <v>30</v>
      </c>
      <c r="C74" s="2" t="s">
        <v>75</v>
      </c>
      <c r="D74" s="2" t="s">
        <v>31</v>
      </c>
      <c r="F74" s="2" t="s">
        <v>76</v>
      </c>
      <c r="G74" s="2">
        <v>0.44</v>
      </c>
      <c r="H74" s="2">
        <v>13.2</v>
      </c>
    </row>
    <row r="75" spans="2:8" x14ac:dyDescent="0.2">
      <c r="B75" s="2">
        <v>10</v>
      </c>
      <c r="C75" s="2" t="s">
        <v>75</v>
      </c>
      <c r="D75" s="2" t="s">
        <v>32</v>
      </c>
      <c r="F75" s="2" t="s">
        <v>76</v>
      </c>
      <c r="G75" s="2">
        <v>0.44</v>
      </c>
      <c r="H75" s="2">
        <v>4.4000000000000004</v>
      </c>
    </row>
    <row r="76" spans="2:8" x14ac:dyDescent="0.2">
      <c r="B76" s="2">
        <v>4</v>
      </c>
      <c r="C76" s="2" t="s">
        <v>75</v>
      </c>
      <c r="D76" s="2" t="s">
        <v>33</v>
      </c>
      <c r="F76" s="2" t="s">
        <v>76</v>
      </c>
      <c r="G76" s="2">
        <v>0.44</v>
      </c>
      <c r="H76" s="2">
        <v>1.76</v>
      </c>
    </row>
    <row r="77" spans="2:8" x14ac:dyDescent="0.2">
      <c r="B77" s="2">
        <v>4</v>
      </c>
      <c r="C77" s="2" t="s">
        <v>75</v>
      </c>
      <c r="D77" s="2" t="s">
        <v>34</v>
      </c>
      <c r="F77" s="2" t="s">
        <v>76</v>
      </c>
      <c r="G77" s="2">
        <v>0.44</v>
      </c>
      <c r="H77" s="2">
        <v>1.76</v>
      </c>
    </row>
    <row r="78" spans="2:8" x14ac:dyDescent="0.2">
      <c r="B78" s="2">
        <v>5</v>
      </c>
      <c r="C78" s="2" t="s">
        <v>77</v>
      </c>
      <c r="D78" s="2" t="s">
        <v>30</v>
      </c>
      <c r="E78" s="2" t="s">
        <v>78</v>
      </c>
      <c r="F78" s="2" t="s">
        <v>79</v>
      </c>
      <c r="G78" s="2">
        <v>0.71</v>
      </c>
      <c r="H78" s="2">
        <v>3.55</v>
      </c>
    </row>
    <row r="79" spans="2:8" x14ac:dyDescent="0.2">
      <c r="B79" s="2">
        <v>25</v>
      </c>
      <c r="C79" s="2" t="s">
        <v>77</v>
      </c>
      <c r="D79" s="2" t="s">
        <v>31</v>
      </c>
      <c r="E79" s="2" t="s">
        <v>78</v>
      </c>
      <c r="F79" s="2" t="s">
        <v>79</v>
      </c>
      <c r="G79" s="2">
        <v>0.71</v>
      </c>
      <c r="H79" s="2">
        <v>17.75</v>
      </c>
    </row>
    <row r="80" spans="2:8" x14ac:dyDescent="0.2">
      <c r="B80" s="2">
        <v>5</v>
      </c>
      <c r="C80" s="2" t="s">
        <v>80</v>
      </c>
      <c r="D80" s="2" t="s">
        <v>28</v>
      </c>
      <c r="F80" s="2" t="s">
        <v>81</v>
      </c>
      <c r="G80" s="2">
        <v>0.53</v>
      </c>
      <c r="H80" s="2">
        <v>2.65</v>
      </c>
    </row>
    <row r="81" spans="2:8" x14ac:dyDescent="0.2">
      <c r="B81" s="2">
        <v>5</v>
      </c>
      <c r="C81" s="2" t="s">
        <v>80</v>
      </c>
      <c r="D81" s="2" t="s">
        <v>30</v>
      </c>
      <c r="F81" s="2" t="s">
        <v>81</v>
      </c>
      <c r="G81" s="2">
        <v>0.53</v>
      </c>
      <c r="H81" s="2">
        <v>2.65</v>
      </c>
    </row>
    <row r="82" spans="2:8" x14ac:dyDescent="0.2">
      <c r="B82" s="2">
        <v>10</v>
      </c>
      <c r="C82" s="2" t="s">
        <v>80</v>
      </c>
      <c r="D82" s="2" t="s">
        <v>31</v>
      </c>
      <c r="F82" s="2" t="s">
        <v>81</v>
      </c>
      <c r="G82" s="2">
        <v>0.53</v>
      </c>
      <c r="H82" s="2">
        <v>5.3</v>
      </c>
    </row>
    <row r="83" spans="2:8" x14ac:dyDescent="0.2">
      <c r="B83" s="2">
        <v>5</v>
      </c>
      <c r="C83" s="2" t="s">
        <v>80</v>
      </c>
      <c r="D83" s="2" t="s">
        <v>32</v>
      </c>
      <c r="F83" s="2" t="s">
        <v>81</v>
      </c>
      <c r="G83" s="2">
        <v>0.53</v>
      </c>
      <c r="H83" s="2">
        <v>2.65</v>
      </c>
    </row>
    <row r="84" spans="2:8" x14ac:dyDescent="0.2">
      <c r="B84" s="2">
        <v>5</v>
      </c>
      <c r="C84" s="2" t="s">
        <v>80</v>
      </c>
      <c r="D84" s="2" t="s">
        <v>33</v>
      </c>
      <c r="F84" s="2" t="s">
        <v>81</v>
      </c>
      <c r="G84" s="2">
        <v>0.53</v>
      </c>
      <c r="H84" s="2">
        <v>2.65</v>
      </c>
    </row>
    <row r="85" spans="2:8" x14ac:dyDescent="0.2">
      <c r="B85" s="2">
        <v>10</v>
      </c>
      <c r="C85" s="2" t="s">
        <v>82</v>
      </c>
      <c r="D85" s="2" t="s">
        <v>30</v>
      </c>
      <c r="F85" s="2" t="s">
        <v>83</v>
      </c>
      <c r="G85" s="2">
        <v>0.44</v>
      </c>
      <c r="H85" s="2">
        <v>4.4000000000000004</v>
      </c>
    </row>
    <row r="86" spans="2:8" x14ac:dyDescent="0.2">
      <c r="B86" s="2">
        <v>20</v>
      </c>
      <c r="C86" s="2" t="s">
        <v>82</v>
      </c>
      <c r="D86" s="2" t="s">
        <v>31</v>
      </c>
      <c r="F86" s="2" t="s">
        <v>83</v>
      </c>
      <c r="G86" s="2">
        <v>0.44</v>
      </c>
      <c r="H86" s="2">
        <v>8.8000000000000007</v>
      </c>
    </row>
    <row r="87" spans="2:8" x14ac:dyDescent="0.2">
      <c r="B87" s="2">
        <v>20</v>
      </c>
      <c r="C87" s="2" t="s">
        <v>82</v>
      </c>
      <c r="D87" s="2" t="s">
        <v>32</v>
      </c>
      <c r="F87" s="2" t="s">
        <v>83</v>
      </c>
      <c r="G87" s="2">
        <v>0.44</v>
      </c>
      <c r="H87" s="2">
        <v>8.8000000000000007</v>
      </c>
    </row>
    <row r="88" spans="2:8" x14ac:dyDescent="0.2">
      <c r="B88" s="2">
        <v>20</v>
      </c>
      <c r="C88" s="2" t="s">
        <v>84</v>
      </c>
      <c r="D88" s="2" t="s">
        <v>34</v>
      </c>
      <c r="F88" s="2" t="s">
        <v>85</v>
      </c>
      <c r="G88" s="2">
        <v>0.53</v>
      </c>
      <c r="H88" s="2">
        <v>10.6</v>
      </c>
    </row>
    <row r="89" spans="2:8" x14ac:dyDescent="0.2">
      <c r="B89" s="2">
        <v>10</v>
      </c>
      <c r="C89" s="2" t="s">
        <v>84</v>
      </c>
      <c r="D89" s="2" t="s">
        <v>53</v>
      </c>
      <c r="F89" s="2" t="s">
        <v>85</v>
      </c>
      <c r="G89" s="2">
        <v>0.53</v>
      </c>
      <c r="H89" s="2">
        <v>5.3</v>
      </c>
    </row>
    <row r="90" spans="2:8" x14ac:dyDescent="0.2">
      <c r="B90" s="2">
        <v>5</v>
      </c>
      <c r="C90" s="2" t="s">
        <v>84</v>
      </c>
      <c r="D90" s="2" t="s">
        <v>55</v>
      </c>
      <c r="F90" s="2" t="s">
        <v>85</v>
      </c>
      <c r="G90" s="2">
        <v>0.53</v>
      </c>
      <c r="H90" s="2">
        <v>2.65</v>
      </c>
    </row>
    <row r="91" spans="2:8" x14ac:dyDescent="0.2">
      <c r="B91" s="2">
        <v>10</v>
      </c>
      <c r="C91" s="2" t="s">
        <v>86</v>
      </c>
      <c r="D91" s="2" t="s">
        <v>32</v>
      </c>
      <c r="E91" s="2" t="s">
        <v>87</v>
      </c>
      <c r="F91" s="2" t="s">
        <v>88</v>
      </c>
      <c r="G91" s="2">
        <v>0.21</v>
      </c>
      <c r="H91" s="2">
        <v>2.1</v>
      </c>
    </row>
    <row r="92" spans="2:8" x14ac:dyDescent="0.2">
      <c r="B92" s="2">
        <v>10</v>
      </c>
      <c r="C92" s="2" t="s">
        <v>86</v>
      </c>
      <c r="D92" s="2" t="s">
        <v>32</v>
      </c>
      <c r="E92" s="2" t="s">
        <v>89</v>
      </c>
      <c r="F92" s="2" t="s">
        <v>88</v>
      </c>
      <c r="G92" s="2">
        <v>0.21</v>
      </c>
      <c r="H92" s="2">
        <v>2.1</v>
      </c>
    </row>
    <row r="93" spans="2:8" x14ac:dyDescent="0.2">
      <c r="B93" s="2">
        <v>10</v>
      </c>
      <c r="C93" s="2" t="s">
        <v>86</v>
      </c>
      <c r="D93" s="2" t="s">
        <v>32</v>
      </c>
      <c r="E93" s="2" t="s">
        <v>90</v>
      </c>
      <c r="F93" s="2" t="s">
        <v>88</v>
      </c>
      <c r="G93" s="2">
        <v>0.21</v>
      </c>
      <c r="H93" s="2">
        <v>2.1</v>
      </c>
    </row>
    <row r="94" spans="2:8" x14ac:dyDescent="0.2">
      <c r="B94" s="2">
        <v>10</v>
      </c>
      <c r="C94" s="2" t="s">
        <v>86</v>
      </c>
      <c r="D94" s="2" t="s">
        <v>33</v>
      </c>
      <c r="E94" s="2" t="s">
        <v>87</v>
      </c>
      <c r="F94" s="2" t="s">
        <v>88</v>
      </c>
      <c r="G94" s="2">
        <v>0.21</v>
      </c>
      <c r="H94" s="2">
        <v>2.1</v>
      </c>
    </row>
    <row r="95" spans="2:8" x14ac:dyDescent="0.2">
      <c r="B95" s="2">
        <v>10</v>
      </c>
      <c r="C95" s="2" t="s">
        <v>86</v>
      </c>
      <c r="D95" s="2" t="s">
        <v>33</v>
      </c>
      <c r="E95" s="2" t="s">
        <v>89</v>
      </c>
      <c r="F95" s="2" t="s">
        <v>88</v>
      </c>
      <c r="G95" s="2">
        <v>0.21</v>
      </c>
      <c r="H95" s="2">
        <v>2.1</v>
      </c>
    </row>
    <row r="96" spans="2:8" x14ac:dyDescent="0.2">
      <c r="B96" s="2">
        <v>10</v>
      </c>
      <c r="C96" s="2" t="s">
        <v>86</v>
      </c>
      <c r="D96" s="2" t="s">
        <v>33</v>
      </c>
      <c r="E96" s="2" t="s">
        <v>90</v>
      </c>
      <c r="F96" s="2" t="s">
        <v>88</v>
      </c>
      <c r="G96" s="2">
        <v>0.21</v>
      </c>
      <c r="H96" s="2">
        <v>2.1</v>
      </c>
    </row>
    <row r="97" spans="2:8" x14ac:dyDescent="0.2">
      <c r="B97" s="2">
        <v>10</v>
      </c>
      <c r="C97" s="2" t="s">
        <v>86</v>
      </c>
      <c r="D97" s="2" t="s">
        <v>34</v>
      </c>
      <c r="E97" s="2" t="s">
        <v>87</v>
      </c>
      <c r="F97" s="2" t="s">
        <v>88</v>
      </c>
      <c r="G97" s="2">
        <v>0.21</v>
      </c>
      <c r="H97" s="2">
        <v>2.1</v>
      </c>
    </row>
    <row r="98" spans="2:8" x14ac:dyDescent="0.2">
      <c r="B98" s="2">
        <v>10</v>
      </c>
      <c r="C98" s="2" t="s">
        <v>86</v>
      </c>
      <c r="D98" s="2" t="s">
        <v>34</v>
      </c>
      <c r="E98" s="2" t="s">
        <v>89</v>
      </c>
      <c r="F98" s="2" t="s">
        <v>88</v>
      </c>
      <c r="G98" s="2">
        <v>0.21</v>
      </c>
      <c r="H98" s="2">
        <v>2.1</v>
      </c>
    </row>
    <row r="99" spans="2:8" x14ac:dyDescent="0.2">
      <c r="B99" s="2">
        <v>10</v>
      </c>
      <c r="C99" s="2" t="s">
        <v>86</v>
      </c>
      <c r="D99" s="2" t="s">
        <v>34</v>
      </c>
      <c r="E99" s="2" t="s">
        <v>90</v>
      </c>
      <c r="F99" s="2" t="s">
        <v>88</v>
      </c>
      <c r="G99" s="2">
        <v>0.21</v>
      </c>
      <c r="H99" s="2">
        <v>2.1</v>
      </c>
    </row>
    <row r="100" spans="2:8" x14ac:dyDescent="0.2">
      <c r="B100" s="2">
        <v>10</v>
      </c>
      <c r="C100" s="2" t="s">
        <v>91</v>
      </c>
      <c r="D100" s="2" t="s">
        <v>32</v>
      </c>
      <c r="E100" s="2" t="s">
        <v>87</v>
      </c>
      <c r="F100" s="2" t="s">
        <v>92</v>
      </c>
      <c r="G100" s="2">
        <v>0.22</v>
      </c>
      <c r="H100" s="2">
        <v>2.2000000000000002</v>
      </c>
    </row>
    <row r="101" spans="2:8" x14ac:dyDescent="0.2">
      <c r="B101" s="2">
        <v>10</v>
      </c>
      <c r="C101" s="2" t="s">
        <v>91</v>
      </c>
      <c r="D101" s="2" t="s">
        <v>32</v>
      </c>
      <c r="E101" s="2" t="s">
        <v>89</v>
      </c>
      <c r="F101" s="2" t="s">
        <v>92</v>
      </c>
      <c r="G101" s="2">
        <v>0.22</v>
      </c>
      <c r="H101" s="2">
        <v>2.2000000000000002</v>
      </c>
    </row>
    <row r="102" spans="2:8" x14ac:dyDescent="0.2">
      <c r="B102" s="2">
        <v>10</v>
      </c>
      <c r="C102" s="2" t="s">
        <v>91</v>
      </c>
      <c r="D102" s="2" t="s">
        <v>32</v>
      </c>
      <c r="E102" s="2" t="s">
        <v>90</v>
      </c>
      <c r="F102" s="2" t="s">
        <v>92</v>
      </c>
      <c r="G102" s="2">
        <v>0.22</v>
      </c>
      <c r="H102" s="2">
        <v>2.2000000000000002</v>
      </c>
    </row>
    <row r="103" spans="2:8" x14ac:dyDescent="0.2">
      <c r="B103" s="2">
        <v>5</v>
      </c>
      <c r="C103" s="2" t="s">
        <v>93</v>
      </c>
      <c r="D103" s="2" t="s">
        <v>28</v>
      </c>
      <c r="F103" s="2" t="s">
        <v>94</v>
      </c>
      <c r="G103" s="2">
        <v>0.17</v>
      </c>
      <c r="H103" s="2">
        <v>0.85</v>
      </c>
    </row>
    <row r="104" spans="2:8" x14ac:dyDescent="0.2">
      <c r="B104" s="2">
        <v>10</v>
      </c>
      <c r="C104" s="2" t="s">
        <v>93</v>
      </c>
      <c r="D104" s="2" t="s">
        <v>30</v>
      </c>
      <c r="F104" s="2" t="s">
        <v>94</v>
      </c>
      <c r="G104" s="2">
        <v>0.17</v>
      </c>
      <c r="H104" s="2">
        <v>1.7</v>
      </c>
    </row>
    <row r="105" spans="2:8" x14ac:dyDescent="0.2">
      <c r="B105" s="2">
        <v>5</v>
      </c>
      <c r="C105" s="2" t="s">
        <v>93</v>
      </c>
      <c r="D105" s="2" t="s">
        <v>31</v>
      </c>
      <c r="F105" s="2" t="s">
        <v>94</v>
      </c>
      <c r="G105" s="2">
        <v>0.17</v>
      </c>
      <c r="H105" s="2">
        <v>0.85</v>
      </c>
    </row>
    <row r="106" spans="2:8" x14ac:dyDescent="0.2">
      <c r="B106" s="2">
        <v>5</v>
      </c>
      <c r="C106" s="2" t="s">
        <v>93</v>
      </c>
      <c r="D106" s="2" t="s">
        <v>95</v>
      </c>
      <c r="F106" s="2" t="s">
        <v>94</v>
      </c>
      <c r="G106" s="2">
        <v>0.17</v>
      </c>
      <c r="H106" s="2">
        <v>0.85</v>
      </c>
    </row>
    <row r="107" spans="2:8" x14ac:dyDescent="0.2">
      <c r="B107" s="2">
        <v>5</v>
      </c>
      <c r="C107" s="2" t="s">
        <v>93</v>
      </c>
      <c r="D107" s="2" t="s">
        <v>32</v>
      </c>
      <c r="F107" s="2" t="s">
        <v>94</v>
      </c>
      <c r="G107" s="2">
        <v>0.17</v>
      </c>
      <c r="H107" s="2">
        <v>0.85</v>
      </c>
    </row>
    <row r="108" spans="2:8" x14ac:dyDescent="0.2">
      <c r="B108" s="2">
        <v>5</v>
      </c>
      <c r="C108" s="2" t="s">
        <v>93</v>
      </c>
      <c r="D108" s="2" t="s">
        <v>33</v>
      </c>
      <c r="F108" s="2" t="s">
        <v>94</v>
      </c>
      <c r="G108" s="2">
        <v>0.17</v>
      </c>
      <c r="H108" s="2">
        <v>0.85</v>
      </c>
    </row>
    <row r="109" spans="2:8" x14ac:dyDescent="0.2">
      <c r="B109" s="2">
        <v>5</v>
      </c>
      <c r="C109" s="2" t="s">
        <v>93</v>
      </c>
      <c r="D109" s="2" t="s">
        <v>34</v>
      </c>
      <c r="F109" s="2" t="s">
        <v>94</v>
      </c>
      <c r="G109" s="2">
        <v>0.17</v>
      </c>
      <c r="H109" s="2">
        <v>0.85</v>
      </c>
    </row>
    <row r="110" spans="2:8" x14ac:dyDescent="0.2">
      <c r="B110" s="2">
        <v>5</v>
      </c>
      <c r="C110" s="2" t="s">
        <v>96</v>
      </c>
      <c r="D110" s="2" t="s">
        <v>30</v>
      </c>
      <c r="F110" s="2" t="s">
        <v>97</v>
      </c>
      <c r="G110" s="2">
        <v>0.16</v>
      </c>
      <c r="H110" s="2">
        <v>0.8</v>
      </c>
    </row>
    <row r="111" spans="2:8" x14ac:dyDescent="0.2">
      <c r="B111" s="2">
        <v>5</v>
      </c>
      <c r="C111" s="2" t="s">
        <v>96</v>
      </c>
      <c r="D111" s="2" t="s">
        <v>72</v>
      </c>
      <c r="F111" s="2" t="s">
        <v>97</v>
      </c>
      <c r="G111" s="2">
        <v>0.16</v>
      </c>
      <c r="H111" s="2">
        <v>0.8</v>
      </c>
    </row>
    <row r="112" spans="2:8" x14ac:dyDescent="0.2">
      <c r="B112" s="2">
        <v>5</v>
      </c>
      <c r="C112" s="2" t="s">
        <v>96</v>
      </c>
      <c r="D112" s="2" t="s">
        <v>31</v>
      </c>
      <c r="F112" s="2" t="s">
        <v>97</v>
      </c>
      <c r="G112" s="2">
        <v>0.16</v>
      </c>
      <c r="H112" s="2">
        <v>0.8</v>
      </c>
    </row>
    <row r="113" spans="2:8" x14ac:dyDescent="0.2">
      <c r="B113" s="2">
        <v>5</v>
      </c>
      <c r="C113" s="2" t="s">
        <v>96</v>
      </c>
      <c r="D113" s="2" t="s">
        <v>95</v>
      </c>
      <c r="F113" s="2" t="s">
        <v>97</v>
      </c>
      <c r="G113" s="2">
        <v>0.16</v>
      </c>
      <c r="H113" s="2">
        <v>0.8</v>
      </c>
    </row>
    <row r="114" spans="2:8" x14ac:dyDescent="0.2">
      <c r="B114" s="2">
        <v>10</v>
      </c>
      <c r="C114" s="2" t="s">
        <v>96</v>
      </c>
      <c r="D114" s="2" t="s">
        <v>32</v>
      </c>
      <c r="F114" s="2" t="s">
        <v>97</v>
      </c>
      <c r="G114" s="2">
        <v>0.16</v>
      </c>
      <c r="H114" s="2">
        <v>1.6</v>
      </c>
    </row>
    <row r="115" spans="2:8" x14ac:dyDescent="0.2">
      <c r="B115" s="2">
        <v>5</v>
      </c>
      <c r="C115" s="2" t="s">
        <v>96</v>
      </c>
      <c r="D115" s="2" t="s">
        <v>98</v>
      </c>
      <c r="F115" s="2" t="s">
        <v>97</v>
      </c>
      <c r="G115" s="2">
        <v>0.16</v>
      </c>
      <c r="H115" s="2">
        <v>0.8</v>
      </c>
    </row>
    <row r="116" spans="2:8" x14ac:dyDescent="0.2">
      <c r="B116" s="2">
        <v>5</v>
      </c>
      <c r="C116" s="2" t="s">
        <v>96</v>
      </c>
      <c r="D116" s="2" t="s">
        <v>33</v>
      </c>
      <c r="F116" s="2" t="s">
        <v>97</v>
      </c>
      <c r="G116" s="2">
        <v>0.16</v>
      </c>
      <c r="H116" s="2">
        <v>0.8</v>
      </c>
    </row>
    <row r="117" spans="2:8" x14ac:dyDescent="0.2">
      <c r="B117" s="2">
        <v>5</v>
      </c>
      <c r="C117" s="2" t="s">
        <v>96</v>
      </c>
      <c r="D117" s="2" t="s">
        <v>50</v>
      </c>
      <c r="F117" s="2" t="s">
        <v>97</v>
      </c>
      <c r="G117" s="2">
        <v>0.16</v>
      </c>
      <c r="H117" s="2">
        <v>0.8</v>
      </c>
    </row>
    <row r="118" spans="2:8" x14ac:dyDescent="0.2">
      <c r="B118" s="2">
        <v>5</v>
      </c>
      <c r="C118" s="2" t="s">
        <v>96</v>
      </c>
      <c r="D118" s="2" t="s">
        <v>34</v>
      </c>
      <c r="F118" s="2" t="s">
        <v>97</v>
      </c>
      <c r="G118" s="2">
        <v>0.16</v>
      </c>
      <c r="H118" s="2">
        <v>0.8</v>
      </c>
    </row>
    <row r="119" spans="2:8" x14ac:dyDescent="0.2">
      <c r="B119" s="2">
        <v>5</v>
      </c>
      <c r="C119" s="2" t="s">
        <v>96</v>
      </c>
      <c r="D119" s="2" t="s">
        <v>51</v>
      </c>
      <c r="F119" s="2" t="s">
        <v>97</v>
      </c>
      <c r="G119" s="2">
        <v>0.16</v>
      </c>
      <c r="H119" s="2">
        <v>0.8</v>
      </c>
    </row>
    <row r="120" spans="2:8" x14ac:dyDescent="0.2">
      <c r="B120" s="2">
        <v>5</v>
      </c>
      <c r="C120" s="2" t="s">
        <v>96</v>
      </c>
      <c r="D120" s="2" t="s">
        <v>52</v>
      </c>
      <c r="F120" s="2" t="s">
        <v>97</v>
      </c>
      <c r="G120" s="2">
        <v>0.16</v>
      </c>
      <c r="H120" s="2">
        <v>0.8</v>
      </c>
    </row>
    <row r="121" spans="2:8" x14ac:dyDescent="0.2">
      <c r="B121" s="2">
        <v>1</v>
      </c>
      <c r="C121" s="2" t="s">
        <v>99</v>
      </c>
      <c r="D121" s="2" t="s">
        <v>32</v>
      </c>
      <c r="F121" s="2" t="s">
        <v>100</v>
      </c>
      <c r="G121" s="2">
        <v>7.69</v>
      </c>
      <c r="H121" s="2">
        <v>7.69</v>
      </c>
    </row>
    <row r="122" spans="2:8" x14ac:dyDescent="0.2">
      <c r="B122" s="2">
        <v>1</v>
      </c>
      <c r="C122" s="2" t="s">
        <v>99</v>
      </c>
      <c r="D122" s="2" t="s">
        <v>33</v>
      </c>
      <c r="F122" s="2" t="s">
        <v>100</v>
      </c>
      <c r="G122" s="2">
        <v>7.69</v>
      </c>
      <c r="H122" s="2">
        <v>7.69</v>
      </c>
    </row>
    <row r="123" spans="2:8" x14ac:dyDescent="0.2">
      <c r="B123" s="2">
        <v>4</v>
      </c>
      <c r="C123" s="2" t="s">
        <v>101</v>
      </c>
      <c r="D123" s="2" t="s">
        <v>32</v>
      </c>
      <c r="E123" s="2" t="s">
        <v>78</v>
      </c>
      <c r="F123" s="2" t="s">
        <v>102</v>
      </c>
      <c r="G123" s="2">
        <v>0.61</v>
      </c>
      <c r="H123" s="2">
        <v>2.44</v>
      </c>
    </row>
    <row r="124" spans="2:8" x14ac:dyDescent="0.2">
      <c r="B124" s="2">
        <v>4</v>
      </c>
      <c r="C124" s="2" t="s">
        <v>101</v>
      </c>
      <c r="D124" s="2" t="s">
        <v>33</v>
      </c>
      <c r="E124" s="2" t="s">
        <v>78</v>
      </c>
      <c r="F124" s="2" t="s">
        <v>102</v>
      </c>
      <c r="G124" s="2">
        <v>0.61</v>
      </c>
      <c r="H124" s="2">
        <v>2.44</v>
      </c>
    </row>
    <row r="125" spans="2:8" x14ac:dyDescent="0.2">
      <c r="B125" s="2">
        <v>15</v>
      </c>
      <c r="C125" s="2" t="s">
        <v>103</v>
      </c>
      <c r="D125" s="2" t="s">
        <v>28</v>
      </c>
      <c r="E125" s="2" t="s">
        <v>60</v>
      </c>
      <c r="F125" s="2" t="s">
        <v>104</v>
      </c>
      <c r="G125" s="2">
        <v>0.53</v>
      </c>
      <c r="H125" s="2">
        <v>7.95</v>
      </c>
    </row>
    <row r="126" spans="2:8" x14ac:dyDescent="0.2">
      <c r="B126" s="2">
        <v>15</v>
      </c>
      <c r="C126" s="2" t="s">
        <v>103</v>
      </c>
      <c r="D126" s="2" t="s">
        <v>30</v>
      </c>
      <c r="E126" s="2" t="s">
        <v>60</v>
      </c>
      <c r="F126" s="2" t="s">
        <v>104</v>
      </c>
      <c r="G126" s="2">
        <v>0.53</v>
      </c>
      <c r="H126" s="2">
        <v>7.95</v>
      </c>
    </row>
    <row r="127" spans="2:8" x14ac:dyDescent="0.2">
      <c r="B127" s="2">
        <v>5</v>
      </c>
      <c r="C127" s="2" t="s">
        <v>103</v>
      </c>
      <c r="D127" s="2" t="s">
        <v>31</v>
      </c>
      <c r="E127" s="2" t="s">
        <v>87</v>
      </c>
      <c r="F127" s="2" t="s">
        <v>104</v>
      </c>
      <c r="G127" s="2">
        <v>0.53</v>
      </c>
      <c r="H127" s="2">
        <v>2.65</v>
      </c>
    </row>
    <row r="128" spans="2:8" x14ac:dyDescent="0.2">
      <c r="B128" s="2">
        <v>10</v>
      </c>
      <c r="C128" s="2" t="s">
        <v>105</v>
      </c>
      <c r="D128" s="2" t="s">
        <v>32</v>
      </c>
      <c r="E128" s="2" t="s">
        <v>78</v>
      </c>
      <c r="F128" s="2" t="s">
        <v>106</v>
      </c>
      <c r="G128" s="2">
        <v>0.89</v>
      </c>
      <c r="H128" s="2">
        <v>8.9</v>
      </c>
    </row>
    <row r="129" spans="2:8" x14ac:dyDescent="0.2">
      <c r="B129" s="2">
        <v>10</v>
      </c>
      <c r="C129" s="2" t="s">
        <v>105</v>
      </c>
      <c r="D129" s="2" t="s">
        <v>33</v>
      </c>
      <c r="E129" s="2" t="s">
        <v>78</v>
      </c>
      <c r="F129" s="2" t="s">
        <v>106</v>
      </c>
      <c r="G129" s="2">
        <v>0.89</v>
      </c>
      <c r="H129" s="2">
        <v>8.9</v>
      </c>
    </row>
    <row r="130" spans="2:8" x14ac:dyDescent="0.2">
      <c r="B130" s="2">
        <v>2</v>
      </c>
      <c r="C130" s="2" t="s">
        <v>107</v>
      </c>
      <c r="D130" s="2" t="s">
        <v>39</v>
      </c>
      <c r="E130" s="2" t="s">
        <v>78</v>
      </c>
      <c r="F130" s="2" t="s">
        <v>108</v>
      </c>
      <c r="G130" s="2">
        <v>0.89</v>
      </c>
      <c r="H130" s="2">
        <v>1.78</v>
      </c>
    </row>
    <row r="131" spans="2:8" x14ac:dyDescent="0.2">
      <c r="B131" s="2">
        <v>5</v>
      </c>
      <c r="C131" s="2" t="s">
        <v>109</v>
      </c>
      <c r="D131" s="2" t="s">
        <v>28</v>
      </c>
      <c r="F131" s="2" t="s">
        <v>110</v>
      </c>
      <c r="G131" s="2">
        <v>0.14000000000000001</v>
      </c>
      <c r="H131" s="2">
        <v>0.7</v>
      </c>
    </row>
    <row r="132" spans="2:8" x14ac:dyDescent="0.2">
      <c r="B132" s="2">
        <v>5</v>
      </c>
      <c r="C132" s="2" t="s">
        <v>109</v>
      </c>
      <c r="D132" s="2" t="s">
        <v>30</v>
      </c>
      <c r="F132" s="2" t="s">
        <v>110</v>
      </c>
      <c r="G132" s="2">
        <v>0.14000000000000001</v>
      </c>
      <c r="H132" s="2">
        <v>0.7</v>
      </c>
    </row>
    <row r="133" spans="2:8" x14ac:dyDescent="0.2">
      <c r="B133" s="2">
        <v>5</v>
      </c>
      <c r="C133" s="2" t="s">
        <v>109</v>
      </c>
      <c r="D133" s="2" t="s">
        <v>72</v>
      </c>
      <c r="F133" s="2" t="s">
        <v>110</v>
      </c>
      <c r="G133" s="2">
        <v>0.14000000000000001</v>
      </c>
      <c r="H133" s="2">
        <v>0.7</v>
      </c>
    </row>
    <row r="134" spans="2:8" x14ac:dyDescent="0.2">
      <c r="B134" s="2">
        <v>5</v>
      </c>
      <c r="C134" s="2" t="s">
        <v>109</v>
      </c>
      <c r="D134" s="2" t="s">
        <v>31</v>
      </c>
      <c r="F134" s="2" t="s">
        <v>110</v>
      </c>
      <c r="G134" s="2">
        <v>0.14000000000000001</v>
      </c>
      <c r="H134" s="2">
        <v>0.7</v>
      </c>
    </row>
    <row r="135" spans="2:8" x14ac:dyDescent="0.2">
      <c r="B135" s="2">
        <v>5</v>
      </c>
      <c r="C135" s="2" t="s">
        <v>109</v>
      </c>
      <c r="D135" s="2" t="s">
        <v>95</v>
      </c>
      <c r="F135" s="2" t="s">
        <v>110</v>
      </c>
      <c r="G135" s="2">
        <v>0.14000000000000001</v>
      </c>
      <c r="H135" s="2">
        <v>0.7</v>
      </c>
    </row>
    <row r="136" spans="2:8" x14ac:dyDescent="0.2">
      <c r="B136" s="2">
        <v>10</v>
      </c>
      <c r="C136" s="2" t="s">
        <v>109</v>
      </c>
      <c r="D136" s="2" t="s">
        <v>32</v>
      </c>
      <c r="F136" s="2" t="s">
        <v>110</v>
      </c>
      <c r="G136" s="2">
        <v>0.14000000000000001</v>
      </c>
      <c r="H136" s="2">
        <v>1.4</v>
      </c>
    </row>
    <row r="137" spans="2:8" x14ac:dyDescent="0.2">
      <c r="B137" s="2">
        <v>10</v>
      </c>
      <c r="C137" s="2" t="s">
        <v>109</v>
      </c>
      <c r="D137" s="2" t="s">
        <v>33</v>
      </c>
      <c r="F137" s="2" t="s">
        <v>110</v>
      </c>
      <c r="G137" s="2">
        <v>0.14000000000000001</v>
      </c>
      <c r="H137" s="2">
        <v>1.4</v>
      </c>
    </row>
    <row r="138" spans="2:8" x14ac:dyDescent="0.2">
      <c r="B138" s="2">
        <v>5</v>
      </c>
      <c r="C138" s="2" t="s">
        <v>111</v>
      </c>
      <c r="D138" s="2" t="s">
        <v>112</v>
      </c>
      <c r="F138" s="2" t="s">
        <v>113</v>
      </c>
      <c r="G138" s="2">
        <v>0.59</v>
      </c>
      <c r="H138" s="2">
        <v>2.95</v>
      </c>
    </row>
    <row r="139" spans="2:8" x14ac:dyDescent="0.2">
      <c r="B139" s="2">
        <v>4</v>
      </c>
      <c r="C139" s="2" t="s">
        <v>114</v>
      </c>
      <c r="D139" s="2" t="s">
        <v>115</v>
      </c>
      <c r="F139" s="2" t="s">
        <v>116</v>
      </c>
      <c r="G139" s="2">
        <v>0.55000000000000004</v>
      </c>
      <c r="H139" s="2">
        <v>2.2000000000000002</v>
      </c>
    </row>
    <row r="140" spans="2:8" x14ac:dyDescent="0.2">
      <c r="B140" s="2">
        <v>20</v>
      </c>
      <c r="C140" s="2" t="s">
        <v>117</v>
      </c>
      <c r="D140" s="2" t="s">
        <v>112</v>
      </c>
      <c r="F140" s="2" t="s">
        <v>118</v>
      </c>
      <c r="G140" s="2">
        <v>0.8</v>
      </c>
      <c r="H140" s="2">
        <v>16</v>
      </c>
    </row>
    <row r="141" spans="2:8" x14ac:dyDescent="0.2">
      <c r="B141" s="2">
        <v>4</v>
      </c>
      <c r="C141" s="2" t="s">
        <v>119</v>
      </c>
      <c r="D141" s="2" t="s">
        <v>112</v>
      </c>
      <c r="F141" s="2" t="s">
        <v>120</v>
      </c>
      <c r="G141" s="2">
        <v>0.44</v>
      </c>
      <c r="H141" s="2">
        <v>1.76</v>
      </c>
    </row>
    <row r="142" spans="2:8" x14ac:dyDescent="0.2">
      <c r="B142" s="2">
        <v>20</v>
      </c>
      <c r="C142" s="2" t="s">
        <v>121</v>
      </c>
      <c r="F142" s="2" t="s">
        <v>122</v>
      </c>
      <c r="G142" s="2">
        <v>0.17</v>
      </c>
      <c r="H142" s="2">
        <v>3.4</v>
      </c>
    </row>
    <row r="143" spans="2:8" x14ac:dyDescent="0.2">
      <c r="B143" s="2">
        <v>4</v>
      </c>
      <c r="C143" s="2" t="s">
        <v>123</v>
      </c>
      <c r="D143" s="2" t="s">
        <v>115</v>
      </c>
      <c r="F143" s="2" t="s">
        <v>124</v>
      </c>
      <c r="G143" s="2">
        <v>0.82</v>
      </c>
      <c r="H143" s="2">
        <v>3.28</v>
      </c>
    </row>
    <row r="144" spans="2:8" x14ac:dyDescent="0.2">
      <c r="B144" s="2">
        <v>10</v>
      </c>
      <c r="C144" s="2" t="s">
        <v>125</v>
      </c>
      <c r="F144" s="2" t="s">
        <v>126</v>
      </c>
      <c r="G144" s="2">
        <v>0.16</v>
      </c>
      <c r="H144" s="2">
        <v>1.6</v>
      </c>
    </row>
    <row r="145" spans="2:8" x14ac:dyDescent="0.2">
      <c r="B145" s="2">
        <v>5</v>
      </c>
      <c r="C145" s="2" t="s">
        <v>127</v>
      </c>
      <c r="D145" s="2" t="s">
        <v>128</v>
      </c>
      <c r="F145" s="2" t="s">
        <v>129</v>
      </c>
      <c r="G145" s="2">
        <v>0.53</v>
      </c>
      <c r="H145" s="2">
        <v>2.65</v>
      </c>
    </row>
    <row r="146" spans="2:8" x14ac:dyDescent="0.2">
      <c r="B146" s="2">
        <v>20</v>
      </c>
      <c r="C146" s="2" t="s">
        <v>130</v>
      </c>
      <c r="D146" s="2" t="s">
        <v>112</v>
      </c>
      <c r="F146" s="2" t="s">
        <v>131</v>
      </c>
      <c r="G146" s="2">
        <v>0.17</v>
      </c>
      <c r="H146" s="2">
        <v>3.4</v>
      </c>
    </row>
    <row r="147" spans="2:8" x14ac:dyDescent="0.2">
      <c r="B147" s="2">
        <v>5</v>
      </c>
      <c r="C147" s="2" t="s">
        <v>132</v>
      </c>
      <c r="D147" s="2" t="s">
        <v>32</v>
      </c>
      <c r="E147" s="2" t="s">
        <v>78</v>
      </c>
      <c r="F147" s="2" t="s">
        <v>133</v>
      </c>
      <c r="G147" s="2">
        <v>0.5</v>
      </c>
      <c r="H147" s="2">
        <v>2.5</v>
      </c>
    </row>
    <row r="148" spans="2:8" x14ac:dyDescent="0.2">
      <c r="B148" s="2">
        <v>5</v>
      </c>
      <c r="C148" s="2" t="s">
        <v>132</v>
      </c>
      <c r="D148" s="2" t="s">
        <v>33</v>
      </c>
      <c r="E148" s="2" t="s">
        <v>78</v>
      </c>
      <c r="F148" s="2" t="s">
        <v>133</v>
      </c>
      <c r="G148" s="2">
        <v>0.5</v>
      </c>
      <c r="H148" s="2">
        <v>2.5</v>
      </c>
    </row>
    <row r="149" spans="2:8" x14ac:dyDescent="0.2">
      <c r="F149" s="2" t="s">
        <v>134</v>
      </c>
      <c r="G149" s="2">
        <v>394.93</v>
      </c>
    </row>
    <row r="150" spans="2:8" x14ac:dyDescent="0.2">
      <c r="F150" s="2" t="s">
        <v>135</v>
      </c>
      <c r="G150" s="2">
        <v>22</v>
      </c>
    </row>
    <row r="151" spans="2:8" x14ac:dyDescent="0.2">
      <c r="F151" s="2" t="s">
        <v>136</v>
      </c>
      <c r="G151" s="2">
        <v>416.93</v>
      </c>
    </row>
    <row r="152" spans="2:8" x14ac:dyDescent="0.2">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x14ac:dyDescent="0.2"/>
  <cols>
    <col min="1" max="16384" width="9.140625" style="2"/>
  </cols>
  <sheetData>
    <row r="4" spans="2:2" x14ac:dyDescent="0.2">
      <c r="B4" s="2" t="s">
        <v>5</v>
      </c>
    </row>
    <row r="5" spans="2:2" x14ac:dyDescent="0.2">
      <c r="B5" s="2" t="s">
        <v>192</v>
      </c>
    </row>
    <row r="6" spans="2:2" x14ac:dyDescent="0.2">
      <c r="B6" s="2" t="s">
        <v>193</v>
      </c>
    </row>
    <row r="7" spans="2:2" x14ac:dyDescent="0.2">
      <c r="B7" s="2" t="s">
        <v>194</v>
      </c>
    </row>
    <row r="8" spans="2:2" x14ac:dyDescent="0.2">
      <c r="B8" s="2" t="s">
        <v>195</v>
      </c>
    </row>
    <row r="9" spans="2:2" x14ac:dyDescent="0.2">
      <c r="B9" s="2" t="s">
        <v>196</v>
      </c>
    </row>
    <row r="10" spans="2:2" x14ac:dyDescent="0.2">
      <c r="B10" s="2" t="s">
        <v>11</v>
      </c>
    </row>
    <row r="11" spans="2:2" ht="15" customHeight="1" x14ac:dyDescent="0.2">
      <c r="B11" s="2" t="s">
        <v>12</v>
      </c>
    </row>
    <row r="12" spans="2:2" x14ac:dyDescent="0.2">
      <c r="B12" s="2" t="s">
        <v>192</v>
      </c>
    </row>
    <row r="13" spans="2:2" x14ac:dyDescent="0.2">
      <c r="B13" s="2" t="s">
        <v>193</v>
      </c>
    </row>
    <row r="14" spans="2:2" x14ac:dyDescent="0.2">
      <c r="B14" s="2" t="s">
        <v>197</v>
      </c>
    </row>
    <row r="15" spans="2:2" ht="15" customHeight="1" x14ac:dyDescent="0.2">
      <c r="B15" s="2" t="s">
        <v>198</v>
      </c>
    </row>
    <row r="16" spans="2:2" x14ac:dyDescent="0.2">
      <c r="B16" s="2" t="s">
        <v>196</v>
      </c>
    </row>
    <row r="17" spans="2:8" x14ac:dyDescent="0.2">
      <c r="B17" s="2" t="s">
        <v>11</v>
      </c>
    </row>
    <row r="18" spans="2:8" x14ac:dyDescent="0.2">
      <c r="B18" s="2" t="s">
        <v>199</v>
      </c>
    </row>
    <row r="19" spans="2:8" x14ac:dyDescent="0.2">
      <c r="B19" s="2" t="s">
        <v>200</v>
      </c>
    </row>
    <row r="20" spans="2:8" x14ac:dyDescent="0.2">
      <c r="B20" s="2" t="s">
        <v>201</v>
      </c>
      <c r="C20" s="2">
        <v>32585</v>
      </c>
    </row>
    <row r="21" spans="2:8" x14ac:dyDescent="0.2">
      <c r="B21" s="2" t="s">
        <v>16</v>
      </c>
      <c r="C21" s="2" t="s">
        <v>202</v>
      </c>
    </row>
    <row r="22" spans="2:8" x14ac:dyDescent="0.2">
      <c r="B22" s="2" t="s">
        <v>203</v>
      </c>
      <c r="C22" s="2" t="s">
        <v>19</v>
      </c>
    </row>
    <row r="23" spans="2:8" x14ac:dyDescent="0.2">
      <c r="B23" s="2" t="s">
        <v>204</v>
      </c>
      <c r="C23" s="2" t="s">
        <v>205</v>
      </c>
      <c r="D23" s="2" t="s">
        <v>206</v>
      </c>
      <c r="E23" s="2" t="s">
        <v>207</v>
      </c>
      <c r="F23" s="2" t="s">
        <v>174</v>
      </c>
      <c r="G23" s="2" t="s">
        <v>208</v>
      </c>
      <c r="H23" s="2" t="s">
        <v>26</v>
      </c>
    </row>
    <row r="24" spans="2:8" x14ac:dyDescent="0.2">
      <c r="B24" s="2">
        <v>2</v>
      </c>
      <c r="C24" s="2" t="s">
        <v>209</v>
      </c>
      <c r="D24" s="2" t="s">
        <v>210</v>
      </c>
      <c r="E24" s="2" t="s">
        <v>30</v>
      </c>
      <c r="F24" s="2" t="s">
        <v>211</v>
      </c>
      <c r="G24" s="2">
        <v>70.52</v>
      </c>
      <c r="H24" s="2">
        <v>141.04</v>
      </c>
    </row>
    <row r="25" spans="2:8" x14ac:dyDescent="0.2">
      <c r="B25" s="2">
        <v>3</v>
      </c>
      <c r="C25" s="2" t="s">
        <v>212</v>
      </c>
      <c r="D25" s="2" t="s">
        <v>213</v>
      </c>
      <c r="E25" s="2" t="s">
        <v>31</v>
      </c>
      <c r="F25" s="2" t="s">
        <v>214</v>
      </c>
      <c r="G25" s="2">
        <v>9.2200000000000006</v>
      </c>
      <c r="H25" s="2">
        <v>27.66</v>
      </c>
    </row>
    <row r="26" spans="2:8" x14ac:dyDescent="0.2">
      <c r="B26" s="2">
        <v>20</v>
      </c>
      <c r="C26" s="2" t="s">
        <v>215</v>
      </c>
      <c r="D26" s="2" t="s">
        <v>32</v>
      </c>
      <c r="E26" s="2" t="s">
        <v>216</v>
      </c>
      <c r="F26" s="2" t="s">
        <v>217</v>
      </c>
      <c r="G26" s="2">
        <v>1.58</v>
      </c>
      <c r="H26" s="2">
        <v>31.6</v>
      </c>
    </row>
    <row r="27" spans="2:8" x14ac:dyDescent="0.2">
      <c r="B27" s="2">
        <v>20</v>
      </c>
      <c r="C27" s="2" t="s">
        <v>215</v>
      </c>
      <c r="D27" s="2" t="s">
        <v>32</v>
      </c>
      <c r="E27" s="2" t="s">
        <v>218</v>
      </c>
      <c r="F27" s="2" t="s">
        <v>217</v>
      </c>
      <c r="G27" s="2">
        <v>1.58</v>
      </c>
      <c r="H27" s="2">
        <v>31.6</v>
      </c>
    </row>
    <row r="28" spans="2:8" x14ac:dyDescent="0.2">
      <c r="B28" s="2">
        <v>20</v>
      </c>
      <c r="C28" s="2" t="s">
        <v>215</v>
      </c>
      <c r="D28" s="2" t="s">
        <v>32</v>
      </c>
      <c r="E28" s="2" t="s">
        <v>219</v>
      </c>
      <c r="F28" s="2" t="s">
        <v>217</v>
      </c>
      <c r="G28" s="2">
        <v>1.58</v>
      </c>
      <c r="H28" s="2">
        <v>31.6</v>
      </c>
    </row>
    <row r="29" spans="2:8" x14ac:dyDescent="0.2">
      <c r="B29" s="2">
        <v>20</v>
      </c>
      <c r="C29" s="2" t="s">
        <v>215</v>
      </c>
      <c r="D29" s="2" t="s">
        <v>32</v>
      </c>
      <c r="E29" s="2" t="s">
        <v>220</v>
      </c>
      <c r="F29" s="2" t="s">
        <v>217</v>
      </c>
      <c r="G29" s="2">
        <v>1.58</v>
      </c>
      <c r="H29" s="2">
        <v>31.6</v>
      </c>
    </row>
    <row r="30" spans="2:8" x14ac:dyDescent="0.2">
      <c r="B30" s="2">
        <v>30</v>
      </c>
      <c r="C30" s="2" t="s">
        <v>221</v>
      </c>
      <c r="D30" s="2" t="s">
        <v>31</v>
      </c>
      <c r="F30" s="2" t="s">
        <v>222</v>
      </c>
      <c r="G30" s="2">
        <v>0.85</v>
      </c>
      <c r="H30" s="2">
        <v>25.5</v>
      </c>
    </row>
    <row r="31" spans="2:8" x14ac:dyDescent="0.2">
      <c r="B31" s="2">
        <v>10</v>
      </c>
      <c r="C31" s="2" t="s">
        <v>223</v>
      </c>
      <c r="D31" s="2" t="s">
        <v>224</v>
      </c>
      <c r="F31" s="2" t="s">
        <v>225</v>
      </c>
      <c r="G31" s="2">
        <v>24.9</v>
      </c>
      <c r="H31" s="2">
        <v>249</v>
      </c>
    </row>
    <row r="32" spans="2:8" x14ac:dyDescent="0.2">
      <c r="B32" s="2">
        <v>10</v>
      </c>
      <c r="C32" s="2" t="s">
        <v>223</v>
      </c>
      <c r="D32" s="2" t="s">
        <v>226</v>
      </c>
      <c r="F32" s="2" t="s">
        <v>225</v>
      </c>
      <c r="G32" s="2">
        <v>26.37</v>
      </c>
      <c r="H32" s="2">
        <v>263.7</v>
      </c>
    </row>
    <row r="33" spans="2:8" x14ac:dyDescent="0.2">
      <c r="B33" s="2">
        <v>20</v>
      </c>
      <c r="C33" s="2" t="s">
        <v>227</v>
      </c>
      <c r="D33" s="2" t="s">
        <v>30</v>
      </c>
      <c r="F33" s="2" t="s">
        <v>228</v>
      </c>
      <c r="G33" s="2">
        <v>20.28</v>
      </c>
      <c r="H33" s="2">
        <v>405.6</v>
      </c>
    </row>
    <row r="34" spans="2:8" x14ac:dyDescent="0.2">
      <c r="B34" s="2">
        <v>40</v>
      </c>
      <c r="C34" s="2" t="s">
        <v>227</v>
      </c>
      <c r="D34" s="2" t="s">
        <v>31</v>
      </c>
      <c r="F34" s="2" t="s">
        <v>228</v>
      </c>
      <c r="G34" s="2">
        <v>25.07</v>
      </c>
      <c r="H34" s="103">
        <v>1002.8</v>
      </c>
    </row>
    <row r="35" spans="2:8" x14ac:dyDescent="0.2">
      <c r="B35" s="2">
        <v>20</v>
      </c>
      <c r="C35" s="2" t="s">
        <v>227</v>
      </c>
      <c r="D35" s="2" t="s">
        <v>32</v>
      </c>
      <c r="F35" s="2" t="s">
        <v>228</v>
      </c>
      <c r="G35" s="2">
        <v>30.75</v>
      </c>
      <c r="H35" s="2">
        <v>615</v>
      </c>
    </row>
    <row r="36" spans="2:8" x14ac:dyDescent="0.2">
      <c r="B36" s="2">
        <v>3</v>
      </c>
      <c r="C36" s="2" t="s">
        <v>229</v>
      </c>
      <c r="F36" s="2" t="s">
        <v>230</v>
      </c>
      <c r="G36" s="2">
        <v>155.41999999999999</v>
      </c>
      <c r="H36" s="2">
        <v>466.26</v>
      </c>
    </row>
    <row r="37" spans="2:8" x14ac:dyDescent="0.2">
      <c r="B37" s="2">
        <v>8</v>
      </c>
      <c r="C37" s="2" t="s">
        <v>231</v>
      </c>
      <c r="D37" s="2" t="s">
        <v>232</v>
      </c>
      <c r="F37" s="2" t="s">
        <v>233</v>
      </c>
      <c r="G37" s="2">
        <v>18.13</v>
      </c>
      <c r="H37" s="2">
        <v>145.04</v>
      </c>
    </row>
    <row r="38" spans="2:8" x14ac:dyDescent="0.2">
      <c r="B38" s="2">
        <v>2</v>
      </c>
      <c r="C38" s="2" t="s">
        <v>231</v>
      </c>
      <c r="D38" s="2" t="s">
        <v>234</v>
      </c>
      <c r="F38" s="2" t="s">
        <v>233</v>
      </c>
      <c r="G38" s="2">
        <v>19.52</v>
      </c>
      <c r="H38" s="2">
        <v>39.04</v>
      </c>
    </row>
    <row r="39" spans="2:8" x14ac:dyDescent="0.2">
      <c r="B39" s="2">
        <v>3</v>
      </c>
      <c r="C39" s="2" t="s">
        <v>231</v>
      </c>
      <c r="D39" s="2" t="s">
        <v>235</v>
      </c>
      <c r="F39" s="2" t="s">
        <v>233</v>
      </c>
      <c r="G39" s="2">
        <v>21.3</v>
      </c>
      <c r="H39" s="2">
        <v>63.9</v>
      </c>
    </row>
    <row r="40" spans="2:8" x14ac:dyDescent="0.2">
      <c r="B40" s="2">
        <v>2</v>
      </c>
      <c r="C40" s="2" t="s">
        <v>231</v>
      </c>
      <c r="D40" s="2" t="s">
        <v>236</v>
      </c>
      <c r="F40" s="2" t="s">
        <v>233</v>
      </c>
      <c r="G40" s="2">
        <v>18.829999999999998</v>
      </c>
      <c r="H40" s="2">
        <v>37.659999999999997</v>
      </c>
    </row>
    <row r="41" spans="2:8" x14ac:dyDescent="0.2">
      <c r="B41" s="2">
        <v>6</v>
      </c>
      <c r="C41" s="2" t="s">
        <v>231</v>
      </c>
      <c r="D41" s="2" t="s">
        <v>237</v>
      </c>
      <c r="F41" s="2" t="s">
        <v>233</v>
      </c>
      <c r="G41" s="2">
        <v>20.22</v>
      </c>
      <c r="H41" s="2">
        <v>121.32</v>
      </c>
    </row>
    <row r="42" spans="2:8" x14ac:dyDescent="0.2">
      <c r="B42" s="2">
        <v>7</v>
      </c>
      <c r="C42" s="2" t="s">
        <v>231</v>
      </c>
      <c r="D42" s="2" t="s">
        <v>238</v>
      </c>
      <c r="F42" s="2" t="s">
        <v>233</v>
      </c>
      <c r="G42" s="2">
        <v>22</v>
      </c>
      <c r="H42" s="2">
        <v>154</v>
      </c>
    </row>
    <row r="43" spans="2:8" x14ac:dyDescent="0.2">
      <c r="B43" s="2">
        <v>10</v>
      </c>
      <c r="C43" s="2" t="s">
        <v>231</v>
      </c>
      <c r="D43" s="2" t="s">
        <v>239</v>
      </c>
      <c r="F43" s="2" t="s">
        <v>233</v>
      </c>
      <c r="G43" s="2">
        <v>19.48</v>
      </c>
      <c r="H43" s="2">
        <v>194.8</v>
      </c>
    </row>
    <row r="44" spans="2:8" x14ac:dyDescent="0.2">
      <c r="B44" s="2">
        <v>8</v>
      </c>
      <c r="C44" s="2" t="s">
        <v>231</v>
      </c>
      <c r="D44" s="2" t="s">
        <v>240</v>
      </c>
      <c r="F44" s="2" t="s">
        <v>233</v>
      </c>
      <c r="G44" s="2">
        <v>20.88</v>
      </c>
      <c r="H44" s="2">
        <v>167.04</v>
      </c>
    </row>
    <row r="45" spans="2:8" x14ac:dyDescent="0.2">
      <c r="B45" s="2">
        <v>9</v>
      </c>
      <c r="C45" s="2" t="s">
        <v>231</v>
      </c>
      <c r="D45" s="2" t="s">
        <v>241</v>
      </c>
      <c r="F45" s="2" t="s">
        <v>233</v>
      </c>
      <c r="G45" s="2">
        <v>22.66</v>
      </c>
      <c r="H45" s="2">
        <v>203.94</v>
      </c>
    </row>
    <row r="46" spans="2:8" x14ac:dyDescent="0.2">
      <c r="B46" s="2">
        <v>1</v>
      </c>
      <c r="C46" s="2" t="s">
        <v>242</v>
      </c>
      <c r="D46" s="2" t="s">
        <v>32</v>
      </c>
      <c r="E46" s="2" t="s">
        <v>112</v>
      </c>
      <c r="F46" s="2" t="s">
        <v>243</v>
      </c>
      <c r="G46" s="2">
        <v>2.64</v>
      </c>
      <c r="H46" s="2">
        <v>2.64</v>
      </c>
    </row>
    <row r="47" spans="2:8" x14ac:dyDescent="0.2">
      <c r="B47" s="2">
        <v>1</v>
      </c>
      <c r="C47" s="2" t="s">
        <v>242</v>
      </c>
      <c r="D47" s="2" t="s">
        <v>32</v>
      </c>
      <c r="E47" s="2" t="s">
        <v>216</v>
      </c>
      <c r="F47" s="2" t="s">
        <v>243</v>
      </c>
      <c r="G47" s="2">
        <v>2.64</v>
      </c>
      <c r="H47" s="2">
        <v>2.64</v>
      </c>
    </row>
    <row r="48" spans="2:8" x14ac:dyDescent="0.2">
      <c r="B48" s="2">
        <v>1</v>
      </c>
      <c r="C48" s="2" t="s">
        <v>242</v>
      </c>
      <c r="D48" s="2" t="s">
        <v>32</v>
      </c>
      <c r="E48" s="2" t="s">
        <v>218</v>
      </c>
      <c r="F48" s="2" t="s">
        <v>243</v>
      </c>
      <c r="G48" s="2">
        <v>2.64</v>
      </c>
      <c r="H48" s="2">
        <v>2.64</v>
      </c>
    </row>
    <row r="49" spans="2:8" x14ac:dyDescent="0.2">
      <c r="B49" s="2">
        <v>1</v>
      </c>
      <c r="C49" s="2" t="s">
        <v>242</v>
      </c>
      <c r="D49" s="2" t="s">
        <v>32</v>
      </c>
      <c r="E49" s="2" t="s">
        <v>219</v>
      </c>
      <c r="F49" s="2" t="s">
        <v>243</v>
      </c>
      <c r="G49" s="2">
        <v>2.64</v>
      </c>
      <c r="H49" s="2">
        <v>2.64</v>
      </c>
    </row>
    <row r="50" spans="2:8" x14ac:dyDescent="0.2">
      <c r="B50" s="2">
        <v>20</v>
      </c>
      <c r="C50" s="2" t="s">
        <v>244</v>
      </c>
      <c r="D50" s="2" t="s">
        <v>245</v>
      </c>
      <c r="F50" s="2" t="s">
        <v>246</v>
      </c>
      <c r="G50" s="2">
        <v>5.37</v>
      </c>
      <c r="H50" s="2">
        <v>107.4</v>
      </c>
    </row>
    <row r="51" spans="2:8" x14ac:dyDescent="0.2">
      <c r="B51" s="2">
        <v>1</v>
      </c>
      <c r="C51" s="2" t="s">
        <v>247</v>
      </c>
      <c r="D51" s="2" t="s">
        <v>248</v>
      </c>
      <c r="E51" s="2" t="s">
        <v>220</v>
      </c>
      <c r="F51" s="2" t="s">
        <v>249</v>
      </c>
      <c r="G51" s="2">
        <v>27.52</v>
      </c>
      <c r="H51" s="2">
        <v>27.52</v>
      </c>
    </row>
    <row r="52" spans="2:8" x14ac:dyDescent="0.2">
      <c r="B52" s="2">
        <v>1</v>
      </c>
      <c r="C52" s="2" t="s">
        <v>247</v>
      </c>
      <c r="D52" s="2" t="s">
        <v>250</v>
      </c>
      <c r="E52" s="2" t="s">
        <v>216</v>
      </c>
      <c r="F52" s="2" t="s">
        <v>249</v>
      </c>
      <c r="G52" s="2">
        <v>251.15</v>
      </c>
      <c r="H52" s="2">
        <v>251.15</v>
      </c>
    </row>
    <row r="53" spans="2:8" x14ac:dyDescent="0.2">
      <c r="B53" s="2">
        <v>20</v>
      </c>
      <c r="C53" s="2" t="s">
        <v>251</v>
      </c>
      <c r="D53" s="2" t="s">
        <v>42</v>
      </c>
      <c r="F53" s="2" t="s">
        <v>252</v>
      </c>
      <c r="G53" s="2">
        <v>0.34</v>
      </c>
      <c r="H53" s="2">
        <v>6.8</v>
      </c>
    </row>
    <row r="54" spans="2:8" x14ac:dyDescent="0.2">
      <c r="B54" s="2">
        <v>10</v>
      </c>
      <c r="C54" s="2" t="s">
        <v>253</v>
      </c>
      <c r="D54" s="2" t="s">
        <v>245</v>
      </c>
      <c r="F54" s="2" t="s">
        <v>254</v>
      </c>
      <c r="G54" s="2">
        <v>1.01</v>
      </c>
      <c r="H54" s="2">
        <v>10.1</v>
      </c>
    </row>
    <row r="55" spans="2:8" x14ac:dyDescent="0.2">
      <c r="B55" s="2">
        <v>5</v>
      </c>
      <c r="C55" s="2" t="s">
        <v>255</v>
      </c>
      <c r="D55" s="2" t="s">
        <v>112</v>
      </c>
      <c r="F55" s="2" t="s">
        <v>256</v>
      </c>
      <c r="G55" s="2">
        <v>1.29</v>
      </c>
      <c r="H55" s="2">
        <v>6.45</v>
      </c>
    </row>
    <row r="56" spans="2:8" x14ac:dyDescent="0.2">
      <c r="B56" s="2">
        <v>5</v>
      </c>
      <c r="C56" s="2" t="s">
        <v>255</v>
      </c>
      <c r="D56" s="2" t="s">
        <v>216</v>
      </c>
      <c r="F56" s="2" t="s">
        <v>256</v>
      </c>
      <c r="G56" s="2">
        <v>1.29</v>
      </c>
      <c r="H56" s="2">
        <v>6.45</v>
      </c>
    </row>
    <row r="57" spans="2:8" x14ac:dyDescent="0.2">
      <c r="B57" s="2">
        <v>2</v>
      </c>
      <c r="C57" s="2" t="s">
        <v>257</v>
      </c>
      <c r="F57" s="2" t="s">
        <v>258</v>
      </c>
      <c r="G57" s="2">
        <v>28.26</v>
      </c>
      <c r="H57" s="2">
        <v>56.52</v>
      </c>
    </row>
    <row r="58" spans="2:8" x14ac:dyDescent="0.2">
      <c r="B58" s="2">
        <v>2</v>
      </c>
      <c r="C58" s="2" t="s">
        <v>259</v>
      </c>
      <c r="F58" s="2" t="s">
        <v>260</v>
      </c>
      <c r="G58" s="2">
        <v>30.09</v>
      </c>
      <c r="H58" s="2">
        <v>60.18</v>
      </c>
    </row>
    <row r="59" spans="2:8" x14ac:dyDescent="0.2">
      <c r="F59" s="2" t="s">
        <v>261</v>
      </c>
      <c r="G59" s="103">
        <v>4992.83</v>
      </c>
    </row>
    <row r="60" spans="2:8" x14ac:dyDescent="0.2">
      <c r="F60" s="2" t="s">
        <v>262</v>
      </c>
      <c r="G60" s="2">
        <v>624.1</v>
      </c>
    </row>
    <row r="61" spans="2:8" x14ac:dyDescent="0.2">
      <c r="F61" s="2" t="s">
        <v>263</v>
      </c>
      <c r="G61" s="103">
        <v>4368.7299999999996</v>
      </c>
    </row>
    <row r="62" spans="2:8" x14ac:dyDescent="0.2">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x14ac:dyDescent="0.2"/>
  <cols>
    <col min="1" max="16384" width="9.140625" style="2"/>
  </cols>
  <sheetData>
    <row r="4" spans="2:2" x14ac:dyDescent="0.2">
      <c r="B4" s="2" t="s">
        <v>5</v>
      </c>
    </row>
    <row r="5" spans="2:2" x14ac:dyDescent="0.2">
      <c r="B5" s="2" t="s">
        <v>283</v>
      </c>
    </row>
    <row r="6" spans="2:2" x14ac:dyDescent="0.2">
      <c r="B6" s="2" t="s">
        <v>284</v>
      </c>
    </row>
    <row r="7" spans="2:2" x14ac:dyDescent="0.2">
      <c r="B7" s="2" t="s">
        <v>285</v>
      </c>
    </row>
    <row r="8" spans="2:2" x14ac:dyDescent="0.2">
      <c r="B8" s="2" t="s">
        <v>286</v>
      </c>
    </row>
    <row r="10" spans="2:2" x14ac:dyDescent="0.2">
      <c r="B10" s="2" t="s">
        <v>11</v>
      </c>
    </row>
    <row r="11" spans="2:2" ht="15" customHeight="1" x14ac:dyDescent="0.2">
      <c r="B11" s="2" t="s">
        <v>12</v>
      </c>
    </row>
    <row r="12" spans="2:2" x14ac:dyDescent="0.2">
      <c r="B12" s="2" t="s">
        <v>283</v>
      </c>
    </row>
    <row r="13" spans="2:2" x14ac:dyDescent="0.2">
      <c r="B13" s="2" t="s">
        <v>284</v>
      </c>
    </row>
    <row r="14" spans="2:2" x14ac:dyDescent="0.2">
      <c r="B14" s="2" t="s">
        <v>285</v>
      </c>
    </row>
    <row r="15" spans="2:2" ht="15" customHeight="1" x14ac:dyDescent="0.2">
      <c r="B15" s="2" t="s">
        <v>286</v>
      </c>
    </row>
    <row r="16" spans="2:2" x14ac:dyDescent="0.2">
      <c r="B16" s="2" t="s">
        <v>11</v>
      </c>
    </row>
    <row r="18" spans="2:9" x14ac:dyDescent="0.2">
      <c r="B18" s="2" t="s">
        <v>287</v>
      </c>
    </row>
    <row r="19" spans="2:9" x14ac:dyDescent="0.2">
      <c r="B19" s="2" t="s">
        <v>288</v>
      </c>
    </row>
    <row r="20" spans="2:9" x14ac:dyDescent="0.2">
      <c r="B20" s="2" t="s">
        <v>201</v>
      </c>
      <c r="C20" s="2">
        <v>32609</v>
      </c>
    </row>
    <row r="21" spans="2:9" x14ac:dyDescent="0.2">
      <c r="B21" s="2" t="s">
        <v>16</v>
      </c>
      <c r="C21" s="108">
        <v>44896</v>
      </c>
    </row>
    <row r="22" spans="2:9" x14ac:dyDescent="0.2">
      <c r="B22" s="2" t="s">
        <v>203</v>
      </c>
      <c r="C22" s="2" t="s">
        <v>289</v>
      </c>
    </row>
    <row r="23" spans="2:9" x14ac:dyDescent="0.2">
      <c r="B23" s="2" t="s">
        <v>204</v>
      </c>
      <c r="C23" s="2" t="s">
        <v>205</v>
      </c>
      <c r="D23" s="2" t="s">
        <v>290</v>
      </c>
      <c r="E23" s="2" t="s">
        <v>206</v>
      </c>
      <c r="F23" s="2" t="s">
        <v>207</v>
      </c>
      <c r="G23" s="2" t="s">
        <v>174</v>
      </c>
      <c r="H23" s="2" t="s">
        <v>208</v>
      </c>
      <c r="I23" s="2" t="s">
        <v>26</v>
      </c>
    </row>
    <row r="24" spans="2:9" x14ac:dyDescent="0.2">
      <c r="B24" s="2">
        <v>500</v>
      </c>
      <c r="C24" s="2" t="s">
        <v>291</v>
      </c>
      <c r="D24" s="2" t="s">
        <v>292</v>
      </c>
      <c r="E24" s="2" t="s">
        <v>248</v>
      </c>
      <c r="F24" s="2" t="s">
        <v>245</v>
      </c>
      <c r="G24" s="2" t="s">
        <v>293</v>
      </c>
      <c r="H24" s="2">
        <v>78.430000000000007</v>
      </c>
      <c r="I24" s="103">
        <v>39215</v>
      </c>
    </row>
    <row r="25" spans="2:9" x14ac:dyDescent="0.2">
      <c r="B25" s="2">
        <v>1</v>
      </c>
      <c r="C25" s="2" t="s">
        <v>291</v>
      </c>
      <c r="D25" s="2" t="s">
        <v>292</v>
      </c>
      <c r="E25" s="2" t="s">
        <v>248</v>
      </c>
      <c r="F25" s="2" t="s">
        <v>216</v>
      </c>
      <c r="G25" s="2" t="s">
        <v>293</v>
      </c>
      <c r="H25" s="2">
        <v>78.430000000000007</v>
      </c>
      <c r="I25" s="2">
        <v>78.430000000000007</v>
      </c>
    </row>
    <row r="26" spans="2:9" x14ac:dyDescent="0.2">
      <c r="B26" s="2">
        <v>1</v>
      </c>
      <c r="C26" s="2" t="s">
        <v>291</v>
      </c>
      <c r="D26" s="2" t="s">
        <v>294</v>
      </c>
      <c r="E26" s="2" t="s">
        <v>210</v>
      </c>
      <c r="F26" s="2" t="s">
        <v>216</v>
      </c>
      <c r="G26" s="2" t="s">
        <v>293</v>
      </c>
      <c r="H26" s="2">
        <v>309.60000000000002</v>
      </c>
      <c r="I26" s="2">
        <v>309.60000000000002</v>
      </c>
    </row>
    <row r="27" spans="2:9" x14ac:dyDescent="0.2">
      <c r="B27" s="2">
        <v>1</v>
      </c>
      <c r="C27" s="2" t="s">
        <v>295</v>
      </c>
      <c r="D27" s="2" t="s">
        <v>296</v>
      </c>
      <c r="E27" s="2" t="s">
        <v>32</v>
      </c>
      <c r="G27" s="2" t="s">
        <v>297</v>
      </c>
      <c r="H27" s="2">
        <v>1.0900000000000001</v>
      </c>
      <c r="I27" s="2">
        <v>1.0900000000000001</v>
      </c>
    </row>
    <row r="28" spans="2:9" x14ac:dyDescent="0.2">
      <c r="B28" s="2">
        <v>1</v>
      </c>
      <c r="C28" s="2" t="s">
        <v>298</v>
      </c>
      <c r="D28" s="2" t="s">
        <v>299</v>
      </c>
      <c r="E28" s="2" t="s">
        <v>300</v>
      </c>
      <c r="F28" s="2" t="s">
        <v>245</v>
      </c>
      <c r="G28" s="2" t="s">
        <v>301</v>
      </c>
      <c r="H28" s="2">
        <v>0.93</v>
      </c>
      <c r="I28" s="2">
        <v>0.93</v>
      </c>
    </row>
    <row r="29" spans="2:9" x14ac:dyDescent="0.2">
      <c r="B29" s="2">
        <v>1</v>
      </c>
      <c r="C29" s="2" t="s">
        <v>302</v>
      </c>
      <c r="D29" s="2" t="s">
        <v>303</v>
      </c>
      <c r="E29" s="2" t="s">
        <v>304</v>
      </c>
      <c r="F29" s="2" t="s">
        <v>245</v>
      </c>
      <c r="G29" s="2" t="s">
        <v>305</v>
      </c>
      <c r="H29" s="2">
        <v>0.49</v>
      </c>
      <c r="I29" s="2">
        <v>0.49</v>
      </c>
    </row>
    <row r="30" spans="2:9" x14ac:dyDescent="0.2">
      <c r="B30" s="2">
        <v>1</v>
      </c>
      <c r="C30" s="2" t="s">
        <v>306</v>
      </c>
      <c r="D30" s="2" t="s">
        <v>307</v>
      </c>
      <c r="E30" s="2" t="s">
        <v>30</v>
      </c>
      <c r="F30" s="2" t="s">
        <v>308</v>
      </c>
      <c r="G30" s="2" t="s">
        <v>309</v>
      </c>
      <c r="H30" s="2">
        <v>28.06</v>
      </c>
      <c r="I30" s="2">
        <v>28.06</v>
      </c>
    </row>
    <row r="31" spans="2:9" x14ac:dyDescent="0.2">
      <c r="B31" s="2">
        <v>1</v>
      </c>
      <c r="C31" s="2" t="s">
        <v>310</v>
      </c>
      <c r="D31" s="2" t="s">
        <v>311</v>
      </c>
      <c r="E31" s="2" t="s">
        <v>304</v>
      </c>
      <c r="F31" s="2" t="s">
        <v>245</v>
      </c>
      <c r="G31" s="2" t="s">
        <v>312</v>
      </c>
      <c r="H31" s="2">
        <v>0.63</v>
      </c>
      <c r="I31" s="2">
        <v>0.63</v>
      </c>
    </row>
    <row r="32" spans="2:9" x14ac:dyDescent="0.2">
      <c r="B32" s="2">
        <v>1</v>
      </c>
      <c r="C32" s="2" t="s">
        <v>313</v>
      </c>
      <c r="D32" s="2" t="s">
        <v>314</v>
      </c>
      <c r="E32" s="2" t="s">
        <v>112</v>
      </c>
      <c r="G32" s="2" t="s">
        <v>315</v>
      </c>
      <c r="H32" s="2">
        <v>0.99</v>
      </c>
      <c r="I32" s="2">
        <v>0.99</v>
      </c>
    </row>
    <row r="33" spans="2:9" x14ac:dyDescent="0.2">
      <c r="B33" s="2">
        <v>1</v>
      </c>
      <c r="C33" s="2" t="s">
        <v>313</v>
      </c>
      <c r="D33" s="2" t="s">
        <v>314</v>
      </c>
      <c r="E33" s="2" t="s">
        <v>216</v>
      </c>
      <c r="G33" s="2" t="s">
        <v>315</v>
      </c>
      <c r="H33" s="2">
        <v>0.99</v>
      </c>
      <c r="I33" s="2">
        <v>0.99</v>
      </c>
    </row>
    <row r="34" spans="2:9" x14ac:dyDescent="0.2">
      <c r="B34" s="2">
        <v>1</v>
      </c>
      <c r="C34" s="2" t="s">
        <v>313</v>
      </c>
      <c r="D34" s="2" t="s">
        <v>314</v>
      </c>
      <c r="E34" s="2" t="s">
        <v>218</v>
      </c>
      <c r="G34" s="2" t="s">
        <v>315</v>
      </c>
      <c r="H34" s="2">
        <v>0.99</v>
      </c>
      <c r="I34" s="2">
        <v>0.99</v>
      </c>
    </row>
    <row r="35" spans="2:9" x14ac:dyDescent="0.2">
      <c r="B35" s="2">
        <v>1</v>
      </c>
      <c r="C35" s="2" t="s">
        <v>313</v>
      </c>
      <c r="D35" s="2" t="s">
        <v>314</v>
      </c>
      <c r="E35" s="2" t="s">
        <v>219</v>
      </c>
      <c r="G35" s="2" t="s">
        <v>315</v>
      </c>
      <c r="H35" s="2">
        <v>0.99</v>
      </c>
      <c r="I35" s="2">
        <v>0.99</v>
      </c>
    </row>
    <row r="36" spans="2:9" x14ac:dyDescent="0.2">
      <c r="B36" s="2">
        <v>1</v>
      </c>
      <c r="C36" s="2" t="s">
        <v>313</v>
      </c>
      <c r="D36" s="2" t="s">
        <v>314</v>
      </c>
      <c r="E36" s="2" t="s">
        <v>269</v>
      </c>
      <c r="G36" s="2" t="s">
        <v>315</v>
      </c>
      <c r="H36" s="2">
        <v>0.99</v>
      </c>
      <c r="I36" s="2">
        <v>0.99</v>
      </c>
    </row>
    <row r="37" spans="2:9" x14ac:dyDescent="0.2">
      <c r="B37" s="2">
        <v>1</v>
      </c>
      <c r="C37" s="2" t="s">
        <v>313</v>
      </c>
      <c r="D37" s="2" t="s">
        <v>314</v>
      </c>
      <c r="E37" s="2" t="s">
        <v>220</v>
      </c>
      <c r="G37" s="2" t="s">
        <v>315</v>
      </c>
      <c r="H37" s="2">
        <v>0.99</v>
      </c>
      <c r="I37" s="2">
        <v>0.99</v>
      </c>
    </row>
    <row r="38" spans="2:9" x14ac:dyDescent="0.2">
      <c r="B38" s="2">
        <v>1</v>
      </c>
      <c r="C38" s="2" t="s">
        <v>313</v>
      </c>
      <c r="D38" s="2" t="s">
        <v>314</v>
      </c>
      <c r="E38" s="2" t="s">
        <v>271</v>
      </c>
      <c r="G38" s="2" t="s">
        <v>315</v>
      </c>
      <c r="H38" s="2">
        <v>0.99</v>
      </c>
      <c r="I38" s="2">
        <v>0.99</v>
      </c>
    </row>
    <row r="39" spans="2:9" x14ac:dyDescent="0.2">
      <c r="B39" s="2">
        <v>1</v>
      </c>
      <c r="C39" s="2" t="s">
        <v>313</v>
      </c>
      <c r="D39" s="2" t="s">
        <v>314</v>
      </c>
      <c r="E39" s="2" t="s">
        <v>272</v>
      </c>
      <c r="G39" s="2" t="s">
        <v>315</v>
      </c>
      <c r="H39" s="2">
        <v>0.99</v>
      </c>
      <c r="I39" s="2">
        <v>0.99</v>
      </c>
    </row>
    <row r="40" spans="2:9" x14ac:dyDescent="0.2">
      <c r="B40" s="2">
        <v>1</v>
      </c>
      <c r="C40" s="2" t="s">
        <v>313</v>
      </c>
      <c r="D40" s="2" t="s">
        <v>314</v>
      </c>
      <c r="E40" s="2" t="s">
        <v>273</v>
      </c>
      <c r="G40" s="2" t="s">
        <v>315</v>
      </c>
      <c r="H40" s="2">
        <v>0.99</v>
      </c>
      <c r="I40" s="2">
        <v>0.99</v>
      </c>
    </row>
    <row r="41" spans="2:9" x14ac:dyDescent="0.2">
      <c r="B41" s="2">
        <v>1</v>
      </c>
      <c r="C41" s="2" t="s">
        <v>313</v>
      </c>
      <c r="D41" s="2" t="s">
        <v>314</v>
      </c>
      <c r="E41" s="2" t="s">
        <v>274</v>
      </c>
      <c r="G41" s="2" t="s">
        <v>315</v>
      </c>
      <c r="H41" s="2">
        <v>0.99</v>
      </c>
      <c r="I41" s="2">
        <v>0.99</v>
      </c>
    </row>
    <row r="42" spans="2:9" x14ac:dyDescent="0.2">
      <c r="B42" s="2">
        <v>1</v>
      </c>
      <c r="C42" s="2" t="s">
        <v>313</v>
      </c>
      <c r="D42" s="2" t="s">
        <v>314</v>
      </c>
      <c r="E42" s="2" t="s">
        <v>316</v>
      </c>
      <c r="G42" s="2" t="s">
        <v>315</v>
      </c>
      <c r="H42" s="2">
        <v>0.99</v>
      </c>
      <c r="I42" s="2">
        <v>0.99</v>
      </c>
    </row>
    <row r="43" spans="2:9" x14ac:dyDescent="0.2">
      <c r="B43" s="2">
        <v>1</v>
      </c>
      <c r="C43" s="2" t="s">
        <v>313</v>
      </c>
      <c r="D43" s="2" t="s">
        <v>314</v>
      </c>
      <c r="E43" s="2" t="s">
        <v>275</v>
      </c>
      <c r="G43" s="2" t="s">
        <v>315</v>
      </c>
      <c r="H43" s="2">
        <v>0.99</v>
      </c>
      <c r="I43" s="2">
        <v>0.99</v>
      </c>
    </row>
    <row r="44" spans="2:9" x14ac:dyDescent="0.2">
      <c r="B44" s="2">
        <v>1</v>
      </c>
      <c r="C44" s="2" t="s">
        <v>313</v>
      </c>
      <c r="D44" s="2" t="s">
        <v>314</v>
      </c>
      <c r="E44" s="2" t="s">
        <v>317</v>
      </c>
      <c r="G44" s="2" t="s">
        <v>315</v>
      </c>
      <c r="H44" s="2">
        <v>0.99</v>
      </c>
      <c r="I44" s="2">
        <v>0.99</v>
      </c>
    </row>
    <row r="45" spans="2:9" x14ac:dyDescent="0.2">
      <c r="B45" s="2">
        <v>1</v>
      </c>
      <c r="C45" s="2" t="s">
        <v>318</v>
      </c>
      <c r="D45" s="2" t="s">
        <v>319</v>
      </c>
      <c r="E45" s="2" t="s">
        <v>320</v>
      </c>
      <c r="G45" s="2" t="s">
        <v>321</v>
      </c>
      <c r="H45" s="2">
        <v>2.5299999999999998</v>
      </c>
      <c r="I45" s="2">
        <v>2.5299999999999998</v>
      </c>
    </row>
    <row r="46" spans="2:9" x14ac:dyDescent="0.2">
      <c r="B46" s="2">
        <v>1</v>
      </c>
      <c r="C46" s="2" t="s">
        <v>322</v>
      </c>
      <c r="D46" s="2" t="s">
        <v>323</v>
      </c>
      <c r="G46" s="2" t="s">
        <v>324</v>
      </c>
      <c r="H46" s="2">
        <v>0.79</v>
      </c>
      <c r="I46" s="2">
        <v>0.79</v>
      </c>
    </row>
    <row r="47" spans="2:9" x14ac:dyDescent="0.2">
      <c r="B47" s="2">
        <v>1</v>
      </c>
      <c r="C47" s="2" t="s">
        <v>325</v>
      </c>
      <c r="D47" s="2" t="s">
        <v>326</v>
      </c>
      <c r="E47" s="2" t="s">
        <v>320</v>
      </c>
      <c r="G47" s="2" t="s">
        <v>327</v>
      </c>
      <c r="H47" s="2">
        <v>2.8</v>
      </c>
      <c r="I47" s="2">
        <v>2.8</v>
      </c>
    </row>
    <row r="48" spans="2:9" x14ac:dyDescent="0.2">
      <c r="B48" s="2">
        <v>1</v>
      </c>
      <c r="C48" s="2" t="s">
        <v>328</v>
      </c>
      <c r="D48" s="2" t="s">
        <v>329</v>
      </c>
      <c r="E48" s="2" t="s">
        <v>304</v>
      </c>
      <c r="F48" s="2" t="s">
        <v>245</v>
      </c>
      <c r="G48" s="2" t="s">
        <v>330</v>
      </c>
      <c r="H48" s="2">
        <v>2.17</v>
      </c>
      <c r="I48" s="2">
        <v>2.17</v>
      </c>
    </row>
    <row r="49" spans="2:9" x14ac:dyDescent="0.2">
      <c r="B49" s="2">
        <v>1</v>
      </c>
      <c r="C49" s="2" t="s">
        <v>331</v>
      </c>
      <c r="D49" s="2" t="s">
        <v>332</v>
      </c>
      <c r="E49" s="2" t="s">
        <v>320</v>
      </c>
      <c r="G49" s="2" t="s">
        <v>333</v>
      </c>
      <c r="H49" s="2">
        <v>2.5</v>
      </c>
      <c r="I49" s="2">
        <v>2.5</v>
      </c>
    </row>
    <row r="50" spans="2:9" x14ac:dyDescent="0.2">
      <c r="B50" s="2">
        <v>1</v>
      </c>
      <c r="C50" s="2" t="s">
        <v>334</v>
      </c>
      <c r="D50" s="2" t="s">
        <v>335</v>
      </c>
      <c r="E50" s="2" t="s">
        <v>304</v>
      </c>
      <c r="F50" s="2" t="s">
        <v>245</v>
      </c>
      <c r="G50" s="2" t="s">
        <v>336</v>
      </c>
      <c r="H50" s="2">
        <v>1.93</v>
      </c>
      <c r="I50" s="2">
        <v>1.93</v>
      </c>
    </row>
    <row r="51" spans="2:9" x14ac:dyDescent="0.2">
      <c r="B51" s="2">
        <v>1</v>
      </c>
      <c r="C51" s="2" t="s">
        <v>334</v>
      </c>
      <c r="D51" s="2" t="s">
        <v>335</v>
      </c>
      <c r="E51" s="2" t="s">
        <v>300</v>
      </c>
      <c r="F51" s="2" t="s">
        <v>245</v>
      </c>
      <c r="G51" s="2" t="s">
        <v>336</v>
      </c>
      <c r="H51" s="2">
        <v>1.93</v>
      </c>
      <c r="I51" s="2">
        <v>1.93</v>
      </c>
    </row>
    <row r="52" spans="2:9" x14ac:dyDescent="0.2">
      <c r="B52" s="2">
        <v>1</v>
      </c>
      <c r="C52" s="2" t="s">
        <v>337</v>
      </c>
      <c r="D52" s="2" t="s">
        <v>338</v>
      </c>
      <c r="E52" s="2" t="s">
        <v>320</v>
      </c>
      <c r="G52" s="2" t="s">
        <v>339</v>
      </c>
      <c r="H52" s="2">
        <v>2.93</v>
      </c>
      <c r="I52" s="2">
        <v>2.93</v>
      </c>
    </row>
    <row r="53" spans="2:9" x14ac:dyDescent="0.2">
      <c r="B53" s="2">
        <v>1</v>
      </c>
      <c r="C53" s="2" t="s">
        <v>340</v>
      </c>
      <c r="D53" s="2" t="s">
        <v>341</v>
      </c>
      <c r="E53" s="2" t="s">
        <v>320</v>
      </c>
      <c r="G53" s="2" t="s">
        <v>342</v>
      </c>
      <c r="H53" s="2">
        <v>2.56</v>
      </c>
      <c r="I53" s="2">
        <v>2.56</v>
      </c>
    </row>
    <row r="54" spans="2:9" x14ac:dyDescent="0.2">
      <c r="B54" s="2">
        <v>1</v>
      </c>
      <c r="C54" s="2" t="s">
        <v>343</v>
      </c>
      <c r="D54" s="2" t="s">
        <v>344</v>
      </c>
      <c r="E54" s="2" t="s">
        <v>304</v>
      </c>
      <c r="F54" s="2" t="s">
        <v>245</v>
      </c>
      <c r="G54" s="2" t="s">
        <v>345</v>
      </c>
      <c r="H54" s="2">
        <v>3.42</v>
      </c>
      <c r="I54" s="2">
        <v>3.42</v>
      </c>
    </row>
    <row r="55" spans="2:9" x14ac:dyDescent="0.2">
      <c r="B55" s="2">
        <v>1</v>
      </c>
      <c r="C55" s="2" t="s">
        <v>346</v>
      </c>
      <c r="D55" s="2" t="s">
        <v>347</v>
      </c>
      <c r="E55" s="2" t="s">
        <v>213</v>
      </c>
      <c r="F55" s="2" t="s">
        <v>245</v>
      </c>
      <c r="G55" s="2" t="s">
        <v>348</v>
      </c>
      <c r="H55" s="2">
        <v>11.64</v>
      </c>
      <c r="I55" s="2">
        <v>11.64</v>
      </c>
    </row>
    <row r="56" spans="2:9" x14ac:dyDescent="0.2">
      <c r="B56" s="2">
        <v>1</v>
      </c>
      <c r="C56" s="2" t="s">
        <v>349</v>
      </c>
      <c r="D56" s="2" t="s">
        <v>350</v>
      </c>
      <c r="E56" s="2" t="s">
        <v>304</v>
      </c>
      <c r="F56" s="2" t="s">
        <v>279</v>
      </c>
      <c r="G56" s="2" t="s">
        <v>351</v>
      </c>
      <c r="H56" s="2">
        <v>0.59</v>
      </c>
      <c r="I56" s="2">
        <v>0.59</v>
      </c>
    </row>
    <row r="57" spans="2:9" x14ac:dyDescent="0.2">
      <c r="B57" s="2">
        <v>1</v>
      </c>
      <c r="C57" s="2" t="s">
        <v>352</v>
      </c>
      <c r="D57" s="2" t="s">
        <v>353</v>
      </c>
      <c r="E57" s="2" t="s">
        <v>213</v>
      </c>
      <c r="F57" s="2" t="s">
        <v>354</v>
      </c>
      <c r="G57" s="2" t="s">
        <v>355</v>
      </c>
      <c r="H57" s="2">
        <v>23.4</v>
      </c>
      <c r="I57" s="2">
        <v>23.4</v>
      </c>
    </row>
    <row r="58" spans="2:9" x14ac:dyDescent="0.2">
      <c r="B58" s="2">
        <v>1</v>
      </c>
      <c r="C58" s="2" t="s">
        <v>356</v>
      </c>
      <c r="D58" s="2" t="s">
        <v>357</v>
      </c>
      <c r="E58" s="2" t="s">
        <v>30</v>
      </c>
      <c r="G58" s="2" t="s">
        <v>358</v>
      </c>
      <c r="H58" s="2">
        <v>1.99</v>
      </c>
      <c r="I58" s="2">
        <v>1.99</v>
      </c>
    </row>
    <row r="59" spans="2:9" x14ac:dyDescent="0.2">
      <c r="B59" s="2">
        <v>1</v>
      </c>
      <c r="C59" s="2" t="s">
        <v>359</v>
      </c>
      <c r="D59" s="2" t="s">
        <v>360</v>
      </c>
      <c r="E59" s="2" t="s">
        <v>213</v>
      </c>
      <c r="F59" s="2" t="s">
        <v>112</v>
      </c>
      <c r="G59" s="2" t="s">
        <v>361</v>
      </c>
      <c r="H59" s="2">
        <v>23.4</v>
      </c>
      <c r="I59" s="2">
        <v>23.4</v>
      </c>
    </row>
    <row r="60" spans="2:9" x14ac:dyDescent="0.2">
      <c r="B60" s="2">
        <v>1</v>
      </c>
      <c r="C60" s="2" t="s">
        <v>362</v>
      </c>
      <c r="D60" s="2" t="s">
        <v>363</v>
      </c>
      <c r="E60" s="2" t="s">
        <v>30</v>
      </c>
      <c r="G60" s="2" t="s">
        <v>364</v>
      </c>
      <c r="H60" s="2">
        <v>3.21</v>
      </c>
      <c r="I60" s="2">
        <v>3.21</v>
      </c>
    </row>
    <row r="61" spans="2:9" x14ac:dyDescent="0.2">
      <c r="B61" s="2">
        <v>1</v>
      </c>
      <c r="C61" s="2" t="s">
        <v>365</v>
      </c>
      <c r="D61" s="2" t="s">
        <v>366</v>
      </c>
      <c r="E61" s="2" t="s">
        <v>300</v>
      </c>
      <c r="F61" s="2" t="s">
        <v>219</v>
      </c>
      <c r="G61" s="2" t="s">
        <v>367</v>
      </c>
      <c r="H61" s="2">
        <v>1.55</v>
      </c>
      <c r="I61" s="2">
        <v>1.55</v>
      </c>
    </row>
    <row r="62" spans="2:9" x14ac:dyDescent="0.2">
      <c r="B62" s="2">
        <v>1</v>
      </c>
      <c r="C62" s="2" t="s">
        <v>368</v>
      </c>
      <c r="D62" s="2" t="s">
        <v>369</v>
      </c>
      <c r="E62" s="2" t="s">
        <v>213</v>
      </c>
      <c r="F62" s="2" t="s">
        <v>112</v>
      </c>
      <c r="G62" s="2" t="s">
        <v>370</v>
      </c>
      <c r="H62" s="2">
        <v>23.4</v>
      </c>
      <c r="I62" s="2">
        <v>23.4</v>
      </c>
    </row>
    <row r="63" spans="2:9" x14ac:dyDescent="0.2">
      <c r="B63" s="2">
        <v>1</v>
      </c>
      <c r="C63" s="2" t="s">
        <v>365</v>
      </c>
      <c r="D63" s="2" t="s">
        <v>366</v>
      </c>
      <c r="E63" s="2" t="s">
        <v>300</v>
      </c>
      <c r="F63" s="2" t="s">
        <v>245</v>
      </c>
      <c r="G63" s="2" t="s">
        <v>367</v>
      </c>
      <c r="H63" s="2">
        <v>1.55</v>
      </c>
      <c r="I63" s="2">
        <v>1.55</v>
      </c>
    </row>
    <row r="64" spans="2:9" x14ac:dyDescent="0.2">
      <c r="B64" s="2">
        <v>1</v>
      </c>
      <c r="C64" s="2" t="s">
        <v>371</v>
      </c>
      <c r="D64" s="2" t="s">
        <v>372</v>
      </c>
      <c r="E64" s="2" t="s">
        <v>304</v>
      </c>
      <c r="F64" s="2" t="s">
        <v>245</v>
      </c>
      <c r="G64" s="2" t="s">
        <v>373</v>
      </c>
      <c r="H64" s="2">
        <v>0.74</v>
      </c>
      <c r="I64" s="2">
        <v>0.74</v>
      </c>
    </row>
    <row r="65" spans="2:9" x14ac:dyDescent="0.2">
      <c r="B65" s="2">
        <v>1</v>
      </c>
      <c r="C65" s="2" t="s">
        <v>374</v>
      </c>
      <c r="D65" s="2" t="s">
        <v>375</v>
      </c>
      <c r="E65" s="2" t="s">
        <v>304</v>
      </c>
      <c r="F65" s="2" t="s">
        <v>245</v>
      </c>
      <c r="G65" s="2" t="s">
        <v>376</v>
      </c>
      <c r="H65" s="2">
        <v>1.75</v>
      </c>
      <c r="I65" s="2">
        <v>1.75</v>
      </c>
    </row>
    <row r="66" spans="2:9" x14ac:dyDescent="0.2">
      <c r="B66" s="2">
        <v>1</v>
      </c>
      <c r="C66" s="2" t="s">
        <v>377</v>
      </c>
      <c r="D66" s="2" t="s">
        <v>378</v>
      </c>
      <c r="E66" s="2" t="s">
        <v>300</v>
      </c>
      <c r="F66" s="2" t="s">
        <v>216</v>
      </c>
      <c r="G66" s="2" t="s">
        <v>379</v>
      </c>
      <c r="H66" s="2">
        <v>0.74</v>
      </c>
      <c r="I66" s="2">
        <v>0.74</v>
      </c>
    </row>
    <row r="67" spans="2:9" x14ac:dyDescent="0.2">
      <c r="B67" s="2">
        <v>1</v>
      </c>
      <c r="C67" s="2" t="s">
        <v>380</v>
      </c>
      <c r="D67" s="2" t="s">
        <v>381</v>
      </c>
      <c r="E67" s="2" t="s">
        <v>28</v>
      </c>
      <c r="G67" s="2" t="s">
        <v>382</v>
      </c>
      <c r="H67" s="2">
        <v>2.65</v>
      </c>
      <c r="I67" s="2">
        <v>2.65</v>
      </c>
    </row>
    <row r="68" spans="2:9" x14ac:dyDescent="0.2">
      <c r="B68" s="2">
        <v>1</v>
      </c>
      <c r="C68" s="2" t="s">
        <v>383</v>
      </c>
      <c r="D68" s="2" t="s">
        <v>384</v>
      </c>
      <c r="E68" s="2" t="s">
        <v>304</v>
      </c>
      <c r="F68" s="2" t="s">
        <v>216</v>
      </c>
      <c r="G68" s="2" t="s">
        <v>385</v>
      </c>
      <c r="H68" s="2">
        <v>1.74</v>
      </c>
      <c r="I68" s="2">
        <v>1.74</v>
      </c>
    </row>
    <row r="69" spans="2:9" x14ac:dyDescent="0.2">
      <c r="B69" s="2">
        <v>1</v>
      </c>
      <c r="C69" s="2" t="s">
        <v>386</v>
      </c>
      <c r="D69" s="2" t="s">
        <v>387</v>
      </c>
      <c r="E69" s="2" t="s">
        <v>304</v>
      </c>
      <c r="F69" s="2" t="s">
        <v>245</v>
      </c>
      <c r="G69" s="2" t="s">
        <v>388</v>
      </c>
      <c r="H69" s="2">
        <v>3.34</v>
      </c>
      <c r="I69" s="2">
        <v>3.34</v>
      </c>
    </row>
    <row r="70" spans="2:9" x14ac:dyDescent="0.2">
      <c r="B70" s="2">
        <v>1</v>
      </c>
      <c r="C70" s="2" t="s">
        <v>389</v>
      </c>
      <c r="D70" s="2" t="s">
        <v>390</v>
      </c>
      <c r="E70" s="2" t="s">
        <v>304</v>
      </c>
      <c r="F70" s="2" t="s">
        <v>245</v>
      </c>
      <c r="G70" s="2" t="s">
        <v>391</v>
      </c>
      <c r="H70" s="2">
        <v>2.48</v>
      </c>
      <c r="I70" s="2">
        <v>2.48</v>
      </c>
    </row>
    <row r="71" spans="2:9" x14ac:dyDescent="0.2">
      <c r="B71" s="2">
        <v>1</v>
      </c>
      <c r="C71" s="2" t="s">
        <v>392</v>
      </c>
      <c r="D71" s="2" t="s">
        <v>393</v>
      </c>
      <c r="E71" s="2" t="s">
        <v>30</v>
      </c>
      <c r="G71" s="2" t="s">
        <v>394</v>
      </c>
      <c r="H71" s="2">
        <v>0.39</v>
      </c>
      <c r="I71" s="2">
        <v>0.39</v>
      </c>
    </row>
    <row r="72" spans="2:9" x14ac:dyDescent="0.2">
      <c r="B72" s="2">
        <v>1</v>
      </c>
      <c r="C72" s="2" t="s">
        <v>395</v>
      </c>
      <c r="D72" s="2" t="s">
        <v>396</v>
      </c>
      <c r="E72" s="2" t="s">
        <v>300</v>
      </c>
      <c r="F72" s="2" t="s">
        <v>245</v>
      </c>
      <c r="G72" s="2" t="s">
        <v>397</v>
      </c>
      <c r="H72" s="2">
        <v>1.03</v>
      </c>
      <c r="I72" s="2">
        <v>1.03</v>
      </c>
    </row>
    <row r="73" spans="2:9" x14ac:dyDescent="0.2">
      <c r="B73" s="2">
        <v>1</v>
      </c>
      <c r="C73" s="2" t="s">
        <v>398</v>
      </c>
      <c r="D73" s="2" t="s">
        <v>399</v>
      </c>
      <c r="G73" s="2" t="s">
        <v>400</v>
      </c>
      <c r="H73" s="2">
        <v>4.24</v>
      </c>
      <c r="I73" s="2">
        <v>4.24</v>
      </c>
    </row>
    <row r="74" spans="2:9" x14ac:dyDescent="0.2">
      <c r="B74" s="2">
        <v>1</v>
      </c>
      <c r="C74" s="2" t="s">
        <v>401</v>
      </c>
      <c r="D74" s="2" t="s">
        <v>402</v>
      </c>
      <c r="E74" s="2" t="s">
        <v>112</v>
      </c>
      <c r="G74" s="2" t="s">
        <v>403</v>
      </c>
      <c r="H74" s="2">
        <v>1.69</v>
      </c>
      <c r="I74" s="2">
        <v>1.69</v>
      </c>
    </row>
    <row r="75" spans="2:9" x14ac:dyDescent="0.2">
      <c r="B75" s="2">
        <v>2</v>
      </c>
      <c r="C75" s="2" t="s">
        <v>404</v>
      </c>
      <c r="D75" s="2" t="s">
        <v>405</v>
      </c>
      <c r="E75" s="2" t="s">
        <v>213</v>
      </c>
      <c r="F75" s="2" t="s">
        <v>245</v>
      </c>
      <c r="G75" s="2" t="s">
        <v>406</v>
      </c>
      <c r="H75" s="2">
        <v>11.64</v>
      </c>
      <c r="I75" s="2">
        <v>23.28</v>
      </c>
    </row>
    <row r="76" spans="2:9" x14ac:dyDescent="0.2">
      <c r="B76" s="2">
        <v>1</v>
      </c>
      <c r="C76" s="2" t="s">
        <v>407</v>
      </c>
      <c r="D76" s="2" t="s">
        <v>408</v>
      </c>
      <c r="G76" s="2" t="s">
        <v>409</v>
      </c>
      <c r="H76" s="2">
        <v>3.2</v>
      </c>
      <c r="I76" s="2">
        <v>3.2</v>
      </c>
    </row>
    <row r="77" spans="2:9" x14ac:dyDescent="0.2">
      <c r="B77" s="2">
        <v>62</v>
      </c>
      <c r="C77" s="2" t="s">
        <v>410</v>
      </c>
      <c r="D77" s="2" t="s">
        <v>411</v>
      </c>
      <c r="E77" s="2" t="s">
        <v>300</v>
      </c>
      <c r="F77" s="2" t="s">
        <v>245</v>
      </c>
      <c r="G77" s="2" t="s">
        <v>412</v>
      </c>
      <c r="H77" s="2">
        <v>2.2200000000000002</v>
      </c>
      <c r="I77" s="2">
        <v>137.63999999999999</v>
      </c>
    </row>
    <row r="78" spans="2:9" x14ac:dyDescent="0.2">
      <c r="B78" s="2">
        <v>2</v>
      </c>
      <c r="C78" s="2" t="s">
        <v>413</v>
      </c>
      <c r="D78" s="2" t="s">
        <v>414</v>
      </c>
      <c r="E78" s="2" t="s">
        <v>28</v>
      </c>
      <c r="G78" s="2" t="s">
        <v>415</v>
      </c>
      <c r="H78" s="2">
        <v>0.44</v>
      </c>
      <c r="I78" s="2">
        <v>0.88</v>
      </c>
    </row>
    <row r="79" spans="2:9" x14ac:dyDescent="0.2">
      <c r="B79" s="2">
        <v>2</v>
      </c>
      <c r="C79" s="2" t="s">
        <v>416</v>
      </c>
      <c r="D79" s="2" t="s">
        <v>417</v>
      </c>
      <c r="E79" s="2" t="s">
        <v>300</v>
      </c>
      <c r="F79" s="2" t="s">
        <v>245</v>
      </c>
      <c r="G79" s="2" t="s">
        <v>418</v>
      </c>
      <c r="H79" s="2">
        <v>3.37</v>
      </c>
      <c r="I79" s="2">
        <v>6.74</v>
      </c>
    </row>
    <row r="80" spans="2:9" x14ac:dyDescent="0.2">
      <c r="B80" s="2">
        <v>2</v>
      </c>
      <c r="C80" s="2" t="s">
        <v>419</v>
      </c>
      <c r="D80" s="2" t="s">
        <v>420</v>
      </c>
      <c r="E80" s="2" t="s">
        <v>300</v>
      </c>
      <c r="F80" s="2" t="s">
        <v>245</v>
      </c>
      <c r="G80" s="2" t="s">
        <v>421</v>
      </c>
      <c r="H80" s="2">
        <v>3.47</v>
      </c>
      <c r="I80" s="2">
        <v>6.94</v>
      </c>
    </row>
    <row r="81" spans="2:9" x14ac:dyDescent="0.2">
      <c r="B81" s="2">
        <v>1</v>
      </c>
      <c r="C81" s="2" t="s">
        <v>422</v>
      </c>
      <c r="D81" s="2" t="s">
        <v>423</v>
      </c>
      <c r="E81" s="2" t="s">
        <v>31</v>
      </c>
      <c r="G81" s="2" t="s">
        <v>424</v>
      </c>
      <c r="H81" s="2">
        <v>0.5</v>
      </c>
      <c r="I81" s="2">
        <v>0.5</v>
      </c>
    </row>
    <row r="82" spans="2:9" x14ac:dyDescent="0.2">
      <c r="B82" s="2">
        <v>1</v>
      </c>
      <c r="C82" s="2" t="s">
        <v>425</v>
      </c>
      <c r="D82" s="2" t="s">
        <v>426</v>
      </c>
      <c r="E82" s="2" t="s">
        <v>300</v>
      </c>
      <c r="F82" s="2" t="s">
        <v>245</v>
      </c>
      <c r="G82" s="2" t="s">
        <v>427</v>
      </c>
      <c r="H82" s="2">
        <v>3.37</v>
      </c>
      <c r="I82" s="2">
        <v>3.37</v>
      </c>
    </row>
    <row r="83" spans="2:9" x14ac:dyDescent="0.2">
      <c r="B83" s="2">
        <v>1</v>
      </c>
      <c r="C83" s="2" t="s">
        <v>428</v>
      </c>
      <c r="D83" s="2" t="s">
        <v>429</v>
      </c>
      <c r="E83" s="2" t="s">
        <v>28</v>
      </c>
      <c r="G83" s="2" t="s">
        <v>430</v>
      </c>
      <c r="H83" s="2">
        <v>18.05</v>
      </c>
      <c r="I83" s="2">
        <v>18.05</v>
      </c>
    </row>
    <row r="84" spans="2:9" x14ac:dyDescent="0.2">
      <c r="B84" s="2">
        <v>1</v>
      </c>
      <c r="C84" s="2" t="s">
        <v>431</v>
      </c>
      <c r="D84" s="2" t="s">
        <v>432</v>
      </c>
      <c r="E84" s="2" t="s">
        <v>304</v>
      </c>
      <c r="F84" s="2" t="s">
        <v>245</v>
      </c>
      <c r="G84" s="2" t="s">
        <v>433</v>
      </c>
      <c r="H84" s="2">
        <v>1.79</v>
      </c>
      <c r="I84" s="2">
        <v>1.79</v>
      </c>
    </row>
    <row r="85" spans="2:9" x14ac:dyDescent="0.2">
      <c r="B85" s="2">
        <v>1</v>
      </c>
      <c r="C85" s="2" t="s">
        <v>434</v>
      </c>
      <c r="D85" s="2" t="s">
        <v>435</v>
      </c>
      <c r="E85" s="2" t="s">
        <v>28</v>
      </c>
      <c r="G85" s="2" t="s">
        <v>436</v>
      </c>
      <c r="H85" s="2">
        <v>18.11</v>
      </c>
      <c r="I85" s="2">
        <v>18.11</v>
      </c>
    </row>
    <row r="86" spans="2:9" x14ac:dyDescent="0.2">
      <c r="B86" s="2">
        <v>1</v>
      </c>
      <c r="C86" s="2" t="s">
        <v>434</v>
      </c>
      <c r="D86" s="2" t="s">
        <v>437</v>
      </c>
      <c r="E86" s="2" t="s">
        <v>30</v>
      </c>
      <c r="G86" s="2" t="s">
        <v>436</v>
      </c>
      <c r="H86" s="2">
        <v>19.579999999999998</v>
      </c>
      <c r="I86" s="2">
        <v>19.579999999999998</v>
      </c>
    </row>
    <row r="87" spans="2:9" x14ac:dyDescent="0.2">
      <c r="B87" s="2">
        <v>1</v>
      </c>
      <c r="C87" s="2" t="s">
        <v>434</v>
      </c>
      <c r="D87" s="2" t="s">
        <v>438</v>
      </c>
      <c r="E87" s="2" t="s">
        <v>31</v>
      </c>
      <c r="G87" s="2" t="s">
        <v>436</v>
      </c>
      <c r="H87" s="2">
        <v>21.46</v>
      </c>
      <c r="I87" s="2">
        <v>21.46</v>
      </c>
    </row>
    <row r="88" spans="2:9" x14ac:dyDescent="0.2">
      <c r="B88" s="2">
        <v>1</v>
      </c>
      <c r="C88" s="2" t="s">
        <v>439</v>
      </c>
      <c r="D88" s="2" t="s">
        <v>440</v>
      </c>
      <c r="E88" s="2" t="s">
        <v>30</v>
      </c>
      <c r="G88" s="2" t="s">
        <v>441</v>
      </c>
      <c r="H88" s="2">
        <v>1.8</v>
      </c>
      <c r="I88" s="2">
        <v>1.8</v>
      </c>
    </row>
    <row r="89" spans="2:9" x14ac:dyDescent="0.2">
      <c r="B89" s="2">
        <v>1</v>
      </c>
      <c r="C89" s="2" t="s">
        <v>439</v>
      </c>
      <c r="D89" s="2" t="s">
        <v>440</v>
      </c>
      <c r="E89" s="2" t="s">
        <v>31</v>
      </c>
      <c r="G89" s="2" t="s">
        <v>441</v>
      </c>
      <c r="H89" s="2">
        <v>1.8</v>
      </c>
      <c r="I89" s="2">
        <v>1.8</v>
      </c>
    </row>
    <row r="90" spans="2:9" x14ac:dyDescent="0.2">
      <c r="B90" s="2">
        <v>1</v>
      </c>
      <c r="C90" s="2" t="s">
        <v>439</v>
      </c>
      <c r="D90" s="2" t="s">
        <v>440</v>
      </c>
      <c r="E90" s="2" t="s">
        <v>32</v>
      </c>
      <c r="G90" s="2" t="s">
        <v>441</v>
      </c>
      <c r="H90" s="2">
        <v>1.8</v>
      </c>
      <c r="I90" s="2">
        <v>1.8</v>
      </c>
    </row>
    <row r="91" spans="2:9" x14ac:dyDescent="0.2">
      <c r="B91" s="2">
        <v>2</v>
      </c>
      <c r="C91" s="2" t="s">
        <v>442</v>
      </c>
      <c r="D91" s="2" t="s">
        <v>443</v>
      </c>
      <c r="E91" s="2" t="s">
        <v>28</v>
      </c>
      <c r="G91" s="2" t="s">
        <v>444</v>
      </c>
      <c r="H91" s="2">
        <v>18</v>
      </c>
      <c r="I91" s="2">
        <v>36</v>
      </c>
    </row>
    <row r="92" spans="2:9" x14ac:dyDescent="0.2">
      <c r="B92" s="2">
        <v>1</v>
      </c>
      <c r="C92" s="2" t="s">
        <v>445</v>
      </c>
      <c r="D92" s="2" t="s">
        <v>446</v>
      </c>
      <c r="E92" s="2" t="s">
        <v>28</v>
      </c>
      <c r="G92" s="2" t="s">
        <v>447</v>
      </c>
      <c r="H92" s="2">
        <v>1.1000000000000001</v>
      </c>
      <c r="I92" s="2">
        <v>1.1000000000000001</v>
      </c>
    </row>
    <row r="93" spans="2:9" x14ac:dyDescent="0.2">
      <c r="B93" s="2">
        <v>1</v>
      </c>
      <c r="C93" s="2" t="s">
        <v>448</v>
      </c>
      <c r="D93" s="2" t="s">
        <v>449</v>
      </c>
      <c r="E93" s="2" t="s">
        <v>30</v>
      </c>
      <c r="G93" s="2" t="s">
        <v>450</v>
      </c>
      <c r="H93" s="2">
        <v>0.49</v>
      </c>
      <c r="I93" s="2">
        <v>0.49</v>
      </c>
    </row>
    <row r="94" spans="2:9" x14ac:dyDescent="0.2">
      <c r="B94" s="2">
        <v>1</v>
      </c>
      <c r="C94" s="2" t="s">
        <v>451</v>
      </c>
      <c r="D94" s="2" t="s">
        <v>452</v>
      </c>
      <c r="E94" s="2" t="s">
        <v>31</v>
      </c>
      <c r="G94" s="2" t="s">
        <v>453</v>
      </c>
      <c r="H94" s="2">
        <v>2.83</v>
      </c>
      <c r="I94" s="2">
        <v>2.83</v>
      </c>
    </row>
    <row r="95" spans="2:9" x14ac:dyDescent="0.2">
      <c r="B95" s="2">
        <v>1</v>
      </c>
      <c r="C95" s="2" t="s">
        <v>454</v>
      </c>
      <c r="D95" s="2" t="s">
        <v>455</v>
      </c>
      <c r="E95" s="2" t="s">
        <v>30</v>
      </c>
      <c r="G95" s="2" t="s">
        <v>456</v>
      </c>
      <c r="H95" s="2">
        <v>0.49</v>
      </c>
      <c r="I95" s="2">
        <v>0.49</v>
      </c>
    </row>
    <row r="96" spans="2:9" x14ac:dyDescent="0.2">
      <c r="B96" s="2">
        <v>1</v>
      </c>
      <c r="C96" s="2" t="s">
        <v>457</v>
      </c>
      <c r="D96" s="2" t="s">
        <v>458</v>
      </c>
      <c r="E96" s="2" t="s">
        <v>31</v>
      </c>
      <c r="G96" s="2" t="s">
        <v>459</v>
      </c>
      <c r="H96" s="2">
        <v>2.88</v>
      </c>
      <c r="I96" s="2">
        <v>2.88</v>
      </c>
    </row>
    <row r="97" spans="2:9" x14ac:dyDescent="0.2">
      <c r="B97" s="2">
        <v>1</v>
      </c>
      <c r="C97" s="2" t="s">
        <v>460</v>
      </c>
      <c r="D97" s="2" t="s">
        <v>461</v>
      </c>
      <c r="E97" s="2" t="s">
        <v>33</v>
      </c>
      <c r="G97" s="2" t="s">
        <v>462</v>
      </c>
      <c r="H97" s="2">
        <v>1.03</v>
      </c>
      <c r="I97" s="2">
        <v>1.03</v>
      </c>
    </row>
    <row r="98" spans="2:9" x14ac:dyDescent="0.2">
      <c r="B98" s="2">
        <v>1</v>
      </c>
      <c r="C98" s="2" t="s">
        <v>463</v>
      </c>
      <c r="D98" s="2" t="s">
        <v>464</v>
      </c>
      <c r="E98" s="2" t="s">
        <v>304</v>
      </c>
      <c r="G98" s="2" t="s">
        <v>465</v>
      </c>
      <c r="H98" s="2">
        <v>2.5499999999999998</v>
      </c>
      <c r="I98" s="2">
        <v>2.5499999999999998</v>
      </c>
    </row>
    <row r="99" spans="2:9" x14ac:dyDescent="0.2">
      <c r="B99" s="2">
        <v>1</v>
      </c>
      <c r="C99" s="2" t="s">
        <v>466</v>
      </c>
      <c r="D99" s="2" t="s">
        <v>467</v>
      </c>
      <c r="E99" s="2" t="s">
        <v>468</v>
      </c>
      <c r="G99" s="2" t="s">
        <v>469</v>
      </c>
      <c r="H99" s="2">
        <v>1.24</v>
      </c>
      <c r="I99" s="2">
        <v>1.24</v>
      </c>
    </row>
    <row r="100" spans="2:9" x14ac:dyDescent="0.2">
      <c r="B100" s="2">
        <v>1</v>
      </c>
      <c r="C100" s="2" t="s">
        <v>470</v>
      </c>
      <c r="D100" s="2" t="s">
        <v>471</v>
      </c>
      <c r="G100" s="2" t="s">
        <v>472</v>
      </c>
      <c r="H100" s="2">
        <v>36.97</v>
      </c>
      <c r="I100" s="2">
        <v>36.97</v>
      </c>
    </row>
    <row r="101" spans="2:9" x14ac:dyDescent="0.2">
      <c r="B101" s="2">
        <v>1</v>
      </c>
      <c r="C101" s="2" t="s">
        <v>473</v>
      </c>
      <c r="D101" s="2" t="s">
        <v>474</v>
      </c>
      <c r="E101" s="2" t="s">
        <v>300</v>
      </c>
      <c r="F101" s="2" t="s">
        <v>245</v>
      </c>
      <c r="G101" s="2" t="s">
        <v>475</v>
      </c>
      <c r="H101" s="2">
        <v>1.99</v>
      </c>
      <c r="I101" s="2">
        <v>1.99</v>
      </c>
    </row>
    <row r="102" spans="2:9" x14ac:dyDescent="0.2">
      <c r="B102" s="2">
        <v>1</v>
      </c>
      <c r="C102" s="2" t="s">
        <v>476</v>
      </c>
      <c r="D102" s="2" t="s">
        <v>477</v>
      </c>
      <c r="G102" s="2" t="s">
        <v>478</v>
      </c>
      <c r="H102" s="2">
        <v>34.340000000000003</v>
      </c>
      <c r="I102" s="2">
        <v>34.340000000000003</v>
      </c>
    </row>
    <row r="103" spans="2:9" x14ac:dyDescent="0.2">
      <c r="B103" s="2">
        <v>11</v>
      </c>
      <c r="C103" s="2" t="s">
        <v>479</v>
      </c>
      <c r="D103" s="2" t="s">
        <v>480</v>
      </c>
      <c r="E103" s="2" t="s">
        <v>304</v>
      </c>
      <c r="F103" s="2" t="s">
        <v>279</v>
      </c>
      <c r="G103" s="2" t="s">
        <v>481</v>
      </c>
      <c r="H103" s="2">
        <v>2.2400000000000002</v>
      </c>
      <c r="I103" s="2">
        <v>24.64</v>
      </c>
    </row>
    <row r="104" spans="2:9" x14ac:dyDescent="0.2">
      <c r="B104" s="2">
        <v>1</v>
      </c>
      <c r="C104" s="2" t="s">
        <v>482</v>
      </c>
      <c r="D104" s="2" t="s">
        <v>483</v>
      </c>
      <c r="G104" s="2" t="s">
        <v>484</v>
      </c>
      <c r="H104" s="2">
        <v>39.71</v>
      </c>
      <c r="I104" s="2">
        <v>39.71</v>
      </c>
    </row>
    <row r="105" spans="2:9" x14ac:dyDescent="0.2">
      <c r="B105" s="2">
        <v>1</v>
      </c>
      <c r="C105" s="2" t="s">
        <v>485</v>
      </c>
      <c r="D105" s="2" t="s">
        <v>486</v>
      </c>
      <c r="G105" s="2" t="s">
        <v>487</v>
      </c>
      <c r="H105" s="2">
        <v>35.79</v>
      </c>
      <c r="I105" s="2">
        <v>35.79</v>
      </c>
    </row>
    <row r="106" spans="2:9" x14ac:dyDescent="0.2">
      <c r="B106" s="2">
        <v>1</v>
      </c>
      <c r="C106" s="2" t="s">
        <v>488</v>
      </c>
      <c r="D106" s="2" t="s">
        <v>489</v>
      </c>
      <c r="E106" s="2" t="s">
        <v>490</v>
      </c>
      <c r="G106" s="2" t="s">
        <v>491</v>
      </c>
      <c r="H106" s="2">
        <v>0.16</v>
      </c>
      <c r="I106" s="2">
        <v>0.16</v>
      </c>
    </row>
    <row r="107" spans="2:9" x14ac:dyDescent="0.2">
      <c r="B107" s="2">
        <v>555</v>
      </c>
      <c r="C107" s="2" t="s">
        <v>431</v>
      </c>
      <c r="D107" s="2" t="s">
        <v>432</v>
      </c>
      <c r="E107" s="2" t="s">
        <v>300</v>
      </c>
      <c r="F107" s="2" t="s">
        <v>245</v>
      </c>
      <c r="G107" s="2" t="s">
        <v>433</v>
      </c>
      <c r="H107" s="2">
        <v>1.79</v>
      </c>
      <c r="I107" s="2">
        <v>993.45</v>
      </c>
    </row>
    <row r="108" spans="2:9" x14ac:dyDescent="0.2">
      <c r="B108" s="2">
        <v>4</v>
      </c>
      <c r="C108" s="2" t="s">
        <v>492</v>
      </c>
      <c r="D108" s="2" t="s">
        <v>493</v>
      </c>
      <c r="E108" s="2" t="s">
        <v>300</v>
      </c>
      <c r="F108" s="2" t="s">
        <v>245</v>
      </c>
      <c r="G108" s="2" t="s">
        <v>494</v>
      </c>
      <c r="H108" s="2">
        <v>1.96</v>
      </c>
      <c r="I108" s="2">
        <v>7.84</v>
      </c>
    </row>
    <row r="109" spans="2:9" x14ac:dyDescent="0.2">
      <c r="B109" s="2">
        <v>1</v>
      </c>
      <c r="C109" s="2" t="s">
        <v>495</v>
      </c>
      <c r="D109" s="2" t="s">
        <v>496</v>
      </c>
      <c r="G109" s="2" t="s">
        <v>497</v>
      </c>
      <c r="H109" s="2">
        <v>1.28</v>
      </c>
      <c r="I109" s="2">
        <v>1.28</v>
      </c>
    </row>
    <row r="110" spans="2:9" x14ac:dyDescent="0.2">
      <c r="B110" s="2">
        <v>1</v>
      </c>
      <c r="C110" s="2" t="s">
        <v>498</v>
      </c>
      <c r="D110" s="2" t="s">
        <v>499</v>
      </c>
      <c r="E110" s="2" t="s">
        <v>304</v>
      </c>
      <c r="F110" s="2" t="s">
        <v>245</v>
      </c>
      <c r="G110" s="2" t="s">
        <v>500</v>
      </c>
      <c r="H110" s="2">
        <v>0.8</v>
      </c>
      <c r="I110" s="2">
        <v>0.8</v>
      </c>
    </row>
    <row r="111" spans="2:9" x14ac:dyDescent="0.2">
      <c r="B111" s="2">
        <v>1</v>
      </c>
      <c r="C111" s="2" t="s">
        <v>501</v>
      </c>
      <c r="D111" s="2" t="s">
        <v>502</v>
      </c>
      <c r="G111" s="2" t="s">
        <v>503</v>
      </c>
      <c r="H111" s="2">
        <v>4.24</v>
      </c>
      <c r="I111" s="2">
        <v>4.24</v>
      </c>
    </row>
    <row r="112" spans="2:9" x14ac:dyDescent="0.2">
      <c r="B112" s="2">
        <v>1</v>
      </c>
      <c r="C112" s="2" t="s">
        <v>504</v>
      </c>
      <c r="D112" s="2" t="s">
        <v>505</v>
      </c>
      <c r="E112" s="2" t="s">
        <v>304</v>
      </c>
      <c r="F112" s="2" t="s">
        <v>245</v>
      </c>
      <c r="G112" s="2" t="s">
        <v>506</v>
      </c>
      <c r="H112" s="2">
        <v>0.51</v>
      </c>
      <c r="I112" s="2">
        <v>0.51</v>
      </c>
    </row>
    <row r="113" spans="2:9" x14ac:dyDescent="0.2">
      <c r="B113" s="2">
        <v>1</v>
      </c>
      <c r="C113" s="2" t="s">
        <v>507</v>
      </c>
      <c r="D113" s="2" t="s">
        <v>508</v>
      </c>
      <c r="E113" s="2" t="s">
        <v>304</v>
      </c>
      <c r="F113" s="2" t="s">
        <v>245</v>
      </c>
      <c r="G113" s="2" t="s">
        <v>509</v>
      </c>
      <c r="H113" s="2">
        <v>0.76</v>
      </c>
      <c r="I113" s="2">
        <v>0.76</v>
      </c>
    </row>
    <row r="114" spans="2:9" x14ac:dyDescent="0.2">
      <c r="B114" s="2">
        <v>1</v>
      </c>
      <c r="C114" s="2" t="s">
        <v>510</v>
      </c>
      <c r="D114" s="2" t="s">
        <v>511</v>
      </c>
      <c r="G114" s="2" t="s">
        <v>512</v>
      </c>
      <c r="H114" s="2">
        <v>1.46</v>
      </c>
      <c r="I114" s="2">
        <v>1.46</v>
      </c>
    </row>
    <row r="115" spans="2:9" x14ac:dyDescent="0.2">
      <c r="B115" s="2">
        <v>1</v>
      </c>
      <c r="C115" s="2" t="s">
        <v>513</v>
      </c>
      <c r="D115" s="2" t="s">
        <v>514</v>
      </c>
      <c r="E115" s="2" t="s">
        <v>304</v>
      </c>
      <c r="F115" s="2" t="s">
        <v>245</v>
      </c>
      <c r="G115" s="2" t="s">
        <v>515</v>
      </c>
      <c r="H115" s="2">
        <v>0.48</v>
      </c>
      <c r="I115" s="2">
        <v>0.48</v>
      </c>
    </row>
    <row r="116" spans="2:9" x14ac:dyDescent="0.2">
      <c r="B116" s="2">
        <v>1</v>
      </c>
      <c r="C116" s="2" t="s">
        <v>516</v>
      </c>
      <c r="D116" s="2" t="s">
        <v>517</v>
      </c>
      <c r="G116" s="2" t="s">
        <v>518</v>
      </c>
      <c r="H116" s="2">
        <v>0.69</v>
      </c>
      <c r="I116" s="2">
        <v>0.69</v>
      </c>
    </row>
    <row r="117" spans="2:9" x14ac:dyDescent="0.2">
      <c r="B117" s="2">
        <v>1</v>
      </c>
      <c r="C117" s="2" t="s">
        <v>519</v>
      </c>
      <c r="D117" s="2" t="s">
        <v>520</v>
      </c>
      <c r="E117" s="2" t="s">
        <v>216</v>
      </c>
      <c r="G117" s="2" t="s">
        <v>521</v>
      </c>
      <c r="H117" s="2">
        <v>2.59</v>
      </c>
      <c r="I117" s="2">
        <v>2.59</v>
      </c>
    </row>
    <row r="118" spans="2:9" x14ac:dyDescent="0.2">
      <c r="B118" s="2">
        <v>1</v>
      </c>
      <c r="C118" s="2" t="s">
        <v>522</v>
      </c>
      <c r="D118" s="2" t="s">
        <v>523</v>
      </c>
      <c r="G118" s="2" t="s">
        <v>524</v>
      </c>
      <c r="H118" s="2">
        <v>0.69</v>
      </c>
      <c r="I118" s="2">
        <v>0.69</v>
      </c>
    </row>
    <row r="119" spans="2:9" x14ac:dyDescent="0.2">
      <c r="B119" s="2">
        <v>1</v>
      </c>
      <c r="C119" s="2" t="s">
        <v>525</v>
      </c>
      <c r="D119" s="2" t="s">
        <v>526</v>
      </c>
      <c r="E119" s="2" t="s">
        <v>300</v>
      </c>
      <c r="F119" s="2" t="s">
        <v>527</v>
      </c>
      <c r="G119" s="2" t="s">
        <v>528</v>
      </c>
      <c r="H119" s="2">
        <v>2.4900000000000002</v>
      </c>
      <c r="I119" s="2">
        <v>2.4900000000000002</v>
      </c>
    </row>
    <row r="120" spans="2:9" x14ac:dyDescent="0.2">
      <c r="B120" s="2">
        <v>1</v>
      </c>
      <c r="C120" s="2" t="s">
        <v>529</v>
      </c>
      <c r="D120" s="2" t="s">
        <v>530</v>
      </c>
      <c r="E120" s="2" t="s">
        <v>300</v>
      </c>
      <c r="G120" s="2" t="s">
        <v>531</v>
      </c>
      <c r="H120" s="2">
        <v>10.16</v>
      </c>
      <c r="I120" s="2">
        <v>10.16</v>
      </c>
    </row>
    <row r="121" spans="2:9" x14ac:dyDescent="0.2">
      <c r="B121" s="2">
        <v>1</v>
      </c>
      <c r="C121" s="2" t="s">
        <v>532</v>
      </c>
      <c r="D121" s="2" t="s">
        <v>533</v>
      </c>
      <c r="E121" s="2" t="s">
        <v>304</v>
      </c>
      <c r="F121" s="2" t="s">
        <v>534</v>
      </c>
      <c r="G121" s="2" t="s">
        <v>535</v>
      </c>
      <c r="H121" s="2">
        <v>1.1100000000000001</v>
      </c>
      <c r="I121" s="2">
        <v>1.1100000000000001</v>
      </c>
    </row>
    <row r="122" spans="2:9" x14ac:dyDescent="0.2">
      <c r="B122" s="2">
        <v>1</v>
      </c>
      <c r="C122" s="2" t="s">
        <v>536</v>
      </c>
      <c r="D122" s="2" t="s">
        <v>537</v>
      </c>
      <c r="G122" s="2" t="s">
        <v>538</v>
      </c>
      <c r="H122" s="2">
        <v>28.56</v>
      </c>
      <c r="I122" s="2">
        <v>28.56</v>
      </c>
    </row>
    <row r="123" spans="2:9" x14ac:dyDescent="0.2">
      <c r="B123" s="2">
        <v>1</v>
      </c>
      <c r="C123" s="2" t="s">
        <v>539</v>
      </c>
      <c r="D123" s="2" t="s">
        <v>540</v>
      </c>
      <c r="E123" s="2" t="s">
        <v>300</v>
      </c>
      <c r="F123" s="2" t="s">
        <v>245</v>
      </c>
      <c r="G123" s="2" t="s">
        <v>541</v>
      </c>
      <c r="H123" s="2">
        <v>2.4900000000000002</v>
      </c>
      <c r="I123" s="2">
        <v>2.4900000000000002</v>
      </c>
    </row>
    <row r="124" spans="2:9" x14ac:dyDescent="0.2">
      <c r="B124" s="2">
        <v>1</v>
      </c>
      <c r="C124" s="2" t="s">
        <v>542</v>
      </c>
      <c r="D124" s="2" t="s">
        <v>543</v>
      </c>
      <c r="E124" s="2" t="s">
        <v>30</v>
      </c>
      <c r="G124" s="2" t="s">
        <v>544</v>
      </c>
      <c r="H124" s="2">
        <v>0.85</v>
      </c>
      <c r="I124" s="2">
        <v>0.85</v>
      </c>
    </row>
    <row r="125" spans="2:9" x14ac:dyDescent="0.2">
      <c r="B125" s="2">
        <v>1</v>
      </c>
      <c r="C125" s="2" t="s">
        <v>545</v>
      </c>
      <c r="D125" s="2" t="s">
        <v>546</v>
      </c>
      <c r="E125" s="2" t="s">
        <v>210</v>
      </c>
      <c r="F125" s="2" t="s">
        <v>112</v>
      </c>
      <c r="G125" s="2" t="s">
        <v>547</v>
      </c>
      <c r="H125" s="2">
        <v>49.79</v>
      </c>
      <c r="I125" s="2">
        <v>49.79</v>
      </c>
    </row>
    <row r="126" spans="2:9" x14ac:dyDescent="0.2">
      <c r="B126" s="2">
        <v>1</v>
      </c>
      <c r="C126" s="2" t="s">
        <v>548</v>
      </c>
      <c r="D126" s="2" t="s">
        <v>549</v>
      </c>
      <c r="E126" s="2" t="s">
        <v>210</v>
      </c>
      <c r="F126" s="2" t="s">
        <v>112</v>
      </c>
      <c r="G126" s="2" t="s">
        <v>550</v>
      </c>
      <c r="H126" s="2">
        <v>32.18</v>
      </c>
      <c r="I126" s="2">
        <v>32.18</v>
      </c>
    </row>
    <row r="127" spans="2:9" x14ac:dyDescent="0.2">
      <c r="B127" s="2">
        <v>1</v>
      </c>
      <c r="C127" s="2" t="s">
        <v>551</v>
      </c>
      <c r="D127" s="2" t="s">
        <v>552</v>
      </c>
      <c r="E127" s="2" t="s">
        <v>279</v>
      </c>
      <c r="F127" s="2" t="s">
        <v>553</v>
      </c>
      <c r="G127" s="2" t="s">
        <v>554</v>
      </c>
      <c r="H127" s="2">
        <v>1.29</v>
      </c>
      <c r="I127" s="2">
        <v>1.29</v>
      </c>
    </row>
    <row r="128" spans="2:9" x14ac:dyDescent="0.2">
      <c r="B128" s="2">
        <v>1</v>
      </c>
      <c r="C128" s="2" t="s">
        <v>555</v>
      </c>
      <c r="D128" s="2" t="s">
        <v>556</v>
      </c>
      <c r="E128" s="2" t="s">
        <v>245</v>
      </c>
      <c r="G128" s="2" t="s">
        <v>557</v>
      </c>
      <c r="H128" s="2">
        <v>5.48</v>
      </c>
      <c r="I128" s="2">
        <v>5.48</v>
      </c>
    </row>
    <row r="129" spans="2:9" x14ac:dyDescent="0.2">
      <c r="B129" s="2">
        <v>2</v>
      </c>
      <c r="C129" s="2" t="s">
        <v>558</v>
      </c>
      <c r="D129" s="2" t="s">
        <v>559</v>
      </c>
      <c r="E129" s="2" t="s">
        <v>32</v>
      </c>
      <c r="G129" s="2" t="s">
        <v>560</v>
      </c>
      <c r="H129" s="2">
        <v>1.79</v>
      </c>
      <c r="I129" s="2">
        <v>3.58</v>
      </c>
    </row>
    <row r="130" spans="2:9" x14ac:dyDescent="0.2">
      <c r="B130" s="2">
        <v>1</v>
      </c>
      <c r="C130" s="2" t="s">
        <v>561</v>
      </c>
      <c r="D130" s="2" t="s">
        <v>562</v>
      </c>
      <c r="G130" s="2" t="s">
        <v>563</v>
      </c>
      <c r="H130" s="2">
        <v>2.42</v>
      </c>
      <c r="I130" s="2">
        <v>2.42</v>
      </c>
    </row>
    <row r="131" spans="2:9" x14ac:dyDescent="0.2">
      <c r="B131" s="2">
        <v>1</v>
      </c>
      <c r="C131" s="2" t="s">
        <v>564</v>
      </c>
      <c r="D131" s="2" t="s">
        <v>565</v>
      </c>
      <c r="E131" s="2" t="s">
        <v>28</v>
      </c>
      <c r="G131" s="2" t="s">
        <v>566</v>
      </c>
      <c r="H131" s="2">
        <v>3.57</v>
      </c>
      <c r="I131" s="2">
        <v>3.57</v>
      </c>
    </row>
    <row r="132" spans="2:9" x14ac:dyDescent="0.2">
      <c r="B132" s="2">
        <v>1</v>
      </c>
      <c r="C132" s="2" t="s">
        <v>567</v>
      </c>
      <c r="D132" s="2" t="s">
        <v>568</v>
      </c>
      <c r="E132" s="2" t="s">
        <v>300</v>
      </c>
      <c r="G132" s="2" t="s">
        <v>569</v>
      </c>
      <c r="H132" s="2">
        <v>1.69</v>
      </c>
      <c r="I132" s="2">
        <v>1.69</v>
      </c>
    </row>
    <row r="133" spans="2:9" x14ac:dyDescent="0.2">
      <c r="B133" s="2">
        <v>1</v>
      </c>
      <c r="C133" s="2" t="s">
        <v>570</v>
      </c>
      <c r="D133" s="2" t="s">
        <v>571</v>
      </c>
      <c r="E133" s="2" t="s">
        <v>112</v>
      </c>
      <c r="G133" s="2" t="s">
        <v>572</v>
      </c>
      <c r="H133" s="2">
        <v>0.25</v>
      </c>
      <c r="I133" s="2">
        <v>0.25</v>
      </c>
    </row>
    <row r="134" spans="2:9" x14ac:dyDescent="0.2">
      <c r="B134" s="2">
        <v>1</v>
      </c>
      <c r="C134" s="2" t="s">
        <v>573</v>
      </c>
      <c r="D134" s="2" t="s">
        <v>574</v>
      </c>
      <c r="E134" s="2" t="s">
        <v>216</v>
      </c>
      <c r="G134" s="2" t="s">
        <v>575</v>
      </c>
      <c r="H134" s="2">
        <v>0.59</v>
      </c>
      <c r="I134" s="2">
        <v>0.59</v>
      </c>
    </row>
    <row r="135" spans="2:9" x14ac:dyDescent="0.2">
      <c r="B135" s="2">
        <v>1</v>
      </c>
      <c r="C135" s="2" t="s">
        <v>576</v>
      </c>
      <c r="D135" s="2" t="s">
        <v>577</v>
      </c>
      <c r="E135" s="2" t="s">
        <v>578</v>
      </c>
      <c r="G135" s="2" t="s">
        <v>579</v>
      </c>
      <c r="H135" s="2">
        <v>0.28999999999999998</v>
      </c>
      <c r="I135" s="2">
        <v>0.28999999999999998</v>
      </c>
    </row>
    <row r="136" spans="2:9" x14ac:dyDescent="0.2">
      <c r="B136" s="2">
        <v>1</v>
      </c>
      <c r="C136" s="2" t="s">
        <v>580</v>
      </c>
      <c r="D136" s="2" t="s">
        <v>581</v>
      </c>
      <c r="E136" s="2" t="s">
        <v>300</v>
      </c>
      <c r="G136" s="2" t="s">
        <v>582</v>
      </c>
      <c r="H136" s="2">
        <v>0.43</v>
      </c>
      <c r="I136" s="2">
        <v>0.43</v>
      </c>
    </row>
    <row r="137" spans="2:9" x14ac:dyDescent="0.2">
      <c r="B137" s="2">
        <v>1</v>
      </c>
      <c r="C137" s="2" t="s">
        <v>583</v>
      </c>
      <c r="D137" s="2" t="s">
        <v>584</v>
      </c>
      <c r="E137" s="2" t="s">
        <v>112</v>
      </c>
      <c r="G137" s="2" t="s">
        <v>585</v>
      </c>
      <c r="H137" s="2">
        <v>1.49</v>
      </c>
      <c r="I137" s="2">
        <v>1.49</v>
      </c>
    </row>
    <row r="138" spans="2:9" x14ac:dyDescent="0.2">
      <c r="B138" s="2">
        <v>1</v>
      </c>
      <c r="C138" s="2" t="s">
        <v>586</v>
      </c>
      <c r="D138" s="2" t="s">
        <v>280</v>
      </c>
      <c r="G138" s="2" t="s">
        <v>281</v>
      </c>
      <c r="H138" s="2">
        <v>0.34</v>
      </c>
      <c r="I138" s="2">
        <v>0.34</v>
      </c>
    </row>
    <row r="139" spans="2:9" x14ac:dyDescent="0.2">
      <c r="B139" s="2">
        <v>1</v>
      </c>
      <c r="C139" s="2" t="s">
        <v>587</v>
      </c>
      <c r="D139" s="2" t="s">
        <v>588</v>
      </c>
      <c r="E139" s="2" t="s">
        <v>589</v>
      </c>
      <c r="G139" s="2" t="s">
        <v>590</v>
      </c>
      <c r="H139" s="2">
        <v>0.56999999999999995</v>
      </c>
      <c r="I139" s="2">
        <v>0.56999999999999995</v>
      </c>
    </row>
    <row r="140" spans="2:9" x14ac:dyDescent="0.2">
      <c r="B140" s="2">
        <v>1</v>
      </c>
      <c r="C140" s="2" t="s">
        <v>591</v>
      </c>
      <c r="D140" s="2" t="s">
        <v>592</v>
      </c>
      <c r="E140" s="2" t="s">
        <v>28</v>
      </c>
      <c r="F140" s="2" t="s">
        <v>112</v>
      </c>
      <c r="G140" s="2" t="s">
        <v>593</v>
      </c>
      <c r="H140" s="2">
        <v>1.71</v>
      </c>
      <c r="I140" s="2">
        <v>1.71</v>
      </c>
    </row>
    <row r="141" spans="2:9" x14ac:dyDescent="0.2">
      <c r="B141" s="2">
        <v>1</v>
      </c>
      <c r="C141" s="2" t="s">
        <v>594</v>
      </c>
      <c r="D141" s="2" t="s">
        <v>595</v>
      </c>
      <c r="E141" s="2" t="s">
        <v>596</v>
      </c>
      <c r="F141" s="2" t="s">
        <v>112</v>
      </c>
      <c r="G141" s="2" t="s">
        <v>597</v>
      </c>
      <c r="H141" s="2">
        <v>0.93</v>
      </c>
      <c r="I141" s="2">
        <v>0.93</v>
      </c>
    </row>
    <row r="142" spans="2:9" x14ac:dyDescent="0.2">
      <c r="B142" s="2">
        <v>1</v>
      </c>
      <c r="C142" s="2" t="s">
        <v>598</v>
      </c>
      <c r="D142" s="2" t="s">
        <v>599</v>
      </c>
      <c r="E142" s="2" t="s">
        <v>28</v>
      </c>
      <c r="F142" s="2" t="s">
        <v>112</v>
      </c>
      <c r="G142" s="2" t="s">
        <v>600</v>
      </c>
      <c r="H142" s="2">
        <v>0.28999999999999998</v>
      </c>
      <c r="I142" s="2">
        <v>0.28999999999999998</v>
      </c>
    </row>
    <row r="143" spans="2:9" x14ac:dyDescent="0.2">
      <c r="B143" s="2">
        <v>1</v>
      </c>
      <c r="C143" s="2" t="s">
        <v>105</v>
      </c>
      <c r="D143" s="2" t="s">
        <v>601</v>
      </c>
      <c r="E143" s="2" t="s">
        <v>32</v>
      </c>
      <c r="F143" s="2" t="s">
        <v>112</v>
      </c>
      <c r="G143" s="2" t="s">
        <v>602</v>
      </c>
      <c r="H143" s="2">
        <v>0.99</v>
      </c>
      <c r="I143" s="2">
        <v>0.99</v>
      </c>
    </row>
    <row r="144" spans="2:9" x14ac:dyDescent="0.2">
      <c r="B144" s="2">
        <v>1</v>
      </c>
      <c r="C144" s="2" t="s">
        <v>603</v>
      </c>
      <c r="D144" s="2" t="s">
        <v>604</v>
      </c>
      <c r="E144" s="2" t="s">
        <v>300</v>
      </c>
      <c r="G144" s="2" t="s">
        <v>605</v>
      </c>
      <c r="H144" s="2">
        <v>1.1000000000000001</v>
      </c>
      <c r="I144" s="2">
        <v>1.1000000000000001</v>
      </c>
    </row>
    <row r="145" spans="2:9" x14ac:dyDescent="0.2">
      <c r="B145" s="2">
        <v>1</v>
      </c>
      <c r="C145" s="2" t="s">
        <v>606</v>
      </c>
      <c r="D145" s="2" t="s">
        <v>607</v>
      </c>
      <c r="E145" s="2" t="s">
        <v>28</v>
      </c>
      <c r="F145" s="2" t="s">
        <v>279</v>
      </c>
      <c r="G145" s="2" t="s">
        <v>608</v>
      </c>
      <c r="H145" s="2">
        <v>0.69</v>
      </c>
      <c r="I145" s="2">
        <v>0.69</v>
      </c>
    </row>
    <row r="146" spans="2:9" x14ac:dyDescent="0.2">
      <c r="B146" s="2">
        <v>1</v>
      </c>
      <c r="C146" s="2" t="s">
        <v>609</v>
      </c>
      <c r="D146" s="2" t="s">
        <v>610</v>
      </c>
      <c r="E146" s="2" t="s">
        <v>28</v>
      </c>
      <c r="F146" s="2" t="s">
        <v>279</v>
      </c>
      <c r="G146" s="2" t="s">
        <v>611</v>
      </c>
      <c r="H146" s="2">
        <v>1.19</v>
      </c>
      <c r="I146" s="2">
        <v>1.19</v>
      </c>
    </row>
    <row r="147" spans="2:9" x14ac:dyDescent="0.2">
      <c r="B147" s="2">
        <v>1</v>
      </c>
      <c r="C147" s="2" t="s">
        <v>612</v>
      </c>
      <c r="D147" s="2" t="s">
        <v>613</v>
      </c>
      <c r="E147" s="2" t="s">
        <v>30</v>
      </c>
      <c r="G147" s="2" t="s">
        <v>614</v>
      </c>
      <c r="H147" s="2">
        <v>0.64</v>
      </c>
      <c r="I147" s="2">
        <v>0.64</v>
      </c>
    </row>
    <row r="148" spans="2:9" x14ac:dyDescent="0.2">
      <c r="B148" s="2">
        <v>1</v>
      </c>
      <c r="C148" s="2" t="s">
        <v>615</v>
      </c>
      <c r="D148" s="2" t="s">
        <v>616</v>
      </c>
      <c r="E148" s="2" t="s">
        <v>28</v>
      </c>
      <c r="G148" s="2" t="s">
        <v>617</v>
      </c>
      <c r="H148" s="2">
        <v>0.25</v>
      </c>
      <c r="I148" s="2">
        <v>0.25</v>
      </c>
    </row>
    <row r="149" spans="2:9" x14ac:dyDescent="0.2">
      <c r="B149" s="2">
        <v>4</v>
      </c>
      <c r="C149" s="2" t="s">
        <v>618</v>
      </c>
      <c r="D149" s="2" t="s">
        <v>619</v>
      </c>
      <c r="E149" s="2" t="s">
        <v>30</v>
      </c>
      <c r="F149" s="2" t="s">
        <v>620</v>
      </c>
      <c r="G149" s="2" t="s">
        <v>621</v>
      </c>
      <c r="H149" s="2">
        <v>0.14000000000000001</v>
      </c>
      <c r="I149" s="2">
        <v>0.56000000000000005</v>
      </c>
    </row>
    <row r="150" spans="2:9" x14ac:dyDescent="0.2">
      <c r="B150" s="2">
        <v>1</v>
      </c>
      <c r="C150" s="2" t="s">
        <v>622</v>
      </c>
      <c r="D150" s="2" t="s">
        <v>623</v>
      </c>
      <c r="E150" s="2" t="s">
        <v>30</v>
      </c>
      <c r="F150" s="2" t="s">
        <v>279</v>
      </c>
      <c r="G150" s="2" t="s">
        <v>624</v>
      </c>
      <c r="H150" s="2">
        <v>0.59</v>
      </c>
      <c r="I150" s="2">
        <v>0.59</v>
      </c>
    </row>
    <row r="151" spans="2:9" x14ac:dyDescent="0.2">
      <c r="B151" s="2">
        <v>1</v>
      </c>
      <c r="C151" s="2" t="s">
        <v>625</v>
      </c>
      <c r="D151" s="2" t="s">
        <v>626</v>
      </c>
      <c r="E151" s="2" t="s">
        <v>30</v>
      </c>
      <c r="F151" s="2" t="s">
        <v>112</v>
      </c>
      <c r="G151" s="2" t="s">
        <v>627</v>
      </c>
      <c r="H151" s="2">
        <v>0.64</v>
      </c>
      <c r="I151" s="2">
        <v>0.64</v>
      </c>
    </row>
    <row r="152" spans="2:9" x14ac:dyDescent="0.2">
      <c r="B152" s="2">
        <v>1</v>
      </c>
      <c r="C152" s="2" t="s">
        <v>628</v>
      </c>
      <c r="D152" s="2" t="s">
        <v>629</v>
      </c>
      <c r="E152" s="2" t="s">
        <v>28</v>
      </c>
      <c r="F152" s="2" t="s">
        <v>112</v>
      </c>
      <c r="G152" s="2" t="s">
        <v>630</v>
      </c>
      <c r="H152" s="2">
        <v>0.42</v>
      </c>
      <c r="I152" s="2">
        <v>0.42</v>
      </c>
    </row>
    <row r="153" spans="2:9" x14ac:dyDescent="0.2">
      <c r="B153" s="2">
        <v>1</v>
      </c>
      <c r="C153" s="2" t="s">
        <v>631</v>
      </c>
      <c r="D153" s="2" t="s">
        <v>632</v>
      </c>
      <c r="E153" s="2" t="s">
        <v>279</v>
      </c>
      <c r="G153" s="2" t="s">
        <v>633</v>
      </c>
      <c r="H153" s="2">
        <v>0.39</v>
      </c>
      <c r="I153" s="2">
        <v>0.39</v>
      </c>
    </row>
    <row r="154" spans="2:9" x14ac:dyDescent="0.2">
      <c r="B154" s="2">
        <v>13</v>
      </c>
      <c r="C154" s="2" t="s">
        <v>634</v>
      </c>
      <c r="D154" s="2" t="s">
        <v>635</v>
      </c>
      <c r="E154" s="2" t="s">
        <v>28</v>
      </c>
      <c r="G154" s="2" t="s">
        <v>636</v>
      </c>
      <c r="H154" s="2">
        <v>0.49</v>
      </c>
      <c r="I154" s="2">
        <v>6.37</v>
      </c>
    </row>
    <row r="155" spans="2:9" x14ac:dyDescent="0.2">
      <c r="B155" s="2">
        <v>11</v>
      </c>
      <c r="C155" s="2" t="s">
        <v>637</v>
      </c>
      <c r="D155" s="2" t="s">
        <v>638</v>
      </c>
      <c r="E155" s="2" t="s">
        <v>639</v>
      </c>
      <c r="G155" s="2" t="s">
        <v>640</v>
      </c>
      <c r="H155" s="2">
        <v>0.21</v>
      </c>
      <c r="I155" s="2">
        <v>2.31</v>
      </c>
    </row>
    <row r="156" spans="2:9" x14ac:dyDescent="0.2">
      <c r="B156" s="2">
        <v>1</v>
      </c>
      <c r="C156" s="2" t="s">
        <v>637</v>
      </c>
      <c r="D156" s="2" t="s">
        <v>638</v>
      </c>
      <c r="E156" s="2" t="s">
        <v>641</v>
      </c>
      <c r="G156" s="2" t="s">
        <v>640</v>
      </c>
      <c r="H156" s="2">
        <v>0.21</v>
      </c>
      <c r="I156" s="2">
        <v>0.21</v>
      </c>
    </row>
    <row r="157" spans="2:9" x14ac:dyDescent="0.2">
      <c r="B157" s="2">
        <v>1</v>
      </c>
      <c r="C157" s="2" t="s">
        <v>637</v>
      </c>
      <c r="D157" s="2" t="s">
        <v>638</v>
      </c>
      <c r="E157" s="2" t="s">
        <v>642</v>
      </c>
      <c r="G157" s="2" t="s">
        <v>640</v>
      </c>
      <c r="H157" s="2">
        <v>0.21</v>
      </c>
      <c r="I157" s="2">
        <v>0.21</v>
      </c>
    </row>
    <row r="158" spans="2:9" x14ac:dyDescent="0.2">
      <c r="B158" s="2">
        <v>1</v>
      </c>
      <c r="C158" s="2" t="s">
        <v>637</v>
      </c>
      <c r="D158" s="2" t="s">
        <v>638</v>
      </c>
      <c r="E158" s="2" t="s">
        <v>643</v>
      </c>
      <c r="G158" s="2" t="s">
        <v>640</v>
      </c>
      <c r="H158" s="2">
        <v>0.21</v>
      </c>
      <c r="I158" s="2">
        <v>0.21</v>
      </c>
    </row>
    <row r="159" spans="2:9" x14ac:dyDescent="0.2">
      <c r="B159" s="2">
        <v>11</v>
      </c>
      <c r="C159" s="2" t="s">
        <v>637</v>
      </c>
      <c r="D159" s="2" t="s">
        <v>638</v>
      </c>
      <c r="E159" s="2" t="s">
        <v>644</v>
      </c>
      <c r="G159" s="2" t="s">
        <v>640</v>
      </c>
      <c r="H159" s="2">
        <v>0.21</v>
      </c>
      <c r="I159" s="2">
        <v>2.31</v>
      </c>
    </row>
    <row r="160" spans="2:9" x14ac:dyDescent="0.2">
      <c r="B160" s="2">
        <v>11</v>
      </c>
      <c r="C160" s="2" t="s">
        <v>637</v>
      </c>
      <c r="D160" s="2" t="s">
        <v>638</v>
      </c>
      <c r="E160" s="2" t="s">
        <v>645</v>
      </c>
      <c r="G160" s="2" t="s">
        <v>640</v>
      </c>
      <c r="H160" s="2">
        <v>0.21</v>
      </c>
      <c r="I160" s="2">
        <v>2.31</v>
      </c>
    </row>
    <row r="161" spans="2:9" x14ac:dyDescent="0.2">
      <c r="B161" s="2">
        <v>1</v>
      </c>
      <c r="C161" s="2" t="s">
        <v>637</v>
      </c>
      <c r="D161" s="2" t="s">
        <v>638</v>
      </c>
      <c r="E161" s="2" t="s">
        <v>646</v>
      </c>
      <c r="G161" s="2" t="s">
        <v>640</v>
      </c>
      <c r="H161" s="2">
        <v>0.21</v>
      </c>
      <c r="I161" s="2">
        <v>0.21</v>
      </c>
    </row>
    <row r="162" spans="2:9" x14ac:dyDescent="0.2">
      <c r="B162" s="2">
        <v>11</v>
      </c>
      <c r="C162" s="2" t="s">
        <v>637</v>
      </c>
      <c r="D162" s="2" t="s">
        <v>638</v>
      </c>
      <c r="E162" s="2" t="s">
        <v>647</v>
      </c>
      <c r="G162" s="2" t="s">
        <v>640</v>
      </c>
      <c r="H162" s="2">
        <v>0.21</v>
      </c>
      <c r="I162" s="2">
        <v>2.31</v>
      </c>
    </row>
    <row r="163" spans="2:9" x14ac:dyDescent="0.2">
      <c r="B163" s="2">
        <v>1</v>
      </c>
      <c r="C163" s="2" t="s">
        <v>637</v>
      </c>
      <c r="D163" s="2" t="s">
        <v>638</v>
      </c>
      <c r="E163" s="2" t="s">
        <v>648</v>
      </c>
      <c r="G163" s="2" t="s">
        <v>640</v>
      </c>
      <c r="H163" s="2">
        <v>0.21</v>
      </c>
      <c r="I163" s="2">
        <v>0.21</v>
      </c>
    </row>
    <row r="164" spans="2:9" x14ac:dyDescent="0.2">
      <c r="B164" s="2">
        <v>1</v>
      </c>
      <c r="C164" s="2" t="s">
        <v>637</v>
      </c>
      <c r="D164" s="2" t="s">
        <v>638</v>
      </c>
      <c r="E164" s="2" t="s">
        <v>649</v>
      </c>
      <c r="G164" s="2" t="s">
        <v>640</v>
      </c>
      <c r="H164" s="2">
        <v>0.21</v>
      </c>
      <c r="I164" s="2">
        <v>0.21</v>
      </c>
    </row>
    <row r="165" spans="2:9" x14ac:dyDescent="0.2">
      <c r="B165" s="2">
        <v>1</v>
      </c>
      <c r="C165" s="2" t="s">
        <v>650</v>
      </c>
      <c r="D165" s="2" t="s">
        <v>651</v>
      </c>
      <c r="E165" s="2" t="s">
        <v>641</v>
      </c>
      <c r="G165" s="2" t="s">
        <v>652</v>
      </c>
      <c r="H165" s="2">
        <v>0.14000000000000001</v>
      </c>
      <c r="I165" s="2">
        <v>0.14000000000000001</v>
      </c>
    </row>
    <row r="166" spans="2:9" x14ac:dyDescent="0.2">
      <c r="B166" s="2">
        <v>2</v>
      </c>
      <c r="C166" s="2" t="s">
        <v>80</v>
      </c>
      <c r="D166" s="2" t="s">
        <v>653</v>
      </c>
      <c r="E166" s="2" t="s">
        <v>28</v>
      </c>
      <c r="G166" s="2" t="s">
        <v>654</v>
      </c>
      <c r="H166" s="2">
        <v>0.74</v>
      </c>
      <c r="I166" s="2">
        <v>1.48</v>
      </c>
    </row>
    <row r="167" spans="2:9" x14ac:dyDescent="0.2">
      <c r="B167" s="2">
        <v>1</v>
      </c>
      <c r="C167" s="2" t="s">
        <v>655</v>
      </c>
      <c r="D167" s="2" t="s">
        <v>656</v>
      </c>
      <c r="E167" s="2" t="s">
        <v>657</v>
      </c>
      <c r="G167" s="2" t="s">
        <v>658</v>
      </c>
      <c r="H167" s="2">
        <v>1.49</v>
      </c>
      <c r="I167" s="2">
        <v>1.49</v>
      </c>
    </row>
    <row r="168" spans="2:9" x14ac:dyDescent="0.2">
      <c r="B168" s="2">
        <v>1</v>
      </c>
      <c r="C168" s="2" t="s">
        <v>659</v>
      </c>
      <c r="D168" s="2" t="s">
        <v>660</v>
      </c>
      <c r="E168" s="2" t="s">
        <v>28</v>
      </c>
      <c r="F168" s="2" t="s">
        <v>279</v>
      </c>
      <c r="G168" s="2" t="s">
        <v>661</v>
      </c>
      <c r="H168" s="2">
        <v>0.59</v>
      </c>
      <c r="I168" s="2">
        <v>0.59</v>
      </c>
    </row>
    <row r="169" spans="2:9" x14ac:dyDescent="0.2">
      <c r="B169" s="2">
        <v>1</v>
      </c>
      <c r="C169" s="2" t="s">
        <v>662</v>
      </c>
      <c r="D169" s="2" t="s">
        <v>663</v>
      </c>
      <c r="E169" s="2" t="s">
        <v>28</v>
      </c>
      <c r="G169" s="2" t="s">
        <v>664</v>
      </c>
      <c r="H169" s="2">
        <v>0.16</v>
      </c>
      <c r="I169" s="2">
        <v>0.16</v>
      </c>
    </row>
    <row r="170" spans="2:9" x14ac:dyDescent="0.2">
      <c r="B170" s="109">
        <v>1111</v>
      </c>
      <c r="C170" s="2" t="s">
        <v>662</v>
      </c>
      <c r="D170" s="2" t="s">
        <v>663</v>
      </c>
      <c r="E170" s="2" t="s">
        <v>657</v>
      </c>
      <c r="G170" s="2" t="s">
        <v>664</v>
      </c>
      <c r="H170" s="2">
        <v>0.16</v>
      </c>
      <c r="I170" s="2">
        <v>177.76</v>
      </c>
    </row>
    <row r="171" spans="2:9" x14ac:dyDescent="0.2">
      <c r="B171" s="2">
        <v>1</v>
      </c>
      <c r="C171" s="2" t="s">
        <v>662</v>
      </c>
      <c r="D171" s="2" t="s">
        <v>663</v>
      </c>
      <c r="E171" s="2" t="s">
        <v>30</v>
      </c>
      <c r="G171" s="2" t="s">
        <v>664</v>
      </c>
      <c r="H171" s="2">
        <v>0.16</v>
      </c>
      <c r="I171" s="2">
        <v>0.16</v>
      </c>
    </row>
    <row r="172" spans="2:9" x14ac:dyDescent="0.2">
      <c r="B172" s="2">
        <v>1</v>
      </c>
      <c r="C172" s="2" t="s">
        <v>662</v>
      </c>
      <c r="D172" s="2" t="s">
        <v>663</v>
      </c>
      <c r="E172" s="2" t="s">
        <v>72</v>
      </c>
      <c r="G172" s="2" t="s">
        <v>664</v>
      </c>
      <c r="H172" s="2">
        <v>0.16</v>
      </c>
      <c r="I172" s="2">
        <v>0.16</v>
      </c>
    </row>
    <row r="173" spans="2:9" x14ac:dyDescent="0.2">
      <c r="B173" s="2">
        <v>1</v>
      </c>
      <c r="C173" s="2" t="s">
        <v>662</v>
      </c>
      <c r="D173" s="2" t="s">
        <v>663</v>
      </c>
      <c r="E173" s="2" t="s">
        <v>31</v>
      </c>
      <c r="G173" s="2" t="s">
        <v>664</v>
      </c>
      <c r="H173" s="2">
        <v>0.16</v>
      </c>
      <c r="I173" s="2">
        <v>0.16</v>
      </c>
    </row>
    <row r="174" spans="2:9" x14ac:dyDescent="0.2">
      <c r="B174" s="2">
        <v>1</v>
      </c>
      <c r="C174" s="2" t="s">
        <v>662</v>
      </c>
      <c r="D174" s="2" t="s">
        <v>663</v>
      </c>
      <c r="E174" s="2" t="s">
        <v>95</v>
      </c>
      <c r="G174" s="2" t="s">
        <v>664</v>
      </c>
      <c r="H174" s="2">
        <v>0.16</v>
      </c>
      <c r="I174" s="2">
        <v>0.16</v>
      </c>
    </row>
    <row r="175" spans="2:9" x14ac:dyDescent="0.2">
      <c r="B175" s="2">
        <v>11</v>
      </c>
      <c r="C175" s="2" t="s">
        <v>662</v>
      </c>
      <c r="D175" s="2" t="s">
        <v>663</v>
      </c>
      <c r="E175" s="2" t="s">
        <v>32</v>
      </c>
      <c r="G175" s="2" t="s">
        <v>664</v>
      </c>
      <c r="H175" s="2">
        <v>0.16</v>
      </c>
      <c r="I175" s="2">
        <v>1.76</v>
      </c>
    </row>
    <row r="176" spans="2:9" x14ac:dyDescent="0.2">
      <c r="B176" s="2">
        <v>12</v>
      </c>
      <c r="C176" s="2" t="s">
        <v>662</v>
      </c>
      <c r="D176" s="2" t="s">
        <v>663</v>
      </c>
      <c r="E176" s="2" t="s">
        <v>33</v>
      </c>
      <c r="G176" s="2" t="s">
        <v>664</v>
      </c>
      <c r="H176" s="2">
        <v>0.16</v>
      </c>
      <c r="I176" s="2">
        <v>1.92</v>
      </c>
    </row>
    <row r="177" spans="2:9" x14ac:dyDescent="0.2">
      <c r="B177" s="2">
        <v>1</v>
      </c>
      <c r="C177" s="2" t="s">
        <v>662</v>
      </c>
      <c r="D177" s="2" t="s">
        <v>663</v>
      </c>
      <c r="E177" s="2" t="s">
        <v>34</v>
      </c>
      <c r="G177" s="2" t="s">
        <v>664</v>
      </c>
      <c r="H177" s="2">
        <v>0.16</v>
      </c>
      <c r="I177" s="2">
        <v>0.16</v>
      </c>
    </row>
    <row r="178" spans="2:9" x14ac:dyDescent="0.2">
      <c r="B178" s="2">
        <v>1</v>
      </c>
      <c r="C178" s="2" t="s">
        <v>665</v>
      </c>
      <c r="D178" s="2" t="s">
        <v>666</v>
      </c>
      <c r="G178" s="2" t="s">
        <v>667</v>
      </c>
      <c r="H178" s="2">
        <v>36.119999999999997</v>
      </c>
      <c r="I178" s="2">
        <v>36.119999999999997</v>
      </c>
    </row>
    <row r="179" spans="2:9" x14ac:dyDescent="0.2">
      <c r="B179" s="2">
        <v>1</v>
      </c>
      <c r="C179" s="2" t="s">
        <v>668</v>
      </c>
      <c r="D179" s="2" t="s">
        <v>268</v>
      </c>
      <c r="E179" s="2" t="s">
        <v>30</v>
      </c>
      <c r="F179" s="2" t="s">
        <v>112</v>
      </c>
      <c r="G179" s="2" t="s">
        <v>270</v>
      </c>
      <c r="H179" s="2">
        <v>0.69</v>
      </c>
      <c r="I179" s="2">
        <v>0.69</v>
      </c>
    </row>
    <row r="180" spans="2:9" x14ac:dyDescent="0.2">
      <c r="B180" s="2">
        <v>1</v>
      </c>
      <c r="C180" s="2" t="s">
        <v>668</v>
      </c>
      <c r="D180" s="2" t="s">
        <v>268</v>
      </c>
      <c r="E180" s="2" t="s">
        <v>30</v>
      </c>
      <c r="F180" s="2" t="s">
        <v>216</v>
      </c>
      <c r="G180" s="2" t="s">
        <v>270</v>
      </c>
      <c r="H180" s="2">
        <v>0.69</v>
      </c>
      <c r="I180" s="2">
        <v>0.69</v>
      </c>
    </row>
    <row r="181" spans="2:9" x14ac:dyDescent="0.2">
      <c r="B181" s="2">
        <v>1</v>
      </c>
      <c r="C181" s="2" t="s">
        <v>668</v>
      </c>
      <c r="D181" s="2" t="s">
        <v>268</v>
      </c>
      <c r="E181" s="2" t="s">
        <v>30</v>
      </c>
      <c r="F181" s="2" t="s">
        <v>218</v>
      </c>
      <c r="G181" s="2" t="s">
        <v>270</v>
      </c>
      <c r="H181" s="2">
        <v>0.69</v>
      </c>
      <c r="I181" s="2">
        <v>0.69</v>
      </c>
    </row>
    <row r="182" spans="2:9" x14ac:dyDescent="0.2">
      <c r="B182" s="2">
        <v>1</v>
      </c>
      <c r="C182" s="2" t="s">
        <v>668</v>
      </c>
      <c r="D182" s="2" t="s">
        <v>268</v>
      </c>
      <c r="E182" s="2" t="s">
        <v>30</v>
      </c>
      <c r="F182" s="2" t="s">
        <v>219</v>
      </c>
      <c r="G182" s="2" t="s">
        <v>270</v>
      </c>
      <c r="H182" s="2">
        <v>0.69</v>
      </c>
      <c r="I182" s="2">
        <v>0.69</v>
      </c>
    </row>
    <row r="183" spans="2:9" x14ac:dyDescent="0.2">
      <c r="B183" s="2">
        <v>1</v>
      </c>
      <c r="C183" s="2" t="s">
        <v>668</v>
      </c>
      <c r="D183" s="2" t="s">
        <v>268</v>
      </c>
      <c r="E183" s="2" t="s">
        <v>30</v>
      </c>
      <c r="F183" s="2" t="s">
        <v>269</v>
      </c>
      <c r="G183" s="2" t="s">
        <v>270</v>
      </c>
      <c r="H183" s="2">
        <v>0.69</v>
      </c>
      <c r="I183" s="2">
        <v>0.69</v>
      </c>
    </row>
    <row r="184" spans="2:9" x14ac:dyDescent="0.2">
      <c r="B184" s="2">
        <v>1</v>
      </c>
      <c r="C184" s="2" t="s">
        <v>668</v>
      </c>
      <c r="D184" s="2" t="s">
        <v>268</v>
      </c>
      <c r="E184" s="2" t="s">
        <v>30</v>
      </c>
      <c r="F184" s="2" t="s">
        <v>220</v>
      </c>
      <c r="G184" s="2" t="s">
        <v>270</v>
      </c>
      <c r="H184" s="2">
        <v>0.69</v>
      </c>
      <c r="I184" s="2">
        <v>0.69</v>
      </c>
    </row>
    <row r="185" spans="2:9" x14ac:dyDescent="0.2">
      <c r="B185" s="2">
        <v>1</v>
      </c>
      <c r="C185" s="2" t="s">
        <v>668</v>
      </c>
      <c r="D185" s="2" t="s">
        <v>268</v>
      </c>
      <c r="E185" s="2" t="s">
        <v>30</v>
      </c>
      <c r="F185" s="2" t="s">
        <v>271</v>
      </c>
      <c r="G185" s="2" t="s">
        <v>270</v>
      </c>
      <c r="H185" s="2">
        <v>0.69</v>
      </c>
      <c r="I185" s="2">
        <v>0.69</v>
      </c>
    </row>
    <row r="186" spans="2:9" x14ac:dyDescent="0.2">
      <c r="B186" s="2">
        <v>1</v>
      </c>
      <c r="C186" s="2" t="s">
        <v>668</v>
      </c>
      <c r="D186" s="2" t="s">
        <v>268</v>
      </c>
      <c r="E186" s="2" t="s">
        <v>30</v>
      </c>
      <c r="F186" s="2" t="s">
        <v>272</v>
      </c>
      <c r="G186" s="2" t="s">
        <v>270</v>
      </c>
      <c r="H186" s="2">
        <v>0.69</v>
      </c>
      <c r="I186" s="2">
        <v>0.69</v>
      </c>
    </row>
    <row r="187" spans="2:9" x14ac:dyDescent="0.2">
      <c r="B187" s="2">
        <v>1</v>
      </c>
      <c r="C187" s="2" t="s">
        <v>668</v>
      </c>
      <c r="D187" s="2" t="s">
        <v>268</v>
      </c>
      <c r="E187" s="2" t="s">
        <v>30</v>
      </c>
      <c r="F187" s="2" t="s">
        <v>274</v>
      </c>
      <c r="G187" s="2" t="s">
        <v>270</v>
      </c>
      <c r="H187" s="2">
        <v>0.69</v>
      </c>
      <c r="I187" s="2">
        <v>0.69</v>
      </c>
    </row>
    <row r="188" spans="2:9" x14ac:dyDescent="0.2">
      <c r="B188" s="2">
        <v>1</v>
      </c>
      <c r="C188" s="2" t="s">
        <v>668</v>
      </c>
      <c r="D188" s="2" t="s">
        <v>268</v>
      </c>
      <c r="E188" s="2" t="s">
        <v>30</v>
      </c>
      <c r="F188" s="2" t="s">
        <v>316</v>
      </c>
      <c r="G188" s="2" t="s">
        <v>270</v>
      </c>
      <c r="H188" s="2">
        <v>0.69</v>
      </c>
      <c r="I188" s="2">
        <v>0.69</v>
      </c>
    </row>
    <row r="189" spans="2:9" x14ac:dyDescent="0.2">
      <c r="B189" s="2">
        <v>1</v>
      </c>
      <c r="C189" s="2" t="s">
        <v>668</v>
      </c>
      <c r="D189" s="2" t="s">
        <v>268</v>
      </c>
      <c r="E189" s="2" t="s">
        <v>30</v>
      </c>
      <c r="F189" s="2" t="s">
        <v>275</v>
      </c>
      <c r="G189" s="2" t="s">
        <v>270</v>
      </c>
      <c r="H189" s="2">
        <v>0.69</v>
      </c>
      <c r="I189" s="2">
        <v>0.69</v>
      </c>
    </row>
    <row r="190" spans="2:9" x14ac:dyDescent="0.2">
      <c r="B190" s="2">
        <v>1</v>
      </c>
      <c r="C190" s="2" t="s">
        <v>668</v>
      </c>
      <c r="D190" s="2" t="s">
        <v>268</v>
      </c>
      <c r="E190" s="2" t="s">
        <v>30</v>
      </c>
      <c r="F190" s="2" t="s">
        <v>669</v>
      </c>
      <c r="G190" s="2" t="s">
        <v>270</v>
      </c>
      <c r="H190" s="2">
        <v>0.69</v>
      </c>
      <c r="I190" s="2">
        <v>0.69</v>
      </c>
    </row>
    <row r="191" spans="2:9" x14ac:dyDescent="0.2">
      <c r="B191" s="2">
        <v>1</v>
      </c>
      <c r="C191" s="2" t="s">
        <v>668</v>
      </c>
      <c r="D191" s="2" t="s">
        <v>268</v>
      </c>
      <c r="E191" s="2" t="s">
        <v>30</v>
      </c>
      <c r="F191" s="2" t="s">
        <v>670</v>
      </c>
      <c r="G191" s="2" t="s">
        <v>270</v>
      </c>
      <c r="H191" s="2">
        <v>0.69</v>
      </c>
      <c r="I191" s="2">
        <v>0.69</v>
      </c>
    </row>
    <row r="192" spans="2:9" x14ac:dyDescent="0.2">
      <c r="B192" s="2">
        <v>1</v>
      </c>
      <c r="C192" s="2" t="s">
        <v>668</v>
      </c>
      <c r="D192" s="2" t="s">
        <v>268</v>
      </c>
      <c r="E192" s="2" t="s">
        <v>30</v>
      </c>
      <c r="F192" s="2" t="s">
        <v>317</v>
      </c>
      <c r="G192" s="2" t="s">
        <v>270</v>
      </c>
      <c r="H192" s="2">
        <v>0.69</v>
      </c>
      <c r="I192" s="2">
        <v>0.69</v>
      </c>
    </row>
    <row r="193" spans="2:9" x14ac:dyDescent="0.2">
      <c r="B193" s="2">
        <v>1</v>
      </c>
      <c r="C193" s="2" t="s">
        <v>668</v>
      </c>
      <c r="D193" s="2" t="s">
        <v>268</v>
      </c>
      <c r="E193" s="2" t="s">
        <v>30</v>
      </c>
      <c r="F193" s="2" t="s">
        <v>308</v>
      </c>
      <c r="G193" s="2" t="s">
        <v>270</v>
      </c>
      <c r="H193" s="2">
        <v>0.69</v>
      </c>
      <c r="I193" s="2">
        <v>0.69</v>
      </c>
    </row>
    <row r="194" spans="2:9" x14ac:dyDescent="0.2">
      <c r="B194" s="2">
        <v>1</v>
      </c>
      <c r="C194" s="2" t="s">
        <v>668</v>
      </c>
      <c r="D194" s="2" t="s">
        <v>268</v>
      </c>
      <c r="E194" s="2" t="s">
        <v>31</v>
      </c>
      <c r="F194" s="2" t="s">
        <v>112</v>
      </c>
      <c r="G194" s="2" t="s">
        <v>270</v>
      </c>
      <c r="H194" s="2">
        <v>0.69</v>
      </c>
      <c r="I194" s="2">
        <v>0.69</v>
      </c>
    </row>
    <row r="195" spans="2:9" x14ac:dyDescent="0.2">
      <c r="B195" s="2">
        <v>1</v>
      </c>
      <c r="C195" s="2" t="s">
        <v>668</v>
      </c>
      <c r="D195" s="2" t="s">
        <v>268</v>
      </c>
      <c r="E195" s="2" t="s">
        <v>31</v>
      </c>
      <c r="F195" s="2" t="s">
        <v>216</v>
      </c>
      <c r="G195" s="2" t="s">
        <v>270</v>
      </c>
      <c r="H195" s="2">
        <v>0.69</v>
      </c>
      <c r="I195" s="2">
        <v>0.69</v>
      </c>
    </row>
    <row r="196" spans="2:9" x14ac:dyDescent="0.2">
      <c r="B196" s="2">
        <v>1</v>
      </c>
      <c r="C196" s="2" t="s">
        <v>668</v>
      </c>
      <c r="D196" s="2" t="s">
        <v>268</v>
      </c>
      <c r="E196" s="2" t="s">
        <v>31</v>
      </c>
      <c r="F196" s="2" t="s">
        <v>218</v>
      </c>
      <c r="G196" s="2" t="s">
        <v>270</v>
      </c>
      <c r="H196" s="2">
        <v>0.69</v>
      </c>
      <c r="I196" s="2">
        <v>0.69</v>
      </c>
    </row>
    <row r="197" spans="2:9" x14ac:dyDescent="0.2">
      <c r="B197" s="2">
        <v>1</v>
      </c>
      <c r="C197" s="2" t="s">
        <v>668</v>
      </c>
      <c r="D197" s="2" t="s">
        <v>268</v>
      </c>
      <c r="E197" s="2" t="s">
        <v>31</v>
      </c>
      <c r="F197" s="2" t="s">
        <v>219</v>
      </c>
      <c r="G197" s="2" t="s">
        <v>270</v>
      </c>
      <c r="H197" s="2">
        <v>0.69</v>
      </c>
      <c r="I197" s="2">
        <v>0.69</v>
      </c>
    </row>
    <row r="198" spans="2:9" x14ac:dyDescent="0.2">
      <c r="B198" s="2">
        <v>1</v>
      </c>
      <c r="C198" s="2" t="s">
        <v>668</v>
      </c>
      <c r="D198" s="2" t="s">
        <v>268</v>
      </c>
      <c r="E198" s="2" t="s">
        <v>31</v>
      </c>
      <c r="F198" s="2" t="s">
        <v>269</v>
      </c>
      <c r="G198" s="2" t="s">
        <v>270</v>
      </c>
      <c r="H198" s="2">
        <v>0.69</v>
      </c>
      <c r="I198" s="2">
        <v>0.69</v>
      </c>
    </row>
    <row r="199" spans="2:9" x14ac:dyDescent="0.2">
      <c r="B199" s="2">
        <v>1</v>
      </c>
      <c r="C199" s="2" t="s">
        <v>668</v>
      </c>
      <c r="D199" s="2" t="s">
        <v>268</v>
      </c>
      <c r="E199" s="2" t="s">
        <v>31</v>
      </c>
      <c r="F199" s="2" t="s">
        <v>220</v>
      </c>
      <c r="G199" s="2" t="s">
        <v>270</v>
      </c>
      <c r="H199" s="2">
        <v>0.69</v>
      </c>
      <c r="I199" s="2">
        <v>0.69</v>
      </c>
    </row>
    <row r="200" spans="2:9" x14ac:dyDescent="0.2">
      <c r="B200" s="2">
        <v>1</v>
      </c>
      <c r="C200" s="2" t="s">
        <v>668</v>
      </c>
      <c r="D200" s="2" t="s">
        <v>268</v>
      </c>
      <c r="E200" s="2" t="s">
        <v>31</v>
      </c>
      <c r="F200" s="2" t="s">
        <v>271</v>
      </c>
      <c r="G200" s="2" t="s">
        <v>270</v>
      </c>
      <c r="H200" s="2">
        <v>0.69</v>
      </c>
      <c r="I200" s="2">
        <v>0.69</v>
      </c>
    </row>
    <row r="201" spans="2:9" x14ac:dyDescent="0.2">
      <c r="B201" s="2">
        <v>11</v>
      </c>
      <c r="C201" s="2" t="s">
        <v>668</v>
      </c>
      <c r="D201" s="2" t="s">
        <v>268</v>
      </c>
      <c r="E201" s="2" t="s">
        <v>31</v>
      </c>
      <c r="F201" s="2" t="s">
        <v>272</v>
      </c>
      <c r="G201" s="2" t="s">
        <v>270</v>
      </c>
      <c r="H201" s="2">
        <v>0.69</v>
      </c>
      <c r="I201" s="2">
        <v>7.59</v>
      </c>
    </row>
    <row r="202" spans="2:9" x14ac:dyDescent="0.2">
      <c r="B202" s="2">
        <v>11</v>
      </c>
      <c r="C202" s="2" t="s">
        <v>668</v>
      </c>
      <c r="D202" s="2" t="s">
        <v>268</v>
      </c>
      <c r="E202" s="2" t="s">
        <v>31</v>
      </c>
      <c r="F202" s="2" t="s">
        <v>274</v>
      </c>
      <c r="G202" s="2" t="s">
        <v>270</v>
      </c>
      <c r="H202" s="2">
        <v>0.69</v>
      </c>
      <c r="I202" s="2">
        <v>7.59</v>
      </c>
    </row>
    <row r="203" spans="2:9" x14ac:dyDescent="0.2">
      <c r="B203" s="2">
        <v>1</v>
      </c>
      <c r="C203" s="2" t="s">
        <v>668</v>
      </c>
      <c r="D203" s="2" t="s">
        <v>268</v>
      </c>
      <c r="E203" s="2" t="s">
        <v>31</v>
      </c>
      <c r="F203" s="2" t="s">
        <v>316</v>
      </c>
      <c r="G203" s="2" t="s">
        <v>270</v>
      </c>
      <c r="H203" s="2">
        <v>0.69</v>
      </c>
      <c r="I203" s="2">
        <v>0.69</v>
      </c>
    </row>
    <row r="204" spans="2:9" x14ac:dyDescent="0.2">
      <c r="B204" s="2">
        <v>11</v>
      </c>
      <c r="C204" s="2" t="s">
        <v>668</v>
      </c>
      <c r="D204" s="2" t="s">
        <v>268</v>
      </c>
      <c r="E204" s="2" t="s">
        <v>31</v>
      </c>
      <c r="F204" s="2" t="s">
        <v>669</v>
      </c>
      <c r="G204" s="2" t="s">
        <v>270</v>
      </c>
      <c r="H204" s="2">
        <v>0.69</v>
      </c>
      <c r="I204" s="2">
        <v>7.59</v>
      </c>
    </row>
    <row r="205" spans="2:9" x14ac:dyDescent="0.2">
      <c r="B205" s="2">
        <v>11</v>
      </c>
      <c r="C205" s="2" t="s">
        <v>668</v>
      </c>
      <c r="D205" s="2" t="s">
        <v>268</v>
      </c>
      <c r="E205" s="2" t="s">
        <v>31</v>
      </c>
      <c r="F205" s="2" t="s">
        <v>317</v>
      </c>
      <c r="G205" s="2" t="s">
        <v>270</v>
      </c>
      <c r="H205" s="2">
        <v>0.69</v>
      </c>
      <c r="I205" s="2">
        <v>7.59</v>
      </c>
    </row>
    <row r="206" spans="2:9" x14ac:dyDescent="0.2">
      <c r="B206" s="2">
        <v>11</v>
      </c>
      <c r="C206" s="2" t="s">
        <v>668</v>
      </c>
      <c r="D206" s="2" t="s">
        <v>268</v>
      </c>
      <c r="E206" s="2" t="s">
        <v>31</v>
      </c>
      <c r="F206" s="2" t="s">
        <v>308</v>
      </c>
      <c r="G206" s="2" t="s">
        <v>270</v>
      </c>
      <c r="H206" s="2">
        <v>0.69</v>
      </c>
      <c r="I206" s="2">
        <v>7.59</v>
      </c>
    </row>
    <row r="207" spans="2:9" x14ac:dyDescent="0.2">
      <c r="B207" s="2">
        <v>1</v>
      </c>
      <c r="C207" s="2" t="s">
        <v>668</v>
      </c>
      <c r="D207" s="2" t="s">
        <v>268</v>
      </c>
      <c r="E207" s="2" t="s">
        <v>95</v>
      </c>
      <c r="F207" s="2" t="s">
        <v>112</v>
      </c>
      <c r="G207" s="2" t="s">
        <v>270</v>
      </c>
      <c r="H207" s="2">
        <v>0.69</v>
      </c>
      <c r="I207" s="2">
        <v>0.69</v>
      </c>
    </row>
    <row r="208" spans="2:9" x14ac:dyDescent="0.2">
      <c r="B208" s="2">
        <v>1</v>
      </c>
      <c r="C208" s="2" t="s">
        <v>668</v>
      </c>
      <c r="D208" s="2" t="s">
        <v>268</v>
      </c>
      <c r="E208" s="2" t="s">
        <v>95</v>
      </c>
      <c r="F208" s="2" t="s">
        <v>216</v>
      </c>
      <c r="G208" s="2" t="s">
        <v>270</v>
      </c>
      <c r="H208" s="2">
        <v>0.69</v>
      </c>
      <c r="I208" s="2">
        <v>0.69</v>
      </c>
    </row>
    <row r="209" spans="2:9" x14ac:dyDescent="0.2">
      <c r="B209" s="2">
        <v>1</v>
      </c>
      <c r="C209" s="2" t="s">
        <v>668</v>
      </c>
      <c r="D209" s="2" t="s">
        <v>268</v>
      </c>
      <c r="E209" s="2" t="s">
        <v>95</v>
      </c>
      <c r="F209" s="2" t="s">
        <v>218</v>
      </c>
      <c r="G209" s="2" t="s">
        <v>270</v>
      </c>
      <c r="H209" s="2">
        <v>0.69</v>
      </c>
      <c r="I209" s="2">
        <v>0.69</v>
      </c>
    </row>
    <row r="210" spans="2:9" x14ac:dyDescent="0.2">
      <c r="B210" s="2">
        <v>1</v>
      </c>
      <c r="C210" s="2" t="s">
        <v>668</v>
      </c>
      <c r="D210" s="2" t="s">
        <v>268</v>
      </c>
      <c r="E210" s="2" t="s">
        <v>95</v>
      </c>
      <c r="F210" s="2" t="s">
        <v>219</v>
      </c>
      <c r="G210" s="2" t="s">
        <v>270</v>
      </c>
      <c r="H210" s="2">
        <v>0.69</v>
      </c>
      <c r="I210" s="2">
        <v>0.69</v>
      </c>
    </row>
    <row r="211" spans="2:9" x14ac:dyDescent="0.2">
      <c r="B211" s="2">
        <v>1</v>
      </c>
      <c r="C211" s="2" t="s">
        <v>668</v>
      </c>
      <c r="D211" s="2" t="s">
        <v>268</v>
      </c>
      <c r="E211" s="2" t="s">
        <v>95</v>
      </c>
      <c r="F211" s="2" t="s">
        <v>269</v>
      </c>
      <c r="G211" s="2" t="s">
        <v>270</v>
      </c>
      <c r="H211" s="2">
        <v>0.69</v>
      </c>
      <c r="I211" s="2">
        <v>0.69</v>
      </c>
    </row>
    <row r="212" spans="2:9" x14ac:dyDescent="0.2">
      <c r="B212" s="2">
        <v>1</v>
      </c>
      <c r="C212" s="2" t="s">
        <v>668</v>
      </c>
      <c r="D212" s="2" t="s">
        <v>268</v>
      </c>
      <c r="E212" s="2" t="s">
        <v>95</v>
      </c>
      <c r="F212" s="2" t="s">
        <v>220</v>
      </c>
      <c r="G212" s="2" t="s">
        <v>270</v>
      </c>
      <c r="H212" s="2">
        <v>0.69</v>
      </c>
      <c r="I212" s="2">
        <v>0.69</v>
      </c>
    </row>
    <row r="213" spans="2:9" x14ac:dyDescent="0.2">
      <c r="B213" s="2">
        <v>1</v>
      </c>
      <c r="C213" s="2" t="s">
        <v>668</v>
      </c>
      <c r="D213" s="2" t="s">
        <v>268</v>
      </c>
      <c r="E213" s="2" t="s">
        <v>95</v>
      </c>
      <c r="F213" s="2" t="s">
        <v>271</v>
      </c>
      <c r="G213" s="2" t="s">
        <v>270</v>
      </c>
      <c r="H213" s="2">
        <v>0.69</v>
      </c>
      <c r="I213" s="2">
        <v>0.69</v>
      </c>
    </row>
    <row r="214" spans="2:9" x14ac:dyDescent="0.2">
      <c r="B214" s="2">
        <v>1</v>
      </c>
      <c r="C214" s="2" t="s">
        <v>668</v>
      </c>
      <c r="D214" s="2" t="s">
        <v>268</v>
      </c>
      <c r="E214" s="2" t="s">
        <v>95</v>
      </c>
      <c r="F214" s="2" t="s">
        <v>272</v>
      </c>
      <c r="G214" s="2" t="s">
        <v>270</v>
      </c>
      <c r="H214" s="2">
        <v>0.69</v>
      </c>
      <c r="I214" s="2">
        <v>0.69</v>
      </c>
    </row>
    <row r="215" spans="2:9" x14ac:dyDescent="0.2">
      <c r="B215" s="2">
        <v>1</v>
      </c>
      <c r="C215" s="2" t="s">
        <v>668</v>
      </c>
      <c r="D215" s="2" t="s">
        <v>268</v>
      </c>
      <c r="E215" s="2" t="s">
        <v>95</v>
      </c>
      <c r="F215" s="2" t="s">
        <v>273</v>
      </c>
      <c r="G215" s="2" t="s">
        <v>270</v>
      </c>
      <c r="H215" s="2">
        <v>0.69</v>
      </c>
      <c r="I215" s="2">
        <v>0.69</v>
      </c>
    </row>
    <row r="216" spans="2:9" x14ac:dyDescent="0.2">
      <c r="B216" s="2">
        <v>1</v>
      </c>
      <c r="C216" s="2" t="s">
        <v>668</v>
      </c>
      <c r="D216" s="2" t="s">
        <v>268</v>
      </c>
      <c r="E216" s="2" t="s">
        <v>95</v>
      </c>
      <c r="F216" s="2" t="s">
        <v>274</v>
      </c>
      <c r="G216" s="2" t="s">
        <v>270</v>
      </c>
      <c r="H216" s="2">
        <v>0.69</v>
      </c>
      <c r="I216" s="2">
        <v>0.69</v>
      </c>
    </row>
    <row r="217" spans="2:9" x14ac:dyDescent="0.2">
      <c r="B217" s="2">
        <v>1</v>
      </c>
      <c r="C217" s="2" t="s">
        <v>668</v>
      </c>
      <c r="D217" s="2" t="s">
        <v>268</v>
      </c>
      <c r="E217" s="2" t="s">
        <v>95</v>
      </c>
      <c r="F217" s="2" t="s">
        <v>316</v>
      </c>
      <c r="G217" s="2" t="s">
        <v>270</v>
      </c>
      <c r="H217" s="2">
        <v>0.69</v>
      </c>
      <c r="I217" s="2">
        <v>0.69</v>
      </c>
    </row>
    <row r="218" spans="2:9" x14ac:dyDescent="0.2">
      <c r="B218" s="2">
        <v>1</v>
      </c>
      <c r="C218" s="2" t="s">
        <v>668</v>
      </c>
      <c r="D218" s="2" t="s">
        <v>268</v>
      </c>
      <c r="E218" s="2" t="s">
        <v>95</v>
      </c>
      <c r="F218" s="2" t="s">
        <v>275</v>
      </c>
      <c r="G218" s="2" t="s">
        <v>270</v>
      </c>
      <c r="H218" s="2">
        <v>0.69</v>
      </c>
      <c r="I218" s="2">
        <v>0.69</v>
      </c>
    </row>
    <row r="219" spans="2:9" x14ac:dyDescent="0.2">
      <c r="B219" s="2">
        <v>1</v>
      </c>
      <c r="C219" s="2" t="s">
        <v>668</v>
      </c>
      <c r="D219" s="2" t="s">
        <v>268</v>
      </c>
      <c r="E219" s="2" t="s">
        <v>95</v>
      </c>
      <c r="F219" s="2" t="s">
        <v>669</v>
      </c>
      <c r="G219" s="2" t="s">
        <v>270</v>
      </c>
      <c r="H219" s="2">
        <v>0.69</v>
      </c>
      <c r="I219" s="2">
        <v>0.69</v>
      </c>
    </row>
    <row r="220" spans="2:9" x14ac:dyDescent="0.2">
      <c r="B220" s="2">
        <v>1</v>
      </c>
      <c r="C220" s="2" t="s">
        <v>668</v>
      </c>
      <c r="D220" s="2" t="s">
        <v>268</v>
      </c>
      <c r="E220" s="2" t="s">
        <v>95</v>
      </c>
      <c r="F220" s="2" t="s">
        <v>670</v>
      </c>
      <c r="G220" s="2" t="s">
        <v>270</v>
      </c>
      <c r="H220" s="2">
        <v>0.69</v>
      </c>
      <c r="I220" s="2">
        <v>0.69</v>
      </c>
    </row>
    <row r="221" spans="2:9" x14ac:dyDescent="0.2">
      <c r="B221" s="2">
        <v>1</v>
      </c>
      <c r="C221" s="2" t="s">
        <v>668</v>
      </c>
      <c r="D221" s="2" t="s">
        <v>268</v>
      </c>
      <c r="E221" s="2" t="s">
        <v>95</v>
      </c>
      <c r="F221" s="2" t="s">
        <v>317</v>
      </c>
      <c r="G221" s="2" t="s">
        <v>270</v>
      </c>
      <c r="H221" s="2">
        <v>0.69</v>
      </c>
      <c r="I221" s="2">
        <v>0.69</v>
      </c>
    </row>
    <row r="222" spans="2:9" x14ac:dyDescent="0.2">
      <c r="B222" s="2">
        <v>1</v>
      </c>
      <c r="C222" s="2" t="s">
        <v>668</v>
      </c>
      <c r="D222" s="2" t="s">
        <v>268</v>
      </c>
      <c r="E222" s="2" t="s">
        <v>95</v>
      </c>
      <c r="F222" s="2" t="s">
        <v>276</v>
      </c>
      <c r="G222" s="2" t="s">
        <v>270</v>
      </c>
      <c r="H222" s="2">
        <v>0.69</v>
      </c>
      <c r="I222" s="2">
        <v>0.69</v>
      </c>
    </row>
    <row r="223" spans="2:9" x14ac:dyDescent="0.2">
      <c r="B223" s="2">
        <v>1</v>
      </c>
      <c r="C223" s="2" t="s">
        <v>668</v>
      </c>
      <c r="D223" s="2" t="s">
        <v>268</v>
      </c>
      <c r="E223" s="2" t="s">
        <v>95</v>
      </c>
      <c r="F223" s="2" t="s">
        <v>308</v>
      </c>
      <c r="G223" s="2" t="s">
        <v>270</v>
      </c>
      <c r="H223" s="2">
        <v>0.69</v>
      </c>
      <c r="I223" s="2">
        <v>0.69</v>
      </c>
    </row>
    <row r="224" spans="2:9" x14ac:dyDescent="0.2">
      <c r="B224" s="2">
        <v>1</v>
      </c>
      <c r="C224" s="2" t="s">
        <v>668</v>
      </c>
      <c r="D224" s="2" t="s">
        <v>268</v>
      </c>
      <c r="E224" s="2" t="s">
        <v>32</v>
      </c>
      <c r="F224" s="2" t="s">
        <v>112</v>
      </c>
      <c r="G224" s="2" t="s">
        <v>270</v>
      </c>
      <c r="H224" s="2">
        <v>0.69</v>
      </c>
      <c r="I224" s="2">
        <v>0.69</v>
      </c>
    </row>
    <row r="225" spans="2:9" x14ac:dyDescent="0.2">
      <c r="B225" s="2">
        <v>1</v>
      </c>
      <c r="C225" s="2" t="s">
        <v>668</v>
      </c>
      <c r="D225" s="2" t="s">
        <v>268</v>
      </c>
      <c r="E225" s="2" t="s">
        <v>32</v>
      </c>
      <c r="F225" s="2" t="s">
        <v>216</v>
      </c>
      <c r="G225" s="2" t="s">
        <v>270</v>
      </c>
      <c r="H225" s="2">
        <v>0.69</v>
      </c>
      <c r="I225" s="2">
        <v>0.69</v>
      </c>
    </row>
    <row r="226" spans="2:9" x14ac:dyDescent="0.2">
      <c r="B226" s="2">
        <v>1</v>
      </c>
      <c r="C226" s="2" t="s">
        <v>668</v>
      </c>
      <c r="D226" s="2" t="s">
        <v>268</v>
      </c>
      <c r="E226" s="2" t="s">
        <v>32</v>
      </c>
      <c r="F226" s="2" t="s">
        <v>218</v>
      </c>
      <c r="G226" s="2" t="s">
        <v>270</v>
      </c>
      <c r="H226" s="2">
        <v>0.69</v>
      </c>
      <c r="I226" s="2">
        <v>0.69</v>
      </c>
    </row>
    <row r="227" spans="2:9" x14ac:dyDescent="0.2">
      <c r="B227" s="2">
        <v>1</v>
      </c>
      <c r="C227" s="2" t="s">
        <v>668</v>
      </c>
      <c r="D227" s="2" t="s">
        <v>268</v>
      </c>
      <c r="E227" s="2" t="s">
        <v>32</v>
      </c>
      <c r="F227" s="2" t="s">
        <v>219</v>
      </c>
      <c r="G227" s="2" t="s">
        <v>270</v>
      </c>
      <c r="H227" s="2">
        <v>0.69</v>
      </c>
      <c r="I227" s="2">
        <v>0.69</v>
      </c>
    </row>
    <row r="228" spans="2:9" x14ac:dyDescent="0.2">
      <c r="B228" s="2">
        <v>11</v>
      </c>
      <c r="C228" s="2" t="s">
        <v>668</v>
      </c>
      <c r="D228" s="2" t="s">
        <v>268</v>
      </c>
      <c r="E228" s="2" t="s">
        <v>32</v>
      </c>
      <c r="F228" s="2" t="s">
        <v>220</v>
      </c>
      <c r="G228" s="2" t="s">
        <v>270</v>
      </c>
      <c r="H228" s="2">
        <v>0.69</v>
      </c>
      <c r="I228" s="2">
        <v>7.59</v>
      </c>
    </row>
    <row r="229" spans="2:9" x14ac:dyDescent="0.2">
      <c r="B229" s="2">
        <v>1</v>
      </c>
      <c r="C229" s="2" t="s">
        <v>668</v>
      </c>
      <c r="D229" s="2" t="s">
        <v>268</v>
      </c>
      <c r="E229" s="2" t="s">
        <v>32</v>
      </c>
      <c r="F229" s="2" t="s">
        <v>271</v>
      </c>
      <c r="G229" s="2" t="s">
        <v>270</v>
      </c>
      <c r="H229" s="2">
        <v>0.69</v>
      </c>
      <c r="I229" s="2">
        <v>0.69</v>
      </c>
    </row>
    <row r="230" spans="2:9" x14ac:dyDescent="0.2">
      <c r="B230" s="2">
        <v>1</v>
      </c>
      <c r="C230" s="2" t="s">
        <v>668</v>
      </c>
      <c r="D230" s="2" t="s">
        <v>268</v>
      </c>
      <c r="E230" s="2" t="s">
        <v>32</v>
      </c>
      <c r="F230" s="2" t="s">
        <v>272</v>
      </c>
      <c r="G230" s="2" t="s">
        <v>270</v>
      </c>
      <c r="H230" s="2">
        <v>0.69</v>
      </c>
      <c r="I230" s="2">
        <v>0.69</v>
      </c>
    </row>
    <row r="231" spans="2:9" x14ac:dyDescent="0.2">
      <c r="B231" s="2">
        <v>1</v>
      </c>
      <c r="C231" s="2" t="s">
        <v>668</v>
      </c>
      <c r="D231" s="2" t="s">
        <v>268</v>
      </c>
      <c r="E231" s="2" t="s">
        <v>32</v>
      </c>
      <c r="F231" s="2" t="s">
        <v>273</v>
      </c>
      <c r="G231" s="2" t="s">
        <v>270</v>
      </c>
      <c r="H231" s="2">
        <v>0.69</v>
      </c>
      <c r="I231" s="2">
        <v>0.69</v>
      </c>
    </row>
    <row r="232" spans="2:9" x14ac:dyDescent="0.2">
      <c r="B232" s="2">
        <v>1</v>
      </c>
      <c r="C232" s="2" t="s">
        <v>668</v>
      </c>
      <c r="D232" s="2" t="s">
        <v>268</v>
      </c>
      <c r="E232" s="2" t="s">
        <v>32</v>
      </c>
      <c r="F232" s="2" t="s">
        <v>274</v>
      </c>
      <c r="G232" s="2" t="s">
        <v>270</v>
      </c>
      <c r="H232" s="2">
        <v>0.69</v>
      </c>
      <c r="I232" s="2">
        <v>0.69</v>
      </c>
    </row>
    <row r="233" spans="2:9" x14ac:dyDescent="0.2">
      <c r="B233" s="2">
        <v>1</v>
      </c>
      <c r="C233" s="2" t="s">
        <v>671</v>
      </c>
      <c r="D233" s="2" t="s">
        <v>672</v>
      </c>
      <c r="G233" s="2" t="s">
        <v>673</v>
      </c>
      <c r="H233" s="2">
        <v>37.36</v>
      </c>
      <c r="I233" s="2">
        <v>37.36</v>
      </c>
    </row>
    <row r="234" spans="2:9" x14ac:dyDescent="0.2">
      <c r="B234" s="2">
        <v>2</v>
      </c>
      <c r="C234" s="2" t="s">
        <v>109</v>
      </c>
      <c r="D234" s="2" t="s">
        <v>674</v>
      </c>
      <c r="E234" s="2" t="s">
        <v>28</v>
      </c>
      <c r="G234" s="2" t="s">
        <v>675</v>
      </c>
      <c r="H234" s="2">
        <v>0.16</v>
      </c>
      <c r="I234" s="2">
        <v>0.32</v>
      </c>
    </row>
    <row r="235" spans="2:9" x14ac:dyDescent="0.2">
      <c r="B235" s="2">
        <v>2</v>
      </c>
      <c r="C235" s="2" t="s">
        <v>109</v>
      </c>
      <c r="D235" s="2" t="s">
        <v>674</v>
      </c>
      <c r="E235" s="2" t="s">
        <v>72</v>
      </c>
      <c r="G235" s="2" t="s">
        <v>675</v>
      </c>
      <c r="H235" s="2">
        <v>0.16</v>
      </c>
      <c r="I235" s="2">
        <v>0.32</v>
      </c>
    </row>
    <row r="236" spans="2:9" x14ac:dyDescent="0.2">
      <c r="B236" s="2">
        <v>334</v>
      </c>
      <c r="C236" s="2" t="s">
        <v>109</v>
      </c>
      <c r="D236" s="2" t="s">
        <v>674</v>
      </c>
      <c r="E236" s="2" t="s">
        <v>31</v>
      </c>
      <c r="G236" s="2" t="s">
        <v>675</v>
      </c>
      <c r="H236" s="2">
        <v>0.16</v>
      </c>
      <c r="I236" s="2">
        <v>53.44</v>
      </c>
    </row>
    <row r="237" spans="2:9" x14ac:dyDescent="0.2">
      <c r="B237" s="2">
        <v>1</v>
      </c>
      <c r="C237" s="2" t="s">
        <v>676</v>
      </c>
      <c r="D237" s="2" t="s">
        <v>677</v>
      </c>
      <c r="E237" s="2" t="s">
        <v>28</v>
      </c>
      <c r="F237" s="2" t="s">
        <v>279</v>
      </c>
      <c r="G237" s="2" t="s">
        <v>678</v>
      </c>
      <c r="H237" s="2">
        <v>0.66</v>
      </c>
      <c r="I237" s="2">
        <v>0.66</v>
      </c>
    </row>
    <row r="238" spans="2:9" x14ac:dyDescent="0.2">
      <c r="B238" s="2">
        <v>1</v>
      </c>
      <c r="C238" s="2" t="s">
        <v>676</v>
      </c>
      <c r="D238" s="2" t="s">
        <v>677</v>
      </c>
      <c r="E238" s="2" t="s">
        <v>28</v>
      </c>
      <c r="F238" s="2" t="s">
        <v>679</v>
      </c>
      <c r="G238" s="2" t="s">
        <v>678</v>
      </c>
      <c r="H238" s="2">
        <v>0.66</v>
      </c>
      <c r="I238" s="2">
        <v>0.66</v>
      </c>
    </row>
    <row r="239" spans="2:9" x14ac:dyDescent="0.2">
      <c r="B239" s="2">
        <v>1</v>
      </c>
      <c r="C239" s="2" t="s">
        <v>676</v>
      </c>
      <c r="D239" s="2" t="s">
        <v>677</v>
      </c>
      <c r="E239" s="2" t="s">
        <v>28</v>
      </c>
      <c r="F239" s="2" t="s">
        <v>277</v>
      </c>
      <c r="G239" s="2" t="s">
        <v>678</v>
      </c>
      <c r="H239" s="2">
        <v>0.66</v>
      </c>
      <c r="I239" s="2">
        <v>0.66</v>
      </c>
    </row>
    <row r="240" spans="2:9" x14ac:dyDescent="0.2">
      <c r="B240" s="2">
        <v>1</v>
      </c>
      <c r="C240" s="2" t="s">
        <v>676</v>
      </c>
      <c r="D240" s="2" t="s">
        <v>677</v>
      </c>
      <c r="E240" s="2" t="s">
        <v>28</v>
      </c>
      <c r="F240" s="2" t="s">
        <v>278</v>
      </c>
      <c r="G240" s="2" t="s">
        <v>678</v>
      </c>
      <c r="H240" s="2">
        <v>0.66</v>
      </c>
      <c r="I240" s="2">
        <v>0.66</v>
      </c>
    </row>
    <row r="241" spans="2:9" x14ac:dyDescent="0.2">
      <c r="B241" s="2">
        <v>1</v>
      </c>
      <c r="C241" s="2" t="s">
        <v>676</v>
      </c>
      <c r="D241" s="2" t="s">
        <v>677</v>
      </c>
      <c r="E241" s="2" t="s">
        <v>30</v>
      </c>
      <c r="F241" s="2" t="s">
        <v>279</v>
      </c>
      <c r="G241" s="2" t="s">
        <v>678</v>
      </c>
      <c r="H241" s="2">
        <v>0.66</v>
      </c>
      <c r="I241" s="2">
        <v>0.66</v>
      </c>
    </row>
    <row r="242" spans="2:9" x14ac:dyDescent="0.2">
      <c r="B242" s="2">
        <v>1</v>
      </c>
      <c r="C242" s="2" t="s">
        <v>676</v>
      </c>
      <c r="D242" s="2" t="s">
        <v>677</v>
      </c>
      <c r="E242" s="2" t="s">
        <v>30</v>
      </c>
      <c r="F242" s="2" t="s">
        <v>679</v>
      </c>
      <c r="G242" s="2" t="s">
        <v>678</v>
      </c>
      <c r="H242" s="2">
        <v>0.66</v>
      </c>
      <c r="I242" s="2">
        <v>0.66</v>
      </c>
    </row>
    <row r="243" spans="2:9" x14ac:dyDescent="0.2">
      <c r="B243" s="2">
        <v>1</v>
      </c>
      <c r="C243" s="2" t="s">
        <v>676</v>
      </c>
      <c r="D243" s="2" t="s">
        <v>677</v>
      </c>
      <c r="E243" s="2" t="s">
        <v>30</v>
      </c>
      <c r="F243" s="2" t="s">
        <v>277</v>
      </c>
      <c r="G243" s="2" t="s">
        <v>678</v>
      </c>
      <c r="H243" s="2">
        <v>0.66</v>
      </c>
      <c r="I243" s="2">
        <v>0.66</v>
      </c>
    </row>
    <row r="244" spans="2:9" x14ac:dyDescent="0.2">
      <c r="B244" s="2">
        <v>1</v>
      </c>
      <c r="C244" s="2" t="s">
        <v>676</v>
      </c>
      <c r="D244" s="2" t="s">
        <v>677</v>
      </c>
      <c r="E244" s="2" t="s">
        <v>30</v>
      </c>
      <c r="F244" s="2" t="s">
        <v>278</v>
      </c>
      <c r="G244" s="2" t="s">
        <v>678</v>
      </c>
      <c r="H244" s="2">
        <v>0.66</v>
      </c>
      <c r="I244" s="2">
        <v>0.66</v>
      </c>
    </row>
    <row r="245" spans="2:9" x14ac:dyDescent="0.2">
      <c r="B245" s="2">
        <v>1</v>
      </c>
      <c r="C245" s="2" t="s">
        <v>676</v>
      </c>
      <c r="D245" s="2" t="s">
        <v>677</v>
      </c>
      <c r="E245" s="2" t="s">
        <v>31</v>
      </c>
      <c r="F245" s="2" t="s">
        <v>279</v>
      </c>
      <c r="G245" s="2" t="s">
        <v>678</v>
      </c>
      <c r="H245" s="2">
        <v>0.66</v>
      </c>
      <c r="I245" s="2">
        <v>0.66</v>
      </c>
    </row>
    <row r="246" spans="2:9" x14ac:dyDescent="0.2">
      <c r="B246" s="2">
        <v>1</v>
      </c>
      <c r="C246" s="2" t="s">
        <v>676</v>
      </c>
      <c r="D246" s="2" t="s">
        <v>677</v>
      </c>
      <c r="E246" s="2" t="s">
        <v>31</v>
      </c>
      <c r="F246" s="2" t="s">
        <v>679</v>
      </c>
      <c r="G246" s="2" t="s">
        <v>678</v>
      </c>
      <c r="H246" s="2">
        <v>0.66</v>
      </c>
      <c r="I246" s="2">
        <v>0.66</v>
      </c>
    </row>
    <row r="247" spans="2:9" x14ac:dyDescent="0.2">
      <c r="B247" s="2">
        <v>1</v>
      </c>
      <c r="C247" s="2" t="s">
        <v>676</v>
      </c>
      <c r="D247" s="2" t="s">
        <v>677</v>
      </c>
      <c r="E247" s="2" t="s">
        <v>31</v>
      </c>
      <c r="F247" s="2" t="s">
        <v>277</v>
      </c>
      <c r="G247" s="2" t="s">
        <v>678</v>
      </c>
      <c r="H247" s="2">
        <v>0.66</v>
      </c>
      <c r="I247" s="2">
        <v>0.66</v>
      </c>
    </row>
    <row r="248" spans="2:9" x14ac:dyDescent="0.2">
      <c r="B248" s="2">
        <v>1</v>
      </c>
      <c r="C248" s="2" t="s">
        <v>676</v>
      </c>
      <c r="D248" s="2" t="s">
        <v>677</v>
      </c>
      <c r="E248" s="2" t="s">
        <v>31</v>
      </c>
      <c r="F248" s="2" t="s">
        <v>278</v>
      </c>
      <c r="G248" s="2" t="s">
        <v>678</v>
      </c>
      <c r="H248" s="2">
        <v>0.66</v>
      </c>
      <c r="I248" s="2">
        <v>0.66</v>
      </c>
    </row>
    <row r="249" spans="2:9" x14ac:dyDescent="0.2">
      <c r="B249" s="2">
        <v>1</v>
      </c>
      <c r="C249" s="2" t="s">
        <v>676</v>
      </c>
      <c r="D249" s="2" t="s">
        <v>677</v>
      </c>
      <c r="E249" s="2" t="s">
        <v>32</v>
      </c>
      <c r="F249" s="2" t="s">
        <v>679</v>
      </c>
      <c r="G249" s="2" t="s">
        <v>678</v>
      </c>
      <c r="H249" s="2">
        <v>0.66</v>
      </c>
      <c r="I249" s="2">
        <v>0.66</v>
      </c>
    </row>
    <row r="250" spans="2:9" x14ac:dyDescent="0.2">
      <c r="B250" s="2">
        <v>1</v>
      </c>
      <c r="C250" s="2" t="s">
        <v>680</v>
      </c>
      <c r="D250" s="2" t="s">
        <v>681</v>
      </c>
      <c r="E250" s="2" t="s">
        <v>28</v>
      </c>
      <c r="F250" s="2" t="s">
        <v>279</v>
      </c>
      <c r="G250" s="2" t="s">
        <v>682</v>
      </c>
      <c r="H250" s="2">
        <v>0.61</v>
      </c>
      <c r="I250" s="2">
        <v>0.61</v>
      </c>
    </row>
    <row r="251" spans="2:9" x14ac:dyDescent="0.2">
      <c r="B251" s="2">
        <v>1</v>
      </c>
      <c r="C251" s="2" t="s">
        <v>683</v>
      </c>
      <c r="D251" s="2" t="s">
        <v>684</v>
      </c>
      <c r="E251" s="2" t="s">
        <v>28</v>
      </c>
      <c r="G251" s="2" t="s">
        <v>685</v>
      </c>
      <c r="H251" s="2">
        <v>0.14000000000000001</v>
      </c>
      <c r="I251" s="2">
        <v>0.14000000000000001</v>
      </c>
    </row>
    <row r="252" spans="2:9" x14ac:dyDescent="0.2">
      <c r="B252" s="2">
        <v>1</v>
      </c>
      <c r="C252" s="2" t="s">
        <v>686</v>
      </c>
      <c r="D252" s="2" t="s">
        <v>687</v>
      </c>
      <c r="E252" s="2" t="s">
        <v>279</v>
      </c>
      <c r="G252" s="2" t="s">
        <v>688</v>
      </c>
      <c r="H252" s="2">
        <v>0.14000000000000001</v>
      </c>
      <c r="I252" s="2">
        <v>0.14000000000000001</v>
      </c>
    </row>
    <row r="253" spans="2:9" x14ac:dyDescent="0.2">
      <c r="B253" s="2">
        <v>1</v>
      </c>
      <c r="C253" s="2" t="s">
        <v>689</v>
      </c>
      <c r="D253" s="2" t="s">
        <v>690</v>
      </c>
      <c r="E253" s="2" t="s">
        <v>641</v>
      </c>
      <c r="G253" s="2" t="s">
        <v>691</v>
      </c>
      <c r="H253" s="2">
        <v>0.14000000000000001</v>
      </c>
      <c r="I253" s="2">
        <v>0.14000000000000001</v>
      </c>
    </row>
    <row r="254" spans="2:9" x14ac:dyDescent="0.2">
      <c r="B254" s="2">
        <v>1</v>
      </c>
      <c r="C254" s="2" t="s">
        <v>692</v>
      </c>
      <c r="D254" s="2" t="s">
        <v>693</v>
      </c>
      <c r="G254" s="2" t="s">
        <v>694</v>
      </c>
      <c r="H254" s="2">
        <v>0.14000000000000001</v>
      </c>
      <c r="I254" s="2">
        <v>0.14000000000000001</v>
      </c>
    </row>
    <row r="255" spans="2:9" x14ac:dyDescent="0.2">
      <c r="B255" s="2">
        <v>1</v>
      </c>
      <c r="C255" s="2" t="s">
        <v>695</v>
      </c>
      <c r="D255" s="2" t="s">
        <v>696</v>
      </c>
      <c r="G255" s="2" t="s">
        <v>697</v>
      </c>
      <c r="H255" s="2">
        <v>0.14000000000000001</v>
      </c>
      <c r="I255" s="2">
        <v>0.14000000000000001</v>
      </c>
    </row>
    <row r="256" spans="2:9" x14ac:dyDescent="0.2">
      <c r="B256" s="2">
        <v>1</v>
      </c>
      <c r="C256" s="2" t="s">
        <v>698</v>
      </c>
      <c r="D256" s="2" t="s">
        <v>699</v>
      </c>
      <c r="E256" s="2" t="s">
        <v>31</v>
      </c>
      <c r="F256" s="2" t="s">
        <v>112</v>
      </c>
      <c r="G256" s="2" t="s">
        <v>700</v>
      </c>
      <c r="H256" s="2">
        <v>0.55000000000000004</v>
      </c>
      <c r="I256" s="2">
        <v>0.55000000000000004</v>
      </c>
    </row>
    <row r="257" spans="2:9" x14ac:dyDescent="0.2">
      <c r="B257" s="2">
        <v>1</v>
      </c>
      <c r="C257" s="2" t="s">
        <v>132</v>
      </c>
      <c r="D257" s="2" t="s">
        <v>701</v>
      </c>
      <c r="E257" s="2" t="s">
        <v>31</v>
      </c>
      <c r="F257" s="2" t="s">
        <v>112</v>
      </c>
      <c r="G257" s="2" t="s">
        <v>702</v>
      </c>
      <c r="H257" s="2">
        <v>0.56000000000000005</v>
      </c>
      <c r="I257" s="2">
        <v>0.56000000000000005</v>
      </c>
    </row>
    <row r="258" spans="2:9" x14ac:dyDescent="0.2">
      <c r="B258" s="2">
        <v>1</v>
      </c>
      <c r="C258" s="2" t="s">
        <v>703</v>
      </c>
      <c r="D258" s="2" t="s">
        <v>704</v>
      </c>
      <c r="E258" s="2" t="s">
        <v>705</v>
      </c>
      <c r="G258" s="2" t="s">
        <v>706</v>
      </c>
      <c r="H258" s="2">
        <v>24.43</v>
      </c>
      <c r="I258" s="2">
        <v>24.43</v>
      </c>
    </row>
    <row r="259" spans="2:9" x14ac:dyDescent="0.2">
      <c r="B259" s="2">
        <v>2</v>
      </c>
      <c r="C259" s="2" t="s">
        <v>132</v>
      </c>
      <c r="D259" s="2" t="s">
        <v>701</v>
      </c>
      <c r="E259" s="2" t="s">
        <v>707</v>
      </c>
      <c r="F259" s="2" t="s">
        <v>245</v>
      </c>
      <c r="G259" s="2" t="s">
        <v>702</v>
      </c>
      <c r="H259" s="2">
        <v>0.56000000000000005</v>
      </c>
      <c r="I259" s="2">
        <v>1.1200000000000001</v>
      </c>
    </row>
    <row r="260" spans="2:9" x14ac:dyDescent="0.2">
      <c r="B260" s="2">
        <v>1</v>
      </c>
      <c r="C260" s="2" t="s">
        <v>708</v>
      </c>
      <c r="D260" s="2" t="s">
        <v>709</v>
      </c>
      <c r="E260" s="2" t="s">
        <v>30</v>
      </c>
      <c r="G260" s="2" t="s">
        <v>710</v>
      </c>
      <c r="H260" s="2">
        <v>1.1599999999999999</v>
      </c>
      <c r="I260" s="2">
        <v>1.1599999999999999</v>
      </c>
    </row>
    <row r="261" spans="2:9" x14ac:dyDescent="0.2">
      <c r="F261" s="2" t="s">
        <v>261</v>
      </c>
      <c r="G261" s="103">
        <v>41893.03</v>
      </c>
    </row>
    <row r="262" spans="2:9" x14ac:dyDescent="0.2">
      <c r="F262" s="2" t="s">
        <v>262</v>
      </c>
      <c r="G262" s="103">
        <v>6283.95</v>
      </c>
    </row>
    <row r="263" spans="2:9" x14ac:dyDescent="0.2">
      <c r="F263" s="2" t="s">
        <v>263</v>
      </c>
      <c r="G263" s="103">
        <v>35609.08</v>
      </c>
    </row>
    <row r="264" spans="2:9" x14ac:dyDescent="0.2">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2023-09-06T03:23:59Z</cp:lastPrinted>
  <dcterms:created xsi:type="dcterms:W3CDTF">2009-06-02T18:56:54Z</dcterms:created>
  <dcterms:modified xsi:type="dcterms:W3CDTF">2023-09-06T03:29:23Z</dcterms:modified>
</cp:coreProperties>
</file>