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D17D810-01E7-4B1F-9161-3C34BA1E25CE}"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Invoice!$A$1:$K$133</definedName>
    <definedName name="_xlnm.Print_Area" localSheetId="3">'Shipping Invoice'!$A$1:$L$126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3" i="2" l="1"/>
  <c r="K124" i="7"/>
  <c r="K123" i="7"/>
  <c r="E117" i="6"/>
  <c r="E116" i="6"/>
  <c r="E115" i="6"/>
  <c r="E113" i="6"/>
  <c r="E112" i="6"/>
  <c r="E109" i="6"/>
  <c r="E108" i="6"/>
  <c r="E107" i="6"/>
  <c r="E106" i="6"/>
  <c r="E105" i="6"/>
  <c r="E104" i="6"/>
  <c r="E103" i="6"/>
  <c r="E101" i="6"/>
  <c r="E100" i="6"/>
  <c r="E99" i="6"/>
  <c r="E97" i="6"/>
  <c r="E96" i="6"/>
  <c r="E93" i="6"/>
  <c r="E92" i="6"/>
  <c r="E91" i="6"/>
  <c r="E90" i="6"/>
  <c r="E89" i="6"/>
  <c r="E88" i="6"/>
  <c r="E87" i="6"/>
  <c r="E85" i="6"/>
  <c r="E84" i="6"/>
  <c r="E83" i="6"/>
  <c r="E81" i="6"/>
  <c r="E80" i="6"/>
  <c r="E77" i="6"/>
  <c r="E76" i="6"/>
  <c r="E75" i="6"/>
  <c r="E74" i="6"/>
  <c r="E73" i="6"/>
  <c r="E72" i="6"/>
  <c r="E71" i="6"/>
  <c r="E69" i="6"/>
  <c r="E68" i="6"/>
  <c r="E67" i="6"/>
  <c r="E65" i="6"/>
  <c r="E64" i="6"/>
  <c r="E61" i="6"/>
  <c r="E60" i="6"/>
  <c r="E59" i="6"/>
  <c r="E58" i="6"/>
  <c r="E57" i="6"/>
  <c r="E56" i="6"/>
  <c r="E55" i="6"/>
  <c r="E53" i="6"/>
  <c r="E52" i="6"/>
  <c r="E51" i="6"/>
  <c r="E49" i="6"/>
  <c r="E48" i="6"/>
  <c r="E45" i="6"/>
  <c r="E44" i="6"/>
  <c r="E43" i="6"/>
  <c r="E42" i="6"/>
  <c r="E41" i="6"/>
  <c r="E40" i="6"/>
  <c r="E39" i="6"/>
  <c r="E37" i="6"/>
  <c r="E36" i="6"/>
  <c r="E35" i="6"/>
  <c r="E33" i="6"/>
  <c r="E32" i="6"/>
  <c r="E29" i="6"/>
  <c r="E28" i="6"/>
  <c r="E27" i="6"/>
  <c r="E26" i="6"/>
  <c r="E25" i="6"/>
  <c r="E24" i="6"/>
  <c r="E23" i="6"/>
  <c r="E21" i="6"/>
  <c r="E20" i="6"/>
  <c r="E19" i="6"/>
  <c r="K14" i="7"/>
  <c r="K17" i="7"/>
  <c r="K10" i="7"/>
  <c r="I120" i="7"/>
  <c r="B117" i="7"/>
  <c r="I117" i="7"/>
  <c r="I116" i="7"/>
  <c r="I115" i="7"/>
  <c r="B109" i="7"/>
  <c r="I109" i="7"/>
  <c r="I108" i="7"/>
  <c r="I107" i="7"/>
  <c r="B106" i="7"/>
  <c r="I103" i="7"/>
  <c r="I102" i="7"/>
  <c r="I101" i="7"/>
  <c r="B95" i="7"/>
  <c r="I95" i="7"/>
  <c r="B94" i="7"/>
  <c r="K94" i="7" s="1"/>
  <c r="I94" i="7"/>
  <c r="I93" i="7"/>
  <c r="I89" i="7"/>
  <c r="I88" i="7"/>
  <c r="I87" i="7"/>
  <c r="I85" i="7"/>
  <c r="B83" i="7"/>
  <c r="B82" i="7"/>
  <c r="I82" i="7"/>
  <c r="I81" i="7"/>
  <c r="I80" i="7"/>
  <c r="B79" i="7"/>
  <c r="I76" i="7"/>
  <c r="I75" i="7"/>
  <c r="B74" i="7"/>
  <c r="I73" i="7"/>
  <c r="I69" i="7"/>
  <c r="I68" i="7"/>
  <c r="B67" i="7"/>
  <c r="K67" i="7" s="1"/>
  <c r="I67" i="7"/>
  <c r="B66" i="7"/>
  <c r="B63" i="7"/>
  <c r="I63" i="7"/>
  <c r="B62" i="7"/>
  <c r="I61" i="7"/>
  <c r="I57" i="7"/>
  <c r="I56" i="7"/>
  <c r="I55" i="7"/>
  <c r="I54" i="7"/>
  <c r="I53" i="7"/>
  <c r="B50" i="7"/>
  <c r="I50" i="7"/>
  <c r="K50" i="7" s="1"/>
  <c r="I49" i="7"/>
  <c r="B47" i="7"/>
  <c r="B46" i="7"/>
  <c r="I46" i="7"/>
  <c r="K46" i="7" s="1"/>
  <c r="I45" i="7"/>
  <c r="I44" i="7"/>
  <c r="I43" i="7"/>
  <c r="I42" i="7"/>
  <c r="I39" i="7"/>
  <c r="I38" i="7"/>
  <c r="I37" i="7"/>
  <c r="I36" i="7"/>
  <c r="B34" i="7"/>
  <c r="I32" i="7"/>
  <c r="I31" i="7"/>
  <c r="B30" i="7"/>
  <c r="I30" i="7"/>
  <c r="K30" i="7" s="1"/>
  <c r="I26" i="7"/>
  <c r="I25" i="7"/>
  <c r="I24" i="7"/>
  <c r="I22" i="7"/>
  <c r="N1" i="7"/>
  <c r="I121" i="7" s="1"/>
  <c r="N1" i="6"/>
  <c r="E102" i="6" s="1"/>
  <c r="F1002" i="6"/>
  <c r="F1001" i="6"/>
  <c r="D117" i="6"/>
  <c r="B121" i="7" s="1"/>
  <c r="D116" i="6"/>
  <c r="B120" i="7" s="1"/>
  <c r="D115" i="6"/>
  <c r="B119" i="7" s="1"/>
  <c r="D114" i="6"/>
  <c r="B118" i="7" s="1"/>
  <c r="D113" i="6"/>
  <c r="D112" i="6"/>
  <c r="B116" i="7" s="1"/>
  <c r="D111" i="6"/>
  <c r="B115" i="7" s="1"/>
  <c r="D110" i="6"/>
  <c r="B114" i="7" s="1"/>
  <c r="D109" i="6"/>
  <c r="B113" i="7" s="1"/>
  <c r="D108" i="6"/>
  <c r="B112" i="7" s="1"/>
  <c r="D107" i="6"/>
  <c r="B111" i="7" s="1"/>
  <c r="D106" i="6"/>
  <c r="B110" i="7" s="1"/>
  <c r="D105" i="6"/>
  <c r="D104" i="6"/>
  <c r="B108" i="7" s="1"/>
  <c r="D103" i="6"/>
  <c r="B107" i="7" s="1"/>
  <c r="D102" i="6"/>
  <c r="D101" i="6"/>
  <c r="B105" i="7" s="1"/>
  <c r="D100" i="6"/>
  <c r="B104" i="7" s="1"/>
  <c r="D99" i="6"/>
  <c r="B103" i="7" s="1"/>
  <c r="D98" i="6"/>
  <c r="B102" i="7" s="1"/>
  <c r="K102" i="7" s="1"/>
  <c r="D97" i="6"/>
  <c r="B101" i="7" s="1"/>
  <c r="D96" i="6"/>
  <c r="B100" i="7" s="1"/>
  <c r="D95" i="6"/>
  <c r="B99" i="7" s="1"/>
  <c r="D94" i="6"/>
  <c r="B98" i="7" s="1"/>
  <c r="D93" i="6"/>
  <c r="B97" i="7" s="1"/>
  <c r="D92" i="6"/>
  <c r="B96" i="7" s="1"/>
  <c r="D91" i="6"/>
  <c r="D90" i="6"/>
  <c r="D89" i="6"/>
  <c r="B93" i="7" s="1"/>
  <c r="D88" i="6"/>
  <c r="B92" i="7" s="1"/>
  <c r="D87" i="6"/>
  <c r="B91" i="7" s="1"/>
  <c r="D86" i="6"/>
  <c r="B90" i="7" s="1"/>
  <c r="D85" i="6"/>
  <c r="B89" i="7" s="1"/>
  <c r="K89" i="7" s="1"/>
  <c r="D84" i="6"/>
  <c r="B88" i="7" s="1"/>
  <c r="D83" i="6"/>
  <c r="B87" i="7" s="1"/>
  <c r="D82" i="6"/>
  <c r="B86" i="7" s="1"/>
  <c r="D81" i="6"/>
  <c r="B85" i="7" s="1"/>
  <c r="D80" i="6"/>
  <c r="B84" i="7" s="1"/>
  <c r="D79" i="6"/>
  <c r="D78" i="6"/>
  <c r="D77" i="6"/>
  <c r="B81" i="7" s="1"/>
  <c r="K81" i="7" s="1"/>
  <c r="D76" i="6"/>
  <c r="B80" i="7" s="1"/>
  <c r="K80" i="7" s="1"/>
  <c r="D75" i="6"/>
  <c r="D74" i="6"/>
  <c r="B78" i="7" s="1"/>
  <c r="D73" i="6"/>
  <c r="B77" i="7" s="1"/>
  <c r="D72" i="6"/>
  <c r="B76" i="7" s="1"/>
  <c r="D71" i="6"/>
  <c r="B75" i="7" s="1"/>
  <c r="D70" i="6"/>
  <c r="D69" i="6"/>
  <c r="B73" i="7" s="1"/>
  <c r="K73" i="7" s="1"/>
  <c r="D68" i="6"/>
  <c r="B72" i="7" s="1"/>
  <c r="D67" i="6"/>
  <c r="B71" i="7" s="1"/>
  <c r="D66" i="6"/>
  <c r="B70" i="7" s="1"/>
  <c r="D65" i="6"/>
  <c r="B69" i="7" s="1"/>
  <c r="D64" i="6"/>
  <c r="B68" i="7" s="1"/>
  <c r="D63" i="6"/>
  <c r="D62" i="6"/>
  <c r="D61" i="6"/>
  <c r="B65" i="7" s="1"/>
  <c r="D60" i="6"/>
  <c r="B64" i="7" s="1"/>
  <c r="D59" i="6"/>
  <c r="D58" i="6"/>
  <c r="D57" i="6"/>
  <c r="B61" i="7" s="1"/>
  <c r="D56" i="6"/>
  <c r="B60" i="7" s="1"/>
  <c r="D55" i="6"/>
  <c r="B59" i="7" s="1"/>
  <c r="D54" i="6"/>
  <c r="B58" i="7" s="1"/>
  <c r="D53" i="6"/>
  <c r="B57" i="7" s="1"/>
  <c r="K57" i="7" s="1"/>
  <c r="D52" i="6"/>
  <c r="B56" i="7" s="1"/>
  <c r="K56" i="7" s="1"/>
  <c r="D51" i="6"/>
  <c r="B55" i="7" s="1"/>
  <c r="D50" i="6"/>
  <c r="B54" i="7" s="1"/>
  <c r="K54" i="7" s="1"/>
  <c r="D49" i="6"/>
  <c r="B53" i="7" s="1"/>
  <c r="D48" i="6"/>
  <c r="B52" i="7" s="1"/>
  <c r="D47" i="6"/>
  <c r="B51" i="7" s="1"/>
  <c r="D46" i="6"/>
  <c r="D45" i="6"/>
  <c r="B49" i="7" s="1"/>
  <c r="D44" i="6"/>
  <c r="B48" i="7" s="1"/>
  <c r="D43" i="6"/>
  <c r="D42" i="6"/>
  <c r="D41" i="6"/>
  <c r="B45" i="7" s="1"/>
  <c r="D40" i="6"/>
  <c r="B44" i="7" s="1"/>
  <c r="D39" i="6"/>
  <c r="B43" i="7" s="1"/>
  <c r="D38" i="6"/>
  <c r="B42" i="7" s="1"/>
  <c r="D37" i="6"/>
  <c r="B41" i="7" s="1"/>
  <c r="D36" i="6"/>
  <c r="B40" i="7" s="1"/>
  <c r="D35" i="6"/>
  <c r="B39" i="7" s="1"/>
  <c r="D34" i="6"/>
  <c r="B38" i="7" s="1"/>
  <c r="K38" i="7" s="1"/>
  <c r="D33" i="6"/>
  <c r="B37" i="7" s="1"/>
  <c r="D32" i="6"/>
  <c r="B36" i="7" s="1"/>
  <c r="D31" i="6"/>
  <c r="B35" i="7" s="1"/>
  <c r="D30" i="6"/>
  <c r="D29" i="6"/>
  <c r="B33" i="7" s="1"/>
  <c r="D28" i="6"/>
  <c r="B32" i="7" s="1"/>
  <c r="K32" i="7" s="1"/>
  <c r="D27" i="6"/>
  <c r="B31" i="7" s="1"/>
  <c r="D26" i="6"/>
  <c r="D25" i="6"/>
  <c r="B29" i="7" s="1"/>
  <c r="D24" i="6"/>
  <c r="B28" i="7" s="1"/>
  <c r="D23" i="6"/>
  <c r="B27" i="7" s="1"/>
  <c r="D22" i="6"/>
  <c r="B26" i="7" s="1"/>
  <c r="D21" i="6"/>
  <c r="B25" i="7" s="1"/>
  <c r="D20" i="6"/>
  <c r="B24" i="7" s="1"/>
  <c r="D19" i="6"/>
  <c r="B23" i="7" s="1"/>
  <c r="D18" i="6"/>
  <c r="B22" i="7" s="1"/>
  <c r="G3" i="6"/>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22" i="2" s="1"/>
  <c r="A1007" i="6"/>
  <c r="A1006" i="6"/>
  <c r="A1005" i="6"/>
  <c r="F1004" i="6"/>
  <c r="A1004" i="6"/>
  <c r="A1003" i="6"/>
  <c r="A1002" i="6"/>
  <c r="A1001" i="6"/>
  <c r="K118" i="7" l="1"/>
  <c r="K88" i="7"/>
  <c r="K120" i="7"/>
  <c r="K79" i="7"/>
  <c r="K26" i="7"/>
  <c r="K27" i="7"/>
  <c r="K43" i="7"/>
  <c r="K59" i="7"/>
  <c r="K75" i="7"/>
  <c r="K107" i="7"/>
  <c r="I33" i="7"/>
  <c r="K33" i="7" s="1"/>
  <c r="I58" i="7"/>
  <c r="I70" i="7"/>
  <c r="I83" i="7"/>
  <c r="I96" i="7"/>
  <c r="I110" i="7"/>
  <c r="K110" i="7" s="1"/>
  <c r="K96" i="7"/>
  <c r="K70" i="7"/>
  <c r="K106" i="7"/>
  <c r="K25" i="7"/>
  <c r="K58" i="7"/>
  <c r="K82" i="7"/>
  <c r="K44" i="7"/>
  <c r="K60" i="7"/>
  <c r="K76" i="7"/>
  <c r="K92" i="7"/>
  <c r="K108" i="7"/>
  <c r="I34" i="7"/>
  <c r="K34" i="7" s="1"/>
  <c r="I59" i="7"/>
  <c r="I71" i="7"/>
  <c r="K83" i="7"/>
  <c r="I97" i="7"/>
  <c r="K97" i="7" s="1"/>
  <c r="I111" i="7"/>
  <c r="K111" i="7" s="1"/>
  <c r="K49" i="7"/>
  <c r="K95" i="7"/>
  <c r="K109" i="7"/>
  <c r="K29" i="7"/>
  <c r="K45" i="7"/>
  <c r="K61" i="7"/>
  <c r="K93" i="7"/>
  <c r="I47" i="7"/>
  <c r="K47" i="7" s="1"/>
  <c r="I60" i="7"/>
  <c r="I72" i="7"/>
  <c r="K72" i="7" s="1"/>
  <c r="I84" i="7"/>
  <c r="I98" i="7"/>
  <c r="I112" i="7"/>
  <c r="K24" i="7"/>
  <c r="K121" i="7"/>
  <c r="K42" i="7"/>
  <c r="K78" i="7"/>
  <c r="I99" i="7"/>
  <c r="I113" i="7"/>
  <c r="K31" i="7"/>
  <c r="I23" i="7"/>
  <c r="I35" i="7"/>
  <c r="K35" i="7" s="1"/>
  <c r="I48" i="7"/>
  <c r="I62" i="7"/>
  <c r="K62" i="7" s="1"/>
  <c r="I74" i="7"/>
  <c r="K74" i="7" s="1"/>
  <c r="I86" i="7"/>
  <c r="K86" i="7" s="1"/>
  <c r="I100" i="7"/>
  <c r="K100" i="7" s="1"/>
  <c r="I114" i="7"/>
  <c r="K114" i="7" s="1"/>
  <c r="K48" i="7"/>
  <c r="K65" i="7"/>
  <c r="K99" i="7"/>
  <c r="I27" i="7"/>
  <c r="I64" i="7"/>
  <c r="K64" i="7" s="1"/>
  <c r="I77" i="7"/>
  <c r="K77" i="7" s="1"/>
  <c r="I90" i="7"/>
  <c r="K90" i="7" s="1"/>
  <c r="I104" i="7"/>
  <c r="K104" i="7" s="1"/>
  <c r="K117" i="7"/>
  <c r="K36" i="7"/>
  <c r="K68" i="7"/>
  <c r="K84" i="7"/>
  <c r="K116" i="7"/>
  <c r="I28" i="7"/>
  <c r="K28" i="7" s="1"/>
  <c r="I40" i="7"/>
  <c r="K40" i="7" s="1"/>
  <c r="I51" i="7"/>
  <c r="K51" i="7" s="1"/>
  <c r="I65" i="7"/>
  <c r="I78" i="7"/>
  <c r="I91" i="7"/>
  <c r="K91" i="7" s="1"/>
  <c r="I105" i="7"/>
  <c r="K105" i="7" s="1"/>
  <c r="I118" i="7"/>
  <c r="K112" i="7"/>
  <c r="K113" i="7"/>
  <c r="K98" i="7"/>
  <c r="K63" i="7"/>
  <c r="K115" i="7"/>
  <c r="K37" i="7"/>
  <c r="K53" i="7"/>
  <c r="K69" i="7"/>
  <c r="K85" i="7"/>
  <c r="K101" i="7"/>
  <c r="I29" i="7"/>
  <c r="I41" i="7"/>
  <c r="K41" i="7" s="1"/>
  <c r="I52" i="7"/>
  <c r="K52" i="7" s="1"/>
  <c r="I66" i="7"/>
  <c r="K66" i="7" s="1"/>
  <c r="I79" i="7"/>
  <c r="I92" i="7"/>
  <c r="I106" i="7"/>
  <c r="I119" i="7"/>
  <c r="K119" i="7" s="1"/>
  <c r="K23" i="7"/>
  <c r="K39" i="7"/>
  <c r="K55" i="7"/>
  <c r="K71" i="7"/>
  <c r="K87" i="7"/>
  <c r="K103" i="7"/>
  <c r="E30" i="6"/>
  <c r="E46" i="6"/>
  <c r="E62" i="6"/>
  <c r="E78" i="6"/>
  <c r="E94" i="6"/>
  <c r="E110" i="6"/>
  <c r="E31" i="6"/>
  <c r="E47" i="6"/>
  <c r="E63" i="6"/>
  <c r="E79" i="6"/>
  <c r="E95" i="6"/>
  <c r="E111" i="6"/>
  <c r="E18" i="6"/>
  <c r="E34" i="6"/>
  <c r="E50" i="6"/>
  <c r="E66" i="6"/>
  <c r="E82" i="6"/>
  <c r="E98" i="6"/>
  <c r="E114" i="6"/>
  <c r="E22" i="6"/>
  <c r="E38" i="6"/>
  <c r="E54" i="6"/>
  <c r="E70" i="6"/>
  <c r="E86" i="6"/>
  <c r="K22" i="7"/>
  <c r="B122" i="7"/>
  <c r="J125" i="2"/>
  <c r="M11" i="6"/>
  <c r="K122" i="7" l="1"/>
  <c r="K12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8" i="2" s="1"/>
  <c r="I132" i="2" l="1"/>
  <c r="I130" i="2" s="1"/>
  <c r="I133" i="2"/>
  <c r="I13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<sst xmlns="http://schemas.openxmlformats.org/spreadsheetml/2006/main" count="3316" uniqueCount="870">
  <si>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</si>
  <si>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</si>
  <si>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</si>
  <si>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</si>
  <si>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</si>
  <si>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</si>
  <si>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</si>
  <si>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</si>
  <si>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</si>
  <si>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</si>
  <si>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</si>
  <si>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</si>
  <si>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</si>
  <si>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</si>
  <si>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</si>
  <si>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</si>
  <si>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</si>
  <si>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</si>
  <si>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</si>
  <si>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</si>
  <si>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</si>
  <si>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</si>
  <si>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</si>
  <si>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</si>
  <si>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</si>
  <si>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</si>
  <si>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</si>
  <si>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</si>
  <si>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</si>
  <si>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</si>
  <si>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</si>
  <si>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</si>
  <si>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</si>
  <si>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</si>
  <si>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</si>
  <si>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</si>
  <si>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</si>
  <si>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</si>
  <si>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</si>
  <si>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</si>
  <si>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</si>
  <si>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</si>
  <si>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</si>
  <si>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</si>
  <si>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</si>
  <si>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</si>
  <si>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</si>
  <si>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</si>
  <si>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</si>
  <si>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</si>
  <si>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</si>
  <si>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</si>
  <si>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</si>
  <si>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</si>
  <si>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</si>
  <si>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</si>
  <si>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</si>
  <si>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</si>
  <si>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</si>
  <si>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</si>
  <si>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</si>
  <si>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</si>
  <si>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</si>
  <si>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</si>
  <si>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</si>
  <si>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</si>
  <si>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</si>
  <si>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</si>
  <si>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</si>
  <si>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</si>
  <si>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</si>
  <si>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</si>
  <si>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</si>
  <si>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</si>
  <si>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</si>
  <si>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</si>
  <si>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</si>
  <si>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</si>
  <si>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</si>
  <si>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</si>
  <si>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</si>
  <si>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</si>
  <si>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</si>
  <si>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</si>
  <si>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</si>
  <si>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</si>
  <si>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</si>
  <si>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</si>
  <si>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</si>
  <si>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</si>
  <si>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</si>
  <si>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</si>
  <si>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</si>
  <si>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</si>
  <si>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</si>
  <si>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</si>
  <si>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</si>
  <si>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</si>
  <si>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</si>
  <si>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</si>
  <si>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</si>
  <si>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</si>
  <si>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</si>
  <si>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</si>
  <si>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</si>
  <si>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</si>
  <si>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</si>
  <si>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</si>
  <si>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</si>
  <si>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</si>
  <si>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</si>
  <si>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</si>
  <si>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</si>
  <si>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</si>
  <si>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</si>
  <si>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</si>
  <si>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</si>
  <si>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</si>
  <si>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</si>
  <si>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</si>
  <si>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</si>
  <si>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</si>
  <si>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</si>
  <si>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</si>
  <si>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</si>
  <si>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</si>
  <si>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</si>
  <si>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</si>
  <si>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</si>
  <si>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</si>
  <si>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</si>
  <si>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</si>
  <si>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</si>
  <si>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</si>
  <si>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</si>
  <si>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</si>
  <si>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</si>
  <si>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</si>
  <si>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</si>
  <si>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</si>
  <si>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</si>
  <si>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</si>
  <si>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</si>
  <si>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</si>
  <si>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</si>
  <si>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</si>
  <si>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</si>
  <si>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</si>
  <si>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</si>
  <si>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</si>
  <si>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</si>
  <si>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</si>
  <si>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</si>
  <si>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</si>
  <si>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</si>
  <si>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</si>
  <si>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</si>
  <si>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</si>
  <si>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</si>
  <si>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</si>
  <si>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</si>
  <si>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</si>
  <si>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</si>
  <si>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</si>
  <si>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</si>
  <si>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</si>
  <si>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</si>
  <si>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</si>
  <si>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</si>
  <si>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</si>
  <si>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</si>
  <si>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</si>
  <si>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</si>
  <si>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</si>
  <si>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</si>
  <si>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</si>
  <si>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</si>
  <si>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</si>
  <si>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</si>
  <si>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</si>
  <si>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</si>
  <si>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</si>
  <si>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</si>
  <si>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</si>
  <si>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</si>
  <si>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</si>
  <si>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</si>
  <si>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</si>
  <si>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</si>
  <si>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</si>
  <si>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</si>
  <si>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</si>
  <si>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</si>
  <si>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</si>
  <si>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</si>
  <si>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</si>
  <si>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</si>
  <si>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</si>
  <si>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</si>
  <si>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</si>
  <si>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</si>
  <si>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</si>
  <si>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</si>
  <si>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</si>
  <si>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</si>
  <si>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</si>
  <si>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</si>
  <si>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</si>
  <si>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</si>
  <si>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</si>
  <si>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</si>
  <si>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</si>
  <si>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</si>
  <si>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</si>
  <si>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</si>
  <si>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</si>
  <si>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</si>
  <si>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</si>
  <si>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</si>
  <si>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</si>
  <si>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</si>
  <si>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</si>
  <si>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</si>
  <si>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</si>
  <si>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</si>
  <si>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</si>
  <si>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</si>
  <si>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</si>
  <si>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</si>
  <si>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</si>
  <si>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</si>
  <si>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</si>
  <si>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</si>
  <si>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</si>
  <si>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</si>
  <si>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</si>
  <si>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</si>
  <si>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</si>
  <si>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</si>
  <si>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</si>
  <si>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</si>
  <si>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</si>
  <si>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</si>
  <si>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</si>
  <si>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</si>
  <si>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</si>
  <si>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</si>
  <si>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</si>
  <si>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</si>
  <si>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</si>
  <si>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</si>
  <si>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</si>
  <si>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</si>
  <si>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</si>
  <si>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</si>
  <si>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</si>
  <si>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</si>
  <si>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</si>
  <si>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</si>
  <si>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</si>
  <si>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</si>
  <si>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</si>
  <si>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</si>
  <si>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</si>
  <si>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</si>
  <si>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</si>
  <si>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</si>
  <si>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</si>
  <si>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</si>
  <si>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</si>
  <si>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</si>
  <si>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</si>
  <si>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</si>
  <si>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</si>
  <si>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</si>
  <si>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</si>
  <si>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</si>
  <si>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</si>
  <si>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</si>
  <si>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</si>
  <si>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</si>
  <si>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</si>
  <si>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</si>
  <si>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</si>
  <si>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</si>
  <si>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</si>
  <si>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</si>
  <si>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</si>
  <si>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</si>
  <si>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</si>
  <si>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</si>
  <si>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</si>
  <si>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</si>
  <si>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</si>
  <si>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</si>
  <si>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</si>
  <si>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</si>
  <si>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</si>
  <si>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</si>
  <si>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</si>
  <si>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</si>
  <si>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</si>
  <si>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</si>
  <si>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</si>
  <si>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</si>
  <si>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</si>
  <si>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</si>
  <si>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</si>
  <si>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</si>
  <si>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</si>
  <si>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</si>
  <si>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</si>
  <si>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</si>
  <si>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</si>
  <si>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</si>
  <si>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</si>
  <si>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</si>
  <si>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</si>
  <si>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</si>
  <si>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</si>
  <si>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</si>
  <si>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</si>
  <si>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</si>
  <si>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</si>
  <si>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</si>
  <si>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</si>
  <si>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</si>
  <si>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</si>
  <si>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</si>
  <si>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</si>
  <si>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</si>
  <si>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</si>
  <si>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</si>
  <si>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</si>
  <si>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</si>
  <si>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</si>
  <si>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</si>
  <si>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</si>
  <si>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</si>
  <si>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</si>
  <si>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</si>
  <si>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</si>
  <si>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</si>
  <si>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</si>
  <si>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</si>
  <si>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</si>
  <si>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</si>
  <si>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</si>
  <si>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</si>
  <si>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</si>
  <si>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</si>
  <si>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</si>
  <si>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</si>
  <si>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</si>
  <si>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</si>
  <si>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</si>
  <si>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</si>
  <si>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</si>
  <si>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</si>
  <si>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</si>
  <si>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</si>
  <si>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</si>
  <si>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</si>
  <si>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</si>
  <si>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</si>
  <si>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</si>
  <si>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</si>
  <si>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</si>
  <si>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</si>
  <si>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</si>
  <si>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</si>
  <si>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</si>
  <si>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</si>
  <si>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</si>
  <si>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</si>
  <si>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</si>
  <si>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</si>
  <si>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</si>
  <si>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</si>
  <si>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</si>
  <si>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</si>
  <si>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</si>
  <si>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</si>
  <si>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</si>
  <si>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</si>
  <si>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</si>
  <si>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</si>
  <si>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</si>
  <si>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</si>
  <si>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</si>
  <si>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</si>
  <si>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</si>
  <si>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</si>
  <si>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</si>
  <si>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</si>
  <si>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</si>
  <si>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</si>
  <si>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</si>
  <si>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</si>
  <si>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</si>
  <si>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</si>
  <si>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</si>
  <si>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</si>
  <si>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</si>
  <si>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</si>
  <si>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</si>
  <si>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</si>
  <si>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</si>
  <si>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</si>
  <si>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</si>
  <si>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</si>
  <si>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</si>
  <si>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</si>
  <si>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</si>
  <si>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</si>
  <si>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</si>
  <si>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</si>
  <si>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</si>
  <si>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</si>
  <si>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</si>
  <si>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</si>
  <si>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</si>
  <si>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</si>
  <si>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</si>
  <si>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</si>
  <si>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</si>
  <si>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</si>
  <si>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</si>
  <si>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</si>
  <si>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</si>
  <si>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</si>
  <si>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</si>
  <si>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</si>
  <si>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</si>
  <si>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</si>
  <si>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</si>
  <si>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</si>
  <si>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</si>
  <si>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</si>
  <si>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</si>
  <si>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</si>
  <si>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</si>
  <si>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</si>
  <si>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</si>
  <si>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</si>
  <si>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</si>
  <si>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</si>
  <si>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</si>
  <si>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</si>
  <si>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</si>
  <si>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</si>
  <si>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</si>
  <si>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</si>
  <si>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</si>
  <si>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</si>
  <si>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</si>
  <si>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</si>
  <si>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</si>
  <si>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</si>
  <si>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</si>
  <si>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</si>
  <si>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</si>
  <si>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</si>
  <si>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</si>
  <si>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</si>
  <si>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</si>
  <si>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</si>
  <si>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</si>
  <si>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</si>
  <si>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</si>
  <si>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</si>
  <si>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</si>
  <si>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</si>
  <si>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</si>
  <si>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</si>
  <si>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</si>
  <si>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</si>
  <si>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</si>
  <si>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</si>
  <si>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</si>
  <si>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</si>
  <si>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</si>
  <si>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</si>
  <si>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</si>
  <si>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</si>
  <si>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</si>
  <si>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</si>
  <si>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</si>
  <si>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</si>
  <si>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</si>
  <si>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</si>
  <si>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</si>
  <si>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</si>
  <si>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</si>
  <si>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</si>
  <si>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</si>
  <si>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</si>
  <si>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</si>
  <si>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</si>
  <si>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</si>
  <si>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</si>
  <si>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</si>
  <si>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</si>
  <si>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</si>
  <si>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</si>
  <si>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</si>
  <si>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</si>
  <si>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</si>
  <si>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</si>
  <si>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</si>
  <si>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</si>
  <si>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</si>
  <si>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</si>
  <si>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</si>
  <si>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</si>
  <si>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</si>
  <si>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</si>
  <si>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</si>
  <si>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</si>
  <si>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</si>
  <si>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</si>
  <si>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</si>
  <si>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</si>
  <si>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</si>
  <si>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</si>
  <si>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</si>
  <si>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</si>
  <si>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</si>
  <si>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</si>
  <si>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</si>
  <si>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</si>
  <si>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</si>
  <si>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</si>
  <si>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</si>
  <si>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</si>
  <si>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</si>
  <si>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</si>
  <si>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</si>
  <si>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</si>
  <si>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</si>
  <si>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</si>
  <si>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</si>
  <si>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</si>
  <si>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</si>
  <si>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</si>
  <si>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</si>
  <si>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</si>
  <si>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</si>
  <si>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</si>
  <si>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</si>
  <si>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</si>
  <si>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</si>
  <si>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</si>
  <si>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</si>
  <si>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</si>
  <si>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</si>
  <si>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</si>
  <si>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</si>
  <si>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</si>
  <si>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</si>
  <si>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</si>
  <si>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</si>
  <si>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</si>
  <si>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</si>
  <si>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</si>
  <si>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</si>
  <si>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</si>
  <si>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</si>
  <si>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</si>
  <si>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</si>
  <si>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</si>
  <si>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</si>
  <si>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</si>
  <si>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</si>
  <si>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</si>
  <si>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</si>
  <si>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</si>
  <si>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</si>
  <si>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</si>
  <si>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</si>
  <si>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</si>
  <si>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</si>
  <si>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</si>
  <si>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</si>
  <si>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</si>
  <si>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</si>
  <si>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</si>
  <si>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</si>
  <si>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</si>
  <si>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</si>
  <si>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</si>
  <si>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</si>
  <si>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</si>
  <si>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</si>
  <si>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</si>
  <si>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</si>
  <si>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</si>
  <si>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</si>
  <si>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</si>
  <si>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</si>
  <si>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</si>
  <si>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</si>
  <si>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</si>
  <si>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</si>
  <si>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</si>
  <si>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</si>
  <si>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</si>
  <si>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</si>
  <si>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</si>
  <si>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</si>
  <si>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</si>
  <si>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</si>
  <si>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</si>
  <si>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</si>
  <si>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</si>
  <si>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</si>
  <si>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</si>
  <si>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</si>
  <si>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</si>
  <si>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</si>
  <si>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</si>
  <si>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</si>
  <si>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</si>
  <si>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</si>
  <si>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</si>
  <si>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</si>
  <si>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</si>
  <si>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</si>
  <si>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</si>
  <si>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</si>
  <si>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</si>
  <si>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</si>
  <si>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</si>
  <si>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</si>
  <si>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</si>
  <si>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</si>
  <si>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</si>
  <si>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</si>
  <si>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</si>
  <si>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</si>
  <si>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</si>
  <si>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</si>
  <si>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</si>
  <si>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</si>
  <si>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</si>
  <si>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</si>
  <si>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</si>
  <si>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</si>
  <si>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</si>
  <si>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</si>
  <si>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</si>
  <si>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</si>
  <si>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</si>
  <si>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</si>
  <si>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</si>
  <si>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</si>
  <si>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</si>
  <si>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</si>
  <si>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</si>
  <si>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</si>
  <si>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</si>
  <si>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</si>
  <si>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</si>
  <si>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</si>
  <si>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</si>
  <si>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</si>
  <si>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</si>
  <si>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</si>
  <si>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</si>
  <si>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</si>
  <si>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</si>
  <si>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</si>
  <si>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</si>
  <si>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</si>
  <si>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</si>
  <si>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</si>
  <si>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</si>
  <si>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</si>
  <si>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</si>
  <si>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</si>
  <si>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</si>
  <si>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</si>
  <si>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</si>
  <si>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</si>
  <si>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</si>
  <si>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</si>
  <si>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</si>
  <si>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</si>
  <si>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</si>
  <si>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</si>
  <si>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</si>
  <si>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</si>
  <si>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</si>
  <si>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</si>
  <si>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</si>
  <si>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</si>
  <si>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</si>
  <si>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</si>
  <si>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</si>
  <si>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</si>
  <si>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</si>
  <si>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</si>
  <si>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</si>
  <si>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</si>
  <si>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</si>
  <si>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</si>
  <si>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</si>
  <si>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</si>
  <si>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</si>
  <si>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</si>
  <si>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</si>
  <si>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</si>
  <si>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</si>
  <si>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</si>
  <si>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</si>
  <si>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</si>
  <si>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</si>
  <si>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</si>
  <si>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</si>
  <si>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</si>
  <si>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</si>
  <si>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</si>
  <si>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ACBEVB</t>
  </si>
  <si>
    <t>Flexible acrylic circular barbell, 16g (1.2mm) with two 3mm UV balls</t>
  </si>
  <si>
    <t>ANBBC25</t>
  </si>
  <si>
    <t>Bio - Flex nose bone, 20g (0.8mm) with a 2.5mm round top with bezel set SwarovskiⓇ crystal</t>
  </si>
  <si>
    <t>ANSBC25</t>
  </si>
  <si>
    <t>Bio - Flex nose stud, 20g (0.8mm) with a 2.5mm round top with bezel set SwarovskiⓇ crystal</t>
  </si>
  <si>
    <t>ASPG</t>
  </si>
  <si>
    <t>Gauge: 8mm</t>
  </si>
  <si>
    <t>Solid acrylic double flared plug</t>
  </si>
  <si>
    <t>BBETB</t>
  </si>
  <si>
    <t>Anodized surgical steel eyebrow or helix barbell, 16g (1.2mm) with two 3mm balls</t>
  </si>
  <si>
    <t>BBFCS2</t>
  </si>
  <si>
    <t>BBINDCN</t>
  </si>
  <si>
    <t>316L steel Industrial barbell, 14g (1.6mm) with two 5mm cones</t>
  </si>
  <si>
    <t>BBITCN</t>
  </si>
  <si>
    <t>Premium PVD plated surgical steel industrial Barbell, 14g (1.6mm) with two 5mm cones</t>
  </si>
  <si>
    <t>BBTC</t>
  </si>
  <si>
    <t>Color: Black Anodized w/ Rose crystal</t>
  </si>
  <si>
    <t>Anodized surgical steel tongue barbell, 14g (1.6mm) with top 6mm jewel ball and lower 6mm steel ball</t>
  </si>
  <si>
    <t>BCRT18</t>
  </si>
  <si>
    <t>Black PVD plated surgical steel ball closure ring, 18g (1mm) with 3mm ball</t>
  </si>
  <si>
    <t>BCRTG</t>
  </si>
  <si>
    <t>Anodized ball closure ring, 14g (1.6mm) with a 6mm ball</t>
  </si>
  <si>
    <t>BDA14</t>
  </si>
  <si>
    <t>Length: 39mm</t>
  </si>
  <si>
    <t>Surgical steel Industrial zig-zag barbell, 14g (1.6mm) with two 5mm balls</t>
  </si>
  <si>
    <t>BN18B3</t>
  </si>
  <si>
    <t>Color: High Polish</t>
  </si>
  <si>
    <t>PVD plated 316L steel eyebrow banana, 18g (1mm) with two 3mm balls</t>
  </si>
  <si>
    <t>BNE20CN</t>
  </si>
  <si>
    <t>Surgical steel eyebrow banana, 20g (0.8mm) with two 3mm cones</t>
  </si>
  <si>
    <t>BNEBIN</t>
  </si>
  <si>
    <t>Surgical steel eyebrow banana, 16g (1.2mm) with two internally threaded 3mm balls</t>
  </si>
  <si>
    <t>BNET20B</t>
  </si>
  <si>
    <t>Anodized surgical steel eyebrow banana, 20g (0.8mm) with two 3mm balls</t>
  </si>
  <si>
    <t>BNETTB</t>
  </si>
  <si>
    <t>Rose gold PVD plated surgical steel eyebrow banana, 16g (1.2mm) with two 3mm balls</t>
  </si>
  <si>
    <t>BNOCC</t>
  </si>
  <si>
    <t>Gauge: 1.6mm</t>
  </si>
  <si>
    <t>BNTB5S</t>
  </si>
  <si>
    <t>Anodized surgical steel eyebrow banana, 16g (1.2mm) with two 5mm balls</t>
  </si>
  <si>
    <t>CB18B3</t>
  </si>
  <si>
    <t>Surgical steel circular barbell, 18g (1mm) with two 3mm balls</t>
  </si>
  <si>
    <t>CB20B</t>
  </si>
  <si>
    <t>Surgical steel circular barbell, 20g (0.8mm) with two 3mm balls</t>
  </si>
  <si>
    <t>CBETB</t>
  </si>
  <si>
    <t>Premium PVD plated surgical steel circular barbell, 16g (1.2mm) with two 3mm balls</t>
  </si>
  <si>
    <t>CBETCN</t>
  </si>
  <si>
    <t>Premium PVD plated surgical steel circular barbell, 16g (1.2mm) with two 3mm cones</t>
  </si>
  <si>
    <t>CBETTCN</t>
  </si>
  <si>
    <t>Rose gold PVD plated surgical steel circular barbell, 16g (1.2mm) with two 3mm cones</t>
  </si>
  <si>
    <t>CBT18B3</t>
  </si>
  <si>
    <t>PVD plated surgical steel circular barbell 18g (1mm) with two 3mm balls</t>
  </si>
  <si>
    <t>CBT20B</t>
  </si>
  <si>
    <t>PVD plated surgical steel circular barbell 20g (0.8mm) with two 3mm balls</t>
  </si>
  <si>
    <t>CBTB4</t>
  </si>
  <si>
    <t>Anodized surgical steel circular barbell, 14g (1.6mm) with two 4mm balls</t>
  </si>
  <si>
    <t>CBTCNM</t>
  </si>
  <si>
    <t>Anodized surgical steel circular barbell, 14g (1.6mm) with two 4mm cones</t>
  </si>
  <si>
    <t>EBRT</t>
  </si>
  <si>
    <t>FBNEVB</t>
  </si>
  <si>
    <t>Bioflex eyebrow banana, 16g (1.2mm) with two 3mm balls</t>
  </si>
  <si>
    <t>FBNEVCN</t>
  </si>
  <si>
    <t>Bioflex eyebrow banana, 16g (1.2mm) with two 3mm cones</t>
  </si>
  <si>
    <t>IPVRD</t>
  </si>
  <si>
    <t>Color: Green</t>
  </si>
  <si>
    <t>Acrylic fake plug without rubber O-rings</t>
  </si>
  <si>
    <t>Color: Orange</t>
  </si>
  <si>
    <t>Color: Purple</t>
  </si>
  <si>
    <t>LB18CN3</t>
  </si>
  <si>
    <t>Surgical steel labret, 18g (1mm) with 3mm cone</t>
  </si>
  <si>
    <t>LBIB</t>
  </si>
  <si>
    <t>Bio flexible labret, 16g (1.2mm) with a 3mm push in steel ball</t>
  </si>
  <si>
    <t>LBTCN4</t>
  </si>
  <si>
    <t>Anodized surgical steel labret, 14g (1.6mm) with a 4mm cone</t>
  </si>
  <si>
    <t>NBRTD</t>
  </si>
  <si>
    <t>Gauge: 0.8mm</t>
  </si>
  <si>
    <t>Clear acrylic flexible nose bone retainer, 22g (0.6mm) and 20g (0.8mm) with 2mm flat disk shaped top</t>
  </si>
  <si>
    <t>NSRTD</t>
  </si>
  <si>
    <t>Clear acrylic flexible nose stud retainer, 20g (0.8mm) with 2mm flat disk shaped top</t>
  </si>
  <si>
    <t>NSTC</t>
  </si>
  <si>
    <t>Anodized surgical steel nose screw, 20g (0.8mm) with 2mm round crystal tops</t>
  </si>
  <si>
    <t>PWB</t>
  </si>
  <si>
    <t>Gauge: 5mm</t>
  </si>
  <si>
    <t>Coconut wood double flared solid plug</t>
  </si>
  <si>
    <t>SEPA</t>
  </si>
  <si>
    <t>316L Surgical steel septum retainer in a simple inverted U shape</t>
  </si>
  <si>
    <t>SEPTA</t>
  </si>
  <si>
    <t>Pincher Size: Thickness 1.2mm &amp; width 12mm</t>
  </si>
  <si>
    <t>PVD plated 316L steel septum retainer in a simple inverted U shape</t>
  </si>
  <si>
    <t>Pincher Size: Thickness 1.2mm &amp; width 10mm</t>
  </si>
  <si>
    <t>SP20B</t>
  </si>
  <si>
    <t>Surgical steel eyebrow spiral, 20g (0.8mm) with two 3mm balls</t>
  </si>
  <si>
    <t>SPETCN</t>
  </si>
  <si>
    <t>Premium PVD plated surgical steel eyebrow spiral, 16g (1.2mm) with two 3mm cones</t>
  </si>
  <si>
    <t>SPT20CN</t>
  </si>
  <si>
    <t>Anodized surgical steel eyebrow spiral, 20g (0.8mm) with two 3mm cones</t>
  </si>
  <si>
    <t>UBNEBIN</t>
  </si>
  <si>
    <t>Titanium G23 internally threaded banana, 1.2mm (16g) with two 3mm balls</t>
  </si>
  <si>
    <t>UCBEB</t>
  </si>
  <si>
    <t>Titanium G23 circular barbell, 16g (1.2mm) with two 3mm balls</t>
  </si>
  <si>
    <t>ULCN4S</t>
  </si>
  <si>
    <t>Titanium G23 labret, 16g (1.2mm) with a 4mm cone</t>
  </si>
  <si>
    <t>XABN16G</t>
  </si>
  <si>
    <t>Pack of 10 pcs. of bioflex banana posts with external threading, 16g (1.2mm)</t>
  </si>
  <si>
    <t>XABUVB3</t>
  </si>
  <si>
    <t>Set of 10 pcs. of 3mm AB coated acrylic balls with 16g (1.2mm) threading</t>
  </si>
  <si>
    <t>XAJB3</t>
  </si>
  <si>
    <t>Pack of 10 pcs. of 3mm Bio-Flex balls with bezel set crystal with 1.2mm threading (16g)</t>
  </si>
  <si>
    <t>XBT3S</t>
  </si>
  <si>
    <t>Pack of 10 pcs. of 3mm anodized surgical steel balls with threading 1.2mm (16g)</t>
  </si>
  <si>
    <t>Color: Rose-gold</t>
  </si>
  <si>
    <t>XBT4G</t>
  </si>
  <si>
    <t>Pack of 10 pcs. of 4mm anodized surgical steel balls with threading 1.6mm (14g)</t>
  </si>
  <si>
    <t>XHJB3</t>
  </si>
  <si>
    <t>Pack of 10 pcs. of 3mm surgical steel half jewel balls with bezel set crystal with 1.2mm threading (16g)</t>
  </si>
  <si>
    <t>XJB4</t>
  </si>
  <si>
    <t>Pack of 10 pcs. of 4mm high polished surgical steel balls with bezel set crystal and with 1.6mm (14g) threading</t>
  </si>
  <si>
    <t>XSAB3</t>
  </si>
  <si>
    <t>Color: Pink</t>
  </si>
  <si>
    <t>Set of 10 pcs. of 3mm acrylic ball in solid colors with 16g (1.2mm) threading</t>
  </si>
  <si>
    <t>XSACN4</t>
  </si>
  <si>
    <t>Set of 10 pcs. of 4mm solid color acrylic cones with 14g (1.6mm) threading</t>
  </si>
  <si>
    <t>XSDIT3</t>
  </si>
  <si>
    <t>Pack of 10 pcs. of 3mm anodized surgical steel dices - threading 1.2mm (16g)</t>
  </si>
  <si>
    <t>XTBN14G</t>
  </si>
  <si>
    <t>Pack of 10 pcs. of anodized 316L steel belly banana posts - threading 1.6mm (14g)</t>
  </si>
  <si>
    <t>XUVB4</t>
  </si>
  <si>
    <t>Set of 10 pcs. of 4mm acrylic UV balls with 14g (1.6mm) threading</t>
  </si>
  <si>
    <t>XUVCN3</t>
  </si>
  <si>
    <t>Set of 10 pcs. of 3mm acrylic UV cones with 16g (1.2mm) threading</t>
  </si>
  <si>
    <t>Color: Red</t>
  </si>
  <si>
    <t>XUVCN4</t>
  </si>
  <si>
    <t>Set of 10 pcs. of 4mm acrylic UV cones with 14g (1.6mm) threading</t>
  </si>
  <si>
    <t>ASPG0</t>
  </si>
  <si>
    <t>BBINDCNX14A</t>
  </si>
  <si>
    <t>PWB4</t>
  </si>
  <si>
    <t>SEPA16</t>
  </si>
  <si>
    <t>SEPTA16</t>
  </si>
  <si>
    <t>Eleven Thousand Four Hundred Fifty Two and 42 cents THB</t>
  </si>
  <si>
    <t>Surgical steel tongue barbell, 14g (1.6mm) with a lower 5mm steel ball and with 6.2mm flat top with ferido glued crystal without resin cover - length 5/8'' (16mm)</t>
  </si>
  <si>
    <t>Clear bio flexible belly banana, 14g (1.6mm) with a 5mm and a 10mm jewel ball - length 5/8'' (16mm) ''cut to fit to your size''</t>
  </si>
  <si>
    <t>Bio flexible eyebrow retainer, 16g (1.2mm) - length 1/4'' to 1/2'' (6mm to 12mm)</t>
  </si>
  <si>
    <t>Exchange Rate THB-THB</t>
  </si>
  <si>
    <t>Sunny</t>
  </si>
  <si>
    <r>
      <t xml:space="preserve">40% Discount as per </t>
    </r>
    <r>
      <rPr>
        <b/>
        <sz val="10"/>
        <color theme="1"/>
        <rFont val="Arial"/>
        <family val="2"/>
      </rPr>
      <t>Platinum Membership</t>
    </r>
    <r>
      <rPr>
        <sz val="10"/>
        <color theme="1"/>
        <rFont val="Arial"/>
        <family val="2"/>
      </rPr>
      <t xml:space="preserve">: </t>
    </r>
  </si>
  <si>
    <t>Pick up at the Shop:</t>
  </si>
  <si>
    <t>Six Thousand Four Hundred Fifty and 08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</si>
</sst>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614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43" fontId="29" fillId="0" borderId="0" applyFont="0" applyFill="0" applyBorder="0" applyAlignment="0" applyProtection="0"/>
    <xf numFmtId="43" fontId="29" fillId="0" borderId="0" applyFont="0" applyFill="0" applyBorder="0" applyAlignment="0" applyProtection="0"/>
    <xf numFmtId="0" fontId="5" fillId="0" borderId="0"/>
    <xf numFmtId="0" fontId="8" fillId="0" borderId="0"/>
    <xf numFmtId="0" fontId="8" fillId="0" borderId="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39"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6148">
    <cellStyle name="Comma 2" xfId="7" xr:uid="{02D7520F-14F1-4B0B-B9FF-CF8825DB7BF6}"/>
    <cellStyle name="Comma 2 2" xfId="4430" xr:uid="{C067EF50-2253-487E-BD8B-A6A91AE72F69}"/>
    <cellStyle name="Comma 2 2 2" xfId="4755" xr:uid="{D3316386-DBC1-4D60-A3B3-A9FA18CBA2C1}"/>
    <cellStyle name="Comma 2 2 2 2" xfId="5326" xr:uid="{60F63EB8-1927-4DF3-BC9F-24BC51125336}"/>
    <cellStyle name="Comma 2 2 2 3" xfId="5344" xr:uid="{41560084-17AA-4774-8B14-6317F2E727A2}"/>
    <cellStyle name="Comma 2 2 3" xfId="4591" xr:uid="{57C45742-D606-4F94-B602-7F7E2D9F2C03}"/>
    <cellStyle name="Comma 2 2 4" xfId="5351" xr:uid="{2C822FCD-A11F-4F09-9DAD-99AFBA7CD62D}"/>
    <cellStyle name="Comma 2 2 5" xfId="5352" xr:uid="{FA938942-0978-46E9-809F-50AD1AB67BF6}"/>
    <cellStyle name="Comma 2 2 5 2" xfId="5361" xr:uid="{1D81C2B8-19C9-41EC-8B54-E9358857AD0D}"/>
    <cellStyle name="Comma 2 3" xfId="5369" xr:uid="{81E379E7-DBE4-4546-85C0-66DACCDBC46D}"/>
    <cellStyle name="Comma 3" xfId="4318" xr:uid="{6F118DC7-5034-419D-84B5-D04713296A93}"/>
    <cellStyle name="Comma 3 2" xfId="4432" xr:uid="{59436BA7-5A2A-437C-9342-CA4ED8DB7340}"/>
    <cellStyle name="Comma 3 2 2" xfId="4756" xr:uid="{035F740E-B852-4CB2-A91C-61731DD9F1DA}"/>
    <cellStyle name="Comma 3 2 2 2" xfId="5327" xr:uid="{B7338337-2517-42DE-A482-5E9B76612A08}"/>
    <cellStyle name="Comma 3 2 2 3" xfId="5345" xr:uid="{D6BB2880-8FDA-41B9-9ACB-E898CABCC64B}"/>
    <cellStyle name="Comma 3 2 3" xfId="5325" xr:uid="{A9920FD2-D5CA-464C-84A9-E96F9FF856DE}"/>
    <cellStyle name="Comma 3 2 4" xfId="5350" xr:uid="{49952783-1AC4-4538-A742-E4F59D2B734C}"/>
    <cellStyle name="Comma 3 2 5" xfId="5353" xr:uid="{5B156220-83D1-4F8B-B912-B7D0770F590E}"/>
    <cellStyle name="Comma 3 2 5 2" xfId="5362" xr:uid="{7975DFA6-9292-45EF-BD57-587EA0B5F392}"/>
    <cellStyle name="Currency 10" xfId="8" xr:uid="{117C4F66-923D-48B8-8996-768FF8680A66}"/>
    <cellStyle name="Currency 10 2" xfId="9" xr:uid="{492C14BF-8053-4C76-A356-A9E497A573DE}"/>
    <cellStyle name="Currency 10 2 2" xfId="203" xr:uid="{AA6BEBAF-B570-442A-8945-52A141EDE25F}"/>
    <cellStyle name="Currency 10 2 2 2" xfId="4616" xr:uid="{C1BE3B9E-701F-49F5-918C-BF8682D0992B}"/>
    <cellStyle name="Currency 10 2 3" xfId="4511" xr:uid="{C7354B04-D6E1-47A4-88C5-C0CE687FFD34}"/>
    <cellStyle name="Currency 10 3" xfId="10" xr:uid="{D13BB518-C5CF-45B7-83BF-B1D3071E44D4}"/>
    <cellStyle name="Currency 10 3 2" xfId="204" xr:uid="{59D8E1E8-BB16-494C-9D96-7E3118F6717F}"/>
    <cellStyle name="Currency 10 3 2 2" xfId="4617" xr:uid="{A3A2E884-ADE5-43F2-AD67-F44C02B01548}"/>
    <cellStyle name="Currency 10 3 3" xfId="4512" xr:uid="{D03D1436-C58C-4E24-BF14-01330D159F70}"/>
    <cellStyle name="Currency 10 4" xfId="205" xr:uid="{A1F92981-7D81-4EF2-A61F-5A905AA2A04D}"/>
    <cellStyle name="Currency 10 4 2" xfId="4618" xr:uid="{6946DF10-EB2D-469C-A3B4-9C8CF7BF324C}"/>
    <cellStyle name="Currency 10 5" xfId="4437" xr:uid="{AB003CD8-A7B6-480A-81B8-C4FD0EAD58F0}"/>
    <cellStyle name="Currency 10 5 2" xfId="6041" xr:uid="{B94AF022-D360-467E-8C01-3AF9C6349E48}"/>
    <cellStyle name="Currency 10 6" xfId="4510" xr:uid="{5525F97B-A616-4E01-96B5-C3459A0CB8FF}"/>
    <cellStyle name="Currency 11" xfId="11" xr:uid="{A986E605-3076-46EC-9985-337A1EC0CFAC}"/>
    <cellStyle name="Currency 11 2" xfId="12" xr:uid="{0286C4C2-76FD-424C-B379-DDC6049966FD}"/>
    <cellStyle name="Currency 11 2 2" xfId="206" xr:uid="{D23B85CF-A071-4095-8754-0E2D01B11D71}"/>
    <cellStyle name="Currency 11 2 2 2" xfId="4619" xr:uid="{305A7F59-96C4-4A39-8BE9-2A87408578A4}"/>
    <cellStyle name="Currency 11 2 3" xfId="4514" xr:uid="{ACA341F3-B989-4A2B-A037-A59368CB7C33}"/>
    <cellStyle name="Currency 11 3" xfId="13" xr:uid="{543B5A62-FC03-435A-9F8A-FDB7E57AF9E3}"/>
    <cellStyle name="Currency 11 3 2" xfId="207" xr:uid="{7326FD86-974C-4ED3-A413-6D729F3B7A33}"/>
    <cellStyle name="Currency 11 3 2 2" xfId="4620" xr:uid="{40734B2C-ECA3-42E5-AE56-F3EA03CBA4BB}"/>
    <cellStyle name="Currency 11 3 3" xfId="4515" xr:uid="{AC6B55CB-CC4B-4D42-BF25-54A7B32B1BD1}"/>
    <cellStyle name="Currency 11 4" xfId="208" xr:uid="{7143EEB9-822F-4DEA-8EC7-21E28561F6DB}"/>
    <cellStyle name="Currency 11 4 2" xfId="4621" xr:uid="{7605C435-0702-479F-BE5E-CF0C1E603B19}"/>
    <cellStyle name="Currency 11 5" xfId="4319" xr:uid="{BD6BB1A6-E86A-42E9-B0A4-600201973ED8}"/>
    <cellStyle name="Currency 11 5 2" xfId="4438" xr:uid="{85BE4ACA-8F14-4150-AC2C-487B1235EF7D}"/>
    <cellStyle name="Currency 11 5 3" xfId="4720" xr:uid="{2E2CFCDB-05BA-45F9-8B6C-300505069759}"/>
    <cellStyle name="Currency 11 5 3 2" xfId="5315" xr:uid="{BB8F1C81-D010-4DAE-9FE9-A3DD00DC0708}"/>
    <cellStyle name="Currency 11 5 3 3" xfId="4757" xr:uid="{9898C3A4-7B4D-40D7-9034-23196E5AFE84}"/>
    <cellStyle name="Currency 11 5 3 4" xfId="5370" xr:uid="{580FB4C6-9645-477F-A204-6350FF680444}"/>
    <cellStyle name="Currency 11 5 3 5" xfId="6093" xr:uid="{09BFAF05-712B-42E9-AA80-75BA6B8CB01E}"/>
    <cellStyle name="Currency 11 5 4" xfId="4697" xr:uid="{6121153C-7F26-4A66-8D8C-294FE1F90EBF}"/>
    <cellStyle name="Currency 11 6" xfId="4513" xr:uid="{0AA828C8-D22C-4573-A39E-1C0D8980EFD8}"/>
    <cellStyle name="Currency 12" xfId="14" xr:uid="{D53CCFE9-A236-4FEB-B062-8128FE9D2CBB}"/>
    <cellStyle name="Currency 12 2" xfId="15" xr:uid="{858B480D-FA14-42E3-97B1-03B0DE2B302C}"/>
    <cellStyle name="Currency 12 2 2" xfId="209" xr:uid="{3B961FE9-A056-4586-9BFC-1296E822A98F}"/>
    <cellStyle name="Currency 12 2 2 2" xfId="4622" xr:uid="{A8FD052F-56D0-46A5-83D4-ABDEBF1BCF21}"/>
    <cellStyle name="Currency 12 2 3" xfId="4517" xr:uid="{2F7B1C9E-0ECC-43BF-9F3F-500BF138DBC2}"/>
    <cellStyle name="Currency 12 3" xfId="210" xr:uid="{E8DAD809-616A-4DFE-92AA-863DD3810BA9}"/>
    <cellStyle name="Currency 12 3 2" xfId="4623" xr:uid="{BE8ED7C7-C85B-487B-AF6C-C667C7B79E3B}"/>
    <cellStyle name="Currency 12 4" xfId="4516" xr:uid="{CC18E9BE-9D6E-4BFA-882F-92580A431E6D}"/>
    <cellStyle name="Currency 13" xfId="16" xr:uid="{A8DD86C7-D188-4726-B029-F5846E211BB9}"/>
    <cellStyle name="Currency 13 2" xfId="4321" xr:uid="{CB93C4BD-F743-4C0A-8249-0CADE9C69DBC}"/>
    <cellStyle name="Currency 13 2 2" xfId="6062" xr:uid="{DCBFD616-EC37-4E4C-8605-8432281661DD}"/>
    <cellStyle name="Currency 13 2 3" xfId="5371" xr:uid="{EE21F48D-FBAC-43AF-9EF9-9CEB258D6A37}"/>
    <cellStyle name="Currency 13 3" xfId="4322" xr:uid="{40D44F93-9FF2-49D6-8D43-801A1CB61B1C}"/>
    <cellStyle name="Currency 13 3 2" xfId="4759" xr:uid="{C3E73A9F-6D21-4A0E-A0A3-3AC376B7E773}"/>
    <cellStyle name="Currency 13 4" xfId="4320" xr:uid="{71562C2F-FA79-483C-9FC9-D8AE7978F5B3}"/>
    <cellStyle name="Currency 13 5" xfId="4758" xr:uid="{208557EA-5030-4235-971C-9C0CFD418581}"/>
    <cellStyle name="Currency 14" xfId="17" xr:uid="{5656BEF6-E82E-4DE9-909C-CEBB0A438C8D}"/>
    <cellStyle name="Currency 14 2" xfId="211" xr:uid="{E247E97C-C8A5-4D41-A55F-F6D3EDAA7879}"/>
    <cellStyle name="Currency 14 2 2" xfId="4624" xr:uid="{84803380-6627-4ADE-A8C6-F610EB83D231}"/>
    <cellStyle name="Currency 14 3" xfId="4518" xr:uid="{F805B154-0841-46C5-88B9-F27C794E2ADA}"/>
    <cellStyle name="Currency 15" xfId="4414" xr:uid="{EFFC19CE-E7E1-430A-B417-CDE95F9B2E9B}"/>
    <cellStyle name="Currency 15 2" xfId="6042" xr:uid="{8C1A7685-11DC-4737-9054-740440B6CCD0}"/>
    <cellStyle name="Currency 17" xfId="4323" xr:uid="{D4EE4C6F-1A26-4F7D-9DD7-BA0064916331}"/>
    <cellStyle name="Currency 2" xfId="18" xr:uid="{AD222570-913E-4908-9F4B-52442B8E35AA}"/>
    <cellStyle name="Currency 2 2" xfId="19" xr:uid="{CE80DA4F-EC8E-4AE3-A6AC-663A2A09D519}"/>
    <cellStyle name="Currency 2 2 2" xfId="20" xr:uid="{57396259-4DAE-4235-8C1A-AB29909C02C6}"/>
    <cellStyle name="Currency 2 2 2 2" xfId="21" xr:uid="{D3CBB988-A7FF-4146-A73A-21977EB92A66}"/>
    <cellStyle name="Currency 2 2 2 2 2" xfId="4760" xr:uid="{6F433C11-CD30-4F05-8D03-DA19161792A1}"/>
    <cellStyle name="Currency 2 2 2 2 3" xfId="5372" xr:uid="{49085C05-A2A3-4EC3-B1A1-689AD61B0049}"/>
    <cellStyle name="Currency 2 2 2 3" xfId="22" xr:uid="{4BD43DF1-5ABA-4204-A2F2-C4761D7EE58A}"/>
    <cellStyle name="Currency 2 2 2 3 2" xfId="212" xr:uid="{57547201-7BA6-4CC6-98F4-C4C45422579A}"/>
    <cellStyle name="Currency 2 2 2 3 2 2" xfId="4625" xr:uid="{F2298ABF-4C69-4477-9B7B-EC2609BEF982}"/>
    <cellStyle name="Currency 2 2 2 3 3" xfId="4521" xr:uid="{DF9DF5C5-89E5-4BBA-9F7E-147AC3BD2062}"/>
    <cellStyle name="Currency 2 2 2 4" xfId="213" xr:uid="{22A4868C-7F4B-4FE2-A6A5-8D21635E93C8}"/>
    <cellStyle name="Currency 2 2 2 4 2" xfId="4626" xr:uid="{754F8452-75BD-482E-8FA5-12D08034D177}"/>
    <cellStyle name="Currency 2 2 2 5" xfId="4520" xr:uid="{C9649DF4-6AA3-4309-AC06-D35E7028A87C}"/>
    <cellStyle name="Currency 2 2 3" xfId="214" xr:uid="{7A64C47B-62DA-4CFE-9583-E63715B8C651}"/>
    <cellStyle name="Currency 2 2 3 2" xfId="4627" xr:uid="{C378ACFD-818F-41A5-88F8-4722F63D44B4}"/>
    <cellStyle name="Currency 2 2 4" xfId="4519" xr:uid="{C9BF4A38-4F62-4392-ABAB-7E7F128C239F}"/>
    <cellStyle name="Currency 2 3" xfId="23" xr:uid="{EE1CE7B1-6B87-487D-8278-424DA8F4F0EB}"/>
    <cellStyle name="Currency 2 3 2" xfId="215" xr:uid="{A4C3FF13-4FFB-491E-956D-80340682ED17}"/>
    <cellStyle name="Currency 2 3 2 2" xfId="4628" xr:uid="{196A2F51-8D38-49B3-BDA3-F87978508C19}"/>
    <cellStyle name="Currency 2 3 3" xfId="4522" xr:uid="{0577EC31-ED1A-4D6A-BF1B-751BCEE01075}"/>
    <cellStyle name="Currency 2 4" xfId="216" xr:uid="{FFE96180-7787-4ACB-A0FB-6EFCEF574E32}"/>
    <cellStyle name="Currency 2 4 2" xfId="217" xr:uid="{A477F8C5-D3D3-4068-A234-05D1BFD91F30}"/>
    <cellStyle name="Currency 2 5" xfId="218" xr:uid="{3FCE5851-5D6C-4E2C-9138-B1737EF1B0D4}"/>
    <cellStyle name="Currency 2 5 2" xfId="219" xr:uid="{56F6B6D2-A3E1-47EC-88ED-BF5DB71A9881}"/>
    <cellStyle name="Currency 2 6" xfId="220" xr:uid="{5AE7D6CB-7F16-4202-AFE1-E9E56C2E83A7}"/>
    <cellStyle name="Currency 3" xfId="24" xr:uid="{3DF5FD0E-AA87-4539-AC1F-D18A324B64B0}"/>
    <cellStyle name="Currency 3 2" xfId="25" xr:uid="{67F07519-3ED5-4EE1-A8DC-811D9CD21B2B}"/>
    <cellStyle name="Currency 3 2 2" xfId="221" xr:uid="{643FE259-780B-4D41-BA71-65DACD255C1E}"/>
    <cellStyle name="Currency 3 2 2 2" xfId="4629" xr:uid="{A20F6A66-61CE-4CAB-9522-572F85653961}"/>
    <cellStyle name="Currency 3 2 3" xfId="4524" xr:uid="{7C0FCBF6-0F78-4508-B6FA-806D8088B437}"/>
    <cellStyle name="Currency 3 3" xfId="26" xr:uid="{167F83F8-65D3-4CC2-BF90-6E1785B45DD8}"/>
    <cellStyle name="Currency 3 3 2" xfId="222" xr:uid="{979AA08A-F8D1-464D-8A0A-FC31615F0002}"/>
    <cellStyle name="Currency 3 3 2 2" xfId="4630" xr:uid="{56FB7AB4-16D8-4CCF-9F8B-188B9ABBB18E}"/>
    <cellStyle name="Currency 3 3 3" xfId="4525" xr:uid="{A0F3C4E4-2E69-40B6-8A06-71EE5F1436A5}"/>
    <cellStyle name="Currency 3 4" xfId="27" xr:uid="{4F00D493-99BE-4FEF-B518-0248B146EB55}"/>
    <cellStyle name="Currency 3 4 2" xfId="223" xr:uid="{FF5B58BA-F942-45A8-9C05-1C5BCA754FEE}"/>
    <cellStyle name="Currency 3 4 2 2" xfId="4631" xr:uid="{47C7203E-E451-4037-9EA6-1559F7A6C6A5}"/>
    <cellStyle name="Currency 3 4 3" xfId="4526" xr:uid="{B5F8F143-0167-47EC-BE98-A6EC5B86FBB8}"/>
    <cellStyle name="Currency 3 5" xfId="224" xr:uid="{0DA3549E-AF98-41F5-891C-9D9241FB45B0}"/>
    <cellStyle name="Currency 3 5 2" xfId="4632" xr:uid="{F1C66F0F-91A0-4E6E-9514-0AAE391188A5}"/>
    <cellStyle name="Currency 3 6" xfId="4523" xr:uid="{05F78037-C3B6-42E7-8D0C-C4F1CA07C693}"/>
    <cellStyle name="Currency 4" xfId="28" xr:uid="{22071EE7-1454-4332-82F9-7792944E691B}"/>
    <cellStyle name="Currency 4 2" xfId="29" xr:uid="{584043B0-F1A9-4DA1-A9D9-6E2CB296320C}"/>
    <cellStyle name="Currency 4 2 2" xfId="225" xr:uid="{99BB8BDF-CABE-43BD-80B6-A9DEDE3F364D}"/>
    <cellStyle name="Currency 4 2 2 2" xfId="4633" xr:uid="{20DA5A9B-B43C-4DE1-821C-8A577A76A616}"/>
    <cellStyle name="Currency 4 2 3" xfId="4528" xr:uid="{67EE4736-2238-412C-944C-5FA82590A750}"/>
    <cellStyle name="Currency 4 3" xfId="30" xr:uid="{96CCD7BC-2C3E-4E5C-BF09-DD196FE6328F}"/>
    <cellStyle name="Currency 4 3 2" xfId="226" xr:uid="{6FB6A053-39B3-4793-BF5E-3026B74364C4}"/>
    <cellStyle name="Currency 4 3 2 2" xfId="4634" xr:uid="{8F34E9EE-318E-46CA-8BE8-60E0CCDAE1EA}"/>
    <cellStyle name="Currency 4 3 3" xfId="4529" xr:uid="{DD73BE6F-735E-4A30-B669-5E43BEAE1F2E}"/>
    <cellStyle name="Currency 4 4" xfId="227" xr:uid="{BEFC27FC-362B-45AC-94FF-3FE3E60C7C55}"/>
    <cellStyle name="Currency 4 4 2" xfId="4635" xr:uid="{B07F0864-9DEB-44EC-A77B-8126CEC4A3F6}"/>
    <cellStyle name="Currency 4 5" xfId="4324" xr:uid="{72106B2A-B784-4BD8-A68E-FEDB7530E458}"/>
    <cellStyle name="Currency 4 5 2" xfId="4439" xr:uid="{227F12E8-475F-4CEB-9DF8-2E89536B4DEC}"/>
    <cellStyle name="Currency 4 5 3" xfId="4721" xr:uid="{FF6D9538-C4C7-4BE1-A423-8F037872FB4F}"/>
    <cellStyle name="Currency 4 5 3 2" xfId="5316" xr:uid="{DCA01288-C192-4145-9A36-45778F8F8803}"/>
    <cellStyle name="Currency 4 5 3 3" xfId="4761" xr:uid="{7F79F209-4CB7-4374-8518-6A0A251A47C7}"/>
    <cellStyle name="Currency 4 5 3 4" xfId="5373" xr:uid="{392836AF-6A7A-4CCC-B668-463AA8CE45A1}"/>
    <cellStyle name="Currency 4 5 3 5" xfId="6099" xr:uid="{A54FC544-C529-45FE-A062-C5E3B95A9E43}"/>
    <cellStyle name="Currency 4 5 4" xfId="4698" xr:uid="{40EF057F-DFC4-4EFB-B9C3-F3CD0DF9923A}"/>
    <cellStyle name="Currency 4 6" xfId="4527" xr:uid="{B2A8C192-965D-433A-A298-A101EC2D6A6E}"/>
    <cellStyle name="Currency 5" xfId="31" xr:uid="{2B324BA6-289C-455F-810C-9DA22D504D3E}"/>
    <cellStyle name="Currency 5 2" xfId="32" xr:uid="{8C9A4CA7-F20E-4B48-A1D1-3C738D8C51B4}"/>
    <cellStyle name="Currency 5 2 2" xfId="228" xr:uid="{C700FE98-429B-4A78-824B-A7195BB603C6}"/>
    <cellStyle name="Currency 5 2 2 2" xfId="4636" xr:uid="{339BA886-5648-4A5B-98D3-C70078574051}"/>
    <cellStyle name="Currency 5 2 3" xfId="4530" xr:uid="{F532C663-CCE3-4D03-85CD-FFD7D734ECEB}"/>
    <cellStyle name="Currency 5 3" xfId="4325" xr:uid="{C9CF2B8B-C6DE-4077-A27C-D8509C8CC7E7}"/>
    <cellStyle name="Currency 5 3 2" xfId="4440" xr:uid="{5D7106DF-9139-4CCF-9EF1-411E4B2E6FCD}"/>
    <cellStyle name="Currency 5 3 2 2" xfId="5306" xr:uid="{41A6B4E6-694E-40A4-A93C-5DCEB97F7D56}"/>
    <cellStyle name="Currency 5 3 2 3" xfId="4763" xr:uid="{4CA4F061-8045-491F-8C4B-359D95CB54BA}"/>
    <cellStyle name="Currency 5 3 3" xfId="5375" xr:uid="{5FCC3014-406B-4CE1-A366-EB666D7F45B4}"/>
    <cellStyle name="Currency 5 4" xfId="4762" xr:uid="{27D19374-9DD5-4B4B-A2AF-8973E3DEC418}"/>
    <cellStyle name="Currency 5 5" xfId="5374" xr:uid="{B25159B5-7A0A-4B17-97F7-B132067AACE8}"/>
    <cellStyle name="Currency 6" xfId="33" xr:uid="{AC1082D6-C828-4934-99C6-A448753B0380}"/>
    <cellStyle name="Currency 6 2" xfId="229" xr:uid="{FC8C7F50-647A-4268-8FFD-D56BEA93B3D3}"/>
    <cellStyle name="Currency 6 2 2" xfId="4637" xr:uid="{9AF3CC5F-E4A9-4369-82FD-DCEAFF0D4B6B}"/>
    <cellStyle name="Currency 6 3" xfId="4326" xr:uid="{9184A579-88E9-4851-9432-0BF848AA329D}"/>
    <cellStyle name="Currency 6 3 2" xfId="4441" xr:uid="{6EE281F2-EA62-4776-9B61-44E1401A28B7}"/>
    <cellStyle name="Currency 6 3 3" xfId="4722" xr:uid="{2B86FD17-F6DF-472E-9F1F-C76836751464}"/>
    <cellStyle name="Currency 6 3 3 2" xfId="5317" xr:uid="{8277AA98-FF51-4EDE-9DCA-E1DBDA65E3DF}"/>
    <cellStyle name="Currency 6 3 3 3" xfId="4764" xr:uid="{53E97D9D-5443-44FC-8BB0-453B7AD0E38B}"/>
    <cellStyle name="Currency 6 3 3 4" xfId="5376" xr:uid="{CCFB3CE3-4978-4613-8EC1-90CE3C9CAD64}"/>
    <cellStyle name="Currency 6 3 3 5" xfId="6086" xr:uid="{337E058B-2CC2-4BB7-821E-5980377E128D}"/>
    <cellStyle name="Currency 6 3 4" xfId="4699" xr:uid="{5D3627F2-66E1-4B77-8A2A-CE8283ABA9E4}"/>
    <cellStyle name="Currency 6 4" xfId="4531" xr:uid="{EADE1B92-5FFA-495F-9D70-0077A03EB3C7}"/>
    <cellStyle name="Currency 7" xfId="34" xr:uid="{32949D9A-3165-4435-B020-1481D9765956}"/>
    <cellStyle name="Currency 7 2" xfId="35" xr:uid="{A2640761-19DD-43BD-9989-8FEFE1B72381}"/>
    <cellStyle name="Currency 7 2 2" xfId="250" xr:uid="{539D0C4A-D3D8-4B44-91D8-B014A847CCAE}"/>
    <cellStyle name="Currency 7 2 2 2" xfId="4638" xr:uid="{1A655547-6986-44B2-A6B8-B72DF8CE98B4}"/>
    <cellStyle name="Currency 7 2 3" xfId="4533" xr:uid="{7F2F6395-9562-4EF8-A827-B8F11DD67E8E}"/>
    <cellStyle name="Currency 7 3" xfId="230" xr:uid="{A762F7EA-F6E2-48FB-81B9-71BB74D08F02}"/>
    <cellStyle name="Currency 7 3 2" xfId="4639" xr:uid="{417395ED-D982-475D-B8F0-4232C6277BB8}"/>
    <cellStyle name="Currency 7 4" xfId="4442" xr:uid="{BDE2D392-F731-43F5-B7C1-D57B0FCBD4DE}"/>
    <cellStyle name="Currency 7 4 2" xfId="6043" xr:uid="{CF2EF898-70AB-41FF-B0A6-232BDE211DF1}"/>
    <cellStyle name="Currency 7 5" xfId="4532" xr:uid="{67F71347-3CB9-4241-9A29-F489925FEE56}"/>
    <cellStyle name="Currency 8" xfId="36" xr:uid="{C681FA1E-BD19-47D6-B7E7-3D37846A5641}"/>
    <cellStyle name="Currency 8 2" xfId="37" xr:uid="{FCA8627A-8A2A-4A50-BE36-979A76A9C371}"/>
    <cellStyle name="Currency 8 2 2" xfId="231" xr:uid="{0E941A92-EE7F-4F0B-86C5-E8C43F512E34}"/>
    <cellStyle name="Currency 8 2 2 2" xfId="4640" xr:uid="{1CF571B4-BF60-48E9-B2EF-3D2146BBA84D}"/>
    <cellStyle name="Currency 8 2 3" xfId="4535" xr:uid="{339E352E-0200-4B63-84FD-C364C16C0E4C}"/>
    <cellStyle name="Currency 8 3" xfId="38" xr:uid="{DEE0CE89-54B9-462F-A884-4F3FEB00BB38}"/>
    <cellStyle name="Currency 8 3 2" xfId="232" xr:uid="{BB6F72FC-F26C-42E6-8015-97611E303639}"/>
    <cellStyle name="Currency 8 3 2 2" xfId="4641" xr:uid="{E0BF03CF-57C9-4794-84CF-726C3C45A699}"/>
    <cellStyle name="Currency 8 3 3" xfId="4536" xr:uid="{27576D6B-5444-457E-823C-D9B02934C21F}"/>
    <cellStyle name="Currency 8 4" xfId="39" xr:uid="{463C22B9-AFB2-407E-A473-ABA6F3E2C3B7}"/>
    <cellStyle name="Currency 8 4 2" xfId="233" xr:uid="{2DDF1F43-A0CD-495F-B2F6-187667E71EC7}"/>
    <cellStyle name="Currency 8 4 2 2" xfId="4642" xr:uid="{E7CD37E5-BB0E-470B-8F36-27581D1BBB5E}"/>
    <cellStyle name="Currency 8 4 3" xfId="4537" xr:uid="{142DD8AB-455E-4A8F-B9D0-5B184FB058D1}"/>
    <cellStyle name="Currency 8 5" xfId="234" xr:uid="{5FAEB91C-3DC0-4B3F-92CF-667302B30201}"/>
    <cellStyle name="Currency 8 5 2" xfId="4643" xr:uid="{3F99D3D7-F713-4268-9BC2-DB7A54DFDCCF}"/>
    <cellStyle name="Currency 8 6" xfId="4443" xr:uid="{E14FDA8F-F37C-4073-ABCA-7D604B26FED1}"/>
    <cellStyle name="Currency 8 6 2" xfId="6044" xr:uid="{0ACC8C1B-3BE9-4ADC-84E4-19F6FE9977D0}"/>
    <cellStyle name="Currency 8 7" xfId="4534" xr:uid="{EFD711B8-6FF4-4F9C-A9EF-C9771B4DF4F3}"/>
    <cellStyle name="Currency 9" xfId="40" xr:uid="{2898D185-897C-4889-9733-C85809E21BF7}"/>
    <cellStyle name="Currency 9 2" xfId="41" xr:uid="{4F9D202B-CDB1-411F-8C84-EF935F69F041}"/>
    <cellStyle name="Currency 9 2 2" xfId="235" xr:uid="{A1D569ED-91CE-4494-9A74-367B972C54D0}"/>
    <cellStyle name="Currency 9 2 2 2" xfId="4644" xr:uid="{9746FBEF-74C5-4C97-BC5E-62F4F87DF860}"/>
    <cellStyle name="Currency 9 2 3" xfId="4539" xr:uid="{9EB06875-F370-4BD7-9F69-8DA23AB57D1E}"/>
    <cellStyle name="Currency 9 3" xfId="42" xr:uid="{E2CFE87A-BE3B-4B46-BE45-AFBDDBB0ED56}"/>
    <cellStyle name="Currency 9 3 2" xfId="236" xr:uid="{D84CF37C-EC33-49CE-AB1D-4DE21B70DE1B}"/>
    <cellStyle name="Currency 9 3 2 2" xfId="4645" xr:uid="{84E61D55-82A5-42C0-981A-D016455D0EA2}"/>
    <cellStyle name="Currency 9 3 3" xfId="4540" xr:uid="{95B72022-D927-4F76-9BFE-876C7C498428}"/>
    <cellStyle name="Currency 9 4" xfId="237" xr:uid="{2301DCC7-AC09-4D29-82AB-A6D8EACA2E73}"/>
    <cellStyle name="Currency 9 4 2" xfId="4646" xr:uid="{CC0E3360-74B7-4E94-8642-49EEDCF809EB}"/>
    <cellStyle name="Currency 9 5" xfId="4327" xr:uid="{05D0878A-2F0A-4AD8-94F1-1B611CEB3395}"/>
    <cellStyle name="Currency 9 5 2" xfId="4444" xr:uid="{FC3C4D51-9F70-4CEF-9897-DE6388109E68}"/>
    <cellStyle name="Currency 9 5 3" xfId="4723" xr:uid="{947A2DC6-05A7-4929-8D80-85BD987C801C}"/>
    <cellStyle name="Currency 9 5 3 2" xfId="5377" xr:uid="{E4097C36-2971-4417-9377-039CCECB465E}"/>
    <cellStyle name="Currency 9 5 3 3" xfId="6077" xr:uid="{CD1BFF04-3AE3-421C-96C6-DD9E7878E1C7}"/>
    <cellStyle name="Currency 9 5 4" xfId="4700" xr:uid="{C89A2ABD-6652-4CFF-92EE-48C8C7D79C54}"/>
    <cellStyle name="Currency 9 6" xfId="4538" xr:uid="{CCA5C835-DCE0-46AA-BEAA-C6222E5799E1}"/>
    <cellStyle name="Hyperlink 2" xfId="6" xr:uid="{6CFFD761-E1C4-4FFC-9C82-FDD569F38491}"/>
    <cellStyle name="Hyperlink 3" xfId="202" xr:uid="{002EF2BF-F2DD-474D-B359-CAF0E805FE56}"/>
    <cellStyle name="Hyperlink 3 2" xfId="4415" xr:uid="{CB6E4E22-AB7F-4A8B-AC4B-E95613CE5A87}"/>
    <cellStyle name="Hyperlink 3 3" xfId="4328" xr:uid="{B4C4C441-BFA2-46D5-9597-7CCE67BFD5B8}"/>
    <cellStyle name="Hyperlink 3 4" xfId="6063" xr:uid="{A15581DD-B8CD-4403-9580-A139CD3CE084}"/>
    <cellStyle name="Hyperlink 4" xfId="4329" xr:uid="{70AD417B-3997-4E64-B454-C09124B04F62}"/>
    <cellStyle name="Normal" xfId="0" builtinId="0"/>
    <cellStyle name="Normal 10" xfId="43" xr:uid="{298FE16F-224A-4C47-838D-E7C35AF1DE1E}"/>
    <cellStyle name="Normal 10 10" xfId="903" xr:uid="{B4800C06-FAE2-4C30-9546-637C25B8D9A5}"/>
    <cellStyle name="Normal 10 10 2" xfId="2508" xr:uid="{6071F50A-55EC-49D6-B264-8B4A9C83DB85}"/>
    <cellStyle name="Normal 10 10 2 2" xfId="4331" xr:uid="{07ACB0A9-F772-43E3-8B36-00307F0E8CE6}"/>
    <cellStyle name="Normal 10 10 2 3" xfId="4675" xr:uid="{5ECF92BA-5D61-431D-A77C-8FE216B8904D}"/>
    <cellStyle name="Normal 10 10 3" xfId="2509" xr:uid="{1E9E7986-B710-446A-8323-7B5C094EBC07}"/>
    <cellStyle name="Normal 10 10 4" xfId="2510" xr:uid="{0F03B9FE-AB78-4B00-A19A-8C8911EB8006}"/>
    <cellStyle name="Normal 10 11" xfId="2511" xr:uid="{E65E8AAB-9F09-4DF8-8FAB-4D31673530EE}"/>
    <cellStyle name="Normal 10 11 2" xfId="2512" xr:uid="{519D3F1D-804B-4F58-B19A-793D744D1B53}"/>
    <cellStyle name="Normal 10 11 3" xfId="2513" xr:uid="{21921D41-F004-4E11-A976-DFF0EA20AC05}"/>
    <cellStyle name="Normal 10 11 4" xfId="2514" xr:uid="{8551EB30-356C-432A-8037-15ECB902CCEE}"/>
    <cellStyle name="Normal 10 12" xfId="2515" xr:uid="{8B3A21F2-E0F3-4AE5-B6B3-9F5135F06A76}"/>
    <cellStyle name="Normal 10 12 2" xfId="2516" xr:uid="{EECAE787-250E-4994-A008-9EF4F643DBD6}"/>
    <cellStyle name="Normal 10 13" xfId="2517" xr:uid="{5CD7454C-EF5D-4AF6-A26C-1376539FC58F}"/>
    <cellStyle name="Normal 10 14" xfId="2518" xr:uid="{5DC796BE-FC81-4A13-AC1F-165B1E1FC3BD}"/>
    <cellStyle name="Normal 10 15" xfId="2519" xr:uid="{4E20C2B2-85BA-4DC6-92E9-60DE03CB07AD}"/>
    <cellStyle name="Normal 10 2" xfId="44" xr:uid="{2D266850-8505-4D3B-8688-FDB4CA0B8B1D}"/>
    <cellStyle name="Normal 10 2 10" xfId="2520" xr:uid="{C5750D19-E41B-4CF6-A75C-9AAB294CCF9B}"/>
    <cellStyle name="Normal 10 2 11" xfId="2521" xr:uid="{2684E5F2-94B3-48F2-888C-077A63218E61}"/>
    <cellStyle name="Normal 10 2 2" xfId="45" xr:uid="{3395B4DC-15A3-4E24-A45D-9DCE6594E671}"/>
    <cellStyle name="Normal 10 2 2 2" xfId="46" xr:uid="{32B02222-0BC2-442A-9E6B-196119D00EF1}"/>
    <cellStyle name="Normal 10 2 2 2 2" xfId="238" xr:uid="{DAA36258-C111-4049-97E5-0765927C9842}"/>
    <cellStyle name="Normal 10 2 2 2 2 2" xfId="454" xr:uid="{B9F74608-27DF-4BF1-BB84-BC2629DFE712}"/>
    <cellStyle name="Normal 10 2 2 2 2 2 2" xfId="455" xr:uid="{E6B313A1-4C94-4B09-B7CF-54313CDB4AC8}"/>
    <cellStyle name="Normal 10 2 2 2 2 2 2 2" xfId="904" xr:uid="{F10D88E7-AC32-4F2A-9FD3-AD3D61618981}"/>
    <cellStyle name="Normal 10 2 2 2 2 2 2 2 2" xfId="905" xr:uid="{07776C1E-E82E-40F2-863B-0DF9860A0141}"/>
    <cellStyle name="Normal 10 2 2 2 2 2 2 2 2 2" xfId="5378" xr:uid="{452CEEA2-122D-4AA7-ADB5-6B51E3C5D6D2}"/>
    <cellStyle name="Normal 10 2 2 2 2 2 2 2 3" xfId="5379" xr:uid="{D8EA75BB-0D34-433C-B918-49448E3251BF}"/>
    <cellStyle name="Normal 10 2 2 2 2 2 2 3" xfId="906" xr:uid="{E429E8B8-68E3-4997-A9A5-D9A8840C65F0}"/>
    <cellStyle name="Normal 10 2 2 2 2 2 2 3 2" xfId="5380" xr:uid="{053DB690-EAA8-4C93-97C1-630A2BBD0C28}"/>
    <cellStyle name="Normal 10 2 2 2 2 2 2 4" xfId="5381" xr:uid="{45FA485B-1EF5-4A10-AD2F-59C7C3D5FFBF}"/>
    <cellStyle name="Normal 10 2 2 2 2 2 3" xfId="907" xr:uid="{23BA1A7F-6DB4-4B57-8E46-553274135949}"/>
    <cellStyle name="Normal 10 2 2 2 2 2 3 2" xfId="908" xr:uid="{7B9F0A8A-6FF2-478A-BCDF-A7F0015D456A}"/>
    <cellStyle name="Normal 10 2 2 2 2 2 3 2 2" xfId="5382" xr:uid="{B0C83527-C24B-4CB5-B0F3-636840E9C111}"/>
    <cellStyle name="Normal 10 2 2 2 2 2 3 3" xfId="5383" xr:uid="{F968ED6E-5432-444A-B6A2-DD97D2B8C48D}"/>
    <cellStyle name="Normal 10 2 2 2 2 2 4" xfId="909" xr:uid="{317646A1-35DD-4DCC-A6F5-DDB7A1601F7C}"/>
    <cellStyle name="Normal 10 2 2 2 2 2 4 2" xfId="5384" xr:uid="{63ED42C2-3D72-4D26-9F4C-74BF4E6CEC3D}"/>
    <cellStyle name="Normal 10 2 2 2 2 2 5" xfId="5385" xr:uid="{33F6B02E-EE70-4E95-BFF6-417C2AAA19E6}"/>
    <cellStyle name="Normal 10 2 2 2 2 3" xfId="456" xr:uid="{507C9A84-CA6F-48FE-92ED-44749F671926}"/>
    <cellStyle name="Normal 10 2 2 2 2 3 2" xfId="910" xr:uid="{0E508BD7-E849-4463-847F-94ED10853361}"/>
    <cellStyle name="Normal 10 2 2 2 2 3 2 2" xfId="911" xr:uid="{C3EC3896-1DBF-4140-8ED5-EDEDFB7B29AF}"/>
    <cellStyle name="Normal 10 2 2 2 2 3 2 2 2" xfId="5386" xr:uid="{80DDE463-1AFA-4187-95E5-920473B077AA}"/>
    <cellStyle name="Normal 10 2 2 2 2 3 2 3" xfId="5387" xr:uid="{97F0D152-3490-4F29-84D2-40DCE7D5027D}"/>
    <cellStyle name="Normal 10 2 2 2 2 3 3" xfId="912" xr:uid="{4557F038-E8B8-47F3-B1BC-F71F8330C243}"/>
    <cellStyle name="Normal 10 2 2 2 2 3 3 2" xfId="5388" xr:uid="{28209503-0BD9-49F2-9DE2-6982A3450336}"/>
    <cellStyle name="Normal 10 2 2 2 2 3 4" xfId="2522" xr:uid="{3179AF0C-235D-4EC1-9294-60E0F09793F6}"/>
    <cellStyle name="Normal 10 2 2 2 2 4" xfId="913" xr:uid="{62D073B4-D7CA-4CBC-B4D9-E07DC70C757D}"/>
    <cellStyle name="Normal 10 2 2 2 2 4 2" xfId="914" xr:uid="{90D16E5C-10B0-4FBC-AEBF-EA66DBBBFB94}"/>
    <cellStyle name="Normal 10 2 2 2 2 4 2 2" xfId="5389" xr:uid="{C1738068-48F2-4521-B75F-8B8D36E11346}"/>
    <cellStyle name="Normal 10 2 2 2 2 4 3" xfId="5390" xr:uid="{88ED0786-E115-4D79-A9EA-A9BC2D09C618}"/>
    <cellStyle name="Normal 10 2 2 2 2 5" xfId="915" xr:uid="{4B6FB201-A89F-4C31-BB97-8F5B2B2AEA5F}"/>
    <cellStyle name="Normal 10 2 2 2 2 5 2" xfId="5391" xr:uid="{A3AB4949-5A03-4582-A404-A58E91E986D1}"/>
    <cellStyle name="Normal 10 2 2 2 2 6" xfId="2523" xr:uid="{F75DA14B-55F8-4BB4-87F7-C7338495D278}"/>
    <cellStyle name="Normal 10 2 2 2 3" xfId="239" xr:uid="{D4B9243C-4843-499A-9FCB-765A99B3789D}"/>
    <cellStyle name="Normal 10 2 2 2 3 2" xfId="457" xr:uid="{F9CF1041-AEB1-4338-9759-B87F7DF5D139}"/>
    <cellStyle name="Normal 10 2 2 2 3 2 2" xfId="458" xr:uid="{5CAFD323-7DB3-4544-A929-FD04FA84A5C8}"/>
    <cellStyle name="Normal 10 2 2 2 3 2 2 2" xfId="916" xr:uid="{16585A82-5D87-4D4B-BC85-BE523C5F0AB7}"/>
    <cellStyle name="Normal 10 2 2 2 3 2 2 2 2" xfId="917" xr:uid="{B9C7F753-1AF3-4ECB-AEA7-EC56BA9B13FA}"/>
    <cellStyle name="Normal 10 2 2 2 3 2 2 3" xfId="918" xr:uid="{08B56508-A92E-436A-8B25-E69107FFCD68}"/>
    <cellStyle name="Normal 10 2 2 2 3 2 3" xfId="919" xr:uid="{F83457DF-230B-42E1-ABAC-507499898C2F}"/>
    <cellStyle name="Normal 10 2 2 2 3 2 3 2" xfId="920" xr:uid="{4FDE9E12-F02B-4A12-BECE-D71D79E4AC89}"/>
    <cellStyle name="Normal 10 2 2 2 3 2 4" xfId="921" xr:uid="{2129CA74-EF2D-4424-A709-A676A5545F92}"/>
    <cellStyle name="Normal 10 2 2 2 3 3" xfId="459" xr:uid="{1F3E3C54-51A0-4281-B92A-FFFDB748993F}"/>
    <cellStyle name="Normal 10 2 2 2 3 3 2" xfId="922" xr:uid="{98CAD627-E2E7-4778-BEFC-B018E4311DD9}"/>
    <cellStyle name="Normal 10 2 2 2 3 3 2 2" xfId="923" xr:uid="{74CDA1B3-4C37-438B-8B41-209195FC8E29}"/>
    <cellStyle name="Normal 10 2 2 2 3 3 3" xfId="924" xr:uid="{A4F7A2D1-4851-40B0-9681-A389AD437897}"/>
    <cellStyle name="Normal 10 2 2 2 3 4" xfId="925" xr:uid="{9D196C70-F551-4FC5-A451-F7B72EC26A4E}"/>
    <cellStyle name="Normal 10 2 2 2 3 4 2" xfId="926" xr:uid="{54F007B6-0FA9-42C2-8365-87315A81108F}"/>
    <cellStyle name="Normal 10 2 2 2 3 5" xfId="927" xr:uid="{2E091A76-513E-4BFD-ABF0-599574053005}"/>
    <cellStyle name="Normal 10 2 2 2 4" xfId="460" xr:uid="{BD00107D-DE9D-4393-9664-FD80BB423F26}"/>
    <cellStyle name="Normal 10 2 2 2 4 2" xfId="461" xr:uid="{C624EB26-4C84-4ED3-BC23-E49F02F2D939}"/>
    <cellStyle name="Normal 10 2 2 2 4 2 2" xfId="928" xr:uid="{24BC0B93-3139-4421-955B-7B462B2EC1E7}"/>
    <cellStyle name="Normal 10 2 2 2 4 2 2 2" xfId="929" xr:uid="{39BF9403-1860-4006-B633-EB8E42D5A357}"/>
    <cellStyle name="Normal 10 2 2 2 4 2 3" xfId="930" xr:uid="{FF7C5773-2F82-4C61-8921-E4408B0D0432}"/>
    <cellStyle name="Normal 10 2 2 2 4 3" xfId="931" xr:uid="{20F2A43F-4DCF-4851-B5F7-07168D8BD3A0}"/>
    <cellStyle name="Normal 10 2 2 2 4 3 2" xfId="932" xr:uid="{70447097-90F7-4130-8EEC-F6556878E30A}"/>
    <cellStyle name="Normal 10 2 2 2 4 4" xfId="933" xr:uid="{8F79E7CF-D528-4A06-8274-659D4A20ADE4}"/>
    <cellStyle name="Normal 10 2 2 2 5" xfId="462" xr:uid="{2111369A-4EB8-4087-BF18-20729C33D0F5}"/>
    <cellStyle name="Normal 10 2 2 2 5 2" xfId="934" xr:uid="{605D4C48-238D-461F-A920-71A1ADDE32DE}"/>
    <cellStyle name="Normal 10 2 2 2 5 2 2" xfId="935" xr:uid="{A41C769A-3B2E-4527-965C-94BF8B413F30}"/>
    <cellStyle name="Normal 10 2 2 2 5 3" xfId="936" xr:uid="{E9CD1311-ED2D-4331-831C-1D3ABB37D3AB}"/>
    <cellStyle name="Normal 10 2 2 2 5 4" xfId="2524" xr:uid="{72B0BAB8-4B9D-4614-A4C7-F4E840DB5C1C}"/>
    <cellStyle name="Normal 10 2 2 2 6" xfId="937" xr:uid="{BED585C1-CCCA-4A1B-A5D8-89B3E492AAF8}"/>
    <cellStyle name="Normal 10 2 2 2 6 2" xfId="938" xr:uid="{713DDA50-FC38-4089-88A8-F234A85FCE15}"/>
    <cellStyle name="Normal 10 2 2 2 7" xfId="939" xr:uid="{7C25C29E-4A0A-4076-A1BC-0CFE1682E60B}"/>
    <cellStyle name="Normal 10 2 2 2 8" xfId="2525" xr:uid="{E2DA471B-1103-4406-B27C-02B823CB193C}"/>
    <cellStyle name="Normal 10 2 2 3" xfId="240" xr:uid="{64084F69-E4A6-4E41-8E33-D5AF4AA889BA}"/>
    <cellStyle name="Normal 10 2 2 3 2" xfId="463" xr:uid="{273991A4-E07B-4AE5-B299-65CF42D3F276}"/>
    <cellStyle name="Normal 10 2 2 3 2 2" xfId="464" xr:uid="{5444BE1C-D99B-4062-AC9F-BE1A3F588002}"/>
    <cellStyle name="Normal 10 2 2 3 2 2 2" xfId="940" xr:uid="{73E59ABB-30AF-46D6-91FC-E138750F45A4}"/>
    <cellStyle name="Normal 10 2 2 3 2 2 2 2" xfId="941" xr:uid="{B04A46F8-0EAF-4832-ACC3-92531AE6F93E}"/>
    <cellStyle name="Normal 10 2 2 3 2 2 2 2 2" xfId="5392" xr:uid="{AB62A93C-1EB9-429D-A829-BF8AAF0EB1F4}"/>
    <cellStyle name="Normal 10 2 2 3 2 2 2 3" xfId="5393" xr:uid="{7A2ED8DC-D73B-4E04-8241-EAA0D9159ED9}"/>
    <cellStyle name="Normal 10 2 2 3 2 2 3" xfId="942" xr:uid="{8E4DE08C-F828-470A-9FB7-79EA3C99031F}"/>
    <cellStyle name="Normal 10 2 2 3 2 2 3 2" xfId="5394" xr:uid="{D4F36160-FB84-47FB-9D77-C983F31D98A7}"/>
    <cellStyle name="Normal 10 2 2 3 2 2 4" xfId="5395" xr:uid="{75A00D3E-67BF-4136-B7F8-38BAD76ADF0B}"/>
    <cellStyle name="Normal 10 2 2 3 2 3" xfId="943" xr:uid="{04065771-20AF-4109-84F7-4019E187E0E7}"/>
    <cellStyle name="Normal 10 2 2 3 2 3 2" xfId="944" xr:uid="{B92D4B3B-1F5D-469E-B398-D6569F372F06}"/>
    <cellStyle name="Normal 10 2 2 3 2 3 2 2" xfId="5396" xr:uid="{C7E902BA-F66D-49B4-A07D-8FF6AF7622CA}"/>
    <cellStyle name="Normal 10 2 2 3 2 3 3" xfId="5397" xr:uid="{7BAD462F-7488-4B85-934D-480327DBBAA1}"/>
    <cellStyle name="Normal 10 2 2 3 2 4" xfId="945" xr:uid="{BC3BEA8A-81CF-4BF5-879A-61F8C991A80B}"/>
    <cellStyle name="Normal 10 2 2 3 2 4 2" xfId="5398" xr:uid="{F43A0853-AB1B-47A9-8D0B-91382698F28D}"/>
    <cellStyle name="Normal 10 2 2 3 2 5" xfId="5399" xr:uid="{FC8900A1-BD5E-4759-92BF-9CB11C725F1D}"/>
    <cellStyle name="Normal 10 2 2 3 3" xfId="465" xr:uid="{F22E2616-4AB9-4F77-B1A8-F091C6208F7B}"/>
    <cellStyle name="Normal 10 2 2 3 3 2" xfId="946" xr:uid="{7B13F2DA-B023-44D5-958C-62EA687F8BDB}"/>
    <cellStyle name="Normal 10 2 2 3 3 2 2" xfId="947" xr:uid="{470A8ABB-7AFD-44B1-8969-E5C7873438EC}"/>
    <cellStyle name="Normal 10 2 2 3 3 2 2 2" xfId="5400" xr:uid="{2142AF7E-03C0-4A2C-A8D2-0AE6355C25B5}"/>
    <cellStyle name="Normal 10 2 2 3 3 2 3" xfId="5401" xr:uid="{1D92A5FE-1748-44F9-9CEF-6DCB55A31262}"/>
    <cellStyle name="Normal 10 2 2 3 3 3" xfId="948" xr:uid="{025818F3-8F89-438C-BAEF-C56311BB1B0A}"/>
    <cellStyle name="Normal 10 2 2 3 3 3 2" xfId="5402" xr:uid="{7141982D-504E-4613-945F-874F9762D618}"/>
    <cellStyle name="Normal 10 2 2 3 3 4" xfId="2526" xr:uid="{CB90334E-390B-47B2-AFE5-56D868DF7E0F}"/>
    <cellStyle name="Normal 10 2 2 3 4" xfId="949" xr:uid="{166A0DF7-D713-487E-9A0B-3850A5EF04E7}"/>
    <cellStyle name="Normal 10 2 2 3 4 2" xfId="950" xr:uid="{8F57D5A6-844E-4E98-9310-D3E75F14FEFE}"/>
    <cellStyle name="Normal 10 2 2 3 4 2 2" xfId="5403" xr:uid="{BBA418BD-74E3-421F-936E-72CED22DB2AB}"/>
    <cellStyle name="Normal 10 2 2 3 4 3" xfId="5404" xr:uid="{A1784E91-47AD-4E34-A547-B94B5A635F18}"/>
    <cellStyle name="Normal 10 2 2 3 5" xfId="951" xr:uid="{25DFA79D-3179-491A-8FE0-B9AD6A85F588}"/>
    <cellStyle name="Normal 10 2 2 3 5 2" xfId="5405" xr:uid="{795BA333-A5AD-43DD-86EB-DD8C2B43C698}"/>
    <cellStyle name="Normal 10 2 2 3 6" xfId="2527" xr:uid="{AD141A3C-1A2E-4FFB-BAA0-3F4D57A4E351}"/>
    <cellStyle name="Normal 10 2 2 4" xfId="241" xr:uid="{EEE5C561-6F62-4764-A522-E3EA22956105}"/>
    <cellStyle name="Normal 10 2 2 4 2" xfId="466" xr:uid="{A369853D-942E-4968-B258-C0BE37FA51A8}"/>
    <cellStyle name="Normal 10 2 2 4 2 2" xfId="467" xr:uid="{5D8AED2C-391A-44F5-8C34-A74CC7F51AEA}"/>
    <cellStyle name="Normal 10 2 2 4 2 2 2" xfId="952" xr:uid="{66E7FDCE-A686-4F36-A362-236AD06F64CE}"/>
    <cellStyle name="Normal 10 2 2 4 2 2 2 2" xfId="953" xr:uid="{6374EEF5-A0AE-4827-AAC6-66C6A15CBB3A}"/>
    <cellStyle name="Normal 10 2 2 4 2 2 3" xfId="954" xr:uid="{FB507D8C-AF81-42B3-99DA-BEECC7A1E448}"/>
    <cellStyle name="Normal 10 2 2 4 2 3" xfId="955" xr:uid="{D30252B8-8D90-4DBC-A952-96A141C7688E}"/>
    <cellStyle name="Normal 10 2 2 4 2 3 2" xfId="956" xr:uid="{5E8E421C-AB2E-41E3-AEFE-30BB5D2A566E}"/>
    <cellStyle name="Normal 10 2 2 4 2 4" xfId="957" xr:uid="{4B44376C-069A-4F4C-B612-9B1AC3858EAF}"/>
    <cellStyle name="Normal 10 2 2 4 3" xfId="468" xr:uid="{344E733D-73AB-4537-AFA5-662C2CE99FF2}"/>
    <cellStyle name="Normal 10 2 2 4 3 2" xfId="958" xr:uid="{A0276847-4EB6-4C5D-8DDF-E04DAFBDAB88}"/>
    <cellStyle name="Normal 10 2 2 4 3 2 2" xfId="959" xr:uid="{0811B1D9-5D19-4ED4-A8B2-5C097A017D7D}"/>
    <cellStyle name="Normal 10 2 2 4 3 3" xfId="960" xr:uid="{C29DB7AF-1C66-4882-ABAD-E74CB8E7EB9C}"/>
    <cellStyle name="Normal 10 2 2 4 4" xfId="961" xr:uid="{BF47FFD0-5625-42F2-B7A2-9D49AAC46603}"/>
    <cellStyle name="Normal 10 2 2 4 4 2" xfId="962" xr:uid="{3238033D-B078-432D-A63A-B7934ED3AC54}"/>
    <cellStyle name="Normal 10 2 2 4 5" xfId="963" xr:uid="{C4CAD6CD-3D86-4A1D-84D3-2AC48E64B08A}"/>
    <cellStyle name="Normal 10 2 2 5" xfId="242" xr:uid="{2C9D5D55-E2EF-4D65-97A5-09853A978077}"/>
    <cellStyle name="Normal 10 2 2 5 2" xfId="469" xr:uid="{94C24D09-3125-4F12-87DA-5843A6D34779}"/>
    <cellStyle name="Normal 10 2 2 5 2 2" xfId="964" xr:uid="{A8748AAA-7A69-4B23-BE3A-6CBC32F44C43}"/>
    <cellStyle name="Normal 10 2 2 5 2 2 2" xfId="965" xr:uid="{ACAC930A-B6EF-40BA-8538-B416C2D3C42B}"/>
    <cellStyle name="Normal 10 2 2 5 2 3" xfId="966" xr:uid="{0DF933E5-A5C6-4028-9E9C-B0C307D8C615}"/>
    <cellStyle name="Normal 10 2 2 5 3" xfId="967" xr:uid="{40DAD559-BDAC-47ED-8D21-E2D262F8CEE8}"/>
    <cellStyle name="Normal 10 2 2 5 3 2" xfId="968" xr:uid="{BDDB1A77-115A-4CE6-A445-18203BB2991A}"/>
    <cellStyle name="Normal 10 2 2 5 4" xfId="969" xr:uid="{0A1C520C-1C6E-4E2E-93D9-C78873F3B431}"/>
    <cellStyle name="Normal 10 2 2 6" xfId="470" xr:uid="{2FDDF4A3-56C0-4318-9DD3-B76F5957A94D}"/>
    <cellStyle name="Normal 10 2 2 6 2" xfId="970" xr:uid="{F00676CC-3572-497F-BA42-330554C9138F}"/>
    <cellStyle name="Normal 10 2 2 6 2 2" xfId="971" xr:uid="{ACC39EE7-F009-4BB7-BF95-60B9443722C3}"/>
    <cellStyle name="Normal 10 2 2 6 2 3" xfId="4333" xr:uid="{DBD94350-3257-47C7-98F5-FB2CDB43DD5F}"/>
    <cellStyle name="Normal 10 2 2 6 2 3 2" xfId="5406" xr:uid="{205C1022-42C9-4602-A6CA-34D39476C82D}"/>
    <cellStyle name="Normal 10 2 2 6 3" xfId="972" xr:uid="{CD83B56A-BBCA-4801-8F6D-AA9B98DA0D3C}"/>
    <cellStyle name="Normal 10 2 2 6 4" xfId="2528" xr:uid="{07DEE404-D28E-4429-A496-9A2F706FA527}"/>
    <cellStyle name="Normal 10 2 2 6 4 2" xfId="4564" xr:uid="{65F6DCF3-FAE8-44D0-9F34-D476B6D6C44F}"/>
    <cellStyle name="Normal 10 2 2 6 4 3" xfId="4676" xr:uid="{D4D0CD32-E61B-47F4-80F8-D78A63D262F6}"/>
    <cellStyle name="Normal 10 2 2 6 4 4" xfId="4602" xr:uid="{96063DAE-A0AA-4CFE-AA43-2E66F3BDB3E9}"/>
    <cellStyle name="Normal 10 2 2 7" xfId="973" xr:uid="{049AED1D-7E30-4B14-99D5-38CE439635B0}"/>
    <cellStyle name="Normal 10 2 2 7 2" xfId="974" xr:uid="{791EE049-325B-4C6B-A567-8E6BBA8E52DF}"/>
    <cellStyle name="Normal 10 2 2 8" xfId="975" xr:uid="{CAC0CC41-CC66-4A74-9C35-DD04C39296F4}"/>
    <cellStyle name="Normal 10 2 2 9" xfId="2529" xr:uid="{B1AFCF64-D54F-427D-B103-69AAD071C937}"/>
    <cellStyle name="Normal 10 2 3" xfId="47" xr:uid="{A522C673-09C1-4940-A3C7-915825BB8EFE}"/>
    <cellStyle name="Normal 10 2 3 2" xfId="48" xr:uid="{7BDE9320-7BEE-43FE-B1A6-C1D0E6047EF9}"/>
    <cellStyle name="Normal 10 2 3 2 2" xfId="471" xr:uid="{78ED31CA-217B-4248-ABE0-EC109175C295}"/>
    <cellStyle name="Normal 10 2 3 2 2 2" xfId="472" xr:uid="{1290E36E-A0F0-4FF4-9608-F17B0687C69A}"/>
    <cellStyle name="Normal 10 2 3 2 2 2 2" xfId="976" xr:uid="{08D06DAD-86A7-4D2B-854F-92EE14CC24FB}"/>
    <cellStyle name="Normal 10 2 3 2 2 2 2 2" xfId="977" xr:uid="{16C8B4E4-F08C-41A6-8CF5-A5C59C632CCB}"/>
    <cellStyle name="Normal 10 2 3 2 2 2 2 2 2" xfId="5407" xr:uid="{F27D14DA-03A0-4BDA-90AA-601F194392B2}"/>
    <cellStyle name="Normal 10 2 3 2 2 2 2 3" xfId="5408" xr:uid="{486CC064-2DFF-424B-B2C9-FE15F69AE3B8}"/>
    <cellStyle name="Normal 10 2 3 2 2 2 3" xfId="978" xr:uid="{E497434F-548C-498D-8A01-D2F1C303B66C}"/>
    <cellStyle name="Normal 10 2 3 2 2 2 3 2" xfId="5409" xr:uid="{A0828994-6A9A-4DE5-8D08-29C6AA0EF605}"/>
    <cellStyle name="Normal 10 2 3 2 2 2 4" xfId="5410" xr:uid="{DCD7854E-A086-4191-B726-3550C3500504}"/>
    <cellStyle name="Normal 10 2 3 2 2 3" xfId="979" xr:uid="{E2EAF498-3CF4-4146-A125-70CB3A91B6A2}"/>
    <cellStyle name="Normal 10 2 3 2 2 3 2" xfId="980" xr:uid="{1697E41B-3F50-4808-9B8C-46CCDD782B1C}"/>
    <cellStyle name="Normal 10 2 3 2 2 3 2 2" xfId="5411" xr:uid="{E07BB851-7EC7-4C12-9EEA-19BBF5985660}"/>
    <cellStyle name="Normal 10 2 3 2 2 3 3" xfId="5412" xr:uid="{7F22BE70-F0B1-46A1-9FF3-8AFC2E00AAC6}"/>
    <cellStyle name="Normal 10 2 3 2 2 4" xfId="981" xr:uid="{92FB4D8D-A224-4A34-834E-3E8E233235D6}"/>
    <cellStyle name="Normal 10 2 3 2 2 4 2" xfId="5413" xr:uid="{7C01B12A-B51D-44E2-9868-277C65A094DB}"/>
    <cellStyle name="Normal 10 2 3 2 2 5" xfId="5414" xr:uid="{9121C928-2D29-46C4-A2F8-37C04014B85F}"/>
    <cellStyle name="Normal 10 2 3 2 3" xfId="473" xr:uid="{9DFD7639-7878-4225-A227-29A9A3F7ECD6}"/>
    <cellStyle name="Normal 10 2 3 2 3 2" xfId="982" xr:uid="{2A00ADCC-346A-48AE-9D07-5BEF531FCD70}"/>
    <cellStyle name="Normal 10 2 3 2 3 2 2" xfId="983" xr:uid="{7C05CC27-8426-4FDF-9B0B-5C8F6B909684}"/>
    <cellStyle name="Normal 10 2 3 2 3 2 2 2" xfId="5415" xr:uid="{A22AD64A-EFD3-4B99-800D-9B4AB18EF618}"/>
    <cellStyle name="Normal 10 2 3 2 3 2 3" xfId="5416" xr:uid="{DAC3F238-3F82-4B99-99D2-CD24B0520444}"/>
    <cellStyle name="Normal 10 2 3 2 3 3" xfId="984" xr:uid="{AE3E642A-AD1D-4474-9D0A-839AF436907D}"/>
    <cellStyle name="Normal 10 2 3 2 3 3 2" xfId="5417" xr:uid="{FB5B03CC-43CC-421A-ADA9-C1A95C69AEB1}"/>
    <cellStyle name="Normal 10 2 3 2 3 4" xfId="2530" xr:uid="{5BCA5A17-7383-4149-B368-70832FE0B27E}"/>
    <cellStyle name="Normal 10 2 3 2 4" xfId="985" xr:uid="{C963C109-42E1-42B9-8664-D5FD4599432E}"/>
    <cellStyle name="Normal 10 2 3 2 4 2" xfId="986" xr:uid="{CAAF3C5D-4FFE-4CC9-A222-D45A4DE1BAE5}"/>
    <cellStyle name="Normal 10 2 3 2 4 2 2" xfId="5418" xr:uid="{29127D9B-C164-4BE8-B2A8-AEACB8EFEEFF}"/>
    <cellStyle name="Normal 10 2 3 2 4 3" xfId="5419" xr:uid="{72D2F160-8736-41EB-BF4B-78759110B671}"/>
    <cellStyle name="Normal 10 2 3 2 5" xfId="987" xr:uid="{18F254E6-432B-4424-8BF0-7EE4D21FDE29}"/>
    <cellStyle name="Normal 10 2 3 2 5 2" xfId="5420" xr:uid="{B6ED3E75-9B48-4A83-8EAF-F2469FF55324}"/>
    <cellStyle name="Normal 10 2 3 2 6" xfId="2531" xr:uid="{300FA594-AD7B-43C7-9550-0C14D99FC4A0}"/>
    <cellStyle name="Normal 10 2 3 3" xfId="243" xr:uid="{0487D8AA-3DAF-4104-94FE-1A10136FF3F4}"/>
    <cellStyle name="Normal 10 2 3 3 2" xfId="474" xr:uid="{E3B7B877-BDC0-47A3-9ABC-679932D6B8E0}"/>
    <cellStyle name="Normal 10 2 3 3 2 2" xfId="475" xr:uid="{A31B9504-2535-40D6-BCBE-E797CBF7BE1F}"/>
    <cellStyle name="Normal 10 2 3 3 2 2 2" xfId="988" xr:uid="{7E119F0B-ADAE-4371-B85D-FEF0860D092F}"/>
    <cellStyle name="Normal 10 2 3 3 2 2 2 2" xfId="989" xr:uid="{14EF016B-9F96-447C-AE38-645CA5434D84}"/>
    <cellStyle name="Normal 10 2 3 3 2 2 3" xfId="990" xr:uid="{5F5A8A85-2F54-4404-9F79-37109D78D257}"/>
    <cellStyle name="Normal 10 2 3 3 2 3" xfId="991" xr:uid="{56108769-CF74-444B-BEE1-D62FADD8DC4D}"/>
    <cellStyle name="Normal 10 2 3 3 2 3 2" xfId="992" xr:uid="{8C2A8DBF-412E-499A-9CE2-C20B6BD8A930}"/>
    <cellStyle name="Normal 10 2 3 3 2 4" xfId="993" xr:uid="{D679C982-5FB4-4C6C-B638-7571B6C132BF}"/>
    <cellStyle name="Normal 10 2 3 3 3" xfId="476" xr:uid="{DB7EAB39-4317-4C41-A2D7-BE0061B7EC7E}"/>
    <cellStyle name="Normal 10 2 3 3 3 2" xfId="994" xr:uid="{FDAE4A34-41C3-4F4C-8708-87CD04364547}"/>
    <cellStyle name="Normal 10 2 3 3 3 2 2" xfId="995" xr:uid="{2A5E0202-9002-4A64-AE7D-CFF04F808643}"/>
    <cellStyle name="Normal 10 2 3 3 3 3" xfId="996" xr:uid="{20C3CF7D-869C-4544-90F0-DD0139B1BB8A}"/>
    <cellStyle name="Normal 10 2 3 3 4" xfId="997" xr:uid="{75E993D5-1B11-4EBB-838D-8C02862A8BA6}"/>
    <cellStyle name="Normal 10 2 3 3 4 2" xfId="998" xr:uid="{6027808A-780F-4240-A43C-5078C46CB346}"/>
    <cellStyle name="Normal 10 2 3 3 5" xfId="999" xr:uid="{D879567F-EA2D-4C6B-85F8-75133D4F538B}"/>
    <cellStyle name="Normal 10 2 3 4" xfId="244" xr:uid="{5000493F-70C9-478A-905D-729F95559A8A}"/>
    <cellStyle name="Normal 10 2 3 4 2" xfId="477" xr:uid="{CAF3EEF3-2A47-40A3-B655-1BC567BC16F6}"/>
    <cellStyle name="Normal 10 2 3 4 2 2" xfId="1000" xr:uid="{27A39E41-551F-44F6-ABFA-2C4612C3B83D}"/>
    <cellStyle name="Normal 10 2 3 4 2 2 2" xfId="1001" xr:uid="{4A6C41D4-6E1D-48D7-AE86-5CBA3AF7FA5E}"/>
    <cellStyle name="Normal 10 2 3 4 2 3" xfId="1002" xr:uid="{F7ACC474-9798-494B-8DFB-87B33C14F0A1}"/>
    <cellStyle name="Normal 10 2 3 4 3" xfId="1003" xr:uid="{21EF07B3-6A8C-41F6-AFA7-A3BD00C9F8C2}"/>
    <cellStyle name="Normal 10 2 3 4 3 2" xfId="1004" xr:uid="{98274C7D-39A1-49FA-B6B1-516C35AE47F3}"/>
    <cellStyle name="Normal 10 2 3 4 4" xfId="1005" xr:uid="{D5D145DB-FF94-4667-8852-449C4E505877}"/>
    <cellStyle name="Normal 10 2 3 5" xfId="478" xr:uid="{35B07C1D-2864-4345-9B46-B12C0579AD12}"/>
    <cellStyle name="Normal 10 2 3 5 2" xfId="1006" xr:uid="{B8C1CBB5-B418-428D-A5FB-90DF4F472336}"/>
    <cellStyle name="Normal 10 2 3 5 2 2" xfId="1007" xr:uid="{8BE73433-21F0-4E2D-90A7-AAEFE51359D9}"/>
    <cellStyle name="Normal 10 2 3 5 2 3" xfId="4334" xr:uid="{614BDA3C-5F4C-433C-8CC3-FC9354220C81}"/>
    <cellStyle name="Normal 10 2 3 5 2 3 2" xfId="5421" xr:uid="{626A6370-CA66-4960-BAA8-7EB3688A4F3D}"/>
    <cellStyle name="Normal 10 2 3 5 3" xfId="1008" xr:uid="{49EF8DDD-F213-4C17-A974-5E3C749AF258}"/>
    <cellStyle name="Normal 10 2 3 5 4" xfId="2532" xr:uid="{0AB3A0DE-F8C0-4ACA-837B-AAE573BACE13}"/>
    <cellStyle name="Normal 10 2 3 5 4 2" xfId="4565" xr:uid="{9C9790AD-5CC4-447D-A4A6-EA201BC1026E}"/>
    <cellStyle name="Normal 10 2 3 5 4 3" xfId="4677" xr:uid="{77B35C70-7190-4F81-A9CA-9D3BBB0674BC}"/>
    <cellStyle name="Normal 10 2 3 5 4 4" xfId="4603" xr:uid="{C7BFD4CF-E9D5-4BB6-9701-A07F32B28383}"/>
    <cellStyle name="Normal 10 2 3 6" xfId="1009" xr:uid="{87F54B77-FF59-482D-9FD2-59A349198D80}"/>
    <cellStyle name="Normal 10 2 3 6 2" xfId="1010" xr:uid="{FF31F68E-3F59-4914-A4DF-6D72DE7DE2AC}"/>
    <cellStyle name="Normal 10 2 3 7" xfId="1011" xr:uid="{13B404DA-48A9-4454-BDAF-751D0A8D98F5}"/>
    <cellStyle name="Normal 10 2 3 8" xfId="2533" xr:uid="{51D03797-90CD-4E92-933F-37BCCBE1DABE}"/>
    <cellStyle name="Normal 10 2 4" xfId="49" xr:uid="{934DDBE9-8598-4671-B8BF-9AD4D706FCC1}"/>
    <cellStyle name="Normal 10 2 4 2" xfId="429" xr:uid="{FDAB0F47-56A6-4C44-93CB-E8876B839142}"/>
    <cellStyle name="Normal 10 2 4 2 2" xfId="479" xr:uid="{52E8C288-22C7-4E0B-829A-4F6C860C2815}"/>
    <cellStyle name="Normal 10 2 4 2 2 2" xfId="1012" xr:uid="{00C9113A-1296-4FF1-82C9-5237CE45836D}"/>
    <cellStyle name="Normal 10 2 4 2 2 2 2" xfId="1013" xr:uid="{32D7C48C-746E-4746-8971-A15B193FE4AE}"/>
    <cellStyle name="Normal 10 2 4 2 2 2 2 2" xfId="5422" xr:uid="{9BAFADDE-52D6-439A-A43C-810E9665AD4F}"/>
    <cellStyle name="Normal 10 2 4 2 2 2 3" xfId="5423" xr:uid="{631CAE4F-A00D-4B06-AC2E-CCFA7454F46B}"/>
    <cellStyle name="Normal 10 2 4 2 2 3" xfId="1014" xr:uid="{68F60074-2774-4F9C-B2FE-906BC7372C98}"/>
    <cellStyle name="Normal 10 2 4 2 2 3 2" xfId="5424" xr:uid="{4E7A1169-144F-470E-A9A7-531391041FD9}"/>
    <cellStyle name="Normal 10 2 4 2 2 4" xfId="2534" xr:uid="{9CBA5D18-ACC9-4B82-9405-1EFAC5BAB8AC}"/>
    <cellStyle name="Normal 10 2 4 2 3" xfId="1015" xr:uid="{6BFE1226-3721-417E-8FD7-66133C5379B8}"/>
    <cellStyle name="Normal 10 2 4 2 3 2" xfId="1016" xr:uid="{0FBD9E1F-503E-4F68-932E-3B3F55924406}"/>
    <cellStyle name="Normal 10 2 4 2 3 2 2" xfId="5425" xr:uid="{B3C28547-2FB9-4BED-82D9-B33E28B0A793}"/>
    <cellStyle name="Normal 10 2 4 2 3 3" xfId="5426" xr:uid="{F65D975C-771F-457B-9F7C-55B09B0A1BAA}"/>
    <cellStyle name="Normal 10 2 4 2 4" xfId="1017" xr:uid="{6560699B-0041-4410-90A9-E440BBEBE812}"/>
    <cellStyle name="Normal 10 2 4 2 4 2" xfId="5427" xr:uid="{6CFDE7C7-C931-4B50-A39C-C9998D0588B3}"/>
    <cellStyle name="Normal 10 2 4 2 5" xfId="2535" xr:uid="{9F3F08A9-4F45-466C-86D2-386C0F85522F}"/>
    <cellStyle name="Normal 10 2 4 3" xfId="480" xr:uid="{1D4B242B-E586-4907-A4A1-D2A11BB0FC55}"/>
    <cellStyle name="Normal 10 2 4 3 2" xfId="1018" xr:uid="{DC348C03-35F9-423C-A617-593A527B9B1B}"/>
    <cellStyle name="Normal 10 2 4 3 2 2" xfId="1019" xr:uid="{48A0964B-5265-4707-8171-AEB855B26D80}"/>
    <cellStyle name="Normal 10 2 4 3 2 2 2" xfId="5428" xr:uid="{43681D57-C7B2-483F-877F-11ADA21796B8}"/>
    <cellStyle name="Normal 10 2 4 3 2 3" xfId="5429" xr:uid="{06FEF86B-BC30-424F-AA70-3D8C32D8C98B}"/>
    <cellStyle name="Normal 10 2 4 3 3" xfId="1020" xr:uid="{D85E102F-25DE-4E23-848B-418FCFCEB530}"/>
    <cellStyle name="Normal 10 2 4 3 3 2" xfId="5430" xr:uid="{AC347B36-4ADF-4452-8B0B-CDC842B0ABB5}"/>
    <cellStyle name="Normal 10 2 4 3 4" xfId="2536" xr:uid="{C19C5D1E-55DC-44F2-93BB-64DAB57A6179}"/>
    <cellStyle name="Normal 10 2 4 4" xfId="1021" xr:uid="{6481A66B-7578-43DF-AE25-F6EF5F54DC27}"/>
    <cellStyle name="Normal 10 2 4 4 2" xfId="1022" xr:uid="{174EE954-C40B-4A97-8BCE-54254BFE2475}"/>
    <cellStyle name="Normal 10 2 4 4 2 2" xfId="5431" xr:uid="{61DAAF03-07E2-4B47-8997-7FA0002DB125}"/>
    <cellStyle name="Normal 10 2 4 4 3" xfId="2537" xr:uid="{B25147A4-45E7-481D-9D63-3674BA73C85F}"/>
    <cellStyle name="Normal 10 2 4 4 4" xfId="2538" xr:uid="{CDF46B5F-448F-4BE4-88C6-93F6D5D47FAB}"/>
    <cellStyle name="Normal 10 2 4 5" xfId="1023" xr:uid="{A3F7C530-2C49-4D61-9268-BA075FD62800}"/>
    <cellStyle name="Normal 10 2 4 5 2" xfId="5432" xr:uid="{9DFDCD42-8057-4FE3-A3D1-F4B6FF55AD35}"/>
    <cellStyle name="Normal 10 2 4 6" xfId="2539" xr:uid="{927989DA-6E94-4479-8310-833589BD363E}"/>
    <cellStyle name="Normal 10 2 4 7" xfId="2540" xr:uid="{4A56C40F-5F24-4BE9-A5F9-2DC0907BF731}"/>
    <cellStyle name="Normal 10 2 5" xfId="245" xr:uid="{B6BE6498-ABA4-4631-A3D9-0A0716527D46}"/>
    <cellStyle name="Normal 10 2 5 2" xfId="481" xr:uid="{39CBA0AE-EF7A-44E4-9685-129495E0C9ED}"/>
    <cellStyle name="Normal 10 2 5 2 2" xfId="482" xr:uid="{225D189B-3CF2-4D28-95E6-588644BDBF49}"/>
    <cellStyle name="Normal 10 2 5 2 2 2" xfId="1024" xr:uid="{A184DA5C-75E1-4FF0-A90E-AB44841C5C24}"/>
    <cellStyle name="Normal 10 2 5 2 2 2 2" xfId="1025" xr:uid="{6E1BD2FD-E602-48E1-A5A2-46DDB6589F79}"/>
    <cellStyle name="Normal 10 2 5 2 2 3" xfId="1026" xr:uid="{370B94BC-1951-4948-94FC-82E1B1EED96E}"/>
    <cellStyle name="Normal 10 2 5 2 3" xfId="1027" xr:uid="{511C700D-7BAB-4877-B103-4FE8FEC8CF61}"/>
    <cellStyle name="Normal 10 2 5 2 3 2" xfId="1028" xr:uid="{2CCC83C3-455D-43DA-B4BC-235F91EFDCDC}"/>
    <cellStyle name="Normal 10 2 5 2 4" xfId="1029" xr:uid="{2330551F-FAF6-4DF9-B3C7-31D648FBA4F2}"/>
    <cellStyle name="Normal 10 2 5 3" xfId="483" xr:uid="{B4DFB511-4F21-4F0E-8D49-4801CE67B55C}"/>
    <cellStyle name="Normal 10 2 5 3 2" xfId="1030" xr:uid="{B4B18EE0-8404-43C2-8E2A-BFF2AF7F4726}"/>
    <cellStyle name="Normal 10 2 5 3 2 2" xfId="1031" xr:uid="{BBC1E1DF-37BD-447D-84C6-9FEAC8068E75}"/>
    <cellStyle name="Normal 10 2 5 3 3" xfId="1032" xr:uid="{F6D4EE37-0F15-423D-856F-DF564D0D2B6A}"/>
    <cellStyle name="Normal 10 2 5 3 4" xfId="2541" xr:uid="{D90E2B61-85E1-435C-83BC-C23B816A68AA}"/>
    <cellStyle name="Normal 10 2 5 4" xfId="1033" xr:uid="{AC0C1198-357C-423F-A121-F4C0DC313D1D}"/>
    <cellStyle name="Normal 10 2 5 4 2" xfId="1034" xr:uid="{F779B291-9088-4D8A-B463-77843D45F7EA}"/>
    <cellStyle name="Normal 10 2 5 5" xfId="1035" xr:uid="{8C9B5B6A-0BC9-4D94-88D8-9A39A6D75003}"/>
    <cellStyle name="Normal 10 2 5 6" xfId="2542" xr:uid="{AF4FF6E5-0790-492C-A674-47AD7BEC828F}"/>
    <cellStyle name="Normal 10 2 6" xfId="246" xr:uid="{7FE025E2-FE0E-4B57-B8C9-3BAF810DBF76}"/>
    <cellStyle name="Normal 10 2 6 2" xfId="484" xr:uid="{FD82F793-B81A-4D61-ADE4-6DAF2F0A1493}"/>
    <cellStyle name="Normal 10 2 6 2 2" xfId="1036" xr:uid="{F3FD3C1B-4934-4CE6-A3A2-197242960F5F}"/>
    <cellStyle name="Normal 10 2 6 2 2 2" xfId="1037" xr:uid="{040E2A0D-4CD2-4834-B81D-329E29F08CA1}"/>
    <cellStyle name="Normal 10 2 6 2 3" xfId="1038" xr:uid="{3F4B45F4-AEB6-4F69-B144-56084FBAF3B2}"/>
    <cellStyle name="Normal 10 2 6 2 4" xfId="2543" xr:uid="{C8681E0C-9394-491D-8FFF-3BFBC306AEC2}"/>
    <cellStyle name="Normal 10 2 6 3" xfId="1039" xr:uid="{94CB78E9-64E3-4EEA-9756-2C2E11D16E98}"/>
    <cellStyle name="Normal 10 2 6 3 2" xfId="1040" xr:uid="{A1DCE2FA-D6B4-4534-BFE7-8CB366E2C5D0}"/>
    <cellStyle name="Normal 10 2 6 4" xfId="1041" xr:uid="{775CAB90-2D30-4D4E-AE3B-51D7CEF1C91F}"/>
    <cellStyle name="Normal 10 2 6 5" xfId="2544" xr:uid="{356281D7-3FFB-407B-B7B5-09A11E009F9F}"/>
    <cellStyle name="Normal 10 2 7" xfId="485" xr:uid="{D51EAA1B-0C8C-4E56-88A4-DF81BDADC66D}"/>
    <cellStyle name="Normal 10 2 7 2" xfId="1042" xr:uid="{9BEC6DAB-FA04-430A-9B7F-51D751CEE31B}"/>
    <cellStyle name="Normal 10 2 7 2 2" xfId="1043" xr:uid="{28DC0FBD-8927-4030-A42D-F523F3611FBA}"/>
    <cellStyle name="Normal 10 2 7 2 3" xfId="4332" xr:uid="{2AC23655-9CC5-4AD6-A3AC-78FCBFBD72C7}"/>
    <cellStyle name="Normal 10 2 7 2 3 2" xfId="5433" xr:uid="{DA91E4E2-3448-4215-B1D2-786D63B29161}"/>
    <cellStyle name="Normal 10 2 7 3" xfId="1044" xr:uid="{E772FC11-13B2-4DBE-BC4B-DB2F425E6616}"/>
    <cellStyle name="Normal 10 2 7 4" xfId="2545" xr:uid="{7CD0CCCE-4892-4F4F-BB5D-6209CB716E3A}"/>
    <cellStyle name="Normal 10 2 7 4 2" xfId="4563" xr:uid="{598611E4-C1FD-45AE-B026-2D8132FAF9EF}"/>
    <cellStyle name="Normal 10 2 7 4 3" xfId="4678" xr:uid="{8AF0DCB3-16FA-48A1-902A-7D19C78E63FE}"/>
    <cellStyle name="Normal 10 2 7 4 4" xfId="4601" xr:uid="{6392E51A-990A-4DEA-B2D4-8438613C4239}"/>
    <cellStyle name="Normal 10 2 8" xfId="1045" xr:uid="{432F1EA0-38DE-4138-B480-C21C1C26A431}"/>
    <cellStyle name="Normal 10 2 8 2" xfId="1046" xr:uid="{021B6B33-ECBB-4422-B59C-191E7FB6A383}"/>
    <cellStyle name="Normal 10 2 8 3" xfId="2546" xr:uid="{5778FC3B-AEB8-464A-A73F-878845CA74F9}"/>
    <cellStyle name="Normal 10 2 8 4" xfId="2547" xr:uid="{457F9A4C-3848-424A-B460-38856779577A}"/>
    <cellStyle name="Normal 10 2 9" xfId="1047" xr:uid="{35AE6C4A-7B35-4704-A8E7-FF2185C8F166}"/>
    <cellStyle name="Normal 10 3" xfId="50" xr:uid="{9E27DBED-4E26-4E33-B00B-C77F478B3DE2}"/>
    <cellStyle name="Normal 10 3 10" xfId="2548" xr:uid="{E16E29F8-48EC-4B38-A0F5-05F27D8FD193}"/>
    <cellStyle name="Normal 10 3 11" xfId="2549" xr:uid="{065A5939-B7CD-480A-A4A3-A4A0FEE735EE}"/>
    <cellStyle name="Normal 10 3 2" xfId="51" xr:uid="{A8CE0D2A-B2C0-401A-99DE-4F5D73D30B95}"/>
    <cellStyle name="Normal 10 3 2 2" xfId="52" xr:uid="{483E82C0-63CB-4700-A66B-55499038C217}"/>
    <cellStyle name="Normal 10 3 2 2 2" xfId="247" xr:uid="{A58A4C8F-6CCE-4EB6-8353-BAEC04B38793}"/>
    <cellStyle name="Normal 10 3 2 2 2 2" xfId="486" xr:uid="{FEBE2597-89FF-48F9-9AEA-6E50F715DA27}"/>
    <cellStyle name="Normal 10 3 2 2 2 2 2" xfId="1048" xr:uid="{909BD6BA-0716-4A1D-BAD5-397B113394EE}"/>
    <cellStyle name="Normal 10 3 2 2 2 2 2 2" xfId="1049" xr:uid="{EBB36077-642E-46AD-98B1-A50B59F8E90D}"/>
    <cellStyle name="Normal 10 3 2 2 2 2 2 2 2" xfId="5434" xr:uid="{D0150EE0-FA7D-4CED-A6CF-5AE0B1748615}"/>
    <cellStyle name="Normal 10 3 2 2 2 2 2 3" xfId="5435" xr:uid="{DB4307EA-E9C9-4FF4-BB14-3BEACA80506B}"/>
    <cellStyle name="Normal 10 3 2 2 2 2 3" xfId="1050" xr:uid="{A14316C6-3CB7-428B-A4DF-8345288BE3A3}"/>
    <cellStyle name="Normal 10 3 2 2 2 2 3 2" xfId="5436" xr:uid="{13D94FE7-452C-41B1-8EB4-F930BC78D546}"/>
    <cellStyle name="Normal 10 3 2 2 2 2 4" xfId="2550" xr:uid="{D12204F7-C326-47DE-92EB-B8CFC3C895B7}"/>
    <cellStyle name="Normal 10 3 2 2 2 3" xfId="1051" xr:uid="{8F6B9EC3-5B10-417C-974B-D7CE568ED37B}"/>
    <cellStyle name="Normal 10 3 2 2 2 3 2" xfId="1052" xr:uid="{99EE88ED-BCD2-4D6A-BDCD-539CCD89ED50}"/>
    <cellStyle name="Normal 10 3 2 2 2 3 2 2" xfId="5437" xr:uid="{1C0E00CD-A8D5-41A5-9D8D-57989443341F}"/>
    <cellStyle name="Normal 10 3 2 2 2 3 3" xfId="2551" xr:uid="{518036C0-2142-4D91-AC8D-A423807200F3}"/>
    <cellStyle name="Normal 10 3 2 2 2 3 4" xfId="2552" xr:uid="{EC633149-6A45-4683-A1E7-23DD5310AF6F}"/>
    <cellStyle name="Normal 10 3 2 2 2 4" xfId="1053" xr:uid="{BA0D339D-D2D2-4FCB-80FE-22EB9ADA81AD}"/>
    <cellStyle name="Normal 10 3 2 2 2 4 2" xfId="5438" xr:uid="{3EDF278B-723F-4DD8-9FAF-AA9FE50DCF06}"/>
    <cellStyle name="Normal 10 3 2 2 2 5" xfId="2553" xr:uid="{9582A400-68F3-4754-A561-D537780552CB}"/>
    <cellStyle name="Normal 10 3 2 2 2 6" xfId="2554" xr:uid="{F50D71E7-438A-4935-BC75-42130A1CF9AB}"/>
    <cellStyle name="Normal 10 3 2 2 3" xfId="487" xr:uid="{70B06725-E9C0-4EB3-B9CF-EE4DA434FF8D}"/>
    <cellStyle name="Normal 10 3 2 2 3 2" xfId="1054" xr:uid="{440A2C32-1300-47C0-8FD5-2C481DCA1121}"/>
    <cellStyle name="Normal 10 3 2 2 3 2 2" xfId="1055" xr:uid="{DF90B138-1940-4C5D-9A00-320F1A39EC89}"/>
    <cellStyle name="Normal 10 3 2 2 3 2 2 2" xfId="5439" xr:uid="{656A2DAD-2230-440E-8E49-A9A36D7E7BCE}"/>
    <cellStyle name="Normal 10 3 2 2 3 2 3" xfId="2555" xr:uid="{8EB41B98-28E6-49A6-AEDD-F74EF702C436}"/>
    <cellStyle name="Normal 10 3 2 2 3 2 4" xfId="2556" xr:uid="{CD5F4E3D-2A59-4766-8AD4-BC44D4F291F0}"/>
    <cellStyle name="Normal 10 3 2 2 3 3" xfId="1056" xr:uid="{6A474A1E-4AC9-459D-8D61-3C84E29C61FE}"/>
    <cellStyle name="Normal 10 3 2 2 3 3 2" xfId="5440" xr:uid="{DF621118-88B1-4260-8503-DCC9F705CF3E}"/>
    <cellStyle name="Normal 10 3 2 2 3 4" xfId="2557" xr:uid="{1D2BD3B0-3E2D-4E9E-82EA-78DCB73BA3FA}"/>
    <cellStyle name="Normal 10 3 2 2 3 5" xfId="2558" xr:uid="{73EC7CB6-0C0E-4BCF-95AF-B511F5E58C97}"/>
    <cellStyle name="Normal 10 3 2 2 4" xfId="1057" xr:uid="{C2470BB7-760C-4A98-B4C8-607C9FD8B3CA}"/>
    <cellStyle name="Normal 10 3 2 2 4 2" xfId="1058" xr:uid="{01E95F1C-0D31-4356-9664-31920360F2F8}"/>
    <cellStyle name="Normal 10 3 2 2 4 2 2" xfId="5441" xr:uid="{5B601E0D-84B3-490A-A47D-DD2098BA580C}"/>
    <cellStyle name="Normal 10 3 2 2 4 3" xfId="2559" xr:uid="{BEAC1DD7-322F-44B8-B2DE-8F8079F3B874}"/>
    <cellStyle name="Normal 10 3 2 2 4 4" xfId="2560" xr:uid="{78766C68-FA19-49D2-AF98-E04078ADFA4C}"/>
    <cellStyle name="Normal 10 3 2 2 5" xfId="1059" xr:uid="{E36DC8CB-B06F-4B2F-8724-9919533F7601}"/>
    <cellStyle name="Normal 10 3 2 2 5 2" xfId="2561" xr:uid="{10F64F08-6B79-421E-98DB-C15D32280537}"/>
    <cellStyle name="Normal 10 3 2 2 5 3" xfId="2562" xr:uid="{B5DFF0FD-4A42-410F-856E-745178523461}"/>
    <cellStyle name="Normal 10 3 2 2 5 4" xfId="2563" xr:uid="{65FA25FE-8C7E-4D7A-8121-8E261538B6E6}"/>
    <cellStyle name="Normal 10 3 2 2 6" xfId="2564" xr:uid="{9E513ABA-E5C2-415A-BA77-509416EBEFE1}"/>
    <cellStyle name="Normal 10 3 2 2 7" xfId="2565" xr:uid="{D60EF88A-F365-4345-A840-CCD457D1ADDD}"/>
    <cellStyle name="Normal 10 3 2 2 8" xfId="2566" xr:uid="{79CBD37D-84E7-4AA5-9B3D-084CE9F3142F}"/>
    <cellStyle name="Normal 10 3 2 3" xfId="248" xr:uid="{1AC527AE-A55B-427F-8FA7-4CD38E43749E}"/>
    <cellStyle name="Normal 10 3 2 3 2" xfId="488" xr:uid="{B92EFB50-CCBE-492D-8859-23ADC900F7AA}"/>
    <cellStyle name="Normal 10 3 2 3 2 2" xfId="489" xr:uid="{E4A6E7EE-6400-4239-836C-A0B4E0C2747E}"/>
    <cellStyle name="Normal 10 3 2 3 2 2 2" xfId="1060" xr:uid="{E6ED49CF-8CE9-47CF-8307-2A7A92C4F6DC}"/>
    <cellStyle name="Normal 10 3 2 3 2 2 2 2" xfId="1061" xr:uid="{97F57610-FBA7-45D3-8639-B1BDA506E7DB}"/>
    <cellStyle name="Normal 10 3 2 3 2 2 3" xfId="1062" xr:uid="{A579A89E-8E0D-4514-9099-2B1FB274A701}"/>
    <cellStyle name="Normal 10 3 2 3 2 3" xfId="1063" xr:uid="{777FD173-B6CE-479B-8400-75AC1329FBAD}"/>
    <cellStyle name="Normal 10 3 2 3 2 3 2" xfId="1064" xr:uid="{A82A9A52-5AA5-4CF9-BC6E-19CB606ECC6C}"/>
    <cellStyle name="Normal 10 3 2 3 2 4" xfId="1065" xr:uid="{B80B09EC-9892-4D3F-8142-0536C86B7F89}"/>
    <cellStyle name="Normal 10 3 2 3 3" xfId="490" xr:uid="{4A74E50C-3533-45FF-A672-CFD5C636DAA9}"/>
    <cellStyle name="Normal 10 3 2 3 3 2" xfId="1066" xr:uid="{7A00B1F0-DFB2-48E9-AC06-820EA2C6D6AE}"/>
    <cellStyle name="Normal 10 3 2 3 3 2 2" xfId="1067" xr:uid="{92E2B900-C6B1-4FBD-BF3C-D9D48F3328B0}"/>
    <cellStyle name="Normal 10 3 2 3 3 3" xfId="1068" xr:uid="{777337CE-14BF-4AF3-9585-93E74C03229B}"/>
    <cellStyle name="Normal 10 3 2 3 3 4" xfId="2567" xr:uid="{4F1996BA-E9E9-4E2A-89D4-324E682BB6E3}"/>
    <cellStyle name="Normal 10 3 2 3 4" xfId="1069" xr:uid="{FB9EC1C2-8C95-41A8-B035-7A2F8830B293}"/>
    <cellStyle name="Normal 10 3 2 3 4 2" xfId="1070" xr:uid="{1F9D1882-531B-4350-9B0B-F404C9EF0052}"/>
    <cellStyle name="Normal 10 3 2 3 5" xfId="1071" xr:uid="{D4AC4550-55A1-4030-8DC9-D84D2CAA81B2}"/>
    <cellStyle name="Normal 10 3 2 3 6" xfId="2568" xr:uid="{B93ABFF9-78E3-49EC-ADB5-F5D1032D067F}"/>
    <cellStyle name="Normal 10 3 2 4" xfId="249" xr:uid="{F77754D0-B36B-4565-9927-0BF353693CCE}"/>
    <cellStyle name="Normal 10 3 2 4 2" xfId="491" xr:uid="{E66A6DFE-B161-4E86-BB0B-383D1E82CC93}"/>
    <cellStyle name="Normal 10 3 2 4 2 2" xfId="1072" xr:uid="{582E7843-F2B9-4981-A7AD-AFEFEE321002}"/>
    <cellStyle name="Normal 10 3 2 4 2 2 2" xfId="1073" xr:uid="{B267539E-5F11-4110-A3AE-CC6B93B8BE56}"/>
    <cellStyle name="Normal 10 3 2 4 2 3" xfId="1074" xr:uid="{E6F666E9-0AD4-4D54-A325-9A72C10C674D}"/>
    <cellStyle name="Normal 10 3 2 4 2 4" xfId="2569" xr:uid="{73DA9FCC-EC2A-4585-AE5C-89105BB70098}"/>
    <cellStyle name="Normal 10 3 2 4 3" xfId="1075" xr:uid="{2FE12B86-2F23-4AEB-B5C6-9F5CB7649FA3}"/>
    <cellStyle name="Normal 10 3 2 4 3 2" xfId="1076" xr:uid="{1FB2DD00-6D2E-44CF-B526-A1D6B1982648}"/>
    <cellStyle name="Normal 10 3 2 4 4" xfId="1077" xr:uid="{7026290E-86AF-4E24-AE24-1DE9590BCF10}"/>
    <cellStyle name="Normal 10 3 2 4 5" xfId="2570" xr:uid="{391C16DA-63D0-4739-AFA3-12885FFA7384}"/>
    <cellStyle name="Normal 10 3 2 5" xfId="251" xr:uid="{91F58A08-8B1C-4B9B-B47E-6881C9C1B09A}"/>
    <cellStyle name="Normal 10 3 2 5 2" xfId="1078" xr:uid="{BF2D23A5-8CAA-48D8-B620-0757701C9312}"/>
    <cellStyle name="Normal 10 3 2 5 2 2" xfId="1079" xr:uid="{33443E6A-5B73-4905-883E-F1C764DF4007}"/>
    <cellStyle name="Normal 10 3 2 5 3" xfId="1080" xr:uid="{88DF3774-6D6B-496B-BA77-5DD9293DE122}"/>
    <cellStyle name="Normal 10 3 2 5 4" xfId="2571" xr:uid="{CC553436-8ACB-4692-87D0-B6593E79EEC6}"/>
    <cellStyle name="Normal 10 3 2 6" xfId="1081" xr:uid="{80C2B4F1-748A-4995-8C3A-EDF3E5EB4C9D}"/>
    <cellStyle name="Normal 10 3 2 6 2" xfId="1082" xr:uid="{3A738F45-4166-4F9C-868E-1D2F6E9C16CB}"/>
    <cellStyle name="Normal 10 3 2 6 3" xfId="2572" xr:uid="{8299E2B0-04F3-44E8-BC45-1BB93E8F0FEF}"/>
    <cellStyle name="Normal 10 3 2 6 4" xfId="2573" xr:uid="{26116149-8EE2-4EBD-8B11-1F7D295D052B}"/>
    <cellStyle name="Normal 10 3 2 7" xfId="1083" xr:uid="{35DCFD80-1352-4474-9FB5-829569207763}"/>
    <cellStyle name="Normal 10 3 2 8" xfId="2574" xr:uid="{B594AB6D-0786-46C1-9A3E-9B5EA675BA82}"/>
    <cellStyle name="Normal 10 3 2 9" xfId="2575" xr:uid="{E61BAD6C-90A3-43AB-AEB4-D12840E6DE0B}"/>
    <cellStyle name="Normal 10 3 3" xfId="53" xr:uid="{1211352F-F626-4D4F-BF7B-898BBE1886D1}"/>
    <cellStyle name="Normal 10 3 3 2" xfId="54" xr:uid="{7843A899-58C0-426B-ACC0-0FC6CA6563D1}"/>
    <cellStyle name="Normal 10 3 3 2 2" xfId="492" xr:uid="{49B2D792-4D85-45DA-9CDC-3F64A4DE39C6}"/>
    <cellStyle name="Normal 10 3 3 2 2 2" xfId="1084" xr:uid="{B680E482-0D85-4AE6-B6D6-852A54839C52}"/>
    <cellStyle name="Normal 10 3 3 2 2 2 2" xfId="1085" xr:uid="{3B17CE18-5297-4A2B-B86B-5FDAF4ED65FB}"/>
    <cellStyle name="Normal 10 3 3 2 2 2 2 2" xfId="4445" xr:uid="{B2D9BF0A-D1F9-41A8-B340-F8C36342D7D6}"/>
    <cellStyle name="Normal 10 3 3 2 2 2 2 2 2" xfId="5442" xr:uid="{513BA5A1-4640-47DF-9C31-9A18A99A9F42}"/>
    <cellStyle name="Normal 10 3 3 2 2 2 2 3" xfId="5443" xr:uid="{5E3A4C9B-359C-4F97-AC16-3B9061ED019E}"/>
    <cellStyle name="Normal 10 3 3 2 2 2 3" xfId="4446" xr:uid="{C75941CA-3015-41DB-92BC-9ECEDBCBA207}"/>
    <cellStyle name="Normal 10 3 3 2 2 2 3 2" xfId="5444" xr:uid="{E3A96E02-F4A4-47A5-B932-ED1A05475796}"/>
    <cellStyle name="Normal 10 3 3 2 2 2 4" xfId="5445" xr:uid="{FA6B6200-A5F8-4ECE-8167-99C105FC3E17}"/>
    <cellStyle name="Normal 10 3 3 2 2 3" xfId="1086" xr:uid="{1D4E210A-C4F5-4068-9429-0534F45F80E8}"/>
    <cellStyle name="Normal 10 3 3 2 2 3 2" xfId="4447" xr:uid="{12FB355A-CD63-4F74-A005-E9740BB9A1E8}"/>
    <cellStyle name="Normal 10 3 3 2 2 3 2 2" xfId="5446" xr:uid="{F2DA13C6-B2C6-4BA2-A319-060F51B8C120}"/>
    <cellStyle name="Normal 10 3 3 2 2 3 3" xfId="5447" xr:uid="{F6953B3D-2921-4A0F-A849-E83E2D52C336}"/>
    <cellStyle name="Normal 10 3 3 2 2 4" xfId="2576" xr:uid="{B39FADF8-EAFF-40C4-835B-62B1FC8DA8B5}"/>
    <cellStyle name="Normal 10 3 3 2 2 4 2" xfId="5448" xr:uid="{C90849C8-2A6A-4C80-9BD1-A435E0E85182}"/>
    <cellStyle name="Normal 10 3 3 2 2 5" xfId="5449" xr:uid="{484E038E-056C-4610-B28B-F67182DBD64C}"/>
    <cellStyle name="Normal 10 3 3 2 3" xfId="1087" xr:uid="{7512D75A-1A83-4716-A5DB-C97D53EE2382}"/>
    <cellStyle name="Normal 10 3 3 2 3 2" xfId="1088" xr:uid="{6D1BB1E1-35B1-47AD-827E-1C32A2BEA01C}"/>
    <cellStyle name="Normal 10 3 3 2 3 2 2" xfId="4448" xr:uid="{D044E0CA-AA7D-46BC-89DE-0B123A0E4D89}"/>
    <cellStyle name="Normal 10 3 3 2 3 2 2 2" xfId="5450" xr:uid="{89C3519C-1E4A-4540-AE11-1AB6AF0CEA2F}"/>
    <cellStyle name="Normal 10 3 3 2 3 2 3" xfId="5451" xr:uid="{09FD6FA9-17B7-4765-A436-F665B7F1AD6E}"/>
    <cellStyle name="Normal 10 3 3 2 3 3" xfId="2577" xr:uid="{884B74A4-0C0E-4988-9FDF-2B167F7D7CBE}"/>
    <cellStyle name="Normal 10 3 3 2 3 3 2" xfId="5452" xr:uid="{6DA4F97B-74D8-4B1A-889C-828B3B87C2D0}"/>
    <cellStyle name="Normal 10 3 3 2 3 4" xfId="2578" xr:uid="{E10C961E-B8A5-4E9D-B426-8FF36958A512}"/>
    <cellStyle name="Normal 10 3 3 2 4" xfId="1089" xr:uid="{9C53F815-A11D-42BD-B1F7-F9DD34363954}"/>
    <cellStyle name="Normal 10 3 3 2 4 2" xfId="4449" xr:uid="{E92EE280-91BA-43CD-9FB6-FDECF89EA488}"/>
    <cellStyle name="Normal 10 3 3 2 4 2 2" xfId="5453" xr:uid="{9A09AFAE-A51D-4F9E-80D0-15CE9798F604}"/>
    <cellStyle name="Normal 10 3 3 2 4 3" xfId="5454" xr:uid="{A30C2F81-C49B-4068-AD7D-46B0D0374B8B}"/>
    <cellStyle name="Normal 10 3 3 2 5" xfId="2579" xr:uid="{0FD3C46E-875A-40BD-8375-7A781EBA2317}"/>
    <cellStyle name="Normal 10 3 3 2 5 2" xfId="5455" xr:uid="{A4351B09-9BB7-43BB-8180-761800C1EC23}"/>
    <cellStyle name="Normal 10 3 3 2 6" xfId="2580" xr:uid="{7877996A-94F1-4E5E-98C9-B39A186F405B}"/>
    <cellStyle name="Normal 10 3 3 3" xfId="252" xr:uid="{58A54BCD-CE23-4181-9D2B-898F5C82CC70}"/>
    <cellStyle name="Normal 10 3 3 3 2" xfId="1090" xr:uid="{54C3C0B5-0560-469A-AFE6-5C57B7D51576}"/>
    <cellStyle name="Normal 10 3 3 3 2 2" xfId="1091" xr:uid="{98A22D41-4E06-4E6A-BA39-8374DB70A5AB}"/>
    <cellStyle name="Normal 10 3 3 3 2 2 2" xfId="4450" xr:uid="{2CE99458-4313-4FC0-8BD1-EAE2CA4F5B9F}"/>
    <cellStyle name="Normal 10 3 3 3 2 2 2 2" xfId="5456" xr:uid="{B076B529-AD5D-4625-9A55-241B34376DBE}"/>
    <cellStyle name="Normal 10 3 3 3 2 2 3" xfId="5457" xr:uid="{63DC6784-D659-4A29-94D4-9843442160FB}"/>
    <cellStyle name="Normal 10 3 3 3 2 3" xfId="2581" xr:uid="{241E7C6E-42E4-4FAB-A53F-D16F63CF86E2}"/>
    <cellStyle name="Normal 10 3 3 3 2 3 2" xfId="5458" xr:uid="{4ED47878-A0FC-483B-B393-16DDCEAE9163}"/>
    <cellStyle name="Normal 10 3 3 3 2 4" xfId="2582" xr:uid="{E40F48BC-6F9B-4EF2-AE91-592A4CCE28B5}"/>
    <cellStyle name="Normal 10 3 3 3 3" xfId="1092" xr:uid="{EC1160B1-3777-4BDE-95E0-5C055F993287}"/>
    <cellStyle name="Normal 10 3 3 3 3 2" xfId="4451" xr:uid="{936030B1-5B6C-4ACB-A256-E7F0C6D1F009}"/>
    <cellStyle name="Normal 10 3 3 3 3 2 2" xfId="5459" xr:uid="{47C0F553-00D4-4037-982D-75E678BFF4E6}"/>
    <cellStyle name="Normal 10 3 3 3 3 3" xfId="5460" xr:uid="{0C836157-A7AC-4FE0-8C7C-E434BD2CD164}"/>
    <cellStyle name="Normal 10 3 3 3 4" xfId="2583" xr:uid="{52648579-B122-400C-8033-0D390D25E8A3}"/>
    <cellStyle name="Normal 10 3 3 3 4 2" xfId="5461" xr:uid="{C6F02CA9-3B4E-4A12-92CB-A548DD21E00B}"/>
    <cellStyle name="Normal 10 3 3 3 5" xfId="2584" xr:uid="{2789FE2F-36BB-4EA8-841D-13B71E91A37B}"/>
    <cellStyle name="Normal 10 3 3 4" xfId="1093" xr:uid="{37FFAA74-45EB-4C53-B0DB-01100B24602B}"/>
    <cellStyle name="Normal 10 3 3 4 2" xfId="1094" xr:uid="{D6961EE6-D3BC-40F4-85CF-BFA477179CDF}"/>
    <cellStyle name="Normal 10 3 3 4 2 2" xfId="4452" xr:uid="{C92F6190-5A6C-4306-AECD-98D8DCC2A1CC}"/>
    <cellStyle name="Normal 10 3 3 4 2 2 2" xfId="5462" xr:uid="{BE576D2E-724A-40DC-8AA1-40425F01C3AF}"/>
    <cellStyle name="Normal 10 3 3 4 2 3" xfId="5463" xr:uid="{73975BE4-90DA-42D9-A1E6-0AC25334AD64}"/>
    <cellStyle name="Normal 10 3 3 4 3" xfId="2585" xr:uid="{546FDF90-E011-4055-B3B2-8E3DBCA218D8}"/>
    <cellStyle name="Normal 10 3 3 4 3 2" xfId="5464" xr:uid="{BA812AD5-F7A2-4421-8669-3D8F0E032E2E}"/>
    <cellStyle name="Normal 10 3 3 4 4" xfId="2586" xr:uid="{2DAA8BA5-6A5E-4F4A-9D6A-DEB6404F629A}"/>
    <cellStyle name="Normal 10 3 3 5" xfId="1095" xr:uid="{A713BD67-B43D-4135-8FA6-FA8350BE82C4}"/>
    <cellStyle name="Normal 10 3 3 5 2" xfId="2587" xr:uid="{C12C20BB-DE2F-4A49-A3EE-3604F78B8204}"/>
    <cellStyle name="Normal 10 3 3 5 2 2" xfId="5465" xr:uid="{F8032DD8-A00B-45BE-B50B-F665DC06F9CB}"/>
    <cellStyle name="Normal 10 3 3 5 3" xfId="2588" xr:uid="{B28F8AAB-106B-400D-B79F-660BA6DBD910}"/>
    <cellStyle name="Normal 10 3 3 5 4" xfId="2589" xr:uid="{69E96CF4-F9BF-45B8-8D5A-26D3052FDB75}"/>
    <cellStyle name="Normal 10 3 3 6" xfId="2590" xr:uid="{5B3BA581-BB70-4C8B-A8C3-28F313615378}"/>
    <cellStyle name="Normal 10 3 3 6 2" xfId="5466" xr:uid="{D357A279-15F2-4176-A521-86282FA7F143}"/>
    <cellStyle name="Normal 10 3 3 7" xfId="2591" xr:uid="{1B05BC5A-0CC3-4583-B1B9-0BA408FA1B2C}"/>
    <cellStyle name="Normal 10 3 3 8" xfId="2592" xr:uid="{1807CC88-943B-4D0D-AF64-23DD7E838F67}"/>
    <cellStyle name="Normal 10 3 4" xfId="55" xr:uid="{F41AB185-D5DB-432D-AA33-9262CBFEF991}"/>
    <cellStyle name="Normal 10 3 4 2" xfId="493" xr:uid="{BDC896F3-549D-40CC-AAF7-76D7844AD3A4}"/>
    <cellStyle name="Normal 10 3 4 2 2" xfId="494" xr:uid="{121A9ED0-FEB1-4EFE-8A62-F2F29342704C}"/>
    <cellStyle name="Normal 10 3 4 2 2 2" xfId="1096" xr:uid="{84DB4D0B-9650-461B-B635-E0D43D7723B8}"/>
    <cellStyle name="Normal 10 3 4 2 2 2 2" xfId="1097" xr:uid="{9D908799-784C-4006-A2D9-13E4C5F84685}"/>
    <cellStyle name="Normal 10 3 4 2 2 2 2 2" xfId="5467" xr:uid="{7E8C48F7-C6C6-4198-AA78-51F37BB3E8B4}"/>
    <cellStyle name="Normal 10 3 4 2 2 2 3" xfId="5468" xr:uid="{05E49E57-AD72-4B7A-93D6-086052F5DC09}"/>
    <cellStyle name="Normal 10 3 4 2 2 3" xfId="1098" xr:uid="{8A733CE0-A8E3-4F4B-8C5A-AC2F23AE4259}"/>
    <cellStyle name="Normal 10 3 4 2 2 3 2" xfId="5469" xr:uid="{F2599C37-13B1-4F01-B14F-EDDDFDFC268C}"/>
    <cellStyle name="Normal 10 3 4 2 2 4" xfId="2593" xr:uid="{D8DF0662-9FD1-4FCA-B495-668B61CA619F}"/>
    <cellStyle name="Normal 10 3 4 2 3" xfId="1099" xr:uid="{676978A2-9438-48BB-962F-436707CD6497}"/>
    <cellStyle name="Normal 10 3 4 2 3 2" xfId="1100" xr:uid="{1D8A94E5-AD2F-4AC5-9986-B8D70340C84B}"/>
    <cellStyle name="Normal 10 3 4 2 3 2 2" xfId="5470" xr:uid="{79451AF3-329B-4C3D-82B0-FBF5321045D9}"/>
    <cellStyle name="Normal 10 3 4 2 3 3" xfId="5471" xr:uid="{C1F1FDD2-0DF0-4DCF-AD58-4A9532818977}"/>
    <cellStyle name="Normal 10 3 4 2 4" xfId="1101" xr:uid="{32E1A611-8CCE-4892-9BC6-28ADD4826E18}"/>
    <cellStyle name="Normal 10 3 4 2 4 2" xfId="5472" xr:uid="{E78D3022-EFC1-46CC-B1CB-347708B8CB04}"/>
    <cellStyle name="Normal 10 3 4 2 5" xfId="2594" xr:uid="{C8C8A2EB-954D-4794-81A1-936537D24F6F}"/>
    <cellStyle name="Normal 10 3 4 3" xfId="495" xr:uid="{9166CCB4-A534-4F55-BA8C-5C17C0F13198}"/>
    <cellStyle name="Normal 10 3 4 3 2" xfId="1102" xr:uid="{57D1AFF9-41FB-40AF-97C3-FB30E1355CCC}"/>
    <cellStyle name="Normal 10 3 4 3 2 2" xfId="1103" xr:uid="{4E8510C3-26AD-400D-8968-561CA07DA662}"/>
    <cellStyle name="Normal 10 3 4 3 2 2 2" xfId="5473" xr:uid="{F4114E7A-69D1-4BE3-B5F1-1B753FFB82A4}"/>
    <cellStyle name="Normal 10 3 4 3 2 3" xfId="5474" xr:uid="{FEEBC90C-BB14-42EC-B715-E1FCA9EEC165}"/>
    <cellStyle name="Normal 10 3 4 3 3" xfId="1104" xr:uid="{9C752ED9-A894-44CC-AD67-2A3C589D9799}"/>
    <cellStyle name="Normal 10 3 4 3 3 2" xfId="5475" xr:uid="{277808E9-71D5-4A1D-B455-7303A4F5AD45}"/>
    <cellStyle name="Normal 10 3 4 3 4" xfId="2595" xr:uid="{D99F2C3A-D6B8-4A4E-BBA6-02117BF3B455}"/>
    <cellStyle name="Normal 10 3 4 4" xfId="1105" xr:uid="{F82049DC-61C1-475F-B2C7-B8DE3457C08F}"/>
    <cellStyle name="Normal 10 3 4 4 2" xfId="1106" xr:uid="{17159C13-BE93-49B5-AFE4-3566E1678118}"/>
    <cellStyle name="Normal 10 3 4 4 2 2" xfId="5476" xr:uid="{E12998D1-8FBB-45D0-BE93-D8BE9EE3E7F0}"/>
    <cellStyle name="Normal 10 3 4 4 3" xfId="2596" xr:uid="{7F69AA4D-641B-4CEC-A12A-1A56B2480C83}"/>
    <cellStyle name="Normal 10 3 4 4 4" xfId="2597" xr:uid="{7ADF5C85-CFED-48E3-B9AF-C1D1364BC4D0}"/>
    <cellStyle name="Normal 10 3 4 5" xfId="1107" xr:uid="{27B7C823-67DB-4916-8540-31E57C735E20}"/>
    <cellStyle name="Normal 10 3 4 5 2" xfId="5477" xr:uid="{1F13E8E4-B003-4452-911F-91CEA0088892}"/>
    <cellStyle name="Normal 10 3 4 6" xfId="2598" xr:uid="{A784FFC5-D1FC-4765-978D-AD8557107D0B}"/>
    <cellStyle name="Normal 10 3 4 7" xfId="2599" xr:uid="{FB0F78BD-0C94-48A1-A9F7-B5FF1E09E671}"/>
    <cellStyle name="Normal 10 3 5" xfId="253" xr:uid="{778B8679-50B4-4832-A0F1-8891D1AAD556}"/>
    <cellStyle name="Normal 10 3 5 2" xfId="496" xr:uid="{055B632D-EA3E-4C4D-8177-2039CAF3EB6E}"/>
    <cellStyle name="Normal 10 3 5 2 2" xfId="1108" xr:uid="{D60CA1F1-A2E2-4B48-AEEA-6090A0C7F768}"/>
    <cellStyle name="Normal 10 3 5 2 2 2" xfId="1109" xr:uid="{36A5E2D3-E832-4CBD-9AB7-0D5ECC6A094D}"/>
    <cellStyle name="Normal 10 3 5 2 2 2 2" xfId="5478" xr:uid="{0ADCAEC9-9611-4537-9A5E-35D728600EED}"/>
    <cellStyle name="Normal 10 3 5 2 2 3" xfId="5479" xr:uid="{37B8D837-AB57-47F4-BD79-17CF6BB3B796}"/>
    <cellStyle name="Normal 10 3 5 2 3" xfId="1110" xr:uid="{7D267C53-D16D-477F-A8EA-DF0090DE8B4B}"/>
    <cellStyle name="Normal 10 3 5 2 3 2" xfId="5480" xr:uid="{5F03F58F-6A08-4D43-B055-58798F8FE47B}"/>
    <cellStyle name="Normal 10 3 5 2 4" xfId="2600" xr:uid="{02C50EBB-932B-46C0-84D3-7002B5504EA0}"/>
    <cellStyle name="Normal 10 3 5 3" xfId="1111" xr:uid="{8D799E2F-6FCD-4E3F-A8C0-D7539D990739}"/>
    <cellStyle name="Normal 10 3 5 3 2" xfId="1112" xr:uid="{E3A00C65-DE40-47E8-B3C2-BE63A6608973}"/>
    <cellStyle name="Normal 10 3 5 3 2 2" xfId="5481" xr:uid="{2E2C9539-2BF0-46BA-96C7-2CE6DF2754ED}"/>
    <cellStyle name="Normal 10 3 5 3 3" xfId="2601" xr:uid="{5D816C32-ECB4-48C7-A7D3-44EB73E4C0B7}"/>
    <cellStyle name="Normal 10 3 5 3 4" xfId="2602" xr:uid="{1122BCF8-E0EB-4815-A67E-374C9EC0C35B}"/>
    <cellStyle name="Normal 10 3 5 4" xfId="1113" xr:uid="{64F4B5CF-E5AE-437F-8D90-2CF58E94A538}"/>
    <cellStyle name="Normal 10 3 5 4 2" xfId="5482" xr:uid="{7421E00A-94A4-44FF-AFE0-FB49D9D3F6F6}"/>
    <cellStyle name="Normal 10 3 5 5" xfId="2603" xr:uid="{E156FE93-160E-462D-9D51-46A5ED6C1B6C}"/>
    <cellStyle name="Normal 10 3 5 6" xfId="2604" xr:uid="{5756601D-F93C-4CC5-ACA2-64A54B8C1357}"/>
    <cellStyle name="Normal 10 3 6" xfId="254" xr:uid="{C91854AC-BA5F-445A-B3F4-CAA73EF6CBDD}"/>
    <cellStyle name="Normal 10 3 6 2" xfId="1114" xr:uid="{165DA007-7222-4372-AE39-A627C577C575}"/>
    <cellStyle name="Normal 10 3 6 2 2" xfId="1115" xr:uid="{EF7D0577-3894-4EE4-9F07-659D4AE3F88F}"/>
    <cellStyle name="Normal 10 3 6 2 2 2" xfId="5483" xr:uid="{D3A0A1E5-8B22-40C4-BA9B-ADBAFBADFA02}"/>
    <cellStyle name="Normal 10 3 6 2 3" xfId="2605" xr:uid="{E4B2DDE3-39F6-4044-B9AB-70EA75394269}"/>
    <cellStyle name="Normal 10 3 6 2 4" xfId="2606" xr:uid="{CA16DFDE-0B64-4F2E-BA1F-3214109D7830}"/>
    <cellStyle name="Normal 10 3 6 3" xfId="1116" xr:uid="{79FBB59D-8E47-43E4-B8AA-4CA522D59F7A}"/>
    <cellStyle name="Normal 10 3 6 3 2" xfId="5484" xr:uid="{009426DE-7113-4F6F-AD73-217DAF8F6B34}"/>
    <cellStyle name="Normal 10 3 6 4" xfId="2607" xr:uid="{7755358A-A8B9-4055-B6DE-E78CF4030460}"/>
    <cellStyle name="Normal 10 3 6 5" xfId="2608" xr:uid="{2FAEA513-8477-43BC-9417-9D611D0A56FB}"/>
    <cellStyle name="Normal 10 3 7" xfId="1117" xr:uid="{53E71702-C5F8-4782-8803-FCF73BD04484}"/>
    <cellStyle name="Normal 10 3 7 2" xfId="1118" xr:uid="{102A3A6C-E355-4547-B7C9-14DC155444E9}"/>
    <cellStyle name="Normal 10 3 7 2 2" xfId="5485" xr:uid="{09186A89-F9A0-482D-8EE8-02A3BEC6D092}"/>
    <cellStyle name="Normal 10 3 7 3" xfId="2609" xr:uid="{78963ECB-5EF3-4F8E-91EB-AD5CF3417939}"/>
    <cellStyle name="Normal 10 3 7 4" xfId="2610" xr:uid="{C722AE1F-AB5D-43AE-8B0F-C51618BC6E07}"/>
    <cellStyle name="Normal 10 3 8" xfId="1119" xr:uid="{EB0216B1-28E3-416D-842E-5121B67BE21E}"/>
    <cellStyle name="Normal 10 3 8 2" xfId="2611" xr:uid="{9BDA6ACB-4DB5-46C2-90C0-9A49865D2B05}"/>
    <cellStyle name="Normal 10 3 8 3" xfId="2612" xr:uid="{6397BB24-EC89-4B3A-96DF-3BFBB1996391}"/>
    <cellStyle name="Normal 10 3 8 4" xfId="2613" xr:uid="{113AE9C8-6F19-4E19-9E43-F09EE8DFD793}"/>
    <cellStyle name="Normal 10 3 9" xfId="2614" xr:uid="{51EAC608-61EA-4E58-91A3-F952EC3CBB33}"/>
    <cellStyle name="Normal 10 4" xfId="56" xr:uid="{E1E6502A-ED5B-4193-A800-9F8A42DC2676}"/>
    <cellStyle name="Normal 10 4 10" xfId="2615" xr:uid="{0137E2DA-7B38-491E-81E7-EF876AFDEDB3}"/>
    <cellStyle name="Normal 10 4 11" xfId="2616" xr:uid="{F8BDB239-27A6-4622-8406-0965E1BB5C9B}"/>
    <cellStyle name="Normal 10 4 2" xfId="57" xr:uid="{335F9BBC-86EC-42FE-A75A-1706633F1801}"/>
    <cellStyle name="Normal 10 4 2 2" xfId="255" xr:uid="{8BFDFC9E-89D2-43F1-9511-3F0A64C93AC0}"/>
    <cellStyle name="Normal 10 4 2 2 2" xfId="497" xr:uid="{B69DB52C-F860-41D0-BDC7-1C7455E9EAF9}"/>
    <cellStyle name="Normal 10 4 2 2 2 2" xfId="498" xr:uid="{89E8FB52-1EF1-4A11-BBC7-AED8F4BFC78E}"/>
    <cellStyle name="Normal 10 4 2 2 2 2 2" xfId="1120" xr:uid="{9BFDA45B-0C1B-45EB-8679-BC5DF8AED16A}"/>
    <cellStyle name="Normal 10 4 2 2 2 2 2 2" xfId="5486" xr:uid="{8721EA38-1809-49E7-B196-84572867C70B}"/>
    <cellStyle name="Normal 10 4 2 2 2 2 3" xfId="2617" xr:uid="{B457F63B-E630-4B8B-B8BB-F4FB14E18B42}"/>
    <cellStyle name="Normal 10 4 2 2 2 2 4" xfId="2618" xr:uid="{9A0E7420-D9B9-49C4-AE89-B6AFA60EECF9}"/>
    <cellStyle name="Normal 10 4 2 2 2 3" xfId="1121" xr:uid="{E1D7D487-22B8-4D53-9C1D-7375A341DC48}"/>
    <cellStyle name="Normal 10 4 2 2 2 3 2" xfId="2619" xr:uid="{5A34B06B-3126-4725-A442-BE3B496AA211}"/>
    <cellStyle name="Normal 10 4 2 2 2 3 3" xfId="2620" xr:uid="{F4D37567-1052-4ABA-804C-C06491241FBA}"/>
    <cellStyle name="Normal 10 4 2 2 2 3 4" xfId="2621" xr:uid="{F205A090-C3BB-4713-90E0-0644DD99331D}"/>
    <cellStyle name="Normal 10 4 2 2 2 4" xfId="2622" xr:uid="{839A5EA9-EEC5-48E5-A846-EF3A1A6FE2BD}"/>
    <cellStyle name="Normal 10 4 2 2 2 5" xfId="2623" xr:uid="{D840FB35-8615-44CA-B52E-704BFE383C13}"/>
    <cellStyle name="Normal 10 4 2 2 2 6" xfId="2624" xr:uid="{C62B9045-631D-4DF5-AF39-88F2BBF1AF30}"/>
    <cellStyle name="Normal 10 4 2 2 3" xfId="499" xr:uid="{DB97F14F-03A3-4889-9DAA-32BB5D9B39BB}"/>
    <cellStyle name="Normal 10 4 2 2 3 2" xfId="1122" xr:uid="{D7FFC847-3C46-4DCC-AB30-1B60D142DC32}"/>
    <cellStyle name="Normal 10 4 2 2 3 2 2" xfId="2625" xr:uid="{2234AE12-B590-4352-8DB7-33497D22B045}"/>
    <cellStyle name="Normal 10 4 2 2 3 2 3" xfId="2626" xr:uid="{561BC864-07C8-43F9-990F-4D6785D448D6}"/>
    <cellStyle name="Normal 10 4 2 2 3 2 4" xfId="2627" xr:uid="{F9FAF40A-9A7F-4556-9525-51FD96F52933}"/>
    <cellStyle name="Normal 10 4 2 2 3 3" xfId="2628" xr:uid="{B97F63FB-FC13-42AC-A726-45A3087732E1}"/>
    <cellStyle name="Normal 10 4 2 2 3 4" xfId="2629" xr:uid="{DC4618F7-524A-47BF-8F29-B9710435DDD8}"/>
    <cellStyle name="Normal 10 4 2 2 3 5" xfId="2630" xr:uid="{2AB0EB33-B205-419F-AD28-D74A63236AFE}"/>
    <cellStyle name="Normal 10 4 2 2 4" xfId="1123" xr:uid="{1BD1DACA-2E47-4030-BDFE-EE0A34B7B153}"/>
    <cellStyle name="Normal 10 4 2 2 4 2" xfId="2631" xr:uid="{FFA6AB37-60D0-4D6B-930D-7936AE1A3030}"/>
    <cellStyle name="Normal 10 4 2 2 4 3" xfId="2632" xr:uid="{04E547B7-18A4-4A92-86FC-6E2E92973702}"/>
    <cellStyle name="Normal 10 4 2 2 4 4" xfId="2633" xr:uid="{D71AB674-9543-4C9F-96E5-A6C3C0EB981C}"/>
    <cellStyle name="Normal 10 4 2 2 5" xfId="2634" xr:uid="{D506E47A-9A37-4F1A-A98B-76A0739CCCF9}"/>
    <cellStyle name="Normal 10 4 2 2 5 2" xfId="2635" xr:uid="{AFA328C0-4E4F-4C2D-9B30-AA2973395F71}"/>
    <cellStyle name="Normal 10 4 2 2 5 3" xfId="2636" xr:uid="{2E6B92D9-F800-42EE-9D89-51503008559A}"/>
    <cellStyle name="Normal 10 4 2 2 5 4" xfId="2637" xr:uid="{E0AB771F-AC5D-4B43-9A53-027D55220C79}"/>
    <cellStyle name="Normal 10 4 2 2 6" xfId="2638" xr:uid="{FA25ACC1-799C-4AED-9C4F-D707A93ACE3F}"/>
    <cellStyle name="Normal 10 4 2 2 7" xfId="2639" xr:uid="{F1404800-8C4F-4FD9-BABE-CFCC89FD71BF}"/>
    <cellStyle name="Normal 10 4 2 2 8" xfId="2640" xr:uid="{069523EC-1AFE-4C50-AE3F-71713545202E}"/>
    <cellStyle name="Normal 10 4 2 3" xfId="500" xr:uid="{840060E3-A3D6-492D-BE5B-8BE03D5A9765}"/>
    <cellStyle name="Normal 10 4 2 3 2" xfId="501" xr:uid="{F130C107-214B-4355-A227-4FBE515B19B9}"/>
    <cellStyle name="Normal 10 4 2 3 2 2" xfId="502" xr:uid="{72462905-8EA1-4B0A-9AF3-DF93C91B6CEB}"/>
    <cellStyle name="Normal 10 4 2 3 2 2 2" xfId="5487" xr:uid="{52A1CB94-7BD5-44C1-9011-60B00C5EC6CA}"/>
    <cellStyle name="Normal 10 4 2 3 2 3" xfId="2641" xr:uid="{3754FF6B-138F-4933-A992-29CD5639709B}"/>
    <cellStyle name="Normal 10 4 2 3 2 4" xfId="2642" xr:uid="{55E8EE9B-3126-4912-98C2-2A11DE1F6358}"/>
    <cellStyle name="Normal 10 4 2 3 3" xfId="503" xr:uid="{443F097B-0C60-45F5-9F4F-FB9D8E9BD02D}"/>
    <cellStyle name="Normal 10 4 2 3 3 2" xfId="2643" xr:uid="{AC6FBFFF-D88F-4441-85B1-49D4A655DDE4}"/>
    <cellStyle name="Normal 10 4 2 3 3 3" xfId="2644" xr:uid="{49C43FB8-EF88-481A-929A-7DB3F650C922}"/>
    <cellStyle name="Normal 10 4 2 3 3 4" xfId="2645" xr:uid="{6E87C2D2-300F-431E-BC4C-19FC7A5531F5}"/>
    <cellStyle name="Normal 10 4 2 3 4" xfId="2646" xr:uid="{0C75E507-62AA-4577-97DF-4AC4805CB04E}"/>
    <cellStyle name="Normal 10 4 2 3 5" xfId="2647" xr:uid="{11D44BC9-E208-4ED8-9C32-4A6B95978CC8}"/>
    <cellStyle name="Normal 10 4 2 3 6" xfId="2648" xr:uid="{8A04C025-0015-47C9-AACB-EA031DFB8691}"/>
    <cellStyle name="Normal 10 4 2 4" xfId="504" xr:uid="{EC62CC86-205E-41D9-B8BD-E426857E7C1A}"/>
    <cellStyle name="Normal 10 4 2 4 2" xfId="505" xr:uid="{4CAEF83B-F6AA-4016-9AD9-249F18895AE2}"/>
    <cellStyle name="Normal 10 4 2 4 2 2" xfId="2649" xr:uid="{B47A87C7-D8DD-470D-A789-E157B6546A91}"/>
    <cellStyle name="Normal 10 4 2 4 2 3" xfId="2650" xr:uid="{BE5E5442-C6A0-443E-816B-2962CBD1D12B}"/>
    <cellStyle name="Normal 10 4 2 4 2 4" xfId="2651" xr:uid="{BD86DE75-6BA7-4166-9383-4CB5B8285523}"/>
    <cellStyle name="Normal 10 4 2 4 3" xfId="2652" xr:uid="{456CD163-9CCB-4A3A-9040-E5EB48395129}"/>
    <cellStyle name="Normal 10 4 2 4 4" xfId="2653" xr:uid="{B5EFC5A8-F4E6-4247-BF81-861B8FA7B9A3}"/>
    <cellStyle name="Normal 10 4 2 4 5" xfId="2654" xr:uid="{24A365B4-B787-42C1-9550-154EB0FF6936}"/>
    <cellStyle name="Normal 10 4 2 5" xfId="506" xr:uid="{E3FD79DC-8899-4D03-ACA0-6F3697D3397B}"/>
    <cellStyle name="Normal 10 4 2 5 2" xfId="2655" xr:uid="{57BC2FEF-9D0F-4B97-B45D-61F94DDA2CC7}"/>
    <cellStyle name="Normal 10 4 2 5 3" xfId="2656" xr:uid="{64BA93DD-6278-4FF8-A3C1-CE4441159117}"/>
    <cellStyle name="Normal 10 4 2 5 4" xfId="2657" xr:uid="{F1E89C3B-454A-465D-AF6D-66650668A1D6}"/>
    <cellStyle name="Normal 10 4 2 6" xfId="2658" xr:uid="{360BE7C6-A314-4940-87E8-F9E1837B7E9D}"/>
    <cellStyle name="Normal 10 4 2 6 2" xfId="2659" xr:uid="{58D9EC63-C038-411D-99CD-EB74A161ADC7}"/>
    <cellStyle name="Normal 10 4 2 6 3" xfId="2660" xr:uid="{963166F8-EB31-4586-A76D-06FC13E0CA95}"/>
    <cellStyle name="Normal 10 4 2 6 4" xfId="2661" xr:uid="{42D15929-1D69-4E44-8848-8DDB4E384D0E}"/>
    <cellStyle name="Normal 10 4 2 7" xfId="2662" xr:uid="{032F4435-A4D8-41FD-B9C6-7ADBA6F28DD2}"/>
    <cellStyle name="Normal 10 4 2 8" xfId="2663" xr:uid="{D12AD4DA-D5EB-44A1-8DF8-88E1BC0D55A4}"/>
    <cellStyle name="Normal 10 4 2 9" xfId="2664" xr:uid="{8C4BFEDA-164A-44F5-91C3-4F5884A660F1}"/>
    <cellStyle name="Normal 10 4 3" xfId="256" xr:uid="{74528353-802B-4105-AD9C-199035732D7E}"/>
    <cellStyle name="Normal 10 4 3 2" xfId="507" xr:uid="{CB2ACE4D-C538-48CA-B433-BD90B689BA83}"/>
    <cellStyle name="Normal 10 4 3 2 2" xfId="508" xr:uid="{69072F6A-382B-497E-B481-238CC8028C3A}"/>
    <cellStyle name="Normal 10 4 3 2 2 2" xfId="1124" xr:uid="{8F21D31C-5C66-4B73-AE49-0452BFCE0BF0}"/>
    <cellStyle name="Normal 10 4 3 2 2 2 2" xfId="1125" xr:uid="{401891F2-6150-41D6-94F4-BFD8DFF40D7C}"/>
    <cellStyle name="Normal 10 4 3 2 2 3" xfId="1126" xr:uid="{C359A1CA-529F-41B1-BEC8-B80F6B20A3F2}"/>
    <cellStyle name="Normal 10 4 3 2 2 4" xfId="2665" xr:uid="{190F9D43-EEEB-4BD2-9396-42AD997A7A3A}"/>
    <cellStyle name="Normal 10 4 3 2 3" xfId="1127" xr:uid="{7C5EB74E-D43D-4B65-8FA4-A0914EF8FEBA}"/>
    <cellStyle name="Normal 10 4 3 2 3 2" xfId="1128" xr:uid="{63636634-F363-44A6-8794-842208BCBDB6}"/>
    <cellStyle name="Normal 10 4 3 2 3 3" xfId="2666" xr:uid="{9D8F151B-9D7C-4EE2-A582-3BECDEFD2005}"/>
    <cellStyle name="Normal 10 4 3 2 3 4" xfId="2667" xr:uid="{AE87571C-C716-4DF4-9647-795793F38595}"/>
    <cellStyle name="Normal 10 4 3 2 4" xfId="1129" xr:uid="{5179C98D-0F27-4C74-9D67-336458AD6FFE}"/>
    <cellStyle name="Normal 10 4 3 2 5" xfId="2668" xr:uid="{7BDEBCAD-F4A6-4777-8873-D8CF8BE064EA}"/>
    <cellStyle name="Normal 10 4 3 2 6" xfId="2669" xr:uid="{BC182930-FC21-4BB7-9EA0-A6BD2E408015}"/>
    <cellStyle name="Normal 10 4 3 3" xfId="509" xr:uid="{3BED0743-B81F-4D76-BCE6-3116A2681FCD}"/>
    <cellStyle name="Normal 10 4 3 3 2" xfId="1130" xr:uid="{A2BA261C-9A76-450A-9B25-D5DAD151ECA6}"/>
    <cellStyle name="Normal 10 4 3 3 2 2" xfId="1131" xr:uid="{D86DDCCB-9C4B-41E5-A5DF-2E6BB9071E2E}"/>
    <cellStyle name="Normal 10 4 3 3 2 3" xfId="2670" xr:uid="{D4507AD5-63B8-48AE-8CD5-4E96098A23B1}"/>
    <cellStyle name="Normal 10 4 3 3 2 4" xfId="2671" xr:uid="{7C6CABCB-C9C9-4760-B1BA-30A1A84B7741}"/>
    <cellStyle name="Normal 10 4 3 3 3" xfId="1132" xr:uid="{8A9B895F-A186-4747-848B-9990880E93C9}"/>
    <cellStyle name="Normal 10 4 3 3 4" xfId="2672" xr:uid="{B245EBD3-6BEB-4157-8F0E-D562C45A32BE}"/>
    <cellStyle name="Normal 10 4 3 3 5" xfId="2673" xr:uid="{50E8D215-F705-4612-A4ED-FBCE13471BB4}"/>
    <cellStyle name="Normal 10 4 3 4" xfId="1133" xr:uid="{22C0F825-6856-4463-8AB8-F01EF8501005}"/>
    <cellStyle name="Normal 10 4 3 4 2" xfId="1134" xr:uid="{07F96E31-ED24-42ED-A6CD-73CE15B112FA}"/>
    <cellStyle name="Normal 10 4 3 4 3" xfId="2674" xr:uid="{EE58C2F2-857A-440A-A2D4-48D007C51D7A}"/>
    <cellStyle name="Normal 10 4 3 4 4" xfId="2675" xr:uid="{64BBDD36-E42B-4007-89A7-94E247D49D92}"/>
    <cellStyle name="Normal 10 4 3 5" xfId="1135" xr:uid="{BC205398-BC16-4AE7-9547-D114738ABD40}"/>
    <cellStyle name="Normal 10 4 3 5 2" xfId="2676" xr:uid="{5A2800DA-82D7-4A1D-8310-6727D7DE9255}"/>
    <cellStyle name="Normal 10 4 3 5 3" xfId="2677" xr:uid="{C0E3C839-1B64-4FF9-B28C-FC607BB85C11}"/>
    <cellStyle name="Normal 10 4 3 5 4" xfId="2678" xr:uid="{E2DDCF12-0A30-454C-8946-7EE0D2CCA43C}"/>
    <cellStyle name="Normal 10 4 3 6" xfId="2679" xr:uid="{81F0C2C6-72A2-48DB-8D85-36D308CF0C17}"/>
    <cellStyle name="Normal 10 4 3 7" xfId="2680" xr:uid="{85302616-218E-41DA-9EE3-F147F6392853}"/>
    <cellStyle name="Normal 10 4 3 8" xfId="2681" xr:uid="{03AB92C2-9733-4DE1-91DE-0C49CFC6D2EA}"/>
    <cellStyle name="Normal 10 4 4" xfId="257" xr:uid="{E35760F3-EB8E-483C-BE97-9B829A184C5A}"/>
    <cellStyle name="Normal 10 4 4 2" xfId="510" xr:uid="{8548EF99-BA58-419C-AC6E-6A9329D493BA}"/>
    <cellStyle name="Normal 10 4 4 2 2" xfId="511" xr:uid="{2ED9329D-D861-4D0F-9099-AB08409A2BBD}"/>
    <cellStyle name="Normal 10 4 4 2 2 2" xfId="1136" xr:uid="{58DDB163-1611-4210-85F6-1CBD576B400A}"/>
    <cellStyle name="Normal 10 4 4 2 2 3" xfId="2682" xr:uid="{E12B1670-678E-4F3D-B2F9-3825C41E1B58}"/>
    <cellStyle name="Normal 10 4 4 2 2 4" xfId="2683" xr:uid="{C9A63DF4-31E3-4264-B94E-6F9D27A44945}"/>
    <cellStyle name="Normal 10 4 4 2 3" xfId="1137" xr:uid="{47A4CFDD-2F32-4AAF-ADD6-96A24BB481BF}"/>
    <cellStyle name="Normal 10 4 4 2 4" xfId="2684" xr:uid="{33882EFE-15D5-4AC0-BAC5-8D763F31451F}"/>
    <cellStyle name="Normal 10 4 4 2 5" xfId="2685" xr:uid="{3D8C1399-3D73-4B00-9A99-015AE9AD7A0B}"/>
    <cellStyle name="Normal 10 4 4 3" xfId="512" xr:uid="{1E34AFE2-80BA-445F-938B-6AFA0603248A}"/>
    <cellStyle name="Normal 10 4 4 3 2" xfId="1138" xr:uid="{5F16326C-1D33-41C6-BC6D-4FFC0E801BCF}"/>
    <cellStyle name="Normal 10 4 4 3 3" xfId="2686" xr:uid="{018AC613-44F0-4D76-AEA2-6FA68049130C}"/>
    <cellStyle name="Normal 10 4 4 3 4" xfId="2687" xr:uid="{C1AB4D7B-4794-48F3-B097-4C3534607641}"/>
    <cellStyle name="Normal 10 4 4 4" xfId="1139" xr:uid="{E04D52F2-9FAD-4694-8619-0DF409DEF9C6}"/>
    <cellStyle name="Normal 10 4 4 4 2" xfId="2688" xr:uid="{E8970FBA-DAB9-4A59-B569-A7F26AC1F99B}"/>
    <cellStyle name="Normal 10 4 4 4 3" xfId="2689" xr:uid="{B426186E-B68B-40AC-8F68-0CD34AF0A366}"/>
    <cellStyle name="Normal 10 4 4 4 4" xfId="2690" xr:uid="{791C2ACE-774F-458A-A491-94483B2AD557}"/>
    <cellStyle name="Normal 10 4 4 5" xfId="2691" xr:uid="{81A6CC5A-F1A5-49DF-BB7F-891437551405}"/>
    <cellStyle name="Normal 10 4 4 6" xfId="2692" xr:uid="{DD26AE12-C740-4143-A32E-100B421D6C3B}"/>
    <cellStyle name="Normal 10 4 4 7" xfId="2693" xr:uid="{DDA7ACC9-B413-47FD-A45F-676794A4C126}"/>
    <cellStyle name="Normal 10 4 5" xfId="258" xr:uid="{0C310930-6E9B-4726-B7DB-2C3B56494B55}"/>
    <cellStyle name="Normal 10 4 5 2" xfId="513" xr:uid="{A11D781C-B887-4CAB-9E33-1FC08CEF9DC5}"/>
    <cellStyle name="Normal 10 4 5 2 2" xfId="1140" xr:uid="{4EAD0376-3F52-411C-BD5A-D265CA41CD1C}"/>
    <cellStyle name="Normal 10 4 5 2 3" xfId="2694" xr:uid="{DBE60A87-846D-4711-A1BE-539F5A514F8E}"/>
    <cellStyle name="Normal 10 4 5 2 4" xfId="2695" xr:uid="{5A79AFF1-A0BE-4272-A01A-3610500867FC}"/>
    <cellStyle name="Normal 10 4 5 3" xfId="1141" xr:uid="{D87A01A6-E856-472F-8B39-F2971327F1D5}"/>
    <cellStyle name="Normal 10 4 5 3 2" xfId="2696" xr:uid="{52EFA7D5-F15F-4A0D-BD8F-6B71D3E1A8D5}"/>
    <cellStyle name="Normal 10 4 5 3 3" xfId="2697" xr:uid="{28FECF63-7443-44B4-B2A2-F375EE3AC689}"/>
    <cellStyle name="Normal 10 4 5 3 4" xfId="2698" xr:uid="{9C2D0907-7164-45CD-9896-42C7825829E5}"/>
    <cellStyle name="Normal 10 4 5 4" xfId="2699" xr:uid="{B5FFA8B7-243C-42F7-ACDC-200DA56D9500}"/>
    <cellStyle name="Normal 10 4 5 5" xfId="2700" xr:uid="{2E5C3538-A9A2-4974-9C51-099BC871CD99}"/>
    <cellStyle name="Normal 10 4 5 6" xfId="2701" xr:uid="{11D86B35-4069-49BE-BE6E-E401DDF7236D}"/>
    <cellStyle name="Normal 10 4 6" xfId="514" xr:uid="{F227E42F-7E0E-4CBF-9501-E54D7BD09FC0}"/>
    <cellStyle name="Normal 10 4 6 2" xfId="1142" xr:uid="{FF428C5B-4E9E-4293-8F23-A41A52FD0B7C}"/>
    <cellStyle name="Normal 10 4 6 2 2" xfId="2702" xr:uid="{F103789F-0F8B-498C-97A9-CF9BCCBE7E57}"/>
    <cellStyle name="Normal 10 4 6 2 3" xfId="2703" xr:uid="{5AAF51BB-DA49-4CC8-927F-9714947C5FB3}"/>
    <cellStyle name="Normal 10 4 6 2 4" xfId="2704" xr:uid="{35EA63E3-CE91-45E5-B80D-E1CA5CBD43A5}"/>
    <cellStyle name="Normal 10 4 6 3" xfId="2705" xr:uid="{0E89BAD2-2835-4CBE-A1C9-10277E36BD94}"/>
    <cellStyle name="Normal 10 4 6 4" xfId="2706" xr:uid="{CF4BA1E6-6A5C-434D-8656-E4E11F415177}"/>
    <cellStyle name="Normal 10 4 6 5" xfId="2707" xr:uid="{A3845F9B-A8F5-443D-B8C3-735E7BC3411E}"/>
    <cellStyle name="Normal 10 4 7" xfId="1143" xr:uid="{B59F4EB6-FB40-4F73-9643-C31D6C7ADC34}"/>
    <cellStyle name="Normal 10 4 7 2" xfId="2708" xr:uid="{BCAEB830-FAA2-4543-B925-A7B73720A474}"/>
    <cellStyle name="Normal 10 4 7 3" xfId="2709" xr:uid="{BBAE70E3-84B6-4F00-966F-CF1A231333E1}"/>
    <cellStyle name="Normal 10 4 7 4" xfId="2710" xr:uid="{0D18176E-70F6-4E63-98D4-5BCAE34FF419}"/>
    <cellStyle name="Normal 10 4 8" xfId="2711" xr:uid="{5E69E3B9-7DBE-42E4-88E6-F7265BB52B4E}"/>
    <cellStyle name="Normal 10 4 8 2" xfId="2712" xr:uid="{C5C36314-8FF2-4A02-A832-FA8AFE895117}"/>
    <cellStyle name="Normal 10 4 8 3" xfId="2713" xr:uid="{81C2CCAB-4A46-447B-B921-1113099A3887}"/>
    <cellStyle name="Normal 10 4 8 4" xfId="2714" xr:uid="{8652D739-68E0-4C3E-9A80-994E86E67760}"/>
    <cellStyle name="Normal 10 4 9" xfId="2715" xr:uid="{EB16A418-4F6F-497D-8E80-AB6181FAC980}"/>
    <cellStyle name="Normal 10 5" xfId="58" xr:uid="{EC9BAD51-B306-4E02-A09B-30F148CBC7FE}"/>
    <cellStyle name="Normal 10 5 2" xfId="59" xr:uid="{DEF8AB72-9463-43E9-877C-5ADFC99D8B15}"/>
    <cellStyle name="Normal 10 5 2 2" xfId="259" xr:uid="{16B527B5-D465-4A7F-96B0-91DEA1881BEC}"/>
    <cellStyle name="Normal 10 5 2 2 2" xfId="515" xr:uid="{650FB3AE-B39E-45D9-AE38-1D801D608262}"/>
    <cellStyle name="Normal 10 5 2 2 2 2" xfId="1144" xr:uid="{DCFC7F0E-A8D0-4B54-ABAA-AB22046D47A8}"/>
    <cellStyle name="Normal 10 5 2 2 2 2 2" xfId="5488" xr:uid="{FB8CA134-2139-433D-AE0A-C9612276F922}"/>
    <cellStyle name="Normal 10 5 2 2 2 3" xfId="2716" xr:uid="{7CEB47D5-5C77-40BB-B6EF-61BFC780F9E2}"/>
    <cellStyle name="Normal 10 5 2 2 2 4" xfId="2717" xr:uid="{D979BF7E-8B28-43BF-9BE6-3AAB2ABD2BA9}"/>
    <cellStyle name="Normal 10 5 2 2 3" xfId="1145" xr:uid="{EBC52782-6CC7-45A9-8155-AE7EC3B3C263}"/>
    <cellStyle name="Normal 10 5 2 2 3 2" xfId="2718" xr:uid="{2B8E76EB-D724-473A-BD49-5E11B1BB7F36}"/>
    <cellStyle name="Normal 10 5 2 2 3 3" xfId="2719" xr:uid="{0FD98507-B909-4C8E-8FF4-092A2176151F}"/>
    <cellStyle name="Normal 10 5 2 2 3 4" xfId="2720" xr:uid="{52F4F504-3916-4F56-9F98-44D2B71B6721}"/>
    <cellStyle name="Normal 10 5 2 2 4" xfId="2721" xr:uid="{15A95864-F50F-425B-A2DF-D03F3C8C21A8}"/>
    <cellStyle name="Normal 10 5 2 2 5" xfId="2722" xr:uid="{00D58845-198E-4048-9B09-891A1F5CF252}"/>
    <cellStyle name="Normal 10 5 2 2 6" xfId="2723" xr:uid="{A981B501-5221-478C-8769-DBD21C893922}"/>
    <cellStyle name="Normal 10 5 2 3" xfId="516" xr:uid="{9C076916-6F65-44AF-9578-840E0497B148}"/>
    <cellStyle name="Normal 10 5 2 3 2" xfId="1146" xr:uid="{10C44608-374A-4715-899F-58980F8A3E37}"/>
    <cellStyle name="Normal 10 5 2 3 2 2" xfId="2724" xr:uid="{2DA14F0F-BEA6-4285-AE56-9203E6435E88}"/>
    <cellStyle name="Normal 10 5 2 3 2 3" xfId="2725" xr:uid="{F5D6DB71-B0E3-4D34-9C9C-D2FB1F478FCB}"/>
    <cellStyle name="Normal 10 5 2 3 2 4" xfId="2726" xr:uid="{B1056AA2-28BB-43AC-9240-EAC618041E99}"/>
    <cellStyle name="Normal 10 5 2 3 3" xfId="2727" xr:uid="{EDFA63D8-4ED6-4D5A-A62C-CE2FDADD1826}"/>
    <cellStyle name="Normal 10 5 2 3 4" xfId="2728" xr:uid="{E76F6EAF-A42B-4819-8A91-70C123F376AE}"/>
    <cellStyle name="Normal 10 5 2 3 5" xfId="2729" xr:uid="{9DB37CC4-944D-4B79-ACD8-605BA2226458}"/>
    <cellStyle name="Normal 10 5 2 4" xfId="1147" xr:uid="{F97509A5-8315-4B7A-B684-CD0DB7FD274B}"/>
    <cellStyle name="Normal 10 5 2 4 2" xfId="2730" xr:uid="{2FD50137-25D1-4AD6-8300-420A54C52E65}"/>
    <cellStyle name="Normal 10 5 2 4 3" xfId="2731" xr:uid="{12DC7B7F-1821-4264-A089-3177015F61FB}"/>
    <cellStyle name="Normal 10 5 2 4 4" xfId="2732" xr:uid="{74AFA067-166C-41A5-8D4B-8C542E09E922}"/>
    <cellStyle name="Normal 10 5 2 5" xfId="2733" xr:uid="{F64FBBAD-D448-4880-825A-98E7F26A6BB7}"/>
    <cellStyle name="Normal 10 5 2 5 2" xfId="2734" xr:uid="{54C17FFF-ECA1-437D-B751-EDD53AA4FD5B}"/>
    <cellStyle name="Normal 10 5 2 5 3" xfId="2735" xr:uid="{237154AA-66FC-42FB-91F5-7CCE4796E59B}"/>
    <cellStyle name="Normal 10 5 2 5 4" xfId="2736" xr:uid="{67C46D77-55AE-46B8-A006-DE1A328778C0}"/>
    <cellStyle name="Normal 10 5 2 6" xfId="2737" xr:uid="{403D0095-A0C0-4E4A-B1B1-A8C62972B81F}"/>
    <cellStyle name="Normal 10 5 2 7" xfId="2738" xr:uid="{CA4CEA21-E705-4ADA-89FA-BA0DC9BA312E}"/>
    <cellStyle name="Normal 10 5 2 8" xfId="2739" xr:uid="{F8EB03B2-9452-443C-A299-A35EBB801EC0}"/>
    <cellStyle name="Normal 10 5 3" xfId="260" xr:uid="{FA7AE415-A841-47F4-A683-945324E309BB}"/>
    <cellStyle name="Normal 10 5 3 2" xfId="517" xr:uid="{8DC703DD-BB5C-45D8-AD30-7095720E8B5E}"/>
    <cellStyle name="Normal 10 5 3 2 2" xfId="518" xr:uid="{1609DDCC-B55D-40F1-B469-AC71D9CADF7A}"/>
    <cellStyle name="Normal 10 5 3 2 2 2" xfId="5489" xr:uid="{EF9D9055-B708-435F-831F-524D8FF526A8}"/>
    <cellStyle name="Normal 10 5 3 2 3" xfId="2740" xr:uid="{0CD707F9-77E2-46F9-8AF9-82A4D0DA6CD2}"/>
    <cellStyle name="Normal 10 5 3 2 4" xfId="2741" xr:uid="{779BE9C6-DFCD-4EA1-9453-33044E5F6F72}"/>
    <cellStyle name="Normal 10 5 3 3" xfId="519" xr:uid="{62970E49-0269-4C29-B90A-881850300591}"/>
    <cellStyle name="Normal 10 5 3 3 2" xfId="2742" xr:uid="{8A4F79BA-F9F2-4E05-AE02-79E14EC1849F}"/>
    <cellStyle name="Normal 10 5 3 3 3" xfId="2743" xr:uid="{1398AFE5-F3D1-4104-B26A-A6BB67CB943B}"/>
    <cellStyle name="Normal 10 5 3 3 4" xfId="2744" xr:uid="{9A276538-E50B-463A-A563-175A7364A77A}"/>
    <cellStyle name="Normal 10 5 3 4" xfId="2745" xr:uid="{4A9E0096-1384-4FF4-9AB7-1FC3FA6B9128}"/>
    <cellStyle name="Normal 10 5 3 5" xfId="2746" xr:uid="{3FF89BB8-BD0E-498B-A41E-04328880456B}"/>
    <cellStyle name="Normal 10 5 3 6" xfId="2747" xr:uid="{594AAA97-2DA6-494A-9687-00DF27A3AF2A}"/>
    <cellStyle name="Normal 10 5 4" xfId="261" xr:uid="{B165799E-AD90-45C5-8E0B-6FA82CBF5C8D}"/>
    <cellStyle name="Normal 10 5 4 2" xfId="520" xr:uid="{EB1064B4-E8BD-46E7-B447-78BDF38F1C6C}"/>
    <cellStyle name="Normal 10 5 4 2 2" xfId="2748" xr:uid="{168585CB-84AB-4BAA-8284-52510A29FD1E}"/>
    <cellStyle name="Normal 10 5 4 2 3" xfId="2749" xr:uid="{FF72D324-7F72-42F2-9AF0-C271203F3010}"/>
    <cellStyle name="Normal 10 5 4 2 4" xfId="2750" xr:uid="{80E3B684-D0E9-42BE-9CB1-44FFB9C9BEA2}"/>
    <cellStyle name="Normal 10 5 4 3" xfId="2751" xr:uid="{365C895D-6795-423E-9568-F0F37DDE9DD5}"/>
    <cellStyle name="Normal 10 5 4 4" xfId="2752" xr:uid="{C4EB01BE-D9BE-4876-8152-D87C7DA7DA0A}"/>
    <cellStyle name="Normal 10 5 4 5" xfId="2753" xr:uid="{B5966D0F-3647-42B4-86BC-E412F84B1C27}"/>
    <cellStyle name="Normal 10 5 5" xfId="521" xr:uid="{2637D8F6-3464-4467-99DF-1955CB62504C}"/>
    <cellStyle name="Normal 10 5 5 2" xfId="2754" xr:uid="{3D090484-4078-464B-8A67-375CCA768452}"/>
    <cellStyle name="Normal 10 5 5 3" xfId="2755" xr:uid="{F0BF067B-2B81-4561-B9CA-9441EC67A7DB}"/>
    <cellStyle name="Normal 10 5 5 4" xfId="2756" xr:uid="{C51B102E-3C68-406C-9D8E-DCE8B769A43C}"/>
    <cellStyle name="Normal 10 5 6" xfId="2757" xr:uid="{5C27D6C3-229A-4CF4-B697-F7D3A52DF527}"/>
    <cellStyle name="Normal 10 5 6 2" xfId="2758" xr:uid="{977AD216-195E-495D-881C-8DF284C091BE}"/>
    <cellStyle name="Normal 10 5 6 3" xfId="2759" xr:uid="{23867260-253E-414C-A15A-CA39B588A19E}"/>
    <cellStyle name="Normal 10 5 6 4" xfId="2760" xr:uid="{54F59798-1A83-46DC-ADF8-32639E179C93}"/>
    <cellStyle name="Normal 10 5 7" xfId="2761" xr:uid="{BF595EFF-2E87-4C2F-9C88-EA702542738E}"/>
    <cellStyle name="Normal 10 5 8" xfId="2762" xr:uid="{740CF1B0-B28E-49DC-AC20-98AA70299D2A}"/>
    <cellStyle name="Normal 10 5 9" xfId="2763" xr:uid="{25B505EA-D962-4653-9689-21DF64CD69F8}"/>
    <cellStyle name="Normal 10 6" xfId="60" xr:uid="{0EECE684-C451-4602-981C-180CE9AEB983}"/>
    <cellStyle name="Normal 10 6 2" xfId="262" xr:uid="{9BDFB7C4-8A8D-44FF-AE3E-62C7134110A0}"/>
    <cellStyle name="Normal 10 6 2 2" xfId="522" xr:uid="{3A91C2FA-E204-4C01-A748-ACBD8DA8D548}"/>
    <cellStyle name="Normal 10 6 2 2 2" xfId="1148" xr:uid="{BC84E382-8502-45F8-BBBE-F4FE6B666300}"/>
    <cellStyle name="Normal 10 6 2 2 2 2" xfId="1149" xr:uid="{13FC2F55-0D65-4BE6-8CD7-C0B5EF88EDD5}"/>
    <cellStyle name="Normal 10 6 2 2 3" xfId="1150" xr:uid="{9A69D89B-B136-4D51-ABC3-E0B0EF894450}"/>
    <cellStyle name="Normal 10 6 2 2 4" xfId="2764" xr:uid="{1F747565-117F-4868-B80E-A4D7AA541060}"/>
    <cellStyle name="Normal 10 6 2 3" xfId="1151" xr:uid="{3AA23731-7075-413A-A421-811F4C5F9CB0}"/>
    <cellStyle name="Normal 10 6 2 3 2" xfId="1152" xr:uid="{F645A4DA-60D9-40CF-8DF0-54849B59A29C}"/>
    <cellStyle name="Normal 10 6 2 3 3" xfId="2765" xr:uid="{C143F804-F52F-4253-8F23-2ACFB4BEFA4A}"/>
    <cellStyle name="Normal 10 6 2 3 4" xfId="2766" xr:uid="{F0FBC12A-F80A-4172-89F9-EE6BA7C0B6A7}"/>
    <cellStyle name="Normal 10 6 2 4" xfId="1153" xr:uid="{41F02CB5-FBB6-49A3-AEE9-0F407BC8B263}"/>
    <cellStyle name="Normal 10 6 2 5" xfId="2767" xr:uid="{0E9EEC7C-43B8-4FD5-BD35-73B96348110F}"/>
    <cellStyle name="Normal 10 6 2 6" xfId="2768" xr:uid="{4369795C-CA0E-4DA5-A074-4806D6D8931F}"/>
    <cellStyle name="Normal 10 6 3" xfId="523" xr:uid="{452B080D-CB5A-4075-B704-867A14CA80DB}"/>
    <cellStyle name="Normal 10 6 3 2" xfId="1154" xr:uid="{D218C86D-5719-44A2-A8C2-D9D26802A8FE}"/>
    <cellStyle name="Normal 10 6 3 2 2" xfId="1155" xr:uid="{283A50EE-2187-4E03-86E2-4108C3C133AD}"/>
    <cellStyle name="Normal 10 6 3 2 3" xfId="2769" xr:uid="{A8250005-502D-4CD7-AE11-A9E99DFF20AC}"/>
    <cellStyle name="Normal 10 6 3 2 4" xfId="2770" xr:uid="{FB8EDA42-FD36-4239-BAFB-781883E2AA75}"/>
    <cellStyle name="Normal 10 6 3 3" xfId="1156" xr:uid="{24A931CC-6C45-4213-BAFE-0D77ED23C0A0}"/>
    <cellStyle name="Normal 10 6 3 4" xfId="2771" xr:uid="{66EC586C-80A8-4D69-A637-EAA2622C1187}"/>
    <cellStyle name="Normal 10 6 3 5" xfId="2772" xr:uid="{5B7FA021-A5D2-4486-B9E3-C46A2B43D75A}"/>
    <cellStyle name="Normal 10 6 4" xfId="1157" xr:uid="{B8A5E15A-1814-4239-8944-F4A5D6323F6B}"/>
    <cellStyle name="Normal 10 6 4 2" xfId="1158" xr:uid="{1510DD9F-40C2-4BF4-A895-E667E5B131DD}"/>
    <cellStyle name="Normal 10 6 4 3" xfId="2773" xr:uid="{4897FD11-819C-4B74-9490-D83D81B33719}"/>
    <cellStyle name="Normal 10 6 4 4" xfId="2774" xr:uid="{CDF78E36-0F23-49C6-B031-AF28E8537136}"/>
    <cellStyle name="Normal 10 6 5" xfId="1159" xr:uid="{EFC638A8-26E7-4770-A9D9-CD16CA401B82}"/>
    <cellStyle name="Normal 10 6 5 2" xfId="2775" xr:uid="{35E8DEE5-2FC0-46EA-B507-1EB1C74C8BD0}"/>
    <cellStyle name="Normal 10 6 5 3" xfId="2776" xr:uid="{53A09E32-5383-43AB-9B24-08EE0C420E3B}"/>
    <cellStyle name="Normal 10 6 5 4" xfId="2777" xr:uid="{CD362A9B-B4B9-4134-92EF-808C960EB632}"/>
    <cellStyle name="Normal 10 6 6" xfId="2778" xr:uid="{89F0EADE-0E97-4F32-8035-8796D224E7D3}"/>
    <cellStyle name="Normal 10 6 7" xfId="2779" xr:uid="{BF2AF4FE-70B0-4CF4-887B-397A616CC167}"/>
    <cellStyle name="Normal 10 6 8" xfId="2780" xr:uid="{65C0EE11-6EBC-4170-AB65-5F20B23DD149}"/>
    <cellStyle name="Normal 10 7" xfId="263" xr:uid="{4DF9428F-9666-4A05-9470-3010EAA22C4A}"/>
    <cellStyle name="Normal 10 7 2" xfId="524" xr:uid="{D8401099-5400-4EEB-9B12-9887BBFB58A3}"/>
    <cellStyle name="Normal 10 7 2 2" xfId="525" xr:uid="{2FD49116-26D1-415B-AA7B-4662FA2F76EC}"/>
    <cellStyle name="Normal 10 7 2 2 2" xfId="1160" xr:uid="{907A7F46-1BD2-4C71-85A4-B6521CB24FCA}"/>
    <cellStyle name="Normal 10 7 2 2 3" xfId="2781" xr:uid="{C232F4C7-D55B-4CAD-AFD3-474E5FEA025D}"/>
    <cellStyle name="Normal 10 7 2 2 4" xfId="2782" xr:uid="{2998A902-BD88-4055-AF33-76AD67876653}"/>
    <cellStyle name="Normal 10 7 2 3" xfId="1161" xr:uid="{AE367B27-7FA9-4173-810F-C17A68C7B728}"/>
    <cellStyle name="Normal 10 7 2 4" xfId="2783" xr:uid="{CBE4E931-4D6E-499D-8CA5-5AC42F72CFD0}"/>
    <cellStyle name="Normal 10 7 2 5" xfId="2784" xr:uid="{2086EA4D-4327-45E5-B42F-293224C9C271}"/>
    <cellStyle name="Normal 10 7 3" xfId="526" xr:uid="{939EA46C-D704-4D77-A236-1EF465F0C6A7}"/>
    <cellStyle name="Normal 10 7 3 2" xfId="1162" xr:uid="{A997E019-DFDA-49DC-A7D0-1DFAFD985356}"/>
    <cellStyle name="Normal 10 7 3 3" xfId="2785" xr:uid="{1FD778E4-C9E7-4C21-B93E-BBF880D63CEB}"/>
    <cellStyle name="Normal 10 7 3 4" xfId="2786" xr:uid="{0E04018D-ED5A-4E19-A20C-1509405ECCD3}"/>
    <cellStyle name="Normal 10 7 4" xfId="1163" xr:uid="{FD653EE8-0ED2-4DCD-83C5-FC405FD6C8D8}"/>
    <cellStyle name="Normal 10 7 4 2" xfId="2787" xr:uid="{651F0D7B-8960-4FFA-A675-58BADCB44F5B}"/>
    <cellStyle name="Normal 10 7 4 3" xfId="2788" xr:uid="{2A8FE54A-1B0A-460A-8EA9-24B520231A0F}"/>
    <cellStyle name="Normal 10 7 4 4" xfId="2789" xr:uid="{C19F9974-A264-48D0-90FB-B68C213E2308}"/>
    <cellStyle name="Normal 10 7 5" xfId="2790" xr:uid="{CE1748CD-B5FB-4D9D-B0D2-902AF69B3AD7}"/>
    <cellStyle name="Normal 10 7 6" xfId="2791" xr:uid="{5F9275BE-32F3-4271-A5C7-F50DF969DD4A}"/>
    <cellStyle name="Normal 10 7 7" xfId="2792" xr:uid="{62534355-490A-4B34-A4A1-935427E61995}"/>
    <cellStyle name="Normal 10 8" xfId="264" xr:uid="{2295804A-AC8D-49B8-BFBE-DE628FD2760E}"/>
    <cellStyle name="Normal 10 8 2" xfId="527" xr:uid="{8DEA37B4-A6FB-4312-94C1-E16DEEB86322}"/>
    <cellStyle name="Normal 10 8 2 2" xfId="1164" xr:uid="{C5B64600-ACF4-44AF-AFBD-9ACE7DC1A54D}"/>
    <cellStyle name="Normal 10 8 2 3" xfId="2793" xr:uid="{CAECD329-6557-4D0F-B2AE-C8A816BF8959}"/>
    <cellStyle name="Normal 10 8 2 4" xfId="2794" xr:uid="{64F878C9-6F08-4A0B-8DB9-CDB422F2FDFF}"/>
    <cellStyle name="Normal 10 8 3" xfId="1165" xr:uid="{E2CCDCE1-7111-48E3-8D14-8D421F4E4C70}"/>
    <cellStyle name="Normal 10 8 3 2" xfId="2795" xr:uid="{9FA505EE-27BC-433F-9EE4-328A8F55F69B}"/>
    <cellStyle name="Normal 10 8 3 3" xfId="2796" xr:uid="{BEDACD78-902F-4FD5-B57E-919298F0A44D}"/>
    <cellStyle name="Normal 10 8 3 4" xfId="2797" xr:uid="{3AB9CC52-B7CF-42DA-A63D-A4EB672ED259}"/>
    <cellStyle name="Normal 10 8 4" xfId="2798" xr:uid="{95AAFCF9-303E-4340-9E2C-E799A180C135}"/>
    <cellStyle name="Normal 10 8 5" xfId="2799" xr:uid="{8FDA361A-D833-4437-92A8-63A722BE0F08}"/>
    <cellStyle name="Normal 10 8 6" xfId="2800" xr:uid="{AB54481F-36D1-4891-99C6-281AC227EDDD}"/>
    <cellStyle name="Normal 10 9" xfId="265" xr:uid="{6DD98AAD-7FFC-4CF1-9CDC-31FF2CE652CC}"/>
    <cellStyle name="Normal 10 9 2" xfId="1166" xr:uid="{8E259194-3F14-43BE-BA0D-28BB6E5B600F}"/>
    <cellStyle name="Normal 10 9 2 2" xfId="2801" xr:uid="{1771EB82-51F8-4091-B462-63865B36799B}"/>
    <cellStyle name="Normal 10 9 2 2 2" xfId="4330" xr:uid="{19743801-AF6F-4841-B8CE-DC9E4B8AF925}"/>
    <cellStyle name="Normal 10 9 2 2 3" xfId="4679" xr:uid="{B7753A6B-17E8-433D-8B91-DB1AC3880E08}"/>
    <cellStyle name="Normal 10 9 2 3" xfId="2802" xr:uid="{C0DB382C-33B4-47E7-B8AD-02F8522E47BA}"/>
    <cellStyle name="Normal 10 9 2 4" xfId="2803" xr:uid="{48BF28A0-B792-4BE1-A1B6-A31067CB4729}"/>
    <cellStyle name="Normal 10 9 3" xfId="2804" xr:uid="{52E43412-3CDB-427C-9101-9881EF6890A9}"/>
    <cellStyle name="Normal 10 9 3 2" xfId="5339" xr:uid="{73248080-A152-4C57-B1C0-5966FDBB8DEB}"/>
    <cellStyle name="Normal 10 9 4" xfId="2805" xr:uid="{0E0DF96C-9E5B-470E-8002-6C81DC63019B}"/>
    <cellStyle name="Normal 10 9 4 2" xfId="4562" xr:uid="{1B3CA66A-C3C9-458C-820E-7535EADF170C}"/>
    <cellStyle name="Normal 10 9 4 3" xfId="4680" xr:uid="{4519FD11-7DF7-4311-99E1-B5C7764265CA}"/>
    <cellStyle name="Normal 10 9 4 4" xfId="4600" xr:uid="{F16336B2-F229-4F04-895E-A5F0F4274F96}"/>
    <cellStyle name="Normal 10 9 5" xfId="2806" xr:uid="{DB1DBF92-5C30-4D50-B568-4EC3F1C6B48F}"/>
    <cellStyle name="Normal 11" xfId="61" xr:uid="{033FD7FB-9179-4142-9B61-CD283E7B65EC}"/>
    <cellStyle name="Normal 11 2" xfId="266" xr:uid="{63E24DC5-48D6-4B44-9BDA-5EC8DD2AAC2F}"/>
    <cellStyle name="Normal 11 2 2" xfId="4647" xr:uid="{A689C11A-9815-4703-94F3-7BE23A729378}"/>
    <cellStyle name="Normal 11 3" xfId="4335" xr:uid="{8D4FF3C0-2B27-4F79-9B6C-18A73EA6C709}"/>
    <cellStyle name="Normal 11 3 2" xfId="4541" xr:uid="{75207933-5359-4121-AA96-D0BBA7DF03F9}"/>
    <cellStyle name="Normal 11 3 3" xfId="4724" xr:uid="{8817BBA2-2804-4B58-80BE-EE28BFB03BB2}"/>
    <cellStyle name="Normal 11 3 4" xfId="4701" xr:uid="{F35806FB-C97B-4E01-A69D-36BC97C88D25}"/>
    <cellStyle name="Normal 12" xfId="62" xr:uid="{9F5D9675-D4F2-45B3-BBC2-DE30590CD76D}"/>
    <cellStyle name="Normal 12 2" xfId="267" xr:uid="{7F8B38DE-169D-4E48-8E7E-77D14C4C551B}"/>
    <cellStyle name="Normal 12 2 2" xfId="4648" xr:uid="{C04C223C-97EB-41FB-8626-89362D7A2602}"/>
    <cellStyle name="Normal 12 3" xfId="4542" xr:uid="{6FDD6F62-DB84-4D43-BB5B-84435D95C20D}"/>
    <cellStyle name="Normal 12 3 2" xfId="6064" xr:uid="{E93A2370-86C6-4F33-8BB6-F8F6E4ADB7D1}"/>
    <cellStyle name="Normal 13" xfId="63" xr:uid="{10EA5DDC-0063-4EEA-85B0-CDDB62EB3280}"/>
    <cellStyle name="Normal 13 2" xfId="64" xr:uid="{8D15DF5C-5519-4302-BBFA-D44738647E88}"/>
    <cellStyle name="Normal 13 2 2" xfId="268" xr:uid="{6F766AEA-50F0-4DB8-BFB6-EE3F8595B61C}"/>
    <cellStyle name="Normal 13 2 2 2" xfId="4649" xr:uid="{855197F2-5E3B-4A6E-9BF5-EB9282FD52C0}"/>
    <cellStyle name="Normal 13 2 3" xfId="4337" xr:uid="{A7E2B48B-21EC-45C7-88B8-372D740A71FB}"/>
    <cellStyle name="Normal 13 2 3 2" xfId="4543" xr:uid="{0771F81D-81B6-41FB-8E40-82A2ABDFB5D3}"/>
    <cellStyle name="Normal 13 2 3 3" xfId="4725" xr:uid="{F7D485F8-CDD3-458E-AB76-E03B205DE04D}"/>
    <cellStyle name="Normal 13 2 3 4" xfId="4702" xr:uid="{25519E7B-C8C6-4B9E-92EC-FC236B0BA491}"/>
    <cellStyle name="Normal 13 3" xfId="269" xr:uid="{668E3C29-7C49-432E-B7A5-3FAF0F88D8A7}"/>
    <cellStyle name="Normal 13 3 2" xfId="4421" xr:uid="{DE3B9A4C-F5F0-485E-A7A2-AD33381EB8AA}"/>
    <cellStyle name="Normal 13 3 3" xfId="4338" xr:uid="{E7782ED8-0ED3-46B6-AB3D-FD58E656DA23}"/>
    <cellStyle name="Normal 13 3 4" xfId="4566" xr:uid="{4E69BFD0-5295-4587-B473-510794DD7A9C}"/>
    <cellStyle name="Normal 13 3 5" xfId="4726" xr:uid="{6F2A8714-F098-4C3E-B406-3F17C0E5E7A1}"/>
    <cellStyle name="Normal 13 4" xfId="4339" xr:uid="{9AFC121E-3BCB-4E98-8F62-1066FB7B1560}"/>
    <cellStyle name="Normal 13 5" xfId="4336" xr:uid="{91182429-F553-4AF9-8E40-F8D09F9BC8EB}"/>
    <cellStyle name="Normal 14" xfId="65" xr:uid="{18280D50-A462-42FE-95F3-D08A0A18CDE0}"/>
    <cellStyle name="Normal 14 18" xfId="4341" xr:uid="{A9F1777B-D2E4-45B0-B4B5-0C5D8EA178FE}"/>
    <cellStyle name="Normal 14 2" xfId="270" xr:uid="{5204A52B-6555-4EEB-9D70-1DABF298AA24}"/>
    <cellStyle name="Normal 14 2 2" xfId="430" xr:uid="{B04D034D-9FB1-4914-9B03-407B9A4C8E80}"/>
    <cellStyle name="Normal 14 2 2 2" xfId="431" xr:uid="{F7568A57-D2C3-4E2B-884D-DD476F22095A}"/>
    <cellStyle name="Normal 14 2 3" xfId="432" xr:uid="{CFB9B781-2B1B-496F-882F-B37F88E1FC7A}"/>
    <cellStyle name="Normal 14 3" xfId="433" xr:uid="{6873DC9B-03DD-4E31-8650-1B8D6CB54166}"/>
    <cellStyle name="Normal 14 3 2" xfId="4650" xr:uid="{27D96A36-9A88-4562-9141-3D6487E53153}"/>
    <cellStyle name="Normal 14 4" xfId="4340" xr:uid="{EABE3A12-CBC0-40B4-9818-6F9B6F35F769}"/>
    <cellStyle name="Normal 14 4 2" xfId="4544" xr:uid="{8E89C67F-DBBB-43D9-9DC7-E0F06759CE9D}"/>
    <cellStyle name="Normal 14 4 3" xfId="4727" xr:uid="{5D2903AA-1102-4305-84FF-5F0A6BE5813B}"/>
    <cellStyle name="Normal 14 4 4" xfId="4703" xr:uid="{F5AFDE5E-223B-4A4F-A781-680392183392}"/>
    <cellStyle name="Normal 15" xfId="66" xr:uid="{D7DE0F18-DF0B-423C-A0F8-63D5A5173C7C}"/>
    <cellStyle name="Normal 15 2" xfId="67" xr:uid="{0E0089D8-00D2-499F-8E6D-22C334F4D9E6}"/>
    <cellStyle name="Normal 15 2 2" xfId="271" xr:uid="{45735A79-E8D4-4B87-AF0C-7012F103572E}"/>
    <cellStyle name="Normal 15 2 2 2" xfId="4453" xr:uid="{97268CFC-F499-4324-B520-616410A12CAC}"/>
    <cellStyle name="Normal 15 2 2 2 2" xfId="6046" xr:uid="{CA164EEE-F8E3-4463-AEE5-EFA0AEA6A91B}"/>
    <cellStyle name="Normal 15 2 2 3" xfId="6045" xr:uid="{69469225-89E9-4660-8A28-0144414B9737}"/>
    <cellStyle name="Normal 15 2 3" xfId="4546" xr:uid="{29830A74-F8F4-4CD3-BE6A-C29DBA26EC34}"/>
    <cellStyle name="Normal 15 3" xfId="272" xr:uid="{85FA98B9-4300-4038-A748-9F8A1791ED75}"/>
    <cellStyle name="Normal 15 3 2" xfId="4422" xr:uid="{E10095A3-1A0F-4B25-9CCF-C07BDEC5202F}"/>
    <cellStyle name="Normal 15 3 3" xfId="4343" xr:uid="{6DB51EEC-159A-45F2-BDBC-1884FD9330EC}"/>
    <cellStyle name="Normal 15 3 4" xfId="4567" xr:uid="{B008A135-27D1-4653-802C-4A6A9784C12A}"/>
    <cellStyle name="Normal 15 3 5" xfId="4729" xr:uid="{375F39BE-2332-48B6-B146-B3C506E0AAA6}"/>
    <cellStyle name="Normal 15 4" xfId="4342" xr:uid="{F5681B69-E8BE-47F3-BA5E-B975F53A63FB}"/>
    <cellStyle name="Normal 15 4 2" xfId="4545" xr:uid="{696549C8-A2CC-414D-8C04-F261506A39F4}"/>
    <cellStyle name="Normal 15 4 3" xfId="4728" xr:uid="{FA6159A7-6132-48F3-90AC-0B2F60042ACC}"/>
    <cellStyle name="Normal 15 4 4" xfId="4704" xr:uid="{44F0A242-2E13-4814-95F9-A06240F08059}"/>
    <cellStyle name="Normal 16" xfId="68" xr:uid="{1125D463-872B-495D-A7FD-ACD4389FBEC6}"/>
    <cellStyle name="Normal 16 2" xfId="273" xr:uid="{4933C9BB-0D94-42A1-95E2-6DAD7D86117F}"/>
    <cellStyle name="Normal 16 2 2" xfId="4423" xr:uid="{04423116-3ACF-4AB0-B7EF-16592A34CEA5}"/>
    <cellStyle name="Normal 16 2 3" xfId="4344" xr:uid="{CBFF5761-6CD2-4D91-8BC2-D0D4450A4B37}"/>
    <cellStyle name="Normal 16 2 4" xfId="4568" xr:uid="{43ED8C64-005A-4BDE-BB23-58F326EE0B35}"/>
    <cellStyle name="Normal 16 2 5" xfId="4730" xr:uid="{F78DF919-3282-4E87-88BF-706D6F8FBEA9}"/>
    <cellStyle name="Normal 16 3" xfId="274" xr:uid="{3597147D-C734-4BE3-A1E8-C698E254DBC0}"/>
    <cellStyle name="Normal 17" xfId="69" xr:uid="{60DD65DF-8935-49EE-BBEC-BD074A59C5D7}"/>
    <cellStyle name="Normal 17 2" xfId="275" xr:uid="{3AEE970F-217A-4677-8FE1-B21F4FCE6AE7}"/>
    <cellStyle name="Normal 17 2 2" xfId="4424" xr:uid="{6175CBF2-54CC-4683-92C9-41C2C4A59D91}"/>
    <cellStyle name="Normal 17 2 2 2" xfId="6048" xr:uid="{C336CE2F-ED66-4748-97C1-6DFF4DB4758D}"/>
    <cellStyle name="Normal 17 2 3" xfId="4346" xr:uid="{039A2C78-E81D-4A14-B44E-281ADFE0D8FE}"/>
    <cellStyle name="Normal 17 2 3 2" xfId="6047" xr:uid="{D0E6A16F-DC5A-4A80-AED9-40A636AD4283}"/>
    <cellStyle name="Normal 17 2 4" xfId="4569" xr:uid="{2C0E12FB-5AF2-462A-A4A5-46386A1A007C}"/>
    <cellStyle name="Normal 17 2 5" xfId="4731" xr:uid="{64851C3D-2CF5-4C27-B23F-9B712D9566C4}"/>
    <cellStyle name="Normal 17 3" xfId="4347" xr:uid="{B72E59D8-9690-4B4D-8E59-F0E7DCE9BE66}"/>
    <cellStyle name="Normal 17 4" xfId="4345" xr:uid="{C0B04F6E-2973-44F5-B7E7-15AA23739C87}"/>
    <cellStyle name="Normal 18" xfId="70" xr:uid="{A8156F4B-41DA-4548-8FC5-14DBAC30F28E}"/>
    <cellStyle name="Normal 18 2" xfId="276" xr:uid="{F423834A-08D6-4291-8010-1261054FE271}"/>
    <cellStyle name="Normal 18 2 2" xfId="4454" xr:uid="{4E90604F-ED79-4367-8F51-D508FD213B35}"/>
    <cellStyle name="Normal 18 2 2 2" xfId="6050" xr:uid="{077D02F2-A7D5-4BDF-B13C-865DFE4E0A1C}"/>
    <cellStyle name="Normal 18 2 3" xfId="6049" xr:uid="{268B72FF-F88D-429B-9D39-F1B834DB345B}"/>
    <cellStyle name="Normal 18 3" xfId="4348" xr:uid="{61C5888C-B696-4B12-9A82-D40058BE017F}"/>
    <cellStyle name="Normal 18 3 2" xfId="4547" xr:uid="{FE125827-118B-46CD-BC97-CF7BF854D5B9}"/>
    <cellStyle name="Normal 18 3 3" xfId="4732" xr:uid="{9126FA76-3E2A-494E-8013-C0DE92A00283}"/>
    <cellStyle name="Normal 18 3 4" xfId="4705" xr:uid="{EE7FBFE2-343B-41CD-8262-86CFE01E7A9F}"/>
    <cellStyle name="Normal 19" xfId="71" xr:uid="{F89D018B-14A6-4871-9C8A-890B58E75094}"/>
    <cellStyle name="Normal 19 2" xfId="72" xr:uid="{DFEC7CE2-5C3E-44C5-80D8-39206400F77F}"/>
    <cellStyle name="Normal 19 2 2" xfId="277" xr:uid="{D2074C0E-F3B3-4C27-B44B-9D00B0A55C7C}"/>
    <cellStyle name="Normal 19 2 2 2" xfId="4651" xr:uid="{37D46679-CB05-413A-898E-9ED963B11638}"/>
    <cellStyle name="Normal 19 2 3" xfId="4549" xr:uid="{49CFB6BF-E4A3-44B5-A8B6-5BAB8BB60D24}"/>
    <cellStyle name="Normal 19 3" xfId="278" xr:uid="{4EEFEF97-110B-430E-9C34-A90FC942C6BA}"/>
    <cellStyle name="Normal 19 3 2" xfId="4652" xr:uid="{D656873C-13A7-46BA-B1B9-40D9A8321A2C}"/>
    <cellStyle name="Normal 19 4" xfId="4548" xr:uid="{DDFDF7B0-3A86-41E1-80A2-095A6651E3C4}"/>
    <cellStyle name="Normal 2" xfId="3" xr:uid="{0035700C-F3A5-4A6F-B63A-5CE25669DEE2}"/>
    <cellStyle name="Normal 2 2" xfId="73" xr:uid="{EBB6A1A9-9006-46F2-9913-D15050E82549}"/>
    <cellStyle name="Normal 2 2 2" xfId="74" xr:uid="{EE349768-FC72-4355-9DD1-1C226167FF3B}"/>
    <cellStyle name="Normal 2 2 2 2" xfId="279" xr:uid="{BEF57ACE-9AE0-45C2-9B6C-BFE3647C9F64}"/>
    <cellStyle name="Normal 2 2 2 2 2" xfId="4655" xr:uid="{8F0F4B78-E452-49A6-BB65-4BF69D98BDC2}"/>
    <cellStyle name="Normal 2 2 2 3" xfId="4551" xr:uid="{D85E3935-2DDF-4F4D-A74B-B5E9435F43BE}"/>
    <cellStyle name="Normal 2 2 3" xfId="280" xr:uid="{55E53DBB-22B2-4E77-9E7E-31C38FE583DD}"/>
    <cellStyle name="Normal 2 2 3 2" xfId="4455" xr:uid="{16564D35-CF70-4A48-AAB8-3F8F87A54C2B}"/>
    <cellStyle name="Normal 2 2 3 2 2" xfId="4585" xr:uid="{64E5F756-0143-4E85-839C-560D8EAB8453}"/>
    <cellStyle name="Normal 2 2 3 2 2 2" xfId="4656" xr:uid="{680CE8B5-F8A0-4FD7-9032-79A8BAA8FDAD}"/>
    <cellStyle name="Normal 2 2 3 2 2 3" xfId="5349" xr:uid="{3E95E454-314D-44E0-8079-E4151635A76B}"/>
    <cellStyle name="Normal 2 2 3 2 2 4" xfId="5354" xr:uid="{E146A897-121A-4BD5-B4AB-E6F7BD397264}"/>
    <cellStyle name="Normal 2 2 3 2 2 4 2" xfId="5360" xr:uid="{30F8F08A-987A-430D-B71C-C1C4FD7FDD4E}"/>
    <cellStyle name="Normal 2 2 3 2 3" xfId="4750" xr:uid="{9705C239-AE3B-49CD-9D9D-F69F6FAF1A02}"/>
    <cellStyle name="Normal 2 2 3 2 4" xfId="5305" xr:uid="{85717236-FD25-4A48-931A-7C6936065D2F}"/>
    <cellStyle name="Normal 2 2 3 3" xfId="4435" xr:uid="{B260B4F2-40C5-4E50-B57B-272A3E5E9E5F}"/>
    <cellStyle name="Normal 2 2 3 3 2" xfId="5490" xr:uid="{7248FC4B-56BF-452D-B278-CDB88F11AB57}"/>
    <cellStyle name="Normal 2 2 3 4" xfId="4706" xr:uid="{8342C58A-7D29-4968-A832-091CDBCA4D7F}"/>
    <cellStyle name="Normal 2 2 3 4 2" xfId="5366" xr:uid="{D5FE1EF4-E597-411B-9F5C-A3A26B100842}"/>
    <cellStyle name="Normal 2 2 3 4 3" xfId="6095" xr:uid="{0AB18161-0F18-4330-96ED-2767E2FEBEED}"/>
    <cellStyle name="Normal 2 2 3 5" xfId="4695" xr:uid="{06155C2C-EF7D-40B1-9CFB-01E321823665}"/>
    <cellStyle name="Normal 2 2 4" xfId="4349" xr:uid="{48286ADA-9E35-4D49-9BFD-0F5E4C8FC0D2}"/>
    <cellStyle name="Normal 2 2 4 2" xfId="4550" xr:uid="{0CF3891F-0AEE-4CC0-8FEF-7871A179A0A9}"/>
    <cellStyle name="Normal 2 2 4 3" xfId="4733" xr:uid="{E7B03C15-9B7F-46E2-AED6-85E33C225610}"/>
    <cellStyle name="Normal 2 2 4 4" xfId="4707" xr:uid="{6352A324-5457-41B7-82E1-FA2B6E2003BC}"/>
    <cellStyle name="Normal 2 2 5" xfId="4654" xr:uid="{19E7EDA3-0033-4D66-AB8A-D8CF31FB0A25}"/>
    <cellStyle name="Normal 2 2 6" xfId="4753" xr:uid="{08D9B719-31DC-4EA5-BEF4-D982E4CD4E70}"/>
    <cellStyle name="Normal 2 3" xfId="75" xr:uid="{6A6DDF55-61B3-40E5-A2D0-47D2D388F3A7}"/>
    <cellStyle name="Normal 2 3 2" xfId="76" xr:uid="{B9FAF6DB-F8BC-4048-A454-C6E226C27CBE}"/>
    <cellStyle name="Normal 2 3 2 2" xfId="281" xr:uid="{8A81732D-6B58-4F97-B28B-B3215BBB0F45}"/>
    <cellStyle name="Normal 2 3 2 2 2" xfId="4657" xr:uid="{6C6C2FE8-BBC2-4513-AB64-C889CB425F6F}"/>
    <cellStyle name="Normal 2 3 2 3" xfId="4351" xr:uid="{28D1D142-A716-43C7-BD87-7F9F1CD8952E}"/>
    <cellStyle name="Normal 2 3 2 3 2" xfId="4553" xr:uid="{D851A76A-9564-414F-A686-C318C9790A66}"/>
    <cellStyle name="Normal 2 3 2 3 3" xfId="4735" xr:uid="{A66BF472-9660-49DC-A10C-1DCA8ADB9DBF}"/>
    <cellStyle name="Normal 2 3 2 3 4" xfId="4708" xr:uid="{AD96941A-5996-4B88-BAA1-808C63F64CAD}"/>
    <cellStyle name="Normal 2 3 3" xfId="77" xr:uid="{60CF1E56-8D74-4B91-8D96-99E2F86B96F8}"/>
    <cellStyle name="Normal 2 3 4" xfId="78" xr:uid="{CF80B4A8-3D4A-42A1-AE62-7236692A75E2}"/>
    <cellStyle name="Normal 2 3 4 2" xfId="5491" xr:uid="{64EDA546-9FA9-4F36-A1F1-7959FF9691FC}"/>
    <cellStyle name="Normal 2 3 5" xfId="185" xr:uid="{735B607E-2997-4C3C-A8EA-6AEAE883A486}"/>
    <cellStyle name="Normal 2 3 5 2" xfId="4658" xr:uid="{CF891E22-789C-498E-B98C-BF4D3C0E4E73}"/>
    <cellStyle name="Normal 2 3 6" xfId="4350" xr:uid="{AF46BB07-CCCC-4B94-B0D4-F39FCEFD195E}"/>
    <cellStyle name="Normal 2 3 6 2" xfId="4552" xr:uid="{BD258F77-0878-4602-9856-E61F79DEACAD}"/>
    <cellStyle name="Normal 2 3 6 3" xfId="4734" xr:uid="{60F51C9E-1E90-4B3D-9261-359101767755}"/>
    <cellStyle name="Normal 2 3 6 4" xfId="4709" xr:uid="{10B4674F-3BBA-4688-98A1-E9370D779D49}"/>
    <cellStyle name="Normal 2 3 7" xfId="5318" xr:uid="{F418495D-BE5B-4AD9-9643-5DB706ED3843}"/>
    <cellStyle name="Normal 2 4" xfId="79" xr:uid="{9EAF8EAA-32E3-461B-9911-D6AFD6AD5BDD}"/>
    <cellStyle name="Normal 2 4 2" xfId="80" xr:uid="{53C586F1-0B90-45B7-962F-1B6338A5562D}"/>
    <cellStyle name="Normal 2 4 3" xfId="282" xr:uid="{4C508D56-C335-4293-9A6F-394970C41620}"/>
    <cellStyle name="Normal 2 4 3 2" xfId="4659" xr:uid="{4A7D9D74-811A-4226-A89B-6F2B2A222661}"/>
    <cellStyle name="Normal 2 4 3 3" xfId="4673" xr:uid="{991F2072-C09A-4370-8D4F-7EA78DDA0040}"/>
    <cellStyle name="Normal 2 4 4" xfId="4554" xr:uid="{59A83906-1F28-438F-9934-4BC2954AEE01}"/>
    <cellStyle name="Normal 2 4 4 2" xfId="6040" xr:uid="{58A1DAEB-1A04-4D93-A780-6517E6A97273}"/>
    <cellStyle name="Normal 2 4 4 3" xfId="5367" xr:uid="{8EE45F52-EE46-49BC-B3F2-4812871310CE}"/>
    <cellStyle name="Normal 2 4 5" xfId="4754" xr:uid="{4DAB7C5E-0647-4531-9255-26BDF73CCB37}"/>
    <cellStyle name="Normal 2 4 6" xfId="4752" xr:uid="{8960A56A-7310-4155-B000-EA978FBCC578}"/>
    <cellStyle name="Normal 2 5" xfId="184" xr:uid="{8BBF1DD6-22EE-438F-A7CB-D64135DF2E08}"/>
    <cellStyle name="Normal 2 5 2" xfId="284" xr:uid="{7F45BB9E-760F-4B4D-803C-7C5A3A3AD7C3}"/>
    <cellStyle name="Normal 2 5 2 2" xfId="2505" xr:uid="{09054F89-C95E-44C8-BD15-FBAAFB15DA3B}"/>
    <cellStyle name="Normal 2 5 3" xfId="283" xr:uid="{ABEE13AD-50E2-436E-BC43-B0A09062F3C6}"/>
    <cellStyle name="Normal 2 5 3 2" xfId="4586" xr:uid="{AEEDA851-3ECD-4930-9ABC-B11D6F700357}"/>
    <cellStyle name="Normal 2 5 3 3" xfId="4746" xr:uid="{DDD72387-6E61-49A8-9605-00D053A8AB09}"/>
    <cellStyle name="Normal 2 5 3 4" xfId="5302" xr:uid="{2B37E5CB-6BD6-4825-827C-1B4D066ACE8C}"/>
    <cellStyle name="Normal 2 5 4" xfId="4660" xr:uid="{9692044C-96D7-411F-9AA3-2A9D28C44EDF}"/>
    <cellStyle name="Normal 2 5 5" xfId="4615" xr:uid="{EA4879B4-00A3-4FC5-8B21-C2675C8260F0}"/>
    <cellStyle name="Normal 2 5 6" xfId="4614" xr:uid="{89ED87F5-1D90-4A56-9D0D-70EF592D5932}"/>
    <cellStyle name="Normal 2 5 7" xfId="4749" xr:uid="{B8C3441C-F5B5-4277-B2DD-E9CD6AFC079C}"/>
    <cellStyle name="Normal 2 5 8" xfId="4719" xr:uid="{516866FB-E541-4226-8142-A23F569E6006}"/>
    <cellStyle name="Normal 2 6" xfId="285" xr:uid="{77DE695D-6286-432C-996C-0EE400DD0BFD}"/>
    <cellStyle name="Normal 2 6 2" xfId="286" xr:uid="{DCE761EC-A78B-403E-B5DD-9DDC6EA69B03}"/>
    <cellStyle name="Normal 2 6 3" xfId="452" xr:uid="{FAEB1EAA-BFEF-468B-B327-5AD2EFBACE18}"/>
    <cellStyle name="Normal 2 6 3 2" xfId="5335" xr:uid="{21B3164A-86CD-4FC9-81F8-C8582FF75963}"/>
    <cellStyle name="Normal 2 6 3 3" xfId="6088" xr:uid="{DD7E6780-BEAE-4B07-BBCD-F625A84C4D07}"/>
    <cellStyle name="Normal 2 6 4" xfId="4661" xr:uid="{8E8F5DF9-EDB1-4ACD-8249-BD5057B9C1D5}"/>
    <cellStyle name="Normal 2 6 4 2" xfId="6146" xr:uid="{628FD07D-C00F-4815-942B-93E3170056B4}"/>
    <cellStyle name="Normal 2 6 5" xfId="4612" xr:uid="{D1B75DF8-75D0-4849-91EB-662595757E50}"/>
    <cellStyle name="Normal 2 6 5 2" xfId="4710" xr:uid="{A2715CBC-99CC-4F1D-8789-B23C3A632D2C}"/>
    <cellStyle name="Normal 2 6 6" xfId="4598" xr:uid="{3BE3D869-3D1F-49EE-8E35-A136AE915CB6}"/>
    <cellStyle name="Normal 2 6 7" xfId="5322" xr:uid="{D0393877-BBEB-49E4-B71F-1709F9C6E211}"/>
    <cellStyle name="Normal 2 6 8" xfId="5331" xr:uid="{F92535E1-6139-40F9-836A-EBCF8BBC2F15}"/>
    <cellStyle name="Normal 2 7" xfId="287" xr:uid="{62C5174F-0374-4CBC-83B4-08CAC30C6F5A}"/>
    <cellStyle name="Normal 2 7 2" xfId="4456" xr:uid="{3DF10C6C-F6BB-4495-884C-1B597294671B}"/>
    <cellStyle name="Normal 2 7 2 2" xfId="6145" xr:uid="{C4041845-331C-4D1B-BBB8-A3D9EF00C977}"/>
    <cellStyle name="Normal 2 7 3" xfId="4662" xr:uid="{4CD50DA5-6895-4939-AA89-00A8EE4EA6B2}"/>
    <cellStyle name="Normal 2 7 4" xfId="5303" xr:uid="{8FC66845-ED15-40D4-89D6-D1AFAAA48E69}"/>
    <cellStyle name="Normal 2 7 5" xfId="6089" xr:uid="{67F663B8-E57E-4D60-8D81-B277D2A58F92}"/>
    <cellStyle name="Normal 2 8" xfId="4508" xr:uid="{72F42C60-44EE-45E3-B05C-4F4A595E8E91}"/>
    <cellStyle name="Normal 2 9" xfId="4653" xr:uid="{92986024-79B0-4377-9C30-2B577402E3CD}"/>
    <cellStyle name="Normal 20" xfId="434" xr:uid="{44C83A2C-0176-4856-9CF4-D64C0C6C5266}"/>
    <cellStyle name="Normal 20 2" xfId="435" xr:uid="{DDEA2493-98E2-4669-A30A-EDA2FF1CDCBC}"/>
    <cellStyle name="Normal 20 2 2" xfId="436" xr:uid="{F31AD48E-6499-403F-B4C6-F66E0E43A029}"/>
    <cellStyle name="Normal 20 2 2 2" xfId="4425" xr:uid="{89B8364F-0734-4973-B4CA-C8AA65712B87}"/>
    <cellStyle name="Normal 20 2 2 3" xfId="4417" xr:uid="{F74FEA2A-826C-42C5-9CB4-EE4A7872799B}"/>
    <cellStyle name="Normal 20 2 2 4" xfId="4582" xr:uid="{EB203E54-CEAC-41E1-9D66-7EF9AD687B43}"/>
    <cellStyle name="Normal 20 2 2 5" xfId="4744" xr:uid="{36824443-2B2B-49A7-AD55-B5FC55C3EB24}"/>
    <cellStyle name="Normal 20 2 3" xfId="4420" xr:uid="{1CD83890-EB5C-4415-B9E9-53660715607B}"/>
    <cellStyle name="Normal 20 2 4" xfId="4416" xr:uid="{0D738BCC-B74E-4833-9032-57BFC63688DC}"/>
    <cellStyle name="Normal 20 2 5" xfId="4581" xr:uid="{12A0F4F9-4727-4276-9BEA-F186BF51852E}"/>
    <cellStyle name="Normal 20 2 6" xfId="4743" xr:uid="{BC658FD6-335B-4567-B822-6B45EF006E95}"/>
    <cellStyle name="Normal 20 3" xfId="1167" xr:uid="{92B7AD85-4DD2-494F-9739-6B31CE074C27}"/>
    <cellStyle name="Normal 20 3 2" xfId="4457" xr:uid="{15C6E356-BF85-46C2-9102-3E7AFF244A6F}"/>
    <cellStyle name="Normal 20 3 2 2" xfId="6052" xr:uid="{C076932E-5166-477E-B6D7-1BE26D37BBB8}"/>
    <cellStyle name="Normal 20 3 3" xfId="6051" xr:uid="{D1CC97EF-D8DC-4416-9BB1-5943D9E928F3}"/>
    <cellStyle name="Normal 20 4" xfId="4352" xr:uid="{7AE45E0B-3F4A-4100-A2A7-89A2AEEF0D27}"/>
    <cellStyle name="Normal 20 4 2" xfId="4555" xr:uid="{8217BB31-006E-4754-82CD-AEB39842ADDA}"/>
    <cellStyle name="Normal 20 4 3" xfId="4736" xr:uid="{F51322B6-8EE4-4805-8015-809B859A9858}"/>
    <cellStyle name="Normal 20 4 4" xfId="4711" xr:uid="{A073167B-F1C7-4DB9-9DAE-2D91CF4858E9}"/>
    <cellStyle name="Normal 20 5" xfId="4433" xr:uid="{992EF845-6821-4D02-9CFA-09BDDF7DF47B}"/>
    <cellStyle name="Normal 20 5 2" xfId="5328" xr:uid="{E23AA6CD-1CAA-4161-BD16-47F9839509CC}"/>
    <cellStyle name="Normal 20 6" xfId="4587" xr:uid="{F12EFAEA-869C-4161-9B12-97F71B1283B1}"/>
    <cellStyle name="Normal 20 7" xfId="4696" xr:uid="{63F05360-F3EF-4863-B34D-8DF1F0D615D8}"/>
    <cellStyle name="Normal 20 8" xfId="4717" xr:uid="{10C8680D-870F-4202-8239-C96D84DC284B}"/>
    <cellStyle name="Normal 20 9" xfId="4716" xr:uid="{419EC51C-E1BE-4A54-B360-D304B3ED08CB}"/>
    <cellStyle name="Normal 21" xfId="437" xr:uid="{50EA97D1-42C6-46C7-9E2C-136143C4CEB6}"/>
    <cellStyle name="Normal 21 2" xfId="438" xr:uid="{C6F81FD2-17E0-4034-8D9F-2F992A116E30}"/>
    <cellStyle name="Normal 21 2 2" xfId="439" xr:uid="{4813C2DB-BD7F-4B12-B28B-2F1C25D47B13}"/>
    <cellStyle name="Normal 21 3" xfId="4353" xr:uid="{72E63925-8257-4705-8017-11B8C8A6D6D3}"/>
    <cellStyle name="Normal 21 3 2" xfId="4459" xr:uid="{1446D582-A005-4B23-B794-C93B5E35880D}"/>
    <cellStyle name="Normal 21 3 2 2" xfId="6054" xr:uid="{19300EDD-653F-4B2D-9A0B-F3E0C45E19D0}"/>
    <cellStyle name="Normal 21 3 3" xfId="4458" xr:uid="{7CDB70A7-4B5C-486E-AD2D-C6AC9299F4FA}"/>
    <cellStyle name="Normal 21 3 4" xfId="5492" xr:uid="{2CD5630D-66D8-4986-9AA2-CAF729FF1739}"/>
    <cellStyle name="Normal 21 4" xfId="4570" xr:uid="{459D642F-13A4-4858-8897-6E2292905B8E}"/>
    <cellStyle name="Normal 21 4 2" xfId="6053" xr:uid="{85C44C87-B762-4CC5-A57B-B150194A6B85}"/>
    <cellStyle name="Normal 21 4 3" xfId="6081" xr:uid="{9D076A06-ABE0-4F19-9D28-36A38AC932F3}"/>
    <cellStyle name="Normal 21 5" xfId="4737" xr:uid="{1C837428-3AC4-40B0-BB93-A89784CAA281}"/>
    <cellStyle name="Normal 22" xfId="440" xr:uid="{9703AC83-77DE-4BD0-BEBC-166EF2198B4D}"/>
    <cellStyle name="Normal 22 2" xfId="441" xr:uid="{72978989-7F97-424B-975D-AEBE229A7D00}"/>
    <cellStyle name="Normal 22 2 2" xfId="6055" xr:uid="{34F6DF39-A29D-43A4-BCC5-50F71AAAD2A3}"/>
    <cellStyle name="Normal 22 3" xfId="4310" xr:uid="{31C3891F-9935-424F-98B0-54001763C0A0}"/>
    <cellStyle name="Normal 22 3 2" xfId="4354" xr:uid="{98B6A325-8897-4805-9BF4-4AC95AD5F38C}"/>
    <cellStyle name="Normal 22 3 2 2" xfId="4461" xr:uid="{6597282C-DE66-41EB-B165-9FA994571077}"/>
    <cellStyle name="Normal 22 3 3" xfId="4460" xr:uid="{578F249B-371E-4EEB-A573-6D3144DC8D19}"/>
    <cellStyle name="Normal 22 3 4" xfId="4691" xr:uid="{40296C1D-50C8-4DB8-BF96-048D81044918}"/>
    <cellStyle name="Normal 22 4" xfId="4313" xr:uid="{B5671F65-0477-4A7B-B631-947EAD84445A}"/>
    <cellStyle name="Normal 22 4 2" xfId="4431" xr:uid="{F2E06D28-8A6B-4CF9-AA0F-9C1FCD468084}"/>
    <cellStyle name="Normal 22 4 3" xfId="4571" xr:uid="{A7B4BEEA-DE17-4A35-B30F-A9EC9DCFD97C}"/>
    <cellStyle name="Normal 22 4 3 2" xfId="4590" xr:uid="{0342E625-0B38-48EB-8C42-1D9CD3E52B62}"/>
    <cellStyle name="Normal 22 4 3 2 2" xfId="5365" xr:uid="{E03DB81A-F413-4E01-8720-02E22ABFE370}"/>
    <cellStyle name="Normal 22 4 3 3" xfId="4748" xr:uid="{E65070D3-35E4-4D5E-8EA9-8BF0332FC979}"/>
    <cellStyle name="Normal 22 4 3 4" xfId="5338" xr:uid="{2B113713-28C9-4377-95DF-DE077FF2D11F}"/>
    <cellStyle name="Normal 22 4 3 5" xfId="5334" xr:uid="{61D6EBA9-22AC-4522-8B72-5D794E0DF980}"/>
    <cellStyle name="Normal 22 4 4" xfId="4692" xr:uid="{7244A292-4603-449B-B380-6278B0E482DA}"/>
    <cellStyle name="Normal 22 4 5" xfId="4604" xr:uid="{EB0379E5-9F87-4207-AACD-01C1E458F435}"/>
    <cellStyle name="Normal 22 4 6" xfId="4595" xr:uid="{CF0FB9CC-E259-4173-BBDC-3364D068C142}"/>
    <cellStyle name="Normal 22 4 7" xfId="4594" xr:uid="{CD6BD8BB-9250-42D4-8656-66193364A682}"/>
    <cellStyle name="Normal 22 4 8" xfId="4593" xr:uid="{AA355F80-216B-46AB-B80D-1D6536C5D1E0}"/>
    <cellStyle name="Normal 22 4 9" xfId="4592" xr:uid="{63CE7C94-A979-46D9-9A8A-2DD74320B229}"/>
    <cellStyle name="Normal 22 5" xfId="4738" xr:uid="{0B05E98C-D741-41FC-8852-CEF80ECD95EC}"/>
    <cellStyle name="Normal 23" xfId="442" xr:uid="{769D870D-6132-42AA-B81F-26EFAB0DED2F}"/>
    <cellStyle name="Normal 23 2" xfId="2500" xr:uid="{BC8B60E4-3D78-4224-B5E2-3F8A59105C45}"/>
    <cellStyle name="Normal 23 2 2" xfId="4356" xr:uid="{9020870A-9C62-4BF5-A196-E99D0F8977A5}"/>
    <cellStyle name="Normal 23 2 2 2" xfId="4751" xr:uid="{E927FBBB-212F-4D14-92CB-538C69C881DF}"/>
    <cellStyle name="Normal 23 2 2 3" xfId="4693" xr:uid="{B758DE8A-1976-44BF-B1C0-5F7D8C82336A}"/>
    <cellStyle name="Normal 23 2 2 4" xfId="4663" xr:uid="{D01112A7-58F8-44D6-8015-A91039593462}"/>
    <cellStyle name="Normal 23 2 3" xfId="4605" xr:uid="{FEA5DD9E-81D5-4A59-8DD0-6BD1458BD549}"/>
    <cellStyle name="Normal 23 2 4" xfId="4712" xr:uid="{17E394CE-943E-4BB6-B63C-96BD5A799D06}"/>
    <cellStyle name="Normal 23 3" xfId="4426" xr:uid="{3F4FA6CA-B071-4D56-AEA2-63067B07867B}"/>
    <cellStyle name="Normal 23 4" xfId="4355" xr:uid="{D8C35A51-77C7-42A7-A411-DFE0CF15D633}"/>
    <cellStyle name="Normal 23 5" xfId="4572" xr:uid="{1CF67ADF-6146-47D7-AE45-6A12B9351A9F}"/>
    <cellStyle name="Normal 23 6" xfId="4739" xr:uid="{3CBADAE8-F080-4492-9065-4DF74E3FE695}"/>
    <cellStyle name="Normal 24" xfId="443" xr:uid="{8FACD5BA-4288-49BF-BF06-525DB81D5656}"/>
    <cellStyle name="Normal 24 2" xfId="444" xr:uid="{92CA3630-42FD-4E8E-B409-720BAEA8A757}"/>
    <cellStyle name="Normal 24 2 2" xfId="4428" xr:uid="{153B9B83-D437-45DB-8EF5-1F1BCBB4DDF2}"/>
    <cellStyle name="Normal 24 2 3" xfId="4358" xr:uid="{58B2102D-27A5-469F-ACA9-D75D50A1E42E}"/>
    <cellStyle name="Normal 24 2 4" xfId="4574" xr:uid="{4C6BFDF9-5540-4BEB-8A9A-FDA346696C2B}"/>
    <cellStyle name="Normal 24 2 5" xfId="4741" xr:uid="{93FC73FC-3A0E-4FDD-A1B7-00F95424B6C8}"/>
    <cellStyle name="Normal 24 3" xfId="4427" xr:uid="{E079FFA3-C2F4-4F13-B629-2C3AD9E4E7F7}"/>
    <cellStyle name="Normal 24 4" xfId="4357" xr:uid="{05CA2A4A-54FE-4ACE-AAC7-AA0FC1227A5D}"/>
    <cellStyle name="Normal 24 5" xfId="4573" xr:uid="{8E94D4BA-2275-4007-9EA2-B4B156C3B5AB}"/>
    <cellStyle name="Normal 24 6" xfId="4740" xr:uid="{932C4EF5-24B9-4F06-9FA4-8D2FA50CF637}"/>
    <cellStyle name="Normal 25" xfId="451" xr:uid="{B22DE24E-5340-49BC-B9AC-BFFE160A7739}"/>
    <cellStyle name="Normal 25 2" xfId="4360" xr:uid="{376D0960-26DF-4D6A-BF3C-85614209D050}"/>
    <cellStyle name="Normal 25 2 2" xfId="5337" xr:uid="{0E0FEB4F-DCD3-4E6A-891E-0B955DB26FD3}"/>
    <cellStyle name="Normal 25 3" xfId="4429" xr:uid="{26E59DB6-A996-4C5F-97CF-CC0C9D8F2769}"/>
    <cellStyle name="Normal 25 4" xfId="4359" xr:uid="{7F66065A-1C7B-4DBA-9FD0-2ED0BEEB3416}"/>
    <cellStyle name="Normal 25 5" xfId="4575" xr:uid="{C22A1C85-B389-4FC3-9238-8F74311E461B}"/>
    <cellStyle name="Normal 26" xfId="2498" xr:uid="{096B1C46-EBC3-4C45-A1CB-81837224CB54}"/>
    <cellStyle name="Normal 26 2" xfId="2499" xr:uid="{D06C099E-B7F6-498B-8A8A-9CED3D3694AB}"/>
    <cellStyle name="Normal 26 2 2" xfId="4362" xr:uid="{979738DF-8433-42D3-824A-FDB0F2BAFCB0}"/>
    <cellStyle name="Normal 26 3" xfId="4361" xr:uid="{EF25C855-A397-4F8D-9F9E-AECEC72DD3AE}"/>
    <cellStyle name="Normal 26 3 2" xfId="4436" xr:uid="{171D59EA-0359-473D-8560-0FD319F04A3C}"/>
    <cellStyle name="Normal 26 3 3" xfId="5368" xr:uid="{E7A6BEC6-FAB9-40C0-A301-3E35975BFFE4}"/>
    <cellStyle name="Normal 27" xfId="2507" xr:uid="{B359015C-6F7E-426D-A24F-30BA75940F0B}"/>
    <cellStyle name="Normal 27 2" xfId="4364" xr:uid="{7F74C3E7-830D-4642-83B4-848DBBF490A7}"/>
    <cellStyle name="Normal 27 2 2" xfId="6038" xr:uid="{F1A87307-D939-4B6F-B60B-135F783323C2}"/>
    <cellStyle name="Normal 27 3" xfId="4363" xr:uid="{84D1ADF9-909A-481E-9D5B-E9FEE5B1A17F}"/>
    <cellStyle name="Normal 27 4" xfId="4599" xr:uid="{3B8511DD-49CE-465C-ABC4-A1E3700711D8}"/>
    <cellStyle name="Normal 27 5" xfId="5320" xr:uid="{30531002-C149-41CC-B56A-BFADB1919492}"/>
    <cellStyle name="Normal 27 6" xfId="4589" xr:uid="{679E085E-36BF-43AE-9C65-87BE4C999F9B}"/>
    <cellStyle name="Normal 27 7" xfId="5332" xr:uid="{8186AA71-3DA3-4D3A-A182-F69B91B3A9E7}"/>
    <cellStyle name="Normal 28" xfId="4365" xr:uid="{B2FB1E8A-EC30-44D2-A1AC-27265A6EE101}"/>
    <cellStyle name="Normal 28 2" xfId="4366" xr:uid="{AF09E1DE-083A-46CC-9B3E-60A1CA98B6DB}"/>
    <cellStyle name="Normal 28 3" xfId="4367" xr:uid="{593B77F6-9319-4224-B791-37AF6EF5B4EB}"/>
    <cellStyle name="Normal 29" xfId="4368" xr:uid="{5EA77EB3-4638-4BED-A345-D7E9AE5922AB}"/>
    <cellStyle name="Normal 29 2" xfId="4369" xr:uid="{486D58C4-ACAB-46D0-9C09-B5A2D726266C}"/>
    <cellStyle name="Normal 3" xfId="2" xr:uid="{665067A7-73F8-4B7E-BFD2-7BB3B9468366}"/>
    <cellStyle name="Normal 3 2" xfId="81" xr:uid="{F4A21C27-3506-45BA-827C-8B486BC82393}"/>
    <cellStyle name="Normal 3 2 2" xfId="82" xr:uid="{E2BA6826-FCBB-4996-AD71-31A638965541}"/>
    <cellStyle name="Normal 3 2 2 2" xfId="288" xr:uid="{8F5B1A06-B5BE-4B60-888F-48FA62C9B4D3}"/>
    <cellStyle name="Normal 3 2 2 2 2" xfId="4665" xr:uid="{F5852A38-64AE-4D50-9FF8-A282C68ABD3C}"/>
    <cellStyle name="Normal 3 2 2 3" xfId="4556" xr:uid="{BD120364-3248-4810-9E8A-E401796E6EF8}"/>
    <cellStyle name="Normal 3 2 3" xfId="83" xr:uid="{45944C7D-2789-4B8B-AB58-594BFE1BEC37}"/>
    <cellStyle name="Normal 3 2 3 2" xfId="5493" xr:uid="{F1279416-807C-4559-9AA6-6A202ADED914}"/>
    <cellStyle name="Normal 3 2 4" xfId="289" xr:uid="{3B88B90B-3A44-49D5-90EF-34228F9BD254}"/>
    <cellStyle name="Normal 3 2 4 2" xfId="4666" xr:uid="{5F113A01-AAE1-4453-9778-89D7B40F0A79}"/>
    <cellStyle name="Normal 3 2 5" xfId="2506" xr:uid="{479D8B44-E3A3-4AE8-86D7-B538926A7A63}"/>
    <cellStyle name="Normal 3 2 5 2" xfId="4509" xr:uid="{4E2198FB-C91A-4C8D-82AF-0C3E310FF10E}"/>
    <cellStyle name="Normal 3 2 5 3" xfId="5304" xr:uid="{AFE4D85B-EC91-41B3-88EC-FF0A175006C4}"/>
    <cellStyle name="Normal 3 2 5 4" xfId="6087" xr:uid="{54C2EF73-15F2-4AAB-B218-89CA787B8680}"/>
    <cellStyle name="Normal 3 3" xfId="84" xr:uid="{65DC92F8-727D-4173-B042-46B732A9F61C}"/>
    <cellStyle name="Normal 3 3 2" xfId="290" xr:uid="{6B2EE94D-66B6-4D23-BC1F-3D4E4C669EDE}"/>
    <cellStyle name="Normal 3 3 2 2" xfId="4667" xr:uid="{2E11D9C3-FFF7-4D0A-AA42-4A6E88A037AC}"/>
    <cellStyle name="Normal 3 3 3" xfId="4557" xr:uid="{833FFA6E-306C-4B23-B12E-263EE54DD725}"/>
    <cellStyle name="Normal 3 4" xfId="85" xr:uid="{B9433737-F710-4B04-B387-D5CBAD4E0EC2}"/>
    <cellStyle name="Normal 3 4 2" xfId="2502" xr:uid="{8E81F174-980D-4065-8FEC-0F76D02AC212}"/>
    <cellStyle name="Normal 3 4 2 2" xfId="4668" xr:uid="{F73FA427-E831-457B-B0FE-845A35D9EA55}"/>
    <cellStyle name="Normal 3 4 3" xfId="5341" xr:uid="{A37D0B8E-767C-45ED-B65E-5A5F830B0FD9}"/>
    <cellStyle name="Normal 3 5" xfId="2501" xr:uid="{5137DB94-B5E1-46F9-8FF6-725EBEFF5348}"/>
    <cellStyle name="Normal 3 5 2" xfId="4669" xr:uid="{C78B0B8E-25E6-4240-BBAD-4263463AACFA}"/>
    <cellStyle name="Normal 3 5 3" xfId="4745" xr:uid="{FAED738E-FF6A-4B31-9176-CD2BED878C7F}"/>
    <cellStyle name="Normal 3 5 4" xfId="4713" xr:uid="{45EA10A4-EECA-4995-A385-3DD8FA9112CC}"/>
    <cellStyle name="Normal 3 6" xfId="4664" xr:uid="{CDC448E4-612F-4D2B-958D-8A778A4A7044}"/>
    <cellStyle name="Normal 3 6 2" xfId="5336" xr:uid="{E60D3413-09CD-43DB-BE32-81F80175BF8C}"/>
    <cellStyle name="Normal 3 6 2 2" xfId="5333" xr:uid="{9527E076-A5DA-4BEA-9146-6F4F836CE536}"/>
    <cellStyle name="Normal 3 6 2 3" xfId="5355" xr:uid="{86027698-5CD3-40AE-8118-865C341FDA8A}"/>
    <cellStyle name="Normal 3 6 3" xfId="5348" xr:uid="{200F0B81-3E40-4302-B8B3-7E4A256F4D44}"/>
    <cellStyle name="Normal 3 6 3 2" xfId="5359" xr:uid="{1A1E87F1-6DDC-4A0C-BA5F-555EEFF036F9}"/>
    <cellStyle name="Normal 30" xfId="4370" xr:uid="{BFDB624F-6A78-46F7-AF47-048104A74055}"/>
    <cellStyle name="Normal 30 2" xfId="4371" xr:uid="{FEEA1A12-3A65-4E00-917C-FCDA5933CD39}"/>
    <cellStyle name="Normal 31" xfId="4372" xr:uid="{8E3B513F-158F-412F-A47D-2B866C699F9C}"/>
    <cellStyle name="Normal 31 2" xfId="4373" xr:uid="{8D961A60-425A-4B00-A113-0FD821E6D03B}"/>
    <cellStyle name="Normal 32" xfId="4374" xr:uid="{5542A8B4-5AAB-4631-8C1D-EBE62CFB9741}"/>
    <cellStyle name="Normal 33" xfId="4375" xr:uid="{A6D5101C-0109-4644-9444-47F143DFD96C}"/>
    <cellStyle name="Normal 33 2" xfId="4376" xr:uid="{3FA606AF-D257-45E3-B703-C11F3A248863}"/>
    <cellStyle name="Normal 34" xfId="4377" xr:uid="{D53BB532-1712-486A-9217-0F4D32E499BD}"/>
    <cellStyle name="Normal 34 2" xfId="4378" xr:uid="{948F13AB-6DED-4BF1-830F-2274F48AF058}"/>
    <cellStyle name="Normal 35" xfId="4379" xr:uid="{8968941F-AE09-4BD6-916D-E53A20586570}"/>
    <cellStyle name="Normal 35 2" xfId="4380" xr:uid="{2B26DEEB-F1A7-4FA4-8FA4-79342A4EF179}"/>
    <cellStyle name="Normal 36" xfId="4381" xr:uid="{DF938DA6-56CD-4974-B2AE-A09980EC26C3}"/>
    <cellStyle name="Normal 36 2" xfId="4382" xr:uid="{60A4570B-3AC9-490D-9703-2DBA114333AF}"/>
    <cellStyle name="Normal 37" xfId="4383" xr:uid="{2F3271AC-65D4-40EC-8B2E-FCC953757DF2}"/>
    <cellStyle name="Normal 37 2" xfId="4384" xr:uid="{40579309-9B1D-4C37-A343-0E18DE91B069}"/>
    <cellStyle name="Normal 38" xfId="4385" xr:uid="{5B02197C-41AA-4EA2-B798-CB3D16641846}"/>
    <cellStyle name="Normal 38 2" xfId="4386" xr:uid="{8B2D6AB8-382D-477D-91FE-86E39AC392D8}"/>
    <cellStyle name="Normal 39" xfId="4387" xr:uid="{25586B52-3213-47BF-8895-A6C3EEF32E40}"/>
    <cellStyle name="Normal 39 2" xfId="4388" xr:uid="{C54C929A-3509-4F10-BE22-949C7A67C774}"/>
    <cellStyle name="Normal 39 2 2" xfId="4389" xr:uid="{A823AA86-A159-4384-B630-80B3E22746DE}"/>
    <cellStyle name="Normal 39 3" xfId="4390" xr:uid="{9D06314B-EA96-454D-BF7F-852DC7F4554E}"/>
    <cellStyle name="Normal 4" xfId="86" xr:uid="{B6CF819A-CEF9-471C-A7FF-FD20F8BB753F}"/>
    <cellStyle name="Normal 4 2" xfId="87" xr:uid="{3A827C4C-AF7B-431A-A50A-4DDB69AA6990}"/>
    <cellStyle name="Normal 4 2 2" xfId="88" xr:uid="{FDA0B590-8B9C-4BB6-8299-982829D74D23}"/>
    <cellStyle name="Normal 4 2 2 2" xfId="445" xr:uid="{059360B3-911C-46DF-B816-44CA33A9A154}"/>
    <cellStyle name="Normal 4 2 2 3" xfId="2807" xr:uid="{1825280A-9F21-4A03-9DCC-EBAE66D5D866}"/>
    <cellStyle name="Normal 4 2 2 4" xfId="2808" xr:uid="{2B3A8C24-CF8E-4FC4-8730-F9BB968EBFE5}"/>
    <cellStyle name="Normal 4 2 2 4 2" xfId="2809" xr:uid="{642CB51A-3ACF-473B-ACEC-8179D61921C0}"/>
    <cellStyle name="Normal 4 2 2 4 3" xfId="2810" xr:uid="{B9DFC325-955B-49DB-9338-6E6A29AD31EC}"/>
    <cellStyle name="Normal 4 2 2 4 3 2" xfId="2811" xr:uid="{CD9F15F6-C6C5-4BFE-B4F0-CBAFC4E70F49}"/>
    <cellStyle name="Normal 4 2 2 4 3 3" xfId="4312" xr:uid="{5C194BB0-7453-41B5-9DDF-0EE1C9E6E594}"/>
    <cellStyle name="Normal 4 2 3" xfId="2493" xr:uid="{CE59373A-BD34-40CE-8324-15F863A58CE0}"/>
    <cellStyle name="Normal 4 2 3 2" xfId="2504" xr:uid="{E4D40716-164B-44E6-8F96-E00BDDABB980}"/>
    <cellStyle name="Normal 4 2 3 2 2" xfId="4462" xr:uid="{589F0666-6D73-4EB3-94ED-3BBCE85E92DF}"/>
    <cellStyle name="Normal 4 2 3 2 3" xfId="5358" xr:uid="{2C054D8D-79B8-47EB-A82B-DDFCB089CE52}"/>
    <cellStyle name="Normal 4 2 3 3" xfId="4463" xr:uid="{ADB643D3-5893-4A54-BEEE-48E7D5DB2B0A}"/>
    <cellStyle name="Normal 4 2 3 3 2" xfId="4464" xr:uid="{5F2A1CAB-5E92-4357-857F-F85362B0BA10}"/>
    <cellStyle name="Normal 4 2 3 3 2 2" xfId="6059" xr:uid="{75D091B8-7339-49A9-8EFD-65959ACDBF25}"/>
    <cellStyle name="Normal 4 2 3 3 3" xfId="6058" xr:uid="{A79F3461-2ADA-4183-A5AD-C7C923AFDA4F}"/>
    <cellStyle name="Normal 4 2 3 4" xfId="4465" xr:uid="{C9F0B4D8-27DD-4244-A537-B05B90063072}"/>
    <cellStyle name="Normal 4 2 3 4 2" xfId="6060" xr:uid="{4753650F-1424-4F15-87F9-A91DB52A5233}"/>
    <cellStyle name="Normal 4 2 3 5" xfId="4466" xr:uid="{5823389D-C66B-4EF8-9BA4-CDB777E721F6}"/>
    <cellStyle name="Normal 4 2 3 5 2" xfId="6061" xr:uid="{F9AAB8A9-A7AE-4469-A2BC-E5F124A58411}"/>
    <cellStyle name="Normal 4 2 3 6" xfId="6057" xr:uid="{6E66EE70-99B5-436B-8A31-1ADC7E9D8925}"/>
    <cellStyle name="Normal 4 2 4" xfId="2494" xr:uid="{D161C160-C047-48BF-8E67-07B93F034C6A}"/>
    <cellStyle name="Normal 4 2 4 2" xfId="4392" xr:uid="{08B52D1C-EBA5-42A4-9AD6-AD1ECF836F26}"/>
    <cellStyle name="Normal 4 2 4 2 2" xfId="4467" xr:uid="{31602D35-C16C-4302-B357-8C6C2816970F}"/>
    <cellStyle name="Normal 4 2 4 2 3" xfId="4694" xr:uid="{DA753749-235B-4369-8897-99ACE839C64B}"/>
    <cellStyle name="Normal 4 2 4 2 4" xfId="4613" xr:uid="{0BCA8B54-38BE-48B2-B995-08146856CCDC}"/>
    <cellStyle name="Normal 4 2 4 3" xfId="4576" xr:uid="{937B0349-DE4C-4E44-A3A7-DA4C0426423C}"/>
    <cellStyle name="Normal 4 2 4 3 2" xfId="5495" xr:uid="{C8CB105B-BA9D-47D0-8FE6-6AA38C432489}"/>
    <cellStyle name="Normal 4 2 4 3 3" xfId="6076" xr:uid="{62FC2F2F-2F82-4EB2-B709-831ED3175A1B}"/>
    <cellStyle name="Normal 4 2 4 4" xfId="4714" xr:uid="{806B5FA3-D61E-4DBA-B3B1-158258AFF06E}"/>
    <cellStyle name="Normal 4 2 5" xfId="1168" xr:uid="{D37AEDC9-6984-4CA6-A98F-89C7D8064638}"/>
    <cellStyle name="Normal 4 2 5 2" xfId="6056" xr:uid="{741D4167-0381-4C9C-862E-6A451F6B8024}"/>
    <cellStyle name="Normal 4 2 6" xfId="4558" xr:uid="{39F1D660-CB67-43AD-8D26-6AEAACC2C016}"/>
    <cellStyle name="Normal 4 2 7" xfId="5347" xr:uid="{FF9C16C8-D397-490F-A880-75827486CA9E}"/>
    <cellStyle name="Normal 4 3" xfId="528" xr:uid="{4A0C69B3-107A-444E-B3B5-1C6179AE6429}"/>
    <cellStyle name="Normal 4 3 2" xfId="1170" xr:uid="{F37F9400-0B10-4AE6-A545-809D76CDF511}"/>
    <cellStyle name="Normal 4 3 2 2" xfId="1171" xr:uid="{1079A4D1-3D01-4F9F-9058-54996023BFF8}"/>
    <cellStyle name="Normal 4 3 2 3" xfId="1172" xr:uid="{CBB5E84E-C4F2-48A3-9D9F-F4DEE7995FE9}"/>
    <cellStyle name="Normal 4 3 3" xfId="1169" xr:uid="{33463EA7-D507-4D3D-94A6-FCDF8A076E86}"/>
    <cellStyle name="Normal 4 3 3 2" xfId="4434" xr:uid="{EA5CC3EA-1A15-44F5-A17D-6E1232C51E3B}"/>
    <cellStyle name="Normal 4 3 4" xfId="2812" xr:uid="{7B54AE28-32FF-40A5-B5B9-7DD624211C9D}"/>
    <cellStyle name="Normal 4 3 5" xfId="2813" xr:uid="{BBD0F7E3-1402-44FD-8FA8-5C6FC646B8DF}"/>
    <cellStyle name="Normal 4 3 5 2" xfId="2814" xr:uid="{88CC44D5-523C-4583-A832-182F766C2A34}"/>
    <cellStyle name="Normal 4 3 5 3" xfId="2815" xr:uid="{99599529-7DD4-4449-8F65-B65D4907AF2F}"/>
    <cellStyle name="Normal 4 3 5 3 2" xfId="2816" xr:uid="{4F29A76C-DD96-4516-B45C-64F55EDCDC26}"/>
    <cellStyle name="Normal 4 3 5 3 3" xfId="4311" xr:uid="{FDDEE04C-EBF8-4544-B52D-79EE3A817ED0}"/>
    <cellStyle name="Normal 4 3 6" xfId="4314" xr:uid="{B41D02A0-9940-4D2A-A48C-1D34335724CD}"/>
    <cellStyle name="Normal 4 3 7" xfId="5357" xr:uid="{CABB9AA4-9AD0-456E-B009-8B720DEE9E30}"/>
    <cellStyle name="Normal 4 4" xfId="453" xr:uid="{5F49A9A0-367F-477C-8CA0-BC01C3472B67}"/>
    <cellStyle name="Normal 4 4 2" xfId="2495" xr:uid="{880383E4-11B3-432A-85F3-753888988CB3}"/>
    <cellStyle name="Normal 4 4 3" xfId="2503" xr:uid="{15E3F026-99B9-439C-8098-4D77717B8FF7}"/>
    <cellStyle name="Normal 4 4 3 2" xfId="4317" xr:uid="{48A17E61-D212-4119-8FBC-A0D5A08E5844}"/>
    <cellStyle name="Normal 4 4 3 3" xfId="4316" xr:uid="{A7A5C5D1-A613-47BE-9A1E-822A6A2D5E99}"/>
    <cellStyle name="Normal 4 4 4" xfId="4747" xr:uid="{E95B82F2-2905-4C40-8373-2E158E8BAE9C}"/>
    <cellStyle name="Normal 4 4 5" xfId="5356" xr:uid="{FBEF329A-1E05-4D70-ADD7-388C3099F33D}"/>
    <cellStyle name="Normal 4 5" xfId="2496" xr:uid="{11A285BF-9AF1-420D-92DC-AF5FE104C150}"/>
    <cellStyle name="Normal 4 5 2" xfId="4391" xr:uid="{DFF3DDED-EB26-4548-9830-3AACFBDAFC8E}"/>
    <cellStyle name="Normal 4 5 3" xfId="5494" xr:uid="{3695832F-030B-4F0E-841C-11A9C6F8E7DC}"/>
    <cellStyle name="Normal 4 6" xfId="2497" xr:uid="{2F19AE73-CC2A-44CA-B291-010761A88B74}"/>
    <cellStyle name="Normal 4 7" xfId="900" xr:uid="{56FB1DD9-1407-4A1F-A517-35446BC8E6EF}"/>
    <cellStyle name="Normal 4 8" xfId="5346" xr:uid="{CF41C1FB-E135-4A35-B20C-0F579115863A}"/>
    <cellStyle name="Normal 40" xfId="4393" xr:uid="{9A3FE8D5-FCCD-44FE-B51F-7E9F3F950CBA}"/>
    <cellStyle name="Normal 40 2" xfId="4394" xr:uid="{AC2F638F-6525-45CD-86A9-4772F1AD395E}"/>
    <cellStyle name="Normal 40 2 2" xfId="4395" xr:uid="{E300FC1D-A6AC-43B7-8D10-14ABC798CB6A}"/>
    <cellStyle name="Normal 40 3" xfId="4396" xr:uid="{31DC8DAD-5C94-4154-92F2-F73C95ACBF56}"/>
    <cellStyle name="Normal 41" xfId="4397" xr:uid="{6D1E9A6F-426B-4A3C-9B2F-C73C805B70F5}"/>
    <cellStyle name="Normal 41 2" xfId="4398" xr:uid="{965CC7C7-ADE9-45BE-9A2D-CF0339F53F23}"/>
    <cellStyle name="Normal 42" xfId="4399" xr:uid="{E93A2E30-71EA-49A7-98DF-9D8F7BEB3880}"/>
    <cellStyle name="Normal 42 2" xfId="4400" xr:uid="{64B7339B-AFA8-4895-BC87-0EEEA2F3450E}"/>
    <cellStyle name="Normal 43" xfId="4401" xr:uid="{BD0CD770-1356-4CEB-BD3C-DF8F73C8B6B5}"/>
    <cellStyle name="Normal 43 2" xfId="4402" xr:uid="{66AF5E76-9048-4832-90CD-78D6B1862727}"/>
    <cellStyle name="Normal 44" xfId="4412" xr:uid="{E43E33A7-ACAE-4247-8D3C-4F0C8CEAADF0}"/>
    <cellStyle name="Normal 44 2" xfId="4413" xr:uid="{B1E51392-34E3-4AB7-A7BA-A1DD35E1F33C}"/>
    <cellStyle name="Normal 45" xfId="4674" xr:uid="{7D8BDBE9-C8DE-48BF-8167-16A466097D1F}"/>
    <cellStyle name="Normal 45 2" xfId="5324" xr:uid="{91423D18-6DFC-41BB-B188-4ED7ED0E0CC3}"/>
    <cellStyle name="Normal 45 3" xfId="5323" xr:uid="{8E6863FC-986B-492F-AE24-E1C9D94495CC}"/>
    <cellStyle name="Normal 46" xfId="5364" xr:uid="{C804783A-53A3-4A23-9BAA-174FAAAA9004}"/>
    <cellStyle name="Normal 47" xfId="5363" xr:uid="{649FDF9D-44CF-404E-9B1F-979A671CBCD9}"/>
    <cellStyle name="Normal 47 2" xfId="6147" xr:uid="{2A7D12CD-8A29-4EF3-BFF6-F619D30085E3}"/>
    <cellStyle name="Normal 5" xfId="89" xr:uid="{2D20ADC4-FFDE-4AF7-A362-AC8E489B5EA7}"/>
    <cellStyle name="Normal 5 10" xfId="291" xr:uid="{861B6E70-3BD2-446A-87B9-7677D8B0B86A}"/>
    <cellStyle name="Normal 5 10 2" xfId="529" xr:uid="{3C227D70-C836-4BAA-BE17-3A342579BB0B}"/>
    <cellStyle name="Normal 5 10 2 2" xfId="1173" xr:uid="{E53DFAC2-8829-4151-95C6-AAA9C6179BC7}"/>
    <cellStyle name="Normal 5 10 2 3" xfId="2817" xr:uid="{1708FFCA-4A5E-4CA7-8A19-2D936A1181AF}"/>
    <cellStyle name="Normal 5 10 2 4" xfId="2818" xr:uid="{82ABC4E9-7AB9-44DB-8A90-AAF0E60CE555}"/>
    <cellStyle name="Normal 5 10 3" xfId="1174" xr:uid="{FD593D0B-2780-4F82-8123-035A0184E0E3}"/>
    <cellStyle name="Normal 5 10 3 2" xfId="2819" xr:uid="{B988A838-A064-496A-BF8E-E88926C0D037}"/>
    <cellStyle name="Normal 5 10 3 3" xfId="2820" xr:uid="{552DAFBC-9EBA-4F3D-89DC-FF54292E7298}"/>
    <cellStyle name="Normal 5 10 3 4" xfId="2821" xr:uid="{436637EC-F01A-4554-804A-C28C5732CAE5}"/>
    <cellStyle name="Normal 5 10 4" xfId="2822" xr:uid="{65095FC7-7DE3-490C-9F94-622CB3AA6BB6}"/>
    <cellStyle name="Normal 5 10 5" xfId="2823" xr:uid="{EFAC74E7-4E7E-41B2-9D5A-36A9B01396CD}"/>
    <cellStyle name="Normal 5 10 6" xfId="2824" xr:uid="{CC461F42-A2E3-4A33-BC69-4ABE768DDCB5}"/>
    <cellStyle name="Normal 5 11" xfId="292" xr:uid="{528D43A6-21F2-4FF3-BF8F-771B74FC54FE}"/>
    <cellStyle name="Normal 5 11 2" xfId="1175" xr:uid="{5B80C5CD-7A25-4E50-8BB6-C3000517B577}"/>
    <cellStyle name="Normal 5 11 2 2" xfId="2825" xr:uid="{737969DD-6E46-4A11-B197-120C4BA4606E}"/>
    <cellStyle name="Normal 5 11 2 2 2" xfId="4403" xr:uid="{C4256755-ABDB-442F-9817-A19C6AEA99EF}"/>
    <cellStyle name="Normal 5 11 2 2 3" xfId="4681" xr:uid="{18B39C23-B969-42B2-81C3-8A5C8BE64206}"/>
    <cellStyle name="Normal 5 11 2 3" xfId="2826" xr:uid="{8D196BC6-E4AE-4C6A-A2EF-9E2B0012B169}"/>
    <cellStyle name="Normal 5 11 2 4" xfId="2827" xr:uid="{94766C54-E372-4B8F-9D53-768862495420}"/>
    <cellStyle name="Normal 5 11 3" xfId="2828" xr:uid="{0436E5D0-67CB-4652-979E-E45BD4CB2FAD}"/>
    <cellStyle name="Normal 5 11 3 2" xfId="5340" xr:uid="{E23FF24A-B36F-46D0-89F4-3E0CC92AE70D}"/>
    <cellStyle name="Normal 5 11 4" xfId="2829" xr:uid="{3E0C5AD3-4988-4887-8B55-29D1129D9916}"/>
    <cellStyle name="Normal 5 11 4 2" xfId="4577" xr:uid="{EAD46C9E-9DD2-4150-B48E-B5CBBB37F5FF}"/>
    <cellStyle name="Normal 5 11 4 3" xfId="4682" xr:uid="{99C13FC6-B389-4E5D-99D7-3F8B36CEDF1E}"/>
    <cellStyle name="Normal 5 11 4 4" xfId="4606" xr:uid="{440729DF-40CF-4702-9E20-967D26B0BFF5}"/>
    <cellStyle name="Normal 5 11 5" xfId="2830" xr:uid="{B7231151-537B-4F24-89A1-8984A16A3D94}"/>
    <cellStyle name="Normal 5 12" xfId="1176" xr:uid="{C2ABCE12-EE9F-47E4-8C95-8231826DEF8C}"/>
    <cellStyle name="Normal 5 12 2" xfId="2831" xr:uid="{8503EC0C-9A16-44C4-8DF9-03F58A4BC735}"/>
    <cellStyle name="Normal 5 12 2 2" xfId="6065" xr:uid="{8650FED9-EA7D-4B83-ADC3-2AE2036F9103}"/>
    <cellStyle name="Normal 5 12 3" xfId="2832" xr:uid="{525705C2-7153-4354-A2DB-F4596E00C467}"/>
    <cellStyle name="Normal 5 12 4" xfId="2833" xr:uid="{8A626C17-1643-4E9E-ABF3-21D7D99E501A}"/>
    <cellStyle name="Normal 5 13" xfId="901" xr:uid="{C928058C-7F37-4F72-A9E4-B5ECF7953E33}"/>
    <cellStyle name="Normal 5 13 2" xfId="2834" xr:uid="{6C7B7C29-F098-45EF-8700-7007D899DF8E}"/>
    <cellStyle name="Normal 5 13 3" xfId="2835" xr:uid="{50ED41AC-2135-4BF3-BE9B-F75D6D7B9B98}"/>
    <cellStyle name="Normal 5 13 4" xfId="2836" xr:uid="{37089AB9-91C6-4B47-AEA3-2F3FA120925A}"/>
    <cellStyle name="Normal 5 14" xfId="2837" xr:uid="{DF0722B8-57E1-4F91-982A-9CEA6D655A55}"/>
    <cellStyle name="Normal 5 14 2" xfId="2838" xr:uid="{FF3525BD-5DF2-495C-A157-096408FB341C}"/>
    <cellStyle name="Normal 5 15" xfId="2839" xr:uid="{6B0BE844-FE59-4D05-BEF2-3BF17798FED8}"/>
    <cellStyle name="Normal 5 16" xfId="2840" xr:uid="{0709A259-06A1-47A3-BE05-109554A2A529}"/>
    <cellStyle name="Normal 5 17" xfId="2841" xr:uid="{8E0DAB14-1C04-4AFA-A14E-BB74535B5F61}"/>
    <cellStyle name="Normal 5 2" xfId="90" xr:uid="{AE942D59-B3F7-4FCE-BD9C-003FBD2F3567}"/>
    <cellStyle name="Normal 5 2 2" xfId="187" xr:uid="{41476A0B-C360-4F7A-AD25-431AA9455B2B}"/>
    <cellStyle name="Normal 5 2 2 2" xfId="188" xr:uid="{0D3D84C7-8B56-438C-9022-03A35D8CDF18}"/>
    <cellStyle name="Normal 5 2 2 2 2" xfId="189" xr:uid="{F41A975E-BAF4-4EEA-97DC-7051256D79D1}"/>
    <cellStyle name="Normal 5 2 2 2 2 2" xfId="190" xr:uid="{2677CE2B-A0FB-4DFD-98F2-9E0CE6709185}"/>
    <cellStyle name="Normal 5 2 2 2 3" xfId="191" xr:uid="{8A4C8F62-6C65-4D91-BD6E-2F9E45048351}"/>
    <cellStyle name="Normal 5 2 2 2 4" xfId="4670" xr:uid="{5AA72039-3FF0-41E1-B5CD-C0CDF1D85742}"/>
    <cellStyle name="Normal 5 2 2 2 5" xfId="5300" xr:uid="{6D4976B2-FC8B-4036-AC02-398C0A212032}"/>
    <cellStyle name="Normal 5 2 2 2 6" xfId="6082" xr:uid="{BBFFDADB-16CF-4F17-AE12-589C8E0DF4BA}"/>
    <cellStyle name="Normal 5 2 2 3" xfId="192" xr:uid="{EFF846EC-B4CE-4A06-90CB-F59976A24C24}"/>
    <cellStyle name="Normal 5 2 2 3 2" xfId="193" xr:uid="{7CE69A72-3C3A-4883-862D-D45D4FE4ECB1}"/>
    <cellStyle name="Normal 5 2 2 4" xfId="194" xr:uid="{27773674-9651-4DD9-BC75-8C0AAF92EBC1}"/>
    <cellStyle name="Normal 5 2 2 5" xfId="293" xr:uid="{A0C733D7-B74D-4EEF-931E-3ABD15793B69}"/>
    <cellStyle name="Normal 5 2 2 6" xfId="4596" xr:uid="{55DC6243-B1E0-4972-83E5-F17E177052A4}"/>
    <cellStyle name="Normal 5 2 2 7" xfId="5329" xr:uid="{8E82C576-B2E9-4836-8697-C7AA1826B407}"/>
    <cellStyle name="Normal 5 2 3" xfId="195" xr:uid="{DA221BB8-7906-4BD9-B49A-FA772F92E5F6}"/>
    <cellStyle name="Normal 5 2 3 2" xfId="196" xr:uid="{30B40C7B-215F-487D-B003-BF9B1D0B137B}"/>
    <cellStyle name="Normal 5 2 3 2 2" xfId="197" xr:uid="{26B1C082-899D-4137-B545-64EB7DD6E578}"/>
    <cellStyle name="Normal 5 2 3 2 2 2" xfId="6066" xr:uid="{F42E06D8-93D9-4A56-B93C-B3FB0C6F328C}"/>
    <cellStyle name="Normal 5 2 3 2 2 3" xfId="6091" xr:uid="{F12A8673-290B-41A9-90C8-A3DF31944D15}"/>
    <cellStyle name="Normal 5 2 3 2 3" xfId="4559" xr:uid="{24906EBD-5071-4679-A5C0-29873C9323E5}"/>
    <cellStyle name="Normal 5 2 3 2 3 2" xfId="6144" xr:uid="{7DA35B0F-1E87-4A8C-A261-6AFE10761B37}"/>
    <cellStyle name="Normal 5 2 3 2 4" xfId="5301" xr:uid="{6A42E7E8-A71D-4A79-9E67-4BFE1E7D9E61}"/>
    <cellStyle name="Normal 5 2 3 2 4 2" xfId="6143" xr:uid="{9759A176-4A96-4F61-A1FF-AA723E74995C}"/>
    <cellStyle name="Normal 5 2 3 2 5" xfId="6096" xr:uid="{1295318B-B4F4-4B35-9828-2EF9AD188073}"/>
    <cellStyle name="Normal 5 2 3 3" xfId="198" xr:uid="{68F794A7-378E-40E0-89A4-949095E5E473}"/>
    <cellStyle name="Normal 5 2 3 3 2" xfId="4742" xr:uid="{D59A843A-7F52-494F-A6B7-62D7A7C1CC01}"/>
    <cellStyle name="Normal 5 2 3 3 3" xfId="6039" xr:uid="{0828CBA6-7BE7-40E5-B594-D8F40393A450}"/>
    <cellStyle name="Normal 5 2 3 3 4" xfId="6090" xr:uid="{2053A154-6F04-446D-B2A6-DF488045D006}"/>
    <cellStyle name="Normal 5 2 3 4" xfId="4404" xr:uid="{7F9A659C-9823-429C-A8FE-8928E7553849}"/>
    <cellStyle name="Normal 5 2 3 4 2" xfId="4715" xr:uid="{02493214-9DA4-48F4-BB28-A9F822DD960A}"/>
    <cellStyle name="Normal 5 2 3 5" xfId="4597" xr:uid="{8ED468B2-1223-4692-ADA7-EC76D95E72CF}"/>
    <cellStyle name="Normal 5 2 3 6" xfId="5321" xr:uid="{28FC5E21-66E6-4D8E-B9C2-6C5555149A00}"/>
    <cellStyle name="Normal 5 2 3 7" xfId="5330" xr:uid="{40D0E658-564A-4B19-ABC2-ADBB1A0D828B}"/>
    <cellStyle name="Normal 5 2 4" xfId="199" xr:uid="{4F9BFCFE-69E0-4DA9-8A83-9729B5F27DBD}"/>
    <cellStyle name="Normal 5 2 4 2" xfId="200" xr:uid="{F90C5DDF-657D-42D7-ACE1-37E8E46C35DA}"/>
    <cellStyle name="Normal 5 2 5" xfId="201" xr:uid="{B4ECF184-4BA4-4E09-B6AA-2F4C879953D1}"/>
    <cellStyle name="Normal 5 2 6" xfId="186" xr:uid="{02C364B5-E364-46AD-BB9E-7CB5334C462F}"/>
    <cellStyle name="Normal 5 3" xfId="91" xr:uid="{1B9DF51C-AE71-4457-932E-873AA91803D1}"/>
    <cellStyle name="Normal 5 3 2" xfId="4406" xr:uid="{0B19AB4A-FCCC-48A2-9F40-8331E6814126}"/>
    <cellStyle name="Normal 5 3 3" xfId="4405" xr:uid="{C9F62DB7-2F01-454C-B168-E09471F9DB25}"/>
    <cellStyle name="Normal 5 4" xfId="92" xr:uid="{32D263C3-AB93-49EE-82DE-54E3B6D206D6}"/>
    <cellStyle name="Normal 5 4 10" xfId="2842" xr:uid="{DF7A9CF7-EF34-4DB0-92A8-2DBBF7035269}"/>
    <cellStyle name="Normal 5 4 11" xfId="2843" xr:uid="{17CCDDB0-7D16-4334-8D71-E13408A649C3}"/>
    <cellStyle name="Normal 5 4 2" xfId="93" xr:uid="{78C4E829-7022-47DA-A7D3-BAF1A8AD965D}"/>
    <cellStyle name="Normal 5 4 2 2" xfId="94" xr:uid="{CAA20907-B780-41B0-B345-34BF704A364E}"/>
    <cellStyle name="Normal 5 4 2 2 2" xfId="294" xr:uid="{D96D5493-063A-443D-8EE4-F85CC15EB061}"/>
    <cellStyle name="Normal 5 4 2 2 2 2" xfId="530" xr:uid="{33335138-2B0C-4D45-AF1B-9B635606351B}"/>
    <cellStyle name="Normal 5 4 2 2 2 2 2" xfId="531" xr:uid="{2CC184E2-76C3-42C2-8BB8-723705AF1174}"/>
    <cellStyle name="Normal 5 4 2 2 2 2 2 2" xfId="1177" xr:uid="{2D5C7023-22EE-4EBE-8D8C-A5A9C8EBA499}"/>
    <cellStyle name="Normal 5 4 2 2 2 2 2 2 2" xfId="1178" xr:uid="{A0F2578F-9D5A-450C-9907-F705298F68C9}"/>
    <cellStyle name="Normal 5 4 2 2 2 2 2 2 2 2" xfId="5496" xr:uid="{EC1457A1-17B0-46AF-9550-AE15A0C3EC2E}"/>
    <cellStyle name="Normal 5 4 2 2 2 2 2 2 3" xfId="5497" xr:uid="{25CC7A73-9F80-45F8-B750-3DEB33344BA8}"/>
    <cellStyle name="Normal 5 4 2 2 2 2 2 3" xfId="1179" xr:uid="{03718B8F-E213-4678-8128-B6B4D34E728D}"/>
    <cellStyle name="Normal 5 4 2 2 2 2 2 3 2" xfId="5498" xr:uid="{B74E42DB-F03B-4A04-99E9-CD0819CD9CC1}"/>
    <cellStyle name="Normal 5 4 2 2 2 2 2 4" xfId="5499" xr:uid="{0946CC9D-82A2-441C-BFC2-C0CD00EC48EC}"/>
    <cellStyle name="Normal 5 4 2 2 2 2 3" xfId="1180" xr:uid="{9223BD56-09E0-476C-A456-1CBEAF1DAF58}"/>
    <cellStyle name="Normal 5 4 2 2 2 2 3 2" xfId="1181" xr:uid="{20E0B1DE-1259-4AC6-A72D-14EB17EAB542}"/>
    <cellStyle name="Normal 5 4 2 2 2 2 3 2 2" xfId="5500" xr:uid="{3EEB4A0C-0DE9-4697-860A-B360DB7AC0E0}"/>
    <cellStyle name="Normal 5 4 2 2 2 2 3 3" xfId="5501" xr:uid="{27C23F76-AEFE-40C7-94F8-C56210002F26}"/>
    <cellStyle name="Normal 5 4 2 2 2 2 4" xfId="1182" xr:uid="{37D135BB-F7EC-4A6C-AA8C-C9BEA20701CC}"/>
    <cellStyle name="Normal 5 4 2 2 2 2 4 2" xfId="5502" xr:uid="{DE6435EB-04B3-44F9-8BEE-C10BEEEDDB57}"/>
    <cellStyle name="Normal 5 4 2 2 2 2 5" xfId="5503" xr:uid="{6B07B9BE-9E0C-4B59-9C3F-13483FAFE989}"/>
    <cellStyle name="Normal 5 4 2 2 2 3" xfId="532" xr:uid="{DCC5643F-33A0-466A-97A2-EB71F959563C}"/>
    <cellStyle name="Normal 5 4 2 2 2 3 2" xfId="1183" xr:uid="{4062F400-B467-42B6-B695-7D606F439A2C}"/>
    <cellStyle name="Normal 5 4 2 2 2 3 2 2" xfId="1184" xr:uid="{E0ADD184-5C55-4A0E-B841-66A16308EF50}"/>
    <cellStyle name="Normal 5 4 2 2 2 3 2 2 2" xfId="5504" xr:uid="{58FB7058-1F75-45AC-BC63-64E3A0CEF8FC}"/>
    <cellStyle name="Normal 5 4 2 2 2 3 2 3" xfId="5505" xr:uid="{49A4428D-B83E-444E-B96A-F37BC5942A13}"/>
    <cellStyle name="Normal 5 4 2 2 2 3 3" xfId="1185" xr:uid="{0C04D51F-987A-479B-B98C-7D6276E158B6}"/>
    <cellStyle name="Normal 5 4 2 2 2 3 3 2" xfId="5506" xr:uid="{EC20E09D-0592-4CCD-88FA-3122BE05095D}"/>
    <cellStyle name="Normal 5 4 2 2 2 3 4" xfId="2844" xr:uid="{13FE8645-27F7-4EF6-A50B-63638288E623}"/>
    <cellStyle name="Normal 5 4 2 2 2 4" xfId="1186" xr:uid="{D1C59598-C045-48C4-829D-2320AC890A15}"/>
    <cellStyle name="Normal 5 4 2 2 2 4 2" xfId="1187" xr:uid="{183A3A73-FDC2-4725-ACCE-B0F1E1AA1BDC}"/>
    <cellStyle name="Normal 5 4 2 2 2 4 2 2" xfId="5507" xr:uid="{0AE5824A-249B-4479-8A62-7D2184F20A4E}"/>
    <cellStyle name="Normal 5 4 2 2 2 4 3" xfId="5508" xr:uid="{211202F6-4299-4D98-BBD7-9CAE0A0B141E}"/>
    <cellStyle name="Normal 5 4 2 2 2 5" xfId="1188" xr:uid="{19710548-1B89-40E1-A61E-44D8029ADED3}"/>
    <cellStyle name="Normal 5 4 2 2 2 5 2" xfId="5509" xr:uid="{4FA21993-9CF4-41AB-AC1B-E81D2B2CE4C3}"/>
    <cellStyle name="Normal 5 4 2 2 2 6" xfId="2845" xr:uid="{B0697E72-29BF-4C87-A388-CC05A3F49D99}"/>
    <cellStyle name="Normal 5 4 2 2 3" xfId="295" xr:uid="{4B2B5777-1AE8-47DC-BC27-01D6802090CA}"/>
    <cellStyle name="Normal 5 4 2 2 3 2" xfId="533" xr:uid="{5A5C9A83-2453-42FD-AAFA-87C969EA89D0}"/>
    <cellStyle name="Normal 5 4 2 2 3 2 2" xfId="534" xr:uid="{34FDE15E-A13A-48F3-BB14-E51F54AE1727}"/>
    <cellStyle name="Normal 5 4 2 2 3 2 2 2" xfId="1189" xr:uid="{360C0FB2-C23F-445D-A576-8FE745C944A5}"/>
    <cellStyle name="Normal 5 4 2 2 3 2 2 2 2" xfId="1190" xr:uid="{61579A2C-863C-4D01-975C-34269F110144}"/>
    <cellStyle name="Normal 5 4 2 2 3 2 2 3" xfId="1191" xr:uid="{590C85FD-3557-4A86-8F8B-FA17BAC3F171}"/>
    <cellStyle name="Normal 5 4 2 2 3 2 3" xfId="1192" xr:uid="{25D92AC4-7B04-4739-B138-5DA8E31C9D18}"/>
    <cellStyle name="Normal 5 4 2 2 3 2 3 2" xfId="1193" xr:uid="{BB0F8073-1BAF-420A-993C-C66F8F7624B2}"/>
    <cellStyle name="Normal 5 4 2 2 3 2 4" xfId="1194" xr:uid="{56F2FEC6-7933-4358-9E74-7D7395A41738}"/>
    <cellStyle name="Normal 5 4 2 2 3 3" xfId="535" xr:uid="{8E7BEB45-08B1-4E64-BC35-0390C6A51469}"/>
    <cellStyle name="Normal 5 4 2 2 3 3 2" xfId="1195" xr:uid="{D306F0C3-3B4A-4B8B-84E3-0A944827374E}"/>
    <cellStyle name="Normal 5 4 2 2 3 3 2 2" xfId="1196" xr:uid="{47C5A91A-D8CC-4B86-95FD-3449D1C02069}"/>
    <cellStyle name="Normal 5 4 2 2 3 3 3" xfId="1197" xr:uid="{5C3F0419-3078-49B9-8B0D-803B944EF845}"/>
    <cellStyle name="Normal 5 4 2 2 3 4" xfId="1198" xr:uid="{453531A1-A86C-4460-9FE1-EB05AD19F440}"/>
    <cellStyle name="Normal 5 4 2 2 3 4 2" xfId="1199" xr:uid="{B3F8A07F-6C79-42D4-9869-5DE7E8662B42}"/>
    <cellStyle name="Normal 5 4 2 2 3 5" xfId="1200" xr:uid="{3F1635BA-8C46-4FC4-A047-754476B9B636}"/>
    <cellStyle name="Normal 5 4 2 2 4" xfId="536" xr:uid="{82010E6C-49F6-43B0-83D8-76E665F8FF00}"/>
    <cellStyle name="Normal 5 4 2 2 4 2" xfId="537" xr:uid="{D769DA22-962F-462D-89E0-DA85D3B685A1}"/>
    <cellStyle name="Normal 5 4 2 2 4 2 2" xfId="1201" xr:uid="{8692225D-1124-46A7-8E02-C5CF9A1D34CD}"/>
    <cellStyle name="Normal 5 4 2 2 4 2 2 2" xfId="1202" xr:uid="{41254B7C-3287-4463-85BC-74D3B0BE8849}"/>
    <cellStyle name="Normal 5 4 2 2 4 2 3" xfId="1203" xr:uid="{366338BB-04F5-495C-A43A-B03B71521FB2}"/>
    <cellStyle name="Normal 5 4 2 2 4 3" xfId="1204" xr:uid="{0E621A5B-E1AB-4015-9E16-6FCAE6347AA5}"/>
    <cellStyle name="Normal 5 4 2 2 4 3 2" xfId="1205" xr:uid="{A9AFFDB9-C00E-4923-AA64-7D782C5C2196}"/>
    <cellStyle name="Normal 5 4 2 2 4 4" xfId="1206" xr:uid="{99C9CE2D-B24C-44A5-8DCF-E8B914258C74}"/>
    <cellStyle name="Normal 5 4 2 2 5" xfId="538" xr:uid="{4148F79E-FD59-4BD1-82E4-28E7D9A95E4D}"/>
    <cellStyle name="Normal 5 4 2 2 5 2" xfId="1207" xr:uid="{A1099713-9203-4E84-8237-0C32EC1B3CDD}"/>
    <cellStyle name="Normal 5 4 2 2 5 2 2" xfId="1208" xr:uid="{D271EA0C-011F-4254-BA0F-92C2D53CC6A5}"/>
    <cellStyle name="Normal 5 4 2 2 5 3" xfId="1209" xr:uid="{8FA8FA32-9403-44DE-9054-C2A62BFA2991}"/>
    <cellStyle name="Normal 5 4 2 2 5 4" xfId="2846" xr:uid="{1E1E4897-C0AA-4A6B-9BAD-75F6EF44E84E}"/>
    <cellStyle name="Normal 5 4 2 2 6" xfId="1210" xr:uid="{79A22A0C-C74E-4CAA-9FAB-A90835EBE9EB}"/>
    <cellStyle name="Normal 5 4 2 2 6 2" xfId="1211" xr:uid="{46E580F2-6095-4591-B436-B80C6189C087}"/>
    <cellStyle name="Normal 5 4 2 2 7" xfId="1212" xr:uid="{76841FB4-3FDF-41B3-8116-B361EDDC2CE6}"/>
    <cellStyle name="Normal 5 4 2 2 8" xfId="2847" xr:uid="{A8B97D3D-86E6-44D3-B9BA-E6D734042BDC}"/>
    <cellStyle name="Normal 5 4 2 3" xfId="296" xr:uid="{40B696A7-B3EB-4DB5-8C9E-D3BF18EC0BCD}"/>
    <cellStyle name="Normal 5 4 2 3 2" xfId="539" xr:uid="{D930BD8E-1488-4FD4-AC22-3DAF1ED1F2F8}"/>
    <cellStyle name="Normal 5 4 2 3 2 2" xfId="540" xr:uid="{55D5878C-FB82-41A0-8089-068E2C2F4BE9}"/>
    <cellStyle name="Normal 5 4 2 3 2 2 2" xfId="1213" xr:uid="{D6E95D11-BDEA-457A-A095-EE78759296DB}"/>
    <cellStyle name="Normal 5 4 2 3 2 2 2 2" xfId="1214" xr:uid="{13B697FB-7C8C-4B09-A883-429B28A87FE8}"/>
    <cellStyle name="Normal 5 4 2 3 2 2 2 2 2" xfId="5510" xr:uid="{78E44542-165D-4B2C-96F4-F1400A201742}"/>
    <cellStyle name="Normal 5 4 2 3 2 2 2 3" xfId="5511" xr:uid="{1C11193B-205A-4A0D-A836-A35EA6EB9FC2}"/>
    <cellStyle name="Normal 5 4 2 3 2 2 3" xfId="1215" xr:uid="{60963F7F-D4FE-4539-BF37-951CA8EDC5AD}"/>
    <cellStyle name="Normal 5 4 2 3 2 2 3 2" xfId="5512" xr:uid="{3ECB6F6C-6A8D-4359-BC81-DAE47C90F33F}"/>
    <cellStyle name="Normal 5 4 2 3 2 2 4" xfId="5513" xr:uid="{4B89A0BD-F3D7-4D0C-8472-33CA634389C4}"/>
    <cellStyle name="Normal 5 4 2 3 2 3" xfId="1216" xr:uid="{25D117BC-7F09-491E-8AE5-6D5CD22BFD7C}"/>
    <cellStyle name="Normal 5 4 2 3 2 3 2" xfId="1217" xr:uid="{6F6396EB-AF81-42B1-80BD-C1C4C9223656}"/>
    <cellStyle name="Normal 5 4 2 3 2 3 2 2" xfId="5514" xr:uid="{BFA7E44C-C6A6-4644-9787-83FA51D207F7}"/>
    <cellStyle name="Normal 5 4 2 3 2 3 3" xfId="5515" xr:uid="{9CF9CEF2-45D7-4615-93FE-2B993AC3C68A}"/>
    <cellStyle name="Normal 5 4 2 3 2 4" xfId="1218" xr:uid="{56107284-C7FF-4FB6-92CC-C117562FF2A9}"/>
    <cellStyle name="Normal 5 4 2 3 2 4 2" xfId="5516" xr:uid="{659ED573-8DD8-4A01-A288-5302CD096E3E}"/>
    <cellStyle name="Normal 5 4 2 3 2 5" xfId="5517" xr:uid="{3F087C54-D3D5-4E10-BD1B-1F60685BDB1D}"/>
    <cellStyle name="Normal 5 4 2 3 3" xfId="541" xr:uid="{7C624427-9459-42A5-8802-7B7D7DB41907}"/>
    <cellStyle name="Normal 5 4 2 3 3 2" xfId="1219" xr:uid="{3EAA7973-7E48-42B4-85FE-E71324C8155C}"/>
    <cellStyle name="Normal 5 4 2 3 3 2 2" xfId="1220" xr:uid="{6C22A840-63E6-4D52-B541-AE80F3E181DA}"/>
    <cellStyle name="Normal 5 4 2 3 3 2 2 2" xfId="5518" xr:uid="{66D6B8E3-4EEB-495C-99C5-E90D9A62BFA9}"/>
    <cellStyle name="Normal 5 4 2 3 3 2 3" xfId="5519" xr:uid="{A29B144D-245E-4EE1-A5B3-CB8619803CED}"/>
    <cellStyle name="Normal 5 4 2 3 3 3" xfId="1221" xr:uid="{07CD9F62-45FA-4905-A0E4-6548C1F30735}"/>
    <cellStyle name="Normal 5 4 2 3 3 3 2" xfId="5520" xr:uid="{AC570590-2BCC-431E-B149-69E6D09523FF}"/>
    <cellStyle name="Normal 5 4 2 3 3 4" xfId="2848" xr:uid="{80BF13BB-F0EF-4FBE-A82E-77EC4893B538}"/>
    <cellStyle name="Normal 5 4 2 3 4" xfId="1222" xr:uid="{E46FE54C-6FDB-4FFB-A3FC-0BDA18DD951D}"/>
    <cellStyle name="Normal 5 4 2 3 4 2" xfId="1223" xr:uid="{3E140A9B-D2C1-4ADE-B747-A92FF5DD716A}"/>
    <cellStyle name="Normal 5 4 2 3 4 2 2" xfId="5521" xr:uid="{E56CF91C-59D2-4832-B723-890316570B11}"/>
    <cellStyle name="Normal 5 4 2 3 4 3" xfId="5522" xr:uid="{663B98D0-FD8E-4D72-B098-D6F283D4184B}"/>
    <cellStyle name="Normal 5 4 2 3 5" xfId="1224" xr:uid="{C501BBE0-6FA5-438C-870B-AE974AA6986F}"/>
    <cellStyle name="Normal 5 4 2 3 5 2" xfId="5523" xr:uid="{61F95570-4BD8-4443-B90E-B75E5F69B177}"/>
    <cellStyle name="Normal 5 4 2 3 6" xfId="2849" xr:uid="{D563D6AA-81D4-46AB-9A35-7C499F65A09D}"/>
    <cellStyle name="Normal 5 4 2 4" xfId="297" xr:uid="{EC84191B-6385-41F0-BB81-A09362822EAE}"/>
    <cellStyle name="Normal 5 4 2 4 2" xfId="542" xr:uid="{B4EBE090-CF82-4E2D-978A-22777F3FCBF4}"/>
    <cellStyle name="Normal 5 4 2 4 2 2" xfId="543" xr:uid="{E542F9D3-9236-492F-95C6-BE4CB57F07F0}"/>
    <cellStyle name="Normal 5 4 2 4 2 2 2" xfId="1225" xr:uid="{5443A191-52A1-4DED-827E-D74D70C95028}"/>
    <cellStyle name="Normal 5 4 2 4 2 2 2 2" xfId="1226" xr:uid="{05732904-882E-418F-BDDB-34FAD3EF4C6F}"/>
    <cellStyle name="Normal 5 4 2 4 2 2 3" xfId="1227" xr:uid="{DFD064CE-1679-446D-AA3E-4F4323B2F2D7}"/>
    <cellStyle name="Normal 5 4 2 4 2 3" xfId="1228" xr:uid="{9157A55D-6624-4DD7-AF4E-E2CAE418972B}"/>
    <cellStyle name="Normal 5 4 2 4 2 3 2" xfId="1229" xr:uid="{8623E9D2-251A-4C36-823E-820F76EAB73C}"/>
    <cellStyle name="Normal 5 4 2 4 2 4" xfId="1230" xr:uid="{88D46F80-3A87-4C66-9104-C3D4CC4EABA5}"/>
    <cellStyle name="Normal 5 4 2 4 3" xfId="544" xr:uid="{18836065-9423-4E90-96C5-F0756A9045EA}"/>
    <cellStyle name="Normal 5 4 2 4 3 2" xfId="1231" xr:uid="{1B8E2275-69A9-47C2-B175-DC4330F8679B}"/>
    <cellStyle name="Normal 5 4 2 4 3 2 2" xfId="1232" xr:uid="{8C50BD5E-8DDA-4BF8-AA51-8F7306861732}"/>
    <cellStyle name="Normal 5 4 2 4 3 3" xfId="1233" xr:uid="{EC2E2D1D-A4F5-4E4E-9E30-759F424F4CAE}"/>
    <cellStyle name="Normal 5 4 2 4 4" xfId="1234" xr:uid="{66E6647C-BC3F-440E-9CB7-BA0A9C849797}"/>
    <cellStyle name="Normal 5 4 2 4 4 2" xfId="1235" xr:uid="{A5CB3E08-1AB2-402B-9E81-B363EAFCB3AC}"/>
    <cellStyle name="Normal 5 4 2 4 5" xfId="1236" xr:uid="{B0036D01-8588-4A1F-AD5D-0D18CBFE18EC}"/>
    <cellStyle name="Normal 5 4 2 5" xfId="298" xr:uid="{578DCDE3-30FA-4277-880E-91167BEC870E}"/>
    <cellStyle name="Normal 5 4 2 5 2" xfId="545" xr:uid="{DC27BA65-0787-4D2A-A097-F79483498B75}"/>
    <cellStyle name="Normal 5 4 2 5 2 2" xfId="1237" xr:uid="{CF5085ED-7583-403F-B797-AF6D279F851A}"/>
    <cellStyle name="Normal 5 4 2 5 2 2 2" xfId="1238" xr:uid="{A50E147A-39E0-4305-A00B-E746360A19D1}"/>
    <cellStyle name="Normal 5 4 2 5 2 3" xfId="1239" xr:uid="{318A97BE-A945-4B67-BBD3-200590E4A807}"/>
    <cellStyle name="Normal 5 4 2 5 3" xfId="1240" xr:uid="{0BEE5E58-DB65-4140-9493-9CC012E49FF9}"/>
    <cellStyle name="Normal 5 4 2 5 3 2" xfId="1241" xr:uid="{77F6055D-912E-401F-B50D-E769EA395BEC}"/>
    <cellStyle name="Normal 5 4 2 5 4" xfId="1242" xr:uid="{BE06FED3-28BE-4D7B-A570-7FAB6D9AFA7F}"/>
    <cellStyle name="Normal 5 4 2 6" xfId="546" xr:uid="{16B374E0-B21D-47F7-85A2-06B5CC66ED65}"/>
    <cellStyle name="Normal 5 4 2 6 2" xfId="1243" xr:uid="{3999DBC5-3F4C-41B2-AE5C-A56E9AACFC53}"/>
    <cellStyle name="Normal 5 4 2 6 2 2" xfId="1244" xr:uid="{91740A2C-E3BE-41A6-A0A4-916F4191AB79}"/>
    <cellStyle name="Normal 5 4 2 6 2 3" xfId="4419" xr:uid="{344F7CC3-6729-443E-9F47-8009774E9C18}"/>
    <cellStyle name="Normal 5 4 2 6 2 3 2" xfId="5524" xr:uid="{FF61DC4A-19C2-4C43-8C03-54D024C3D009}"/>
    <cellStyle name="Normal 5 4 2 6 3" xfId="1245" xr:uid="{50A4DFD2-EAEA-4FBB-AA93-62E87A8D02CE}"/>
    <cellStyle name="Normal 5 4 2 6 4" xfId="2850" xr:uid="{EC8C1649-7AF7-4685-867B-D78DFDC7920A}"/>
    <cellStyle name="Normal 5 4 2 6 4 2" xfId="4584" xr:uid="{CA829160-6B90-4172-8823-848E7B973242}"/>
    <cellStyle name="Normal 5 4 2 6 4 3" xfId="4683" xr:uid="{6D19C789-1C50-484B-A6E9-BFA229A1D81D}"/>
    <cellStyle name="Normal 5 4 2 6 4 4" xfId="4611" xr:uid="{0239E9E8-563C-40FE-A198-6DE369D78FE8}"/>
    <cellStyle name="Normal 5 4 2 7" xfId="1246" xr:uid="{10318F6B-30F2-4EFA-AE99-535D1FF1F55D}"/>
    <cellStyle name="Normal 5 4 2 7 2" xfId="1247" xr:uid="{4964843C-FA5F-4696-B615-8846742FFF4A}"/>
    <cellStyle name="Normal 5 4 2 8" xfId="1248" xr:uid="{5D3E1B7D-4C29-4DEA-97E7-4D56697D3EB6}"/>
    <cellStyle name="Normal 5 4 2 9" xfId="2851" xr:uid="{996BD47F-9095-4478-B0C8-ABDF52C8C3E3}"/>
    <cellStyle name="Normal 5 4 3" xfId="95" xr:uid="{0B548852-E64F-407F-AFE3-1606AEFE5E34}"/>
    <cellStyle name="Normal 5 4 3 2" xfId="96" xr:uid="{03926C5F-3050-4DB3-8826-3506C3D16DAD}"/>
    <cellStyle name="Normal 5 4 3 2 2" xfId="547" xr:uid="{C0A86D9F-6BEE-4FB9-8C2F-7359590DB4D7}"/>
    <cellStyle name="Normal 5 4 3 2 2 2" xfId="548" xr:uid="{73ED6168-5668-4E66-B9EB-29B6D75D80DF}"/>
    <cellStyle name="Normal 5 4 3 2 2 2 2" xfId="1249" xr:uid="{EECECD98-8BD5-4AE6-B7E7-29F1E830D67C}"/>
    <cellStyle name="Normal 5 4 3 2 2 2 2 2" xfId="1250" xr:uid="{ADC3553A-F44A-43E0-B9A3-A728C386315B}"/>
    <cellStyle name="Normal 5 4 3 2 2 2 2 2 2" xfId="5525" xr:uid="{21E28A0A-35BE-4A2D-8922-CFB146272E22}"/>
    <cellStyle name="Normal 5 4 3 2 2 2 2 3" xfId="5526" xr:uid="{8D74ED27-A78B-485C-A9D9-1C84C4CF9A8F}"/>
    <cellStyle name="Normal 5 4 3 2 2 2 3" xfId="1251" xr:uid="{D26430EF-6415-41D1-AD5A-3699B7845A15}"/>
    <cellStyle name="Normal 5 4 3 2 2 2 3 2" xfId="5527" xr:uid="{1314664F-AAF6-4E96-9595-C414F386ACDF}"/>
    <cellStyle name="Normal 5 4 3 2 2 2 4" xfId="5528" xr:uid="{DC811EE0-F999-43D4-9EF8-1CDA9AD5243F}"/>
    <cellStyle name="Normal 5 4 3 2 2 3" xfId="1252" xr:uid="{C98DE1D8-BCE4-4DD0-9BC0-4A6622C6D30C}"/>
    <cellStyle name="Normal 5 4 3 2 2 3 2" xfId="1253" xr:uid="{6149C870-7DB0-4DA5-A79C-D25CDE88CEAA}"/>
    <cellStyle name="Normal 5 4 3 2 2 3 2 2" xfId="5529" xr:uid="{7FC91101-2471-4F1B-BFB6-9758EE1E5AE8}"/>
    <cellStyle name="Normal 5 4 3 2 2 3 3" xfId="5530" xr:uid="{D2786826-4892-4C2E-89B4-05E359653EC7}"/>
    <cellStyle name="Normal 5 4 3 2 2 4" xfId="1254" xr:uid="{766A3F03-4902-46AC-9E20-3BEE0ABF32A9}"/>
    <cellStyle name="Normal 5 4 3 2 2 4 2" xfId="5531" xr:uid="{DEAEFA98-7855-4422-A19F-99A014536D0E}"/>
    <cellStyle name="Normal 5 4 3 2 2 5" xfId="5532" xr:uid="{2A778407-4D46-4107-8491-B6FB2A26695F}"/>
    <cellStyle name="Normal 5 4 3 2 3" xfId="549" xr:uid="{7A867C16-9C01-4DF6-99F3-B1730A6B98EB}"/>
    <cellStyle name="Normal 5 4 3 2 3 2" xfId="1255" xr:uid="{E0AEEA29-311E-4789-8E72-E6D9F62D47FB}"/>
    <cellStyle name="Normal 5 4 3 2 3 2 2" xfId="1256" xr:uid="{A392168F-9672-4C94-A01C-EDCC298B084B}"/>
    <cellStyle name="Normal 5 4 3 2 3 2 2 2" xfId="5533" xr:uid="{FE1F8744-3C53-4727-9EE9-3A67BDA35F73}"/>
    <cellStyle name="Normal 5 4 3 2 3 2 3" xfId="5534" xr:uid="{0B2243CB-4FA9-4115-92EE-A9B8CA9212E9}"/>
    <cellStyle name="Normal 5 4 3 2 3 3" xfId="1257" xr:uid="{7718E350-2DE8-431D-807B-D8B17D2D8AA7}"/>
    <cellStyle name="Normal 5 4 3 2 3 3 2" xfId="5535" xr:uid="{6B8D0FEC-DD9A-4B2F-9143-20F8F17F1C94}"/>
    <cellStyle name="Normal 5 4 3 2 3 4" xfId="2852" xr:uid="{08696805-B5E2-4560-9214-A18F963AFC6B}"/>
    <cellStyle name="Normal 5 4 3 2 4" xfId="1258" xr:uid="{C0EEC612-3D8C-4437-AC81-58BF46943F37}"/>
    <cellStyle name="Normal 5 4 3 2 4 2" xfId="1259" xr:uid="{506FB97C-03BA-4F25-9B29-E5F6BFA0F7FB}"/>
    <cellStyle name="Normal 5 4 3 2 4 2 2" xfId="5536" xr:uid="{B953BE45-780E-488B-9D13-EFE3EA5A482F}"/>
    <cellStyle name="Normal 5 4 3 2 4 3" xfId="5537" xr:uid="{811C1197-C12B-4D49-AF93-6E6DAA52AA2A}"/>
    <cellStyle name="Normal 5 4 3 2 5" xfId="1260" xr:uid="{3AC02167-F61C-4AAF-A455-02AFA058C954}"/>
    <cellStyle name="Normal 5 4 3 2 5 2" xfId="5538" xr:uid="{1F3B3343-F7D6-4C0E-B97C-A4BB70EFF73C}"/>
    <cellStyle name="Normal 5 4 3 2 6" xfId="2853" xr:uid="{CF9B728D-D59A-4243-92DB-A12F8E44C354}"/>
    <cellStyle name="Normal 5 4 3 3" xfId="299" xr:uid="{BFAAF317-840E-4753-A992-2A43DA41C10B}"/>
    <cellStyle name="Normal 5 4 3 3 2" xfId="550" xr:uid="{8A077D6A-6CF7-4713-BCBE-18DA022C7FFD}"/>
    <cellStyle name="Normal 5 4 3 3 2 2" xfId="551" xr:uid="{CC00E350-5671-4126-AB9F-C4BFB2B3FC57}"/>
    <cellStyle name="Normal 5 4 3 3 2 2 2" xfId="1261" xr:uid="{F62CD1C6-BF7D-4504-8F6B-D43CF8DB0126}"/>
    <cellStyle name="Normal 5 4 3 3 2 2 2 2" xfId="1262" xr:uid="{D3BBE0FD-31BA-4329-BBB5-AF26A1E12B6E}"/>
    <cellStyle name="Normal 5 4 3 3 2 2 3" xfId="1263" xr:uid="{9CB33AC6-EFEA-4082-AA75-A8FDE5EB2602}"/>
    <cellStyle name="Normal 5 4 3 3 2 3" xfId="1264" xr:uid="{2933B6B4-593E-424C-8E0A-E913738977F2}"/>
    <cellStyle name="Normal 5 4 3 3 2 3 2" xfId="1265" xr:uid="{3DF27450-853F-4C98-866D-EDC1F0985EA9}"/>
    <cellStyle name="Normal 5 4 3 3 2 4" xfId="1266" xr:uid="{CEA445EC-9966-48EF-9C70-984D72C1271C}"/>
    <cellStyle name="Normal 5 4 3 3 3" xfId="552" xr:uid="{2FD94C89-2E61-4505-9AAF-821865286D28}"/>
    <cellStyle name="Normal 5 4 3 3 3 2" xfId="1267" xr:uid="{17E0119E-78D9-4C6F-8EDD-C727320D70B0}"/>
    <cellStyle name="Normal 5 4 3 3 3 2 2" xfId="1268" xr:uid="{74506DB2-0102-4164-AED8-42B0E4F87C06}"/>
    <cellStyle name="Normal 5 4 3 3 3 3" xfId="1269" xr:uid="{2A45C7F8-962A-4221-A15D-5CB0C28DCEB4}"/>
    <cellStyle name="Normal 5 4 3 3 4" xfId="1270" xr:uid="{F093832A-E367-4A4F-BA85-3B27EB03458F}"/>
    <cellStyle name="Normal 5 4 3 3 4 2" xfId="1271" xr:uid="{B799EDCE-B0AF-48EA-B44E-5E9923EAAACA}"/>
    <cellStyle name="Normal 5 4 3 3 5" xfId="1272" xr:uid="{4F4D95EC-3794-41EA-8722-F78E87A0B653}"/>
    <cellStyle name="Normal 5 4 3 4" xfId="300" xr:uid="{CEE89780-2229-4822-9014-4791D8AA1A7F}"/>
    <cellStyle name="Normal 5 4 3 4 2" xfId="553" xr:uid="{F8EEF4A0-3B27-4533-9C00-0309F36051E4}"/>
    <cellStyle name="Normal 5 4 3 4 2 2" xfId="1273" xr:uid="{476A1697-3694-4C15-917B-60B00B6228D4}"/>
    <cellStyle name="Normal 5 4 3 4 2 2 2" xfId="1274" xr:uid="{CEAFBDED-2ED0-4AB8-ADFD-54CAC7D67378}"/>
    <cellStyle name="Normal 5 4 3 4 2 3" xfId="1275" xr:uid="{BD9C5D29-DD13-4C67-A3B3-E697AA0A4875}"/>
    <cellStyle name="Normal 5 4 3 4 3" xfId="1276" xr:uid="{EB8E15A4-58B8-4A23-ACA4-27DC00CBBFDC}"/>
    <cellStyle name="Normal 5 4 3 4 3 2" xfId="1277" xr:uid="{7513FB14-175C-4194-BBD8-188485C6FC60}"/>
    <cellStyle name="Normal 5 4 3 4 4" xfId="1278" xr:uid="{00B7187D-4960-4D8B-8F53-F57A4E479FF5}"/>
    <cellStyle name="Normal 5 4 3 5" xfId="554" xr:uid="{BA7DFB86-E9B5-4676-A8F2-E14F13BE3D71}"/>
    <cellStyle name="Normal 5 4 3 5 2" xfId="1279" xr:uid="{4C3FFD2F-4C7E-4037-9344-122675139DB5}"/>
    <cellStyle name="Normal 5 4 3 5 2 2" xfId="1280" xr:uid="{F0DE5B3C-90EF-4190-BA60-38666CF85B55}"/>
    <cellStyle name="Normal 5 4 3 5 3" xfId="1281" xr:uid="{91DDCF15-871F-4637-A324-AF21CAA4F646}"/>
    <cellStyle name="Normal 5 4 3 5 4" xfId="2854" xr:uid="{7238298E-E6DF-4DAE-99BD-574C36AACA72}"/>
    <cellStyle name="Normal 5 4 3 6" xfId="1282" xr:uid="{DA5DC15F-1598-4B58-8DDD-0BEE6A3829F5}"/>
    <cellStyle name="Normal 5 4 3 6 2" xfId="1283" xr:uid="{91D3F4AF-9DC1-456B-803A-62956778929A}"/>
    <cellStyle name="Normal 5 4 3 7" xfId="1284" xr:uid="{844D907E-F9F9-4058-884C-049BD1643571}"/>
    <cellStyle name="Normal 5 4 3 8" xfId="2855" xr:uid="{472A8A51-0F83-4966-B17A-E1C40D3AC4C7}"/>
    <cellStyle name="Normal 5 4 4" xfId="97" xr:uid="{65A9C498-677D-4A41-B812-40CC44245E7E}"/>
    <cellStyle name="Normal 5 4 4 2" xfId="446" xr:uid="{DC6A3639-8FDA-46EB-B827-615EDDB1575B}"/>
    <cellStyle name="Normal 5 4 4 2 2" xfId="555" xr:uid="{4FA70927-A62D-486F-9B5E-710D1D665C5F}"/>
    <cellStyle name="Normal 5 4 4 2 2 2" xfId="1285" xr:uid="{99682D22-1811-4BD0-956C-CE7313557055}"/>
    <cellStyle name="Normal 5 4 4 2 2 2 2" xfId="1286" xr:uid="{8F8CEA54-CB54-4499-9240-31D7827F797F}"/>
    <cellStyle name="Normal 5 4 4 2 2 2 2 2" xfId="5539" xr:uid="{D764FD24-491B-4CC8-86D0-C1F80D51F469}"/>
    <cellStyle name="Normal 5 4 4 2 2 2 3" xfId="5540" xr:uid="{FED5C448-9095-4ACC-BB93-C05FB38FE1B9}"/>
    <cellStyle name="Normal 5 4 4 2 2 3" xfId="1287" xr:uid="{BC207885-0191-46FA-A6F2-FF2DD9883DFA}"/>
    <cellStyle name="Normal 5 4 4 2 2 3 2" xfId="5541" xr:uid="{18D64B5C-1312-45B5-9465-CCC8B064C4E6}"/>
    <cellStyle name="Normal 5 4 4 2 2 4" xfId="2856" xr:uid="{360E2D64-3D1A-49AF-9E5A-19B5612B14C0}"/>
    <cellStyle name="Normal 5 4 4 2 3" xfId="1288" xr:uid="{1145912D-F53F-4270-96AD-7ADFC9902466}"/>
    <cellStyle name="Normal 5 4 4 2 3 2" xfId="1289" xr:uid="{ED9BB348-5E49-49B9-A24B-E7EE43C4D4E1}"/>
    <cellStyle name="Normal 5 4 4 2 3 2 2" xfId="5542" xr:uid="{16676FE5-CB20-4EEA-8BE3-DFE6900F2F48}"/>
    <cellStyle name="Normal 5 4 4 2 3 3" xfId="5543" xr:uid="{93087FED-A2DC-4490-8727-3157B446503A}"/>
    <cellStyle name="Normal 5 4 4 2 4" xfId="1290" xr:uid="{8D227B96-DD0C-434C-A2F2-CD2ED4E27129}"/>
    <cellStyle name="Normal 5 4 4 2 4 2" xfId="5544" xr:uid="{7CB41E8E-D8E9-4F32-B077-B0B7C835BE2F}"/>
    <cellStyle name="Normal 5 4 4 2 5" xfId="2857" xr:uid="{A071DE61-9AD9-4C33-B398-3DF28D4E7CBA}"/>
    <cellStyle name="Normal 5 4 4 3" xfId="556" xr:uid="{8F567815-92B1-4A35-A768-4B8C631077FD}"/>
    <cellStyle name="Normal 5 4 4 3 2" xfId="1291" xr:uid="{F8DFE872-566A-463C-8185-679F921D81AF}"/>
    <cellStyle name="Normal 5 4 4 3 2 2" xfId="1292" xr:uid="{A7DCBC11-4A09-4761-BFE0-4942C9800638}"/>
    <cellStyle name="Normal 5 4 4 3 2 2 2" xfId="5545" xr:uid="{9407B9CA-6D4B-4D2F-86AE-316F33C819DE}"/>
    <cellStyle name="Normal 5 4 4 3 2 3" xfId="5546" xr:uid="{B1BAF19A-3713-4E34-8711-CC07E431DC51}"/>
    <cellStyle name="Normal 5 4 4 3 3" xfId="1293" xr:uid="{C84A504A-4BB3-44D5-A12A-860B9BDF4E63}"/>
    <cellStyle name="Normal 5 4 4 3 3 2" xfId="5547" xr:uid="{CB385D25-E013-4071-BC37-E764E6CACAFC}"/>
    <cellStyle name="Normal 5 4 4 3 4" xfId="2858" xr:uid="{56E0BC37-8520-4A7F-B87C-2763A8361A43}"/>
    <cellStyle name="Normal 5 4 4 4" xfId="1294" xr:uid="{E77524D7-BB09-4774-AEFB-DC465D781499}"/>
    <cellStyle name="Normal 5 4 4 4 2" xfId="1295" xr:uid="{56ADA47B-7017-4A58-B0C1-B4C7152E4039}"/>
    <cellStyle name="Normal 5 4 4 4 2 2" xfId="5548" xr:uid="{5F39B495-237D-49B3-B42B-9D1030182DDD}"/>
    <cellStyle name="Normal 5 4 4 4 3" xfId="2859" xr:uid="{852FFF03-4499-4132-B55D-34939F1B1754}"/>
    <cellStyle name="Normal 5 4 4 4 4" xfId="2860" xr:uid="{84955088-ED53-48A1-85E5-15E60B321B8E}"/>
    <cellStyle name="Normal 5 4 4 5" xfId="1296" xr:uid="{5E3E65A2-75C8-4FA5-9B13-F83338F1CA27}"/>
    <cellStyle name="Normal 5 4 4 5 2" xfId="5549" xr:uid="{F0AD5427-BFDD-41E5-8911-4F4A02E1C603}"/>
    <cellStyle name="Normal 5 4 4 6" xfId="2861" xr:uid="{B94C8D5A-D994-4098-B565-28C1BC525315}"/>
    <cellStyle name="Normal 5 4 4 7" xfId="2862" xr:uid="{E0DA22D6-D1DF-4DD2-BED7-7A5704551494}"/>
    <cellStyle name="Normal 5 4 5" xfId="301" xr:uid="{D557845D-BADA-4EAD-8B7C-468CCE827E29}"/>
    <cellStyle name="Normal 5 4 5 2" xfId="557" xr:uid="{EDFAD9C2-5375-40D8-A950-3BE2F54618D8}"/>
    <cellStyle name="Normal 5 4 5 2 2" xfId="558" xr:uid="{1122BF35-F77E-4030-9368-0BB195473EE5}"/>
    <cellStyle name="Normal 5 4 5 2 2 2" xfId="1297" xr:uid="{F8F456DE-2D85-4AD1-825B-3474B4223422}"/>
    <cellStyle name="Normal 5 4 5 2 2 2 2" xfId="1298" xr:uid="{42624497-CEE1-4A04-B6A8-FD46F0C1354D}"/>
    <cellStyle name="Normal 5 4 5 2 2 3" xfId="1299" xr:uid="{18334146-7F56-4719-9EA5-2F6E57DB3534}"/>
    <cellStyle name="Normal 5 4 5 2 3" xfId="1300" xr:uid="{8797B86B-37AC-4F70-B3A3-5E24A4A1C8AC}"/>
    <cellStyle name="Normal 5 4 5 2 3 2" xfId="1301" xr:uid="{B1971F01-4D02-44D2-81AC-B306BCCE8818}"/>
    <cellStyle name="Normal 5 4 5 2 4" xfId="1302" xr:uid="{AB66F184-983A-4138-BFCF-1FEA48134672}"/>
    <cellStyle name="Normal 5 4 5 3" xfId="559" xr:uid="{324620CA-91F6-4F47-B9FE-4B38064CA3DD}"/>
    <cellStyle name="Normal 5 4 5 3 2" xfId="1303" xr:uid="{FF054617-6749-40C8-8915-D1151300060A}"/>
    <cellStyle name="Normal 5 4 5 3 2 2" xfId="1304" xr:uid="{A053B890-C3C2-4D2A-BFB5-136F0D7224E2}"/>
    <cellStyle name="Normal 5 4 5 3 3" xfId="1305" xr:uid="{F4FB0966-4593-46A4-9A61-8B94C656B62F}"/>
    <cellStyle name="Normal 5 4 5 3 4" xfId="2863" xr:uid="{D4E3FE83-FE92-41CA-AE5D-65FB3E0098EE}"/>
    <cellStyle name="Normal 5 4 5 4" xfId="1306" xr:uid="{124C05CA-F8BF-41BA-BFC3-54E8F55F9E8E}"/>
    <cellStyle name="Normal 5 4 5 4 2" xfId="1307" xr:uid="{D83A94B1-A15C-4485-81D1-2A5ADCD9AD66}"/>
    <cellStyle name="Normal 5 4 5 5" xfId="1308" xr:uid="{0F966F2E-BDAC-4D11-830F-A8132B69B77A}"/>
    <cellStyle name="Normal 5 4 5 6" xfId="2864" xr:uid="{72689166-11E4-45DE-B8BD-6189700242AB}"/>
    <cellStyle name="Normal 5 4 6" xfId="302" xr:uid="{D07F92F2-7594-4DF1-947A-EE9D6A3A3945}"/>
    <cellStyle name="Normal 5 4 6 2" xfId="560" xr:uid="{7D9778D6-5701-4E3E-AC89-835A14153DF7}"/>
    <cellStyle name="Normal 5 4 6 2 2" xfId="1309" xr:uid="{85105009-D77B-4A73-817E-F9910BBEC0D2}"/>
    <cellStyle name="Normal 5 4 6 2 2 2" xfId="1310" xr:uid="{7572F48E-558A-4CD9-9D1C-09B08FF3C02B}"/>
    <cellStyle name="Normal 5 4 6 2 3" xfId="1311" xr:uid="{5E205A77-A460-4093-92B5-5A5B30466C4B}"/>
    <cellStyle name="Normal 5 4 6 2 4" xfId="2865" xr:uid="{55C9BD0F-4F6D-4EAE-80B6-AF0E9CACA18F}"/>
    <cellStyle name="Normal 5 4 6 3" xfId="1312" xr:uid="{3951B97B-B730-4A84-A3DA-4D7C64B03E50}"/>
    <cellStyle name="Normal 5 4 6 3 2" xfId="1313" xr:uid="{00CEF1B2-572A-4F26-8B13-6D67024F2A4C}"/>
    <cellStyle name="Normal 5 4 6 4" xfId="1314" xr:uid="{8CFA3E28-FFB5-4E5C-9F9D-4D24C83DCC07}"/>
    <cellStyle name="Normal 5 4 6 5" xfId="2866" xr:uid="{1341685E-B55A-4A34-9FEC-4AEACFB0EDB6}"/>
    <cellStyle name="Normal 5 4 7" xfId="561" xr:uid="{BAE78390-CA4A-4F8B-B969-1C46DF141268}"/>
    <cellStyle name="Normal 5 4 7 2" xfId="1315" xr:uid="{DFB1CD49-63E9-4E4E-A6AD-79DD66FD730E}"/>
    <cellStyle name="Normal 5 4 7 2 2" xfId="1316" xr:uid="{77611AF6-E42C-46C9-B9C2-8B464E4C0E4E}"/>
    <cellStyle name="Normal 5 4 7 2 3" xfId="4418" xr:uid="{3DB7B4C8-67A3-4978-9C4B-CB2C8BFB44DB}"/>
    <cellStyle name="Normal 5 4 7 2 3 2" xfId="5550" xr:uid="{65DE562D-C5C5-4547-8C0E-8071E324A8E7}"/>
    <cellStyle name="Normal 5 4 7 3" xfId="1317" xr:uid="{D5761664-037E-42B5-88B7-AAA92ED9C3FD}"/>
    <cellStyle name="Normal 5 4 7 4" xfId="2867" xr:uid="{3B255055-BCD5-44E6-8419-033B823688E8}"/>
    <cellStyle name="Normal 5 4 7 4 2" xfId="4583" xr:uid="{697D61E3-6D93-4765-B903-A7D89E4C98C3}"/>
    <cellStyle name="Normal 5 4 7 4 3" xfId="4684" xr:uid="{7BE71056-051B-4A27-A7CB-F9BD029A06DB}"/>
    <cellStyle name="Normal 5 4 7 4 4" xfId="4610" xr:uid="{C4A25170-DBF0-40CA-9772-53E672E98A03}"/>
    <cellStyle name="Normal 5 4 8" xfId="1318" xr:uid="{394D449A-BD1B-407D-864D-A0B7FBEC4720}"/>
    <cellStyle name="Normal 5 4 8 2" xfId="1319" xr:uid="{2DDE1CE5-476D-4AF6-9CDE-2166C26B8A69}"/>
    <cellStyle name="Normal 5 4 8 3" xfId="2868" xr:uid="{F373B2C6-6B07-43AF-BDDA-0FF6E21F298F}"/>
    <cellStyle name="Normal 5 4 8 4" xfId="2869" xr:uid="{A63FCF11-15AB-4B3E-AC6B-B3759D26102D}"/>
    <cellStyle name="Normal 5 4 9" xfId="1320" xr:uid="{66A34F61-31AF-45AD-969F-70C13B42E9B1}"/>
    <cellStyle name="Normal 5 5" xfId="98" xr:uid="{B96362CB-AEA7-413F-9AF2-D85113D896F2}"/>
    <cellStyle name="Normal 5 5 10" xfId="2870" xr:uid="{234529FC-6EB6-4B3A-BFD9-5914B12493F7}"/>
    <cellStyle name="Normal 5 5 11" xfId="2871" xr:uid="{E7D8C0C3-0D68-4A90-9340-D073C47174DE}"/>
    <cellStyle name="Normal 5 5 2" xfId="99" xr:uid="{426EAEAC-B0E0-4940-AA4C-C3D41EB6927F}"/>
    <cellStyle name="Normal 5 5 2 2" xfId="100" xr:uid="{9042E63C-45E0-4E68-A3CD-36F61D459DFD}"/>
    <cellStyle name="Normal 5 5 2 2 2" xfId="303" xr:uid="{9538D802-0013-498B-8313-8A7A327DA67E}"/>
    <cellStyle name="Normal 5 5 2 2 2 2" xfId="562" xr:uid="{502DFD08-9E10-46A5-9B30-80C41EFAE24C}"/>
    <cellStyle name="Normal 5 5 2 2 2 2 2" xfId="1321" xr:uid="{77019B56-01B9-4AD3-B1F8-D89141A03E32}"/>
    <cellStyle name="Normal 5 5 2 2 2 2 2 2" xfId="1322" xr:uid="{DC500922-32FA-4A50-AF52-219864AAF17F}"/>
    <cellStyle name="Normal 5 5 2 2 2 2 2 2 2" xfId="5551" xr:uid="{7038D50A-68D9-4BEA-9B04-BE537D1D6F71}"/>
    <cellStyle name="Normal 5 5 2 2 2 2 2 3" xfId="5552" xr:uid="{B85DE532-B616-449E-9B17-80130A01139B}"/>
    <cellStyle name="Normal 5 5 2 2 2 2 3" xfId="1323" xr:uid="{CAA0F164-64B7-4D4A-8F04-E4F41F5C328E}"/>
    <cellStyle name="Normal 5 5 2 2 2 2 3 2" xfId="5553" xr:uid="{B9365775-7A71-493E-86EB-DF7D5CC5ED73}"/>
    <cellStyle name="Normal 5 5 2 2 2 2 4" xfId="2872" xr:uid="{66725926-5490-4B2E-B5D4-ED13F486245E}"/>
    <cellStyle name="Normal 5 5 2 2 2 3" xfId="1324" xr:uid="{BCA97EDE-0D63-42D7-AE6E-FDCCC9AE9BCF}"/>
    <cellStyle name="Normal 5 5 2 2 2 3 2" xfId="1325" xr:uid="{B8F998D5-1B86-41F9-ACE5-D9553C040548}"/>
    <cellStyle name="Normal 5 5 2 2 2 3 2 2" xfId="5554" xr:uid="{17DFC285-FCA7-4EB7-BD13-F55F37BE6C31}"/>
    <cellStyle name="Normal 5 5 2 2 2 3 3" xfId="2873" xr:uid="{9B47BEAA-9DDD-4D52-9F75-68A74ABF9BFA}"/>
    <cellStyle name="Normal 5 5 2 2 2 3 4" xfId="2874" xr:uid="{7279B883-56AC-44AF-A4E5-407E15989A22}"/>
    <cellStyle name="Normal 5 5 2 2 2 4" xfId="1326" xr:uid="{BCDB614E-82F5-4A0E-BD83-719AF7379052}"/>
    <cellStyle name="Normal 5 5 2 2 2 4 2" xfId="5555" xr:uid="{966E34BF-2D21-40DB-811D-3049FDA888BC}"/>
    <cellStyle name="Normal 5 5 2 2 2 5" xfId="2875" xr:uid="{8429FDEA-40CE-4822-A779-C5958C6531A2}"/>
    <cellStyle name="Normal 5 5 2 2 2 6" xfId="2876" xr:uid="{B1BDDD2A-0D36-4A85-9C18-7AA7BDA83BD0}"/>
    <cellStyle name="Normal 5 5 2 2 3" xfId="563" xr:uid="{297200AE-B3D7-4BD1-AECE-A639958516FB}"/>
    <cellStyle name="Normal 5 5 2 2 3 2" xfId="1327" xr:uid="{E9136CF4-D187-4C30-97D4-3506044D4E29}"/>
    <cellStyle name="Normal 5 5 2 2 3 2 2" xfId="1328" xr:uid="{27C34DBF-972A-4CD8-91C4-F8164CACA815}"/>
    <cellStyle name="Normal 5 5 2 2 3 2 2 2" xfId="5556" xr:uid="{9774C1B5-6696-4B54-949D-28898FE827D3}"/>
    <cellStyle name="Normal 5 5 2 2 3 2 3" xfId="2877" xr:uid="{323A7344-E380-4207-86E0-5824DC342BA6}"/>
    <cellStyle name="Normal 5 5 2 2 3 2 4" xfId="2878" xr:uid="{A1833FE2-B48F-49BC-BEFB-CC88F5B4E871}"/>
    <cellStyle name="Normal 5 5 2 2 3 3" xfId="1329" xr:uid="{33F8F301-F7AF-48C9-8496-3FDDD9B0FDB9}"/>
    <cellStyle name="Normal 5 5 2 2 3 3 2" xfId="5557" xr:uid="{32659E92-0708-4229-BEB5-196694D17973}"/>
    <cellStyle name="Normal 5 5 2 2 3 4" xfId="2879" xr:uid="{F26921E4-8872-4B1B-AF7B-D4B34DE373CC}"/>
    <cellStyle name="Normal 5 5 2 2 3 5" xfId="2880" xr:uid="{C8A6221C-1E8D-45CE-A2F8-A4E5D7F967E5}"/>
    <cellStyle name="Normal 5 5 2 2 4" xfId="1330" xr:uid="{2411FB02-998C-47B6-A08E-E26692E0BB68}"/>
    <cellStyle name="Normal 5 5 2 2 4 2" xfId="1331" xr:uid="{E3944EDC-6D4A-404D-AC94-AEFC54295125}"/>
    <cellStyle name="Normal 5 5 2 2 4 2 2" xfId="5558" xr:uid="{8CA79547-2A0D-4C02-9F9D-12C717E9BAB3}"/>
    <cellStyle name="Normal 5 5 2 2 4 3" xfId="2881" xr:uid="{C84EA603-4622-4027-81E7-9B17EF6BA5AD}"/>
    <cellStyle name="Normal 5 5 2 2 4 4" xfId="2882" xr:uid="{DB05811B-F5EF-4C00-8EDF-2D7E23F68D9D}"/>
    <cellStyle name="Normal 5 5 2 2 5" xfId="1332" xr:uid="{C2E97484-A0FB-490A-8E71-B21832DC3259}"/>
    <cellStyle name="Normal 5 5 2 2 5 2" xfId="2883" xr:uid="{8E7A7CD0-4827-4187-82E1-473510A5E6BA}"/>
    <cellStyle name="Normal 5 5 2 2 5 3" xfId="2884" xr:uid="{ED06EA74-AE8C-42DA-A4CE-03DCD7E38D53}"/>
    <cellStyle name="Normal 5 5 2 2 5 4" xfId="2885" xr:uid="{F3756ACB-12B4-4D05-9175-B808E002EB32}"/>
    <cellStyle name="Normal 5 5 2 2 6" xfId="2886" xr:uid="{6D9C87D7-156C-4577-9345-6C66FDA6A759}"/>
    <cellStyle name="Normal 5 5 2 2 7" xfId="2887" xr:uid="{498816C3-8209-4E8F-8C25-FDC862D1DA33}"/>
    <cellStyle name="Normal 5 5 2 2 8" xfId="2888" xr:uid="{D7282BBA-E0E4-4562-8370-D4B93A282339}"/>
    <cellStyle name="Normal 5 5 2 3" xfId="304" xr:uid="{C99E7C89-4284-4C10-BE63-B6E3F260591F}"/>
    <cellStyle name="Normal 5 5 2 3 2" xfId="564" xr:uid="{FED9609F-E9CC-4F8F-AB50-8C33383B3C28}"/>
    <cellStyle name="Normal 5 5 2 3 2 2" xfId="565" xr:uid="{F08E19C0-148B-4492-8321-01E55F04027D}"/>
    <cellStyle name="Normal 5 5 2 3 2 2 2" xfId="1333" xr:uid="{D519191E-1E46-4855-8AC1-57C34F067E60}"/>
    <cellStyle name="Normal 5 5 2 3 2 2 2 2" xfId="1334" xr:uid="{DA63DCCF-46C1-41B8-BC20-1E28CD0619A9}"/>
    <cellStyle name="Normal 5 5 2 3 2 2 3" xfId="1335" xr:uid="{C5AC2812-9FED-4566-A126-4333EF47A3C9}"/>
    <cellStyle name="Normal 5 5 2 3 2 3" xfId="1336" xr:uid="{24DB777C-B1FE-4816-A508-DE4AED680C99}"/>
    <cellStyle name="Normal 5 5 2 3 2 3 2" xfId="1337" xr:uid="{645A2CBA-E069-49F9-92AE-E4AEA17720A2}"/>
    <cellStyle name="Normal 5 5 2 3 2 4" xfId="1338" xr:uid="{C9F9BB34-D37E-41D4-BB26-61BAE7C68B56}"/>
    <cellStyle name="Normal 5 5 2 3 3" xfId="566" xr:uid="{9B9892D6-3CDF-4586-B0CB-A017A1E510F8}"/>
    <cellStyle name="Normal 5 5 2 3 3 2" xfId="1339" xr:uid="{898C4716-AAA3-4FCA-A684-02627D32591E}"/>
    <cellStyle name="Normal 5 5 2 3 3 2 2" xfId="1340" xr:uid="{ED0D30AF-4570-41B1-B015-98D6EBED7C0F}"/>
    <cellStyle name="Normal 5 5 2 3 3 3" xfId="1341" xr:uid="{619C8618-6EFC-4C9E-8B98-0593F93BEF01}"/>
    <cellStyle name="Normal 5 5 2 3 3 4" xfId="2889" xr:uid="{3892C8F4-18C5-4FBB-8E17-4A2374EB7D84}"/>
    <cellStyle name="Normal 5 5 2 3 4" xfId="1342" xr:uid="{0A47A0A4-DE05-4912-B344-2EBC9B628330}"/>
    <cellStyle name="Normal 5 5 2 3 4 2" xfId="1343" xr:uid="{70868128-9819-4012-B623-0FC2CE7E728A}"/>
    <cellStyle name="Normal 5 5 2 3 5" xfId="1344" xr:uid="{6869F4B4-7BEF-40B6-9434-F9F5C8701C74}"/>
    <cellStyle name="Normal 5 5 2 3 6" xfId="2890" xr:uid="{B9DD2552-78C1-4225-B34F-43A56B3E7F38}"/>
    <cellStyle name="Normal 5 5 2 4" xfId="305" xr:uid="{12A6D31A-FFF6-498D-9530-43C155BF712A}"/>
    <cellStyle name="Normal 5 5 2 4 2" xfId="567" xr:uid="{334CA2DC-C693-4748-ADEF-5981619DC35B}"/>
    <cellStyle name="Normal 5 5 2 4 2 2" xfId="1345" xr:uid="{67BD0F3D-C816-4A93-90D3-738A917FD843}"/>
    <cellStyle name="Normal 5 5 2 4 2 2 2" xfId="1346" xr:uid="{858BAA23-085C-4C8A-BC7A-FB52F626D734}"/>
    <cellStyle name="Normal 5 5 2 4 2 3" xfId="1347" xr:uid="{1BA65386-3924-48C5-B44D-0CEC137F2B78}"/>
    <cellStyle name="Normal 5 5 2 4 2 4" xfId="2891" xr:uid="{E84E1748-CC45-48C7-A3C5-2C124F3E258C}"/>
    <cellStyle name="Normal 5 5 2 4 3" xfId="1348" xr:uid="{7CD358C3-70D4-4B4C-9078-55E6EB7ABBBF}"/>
    <cellStyle name="Normal 5 5 2 4 3 2" xfId="1349" xr:uid="{648A73FA-F405-420A-AD33-CD329EAB6EAF}"/>
    <cellStyle name="Normal 5 5 2 4 4" xfId="1350" xr:uid="{01A361C3-D4A0-406F-8E9A-9B991B56E4A9}"/>
    <cellStyle name="Normal 5 5 2 4 5" xfId="2892" xr:uid="{6AF7A5C7-A8A8-43C5-9AFA-DC5E55B0717A}"/>
    <cellStyle name="Normal 5 5 2 5" xfId="306" xr:uid="{1571A615-8FF3-40AA-B6EB-5CE9FE48ED94}"/>
    <cellStyle name="Normal 5 5 2 5 2" xfId="1351" xr:uid="{69961494-96F3-4A71-98B8-1F3BB8BCC82C}"/>
    <cellStyle name="Normal 5 5 2 5 2 2" xfId="1352" xr:uid="{42E557EB-B79F-4EF4-9A8F-94EBEEA3D0E0}"/>
    <cellStyle name="Normal 5 5 2 5 3" xfId="1353" xr:uid="{7B251FCA-A6C3-4F1A-89A6-68B896694F13}"/>
    <cellStyle name="Normal 5 5 2 5 4" xfId="2893" xr:uid="{53C95D28-4F1D-433D-875E-30AE30664477}"/>
    <cellStyle name="Normal 5 5 2 6" xfId="1354" xr:uid="{042718A3-D0B5-4FA3-9F67-D96810D2B625}"/>
    <cellStyle name="Normal 5 5 2 6 2" xfId="1355" xr:uid="{E50DA36A-BFC6-4400-8A88-6284F1872E1E}"/>
    <cellStyle name="Normal 5 5 2 6 3" xfId="2894" xr:uid="{3BDAB71A-1DEF-45E8-88BE-ADC21A40B9BE}"/>
    <cellStyle name="Normal 5 5 2 6 4" xfId="2895" xr:uid="{A327A7CD-0F8B-46B4-9402-F69447228F83}"/>
    <cellStyle name="Normal 5 5 2 7" xfId="1356" xr:uid="{D942C140-B359-40E8-8716-583218F81042}"/>
    <cellStyle name="Normal 5 5 2 8" xfId="2896" xr:uid="{D8BB7F5C-4BD1-4172-92D0-37C3AC817182}"/>
    <cellStyle name="Normal 5 5 2 9" xfId="2897" xr:uid="{FEB15A97-05BE-4419-B975-9009D5B57F12}"/>
    <cellStyle name="Normal 5 5 3" xfId="101" xr:uid="{0EC05FB9-4992-48ED-A741-5F713537A7FC}"/>
    <cellStyle name="Normal 5 5 3 2" xfId="102" xr:uid="{C61243AF-68A4-4F9A-A2D8-9D348B5BA81F}"/>
    <cellStyle name="Normal 5 5 3 2 2" xfId="568" xr:uid="{16647E28-53AF-410B-86E1-B59E3A33BF41}"/>
    <cellStyle name="Normal 5 5 3 2 2 2" xfId="1357" xr:uid="{0E1C2C80-607E-4C8D-92CE-FFCBC33DB9F9}"/>
    <cellStyle name="Normal 5 5 3 2 2 2 2" xfId="1358" xr:uid="{6F163F47-F5B3-4DAE-840A-51FFC52A1954}"/>
    <cellStyle name="Normal 5 5 3 2 2 2 2 2" xfId="4468" xr:uid="{2B63F56E-7558-4CAD-AFA9-40437AB6A133}"/>
    <cellStyle name="Normal 5 5 3 2 2 2 2 2 2" xfId="5559" xr:uid="{E976665A-8F8C-4816-8225-9010FF16AAB4}"/>
    <cellStyle name="Normal 5 5 3 2 2 2 2 3" xfId="5560" xr:uid="{EBE238D0-097E-4771-9361-0537D0AC9DD4}"/>
    <cellStyle name="Normal 5 5 3 2 2 2 3" xfId="4469" xr:uid="{3E635932-A4DC-4923-9357-7AB5BE8A7BE8}"/>
    <cellStyle name="Normal 5 5 3 2 2 2 3 2" xfId="5561" xr:uid="{026E865E-B0A2-4BBA-92E1-F6459EB72D0F}"/>
    <cellStyle name="Normal 5 5 3 2 2 2 4" xfId="5562" xr:uid="{F068969D-43E0-4E0E-B166-043E108BCE33}"/>
    <cellStyle name="Normal 5 5 3 2 2 3" xfId="1359" xr:uid="{688A1445-4C7C-47BB-BDAB-9A247DEA5A41}"/>
    <cellStyle name="Normal 5 5 3 2 2 3 2" xfId="4470" xr:uid="{2CFEA7B0-390F-4A6D-8E74-7BEF4E97984F}"/>
    <cellStyle name="Normal 5 5 3 2 2 3 2 2" xfId="5563" xr:uid="{52F71ECF-E166-4CE1-9680-EF72D5980C5D}"/>
    <cellStyle name="Normal 5 5 3 2 2 3 3" xfId="5564" xr:uid="{3782CCEC-7305-4F6B-B23B-859B286D3700}"/>
    <cellStyle name="Normal 5 5 3 2 2 4" xfId="2898" xr:uid="{87EC5149-50F0-49BF-9865-5AF0E29EDCA9}"/>
    <cellStyle name="Normal 5 5 3 2 2 4 2" xfId="5565" xr:uid="{CA8AC7F3-BE3D-4BE7-8764-22D605891224}"/>
    <cellStyle name="Normal 5 5 3 2 2 5" xfId="5566" xr:uid="{84EE2C53-40C3-4777-BFBA-C2E693C67F7E}"/>
    <cellStyle name="Normal 5 5 3 2 3" xfId="1360" xr:uid="{80444B5A-EEF5-4CBC-902B-00259AF2BC20}"/>
    <cellStyle name="Normal 5 5 3 2 3 2" xfId="1361" xr:uid="{69039C37-C12F-4970-9300-8A4CC18168C9}"/>
    <cellStyle name="Normal 5 5 3 2 3 2 2" xfId="4471" xr:uid="{6081C5FB-1BFE-4C3C-AF55-602373629CA8}"/>
    <cellStyle name="Normal 5 5 3 2 3 2 2 2" xfId="5567" xr:uid="{F39B95E7-56F7-4252-B14A-6BDCE593C249}"/>
    <cellStyle name="Normal 5 5 3 2 3 2 3" xfId="5568" xr:uid="{B888193C-D658-4E91-952D-6DC4401984C3}"/>
    <cellStyle name="Normal 5 5 3 2 3 3" xfId="2899" xr:uid="{DE5DF428-FEE3-4BDA-94D2-C1CCF0244D0A}"/>
    <cellStyle name="Normal 5 5 3 2 3 3 2" xfId="5569" xr:uid="{2391DC04-ECF2-4DD5-B163-DFD462F9EF9D}"/>
    <cellStyle name="Normal 5 5 3 2 3 4" xfId="2900" xr:uid="{2954FDF8-2DCA-4C6C-8ABA-984C79ADB859}"/>
    <cellStyle name="Normal 5 5 3 2 4" xfId="1362" xr:uid="{98E4AE61-6155-481D-AAC3-B9E213A589F8}"/>
    <cellStyle name="Normal 5 5 3 2 4 2" xfId="4472" xr:uid="{55251B4F-6FA7-4611-89D4-DBCB748DEA91}"/>
    <cellStyle name="Normal 5 5 3 2 4 2 2" xfId="5570" xr:uid="{F1F47F37-C147-484D-862B-5ECA4256ABA7}"/>
    <cellStyle name="Normal 5 5 3 2 4 3" xfId="5571" xr:uid="{D34787E8-5217-436B-80AA-707F52FDF1EC}"/>
    <cellStyle name="Normal 5 5 3 2 5" xfId="2901" xr:uid="{1A04D10F-3C7B-4FCF-AE00-441058645A94}"/>
    <cellStyle name="Normal 5 5 3 2 5 2" xfId="5572" xr:uid="{D85882E1-492A-442E-BDF7-3F5884A6FCB8}"/>
    <cellStyle name="Normal 5 5 3 2 6" xfId="2902" xr:uid="{DB7030A3-B2BB-4BC1-A81C-DB7EC18C9BE7}"/>
    <cellStyle name="Normal 5 5 3 3" xfId="307" xr:uid="{433B6FD7-AC2D-4359-A441-FB4A67550C3F}"/>
    <cellStyle name="Normal 5 5 3 3 2" xfId="1363" xr:uid="{F317DC42-8EEC-4278-8124-316D9DC3377E}"/>
    <cellStyle name="Normal 5 5 3 3 2 2" xfId="1364" xr:uid="{5D47B0A3-6EFE-4090-B134-07C785C56EFF}"/>
    <cellStyle name="Normal 5 5 3 3 2 2 2" xfId="4473" xr:uid="{FD5BB686-5A82-4E8B-BF7F-CD66EB285ACE}"/>
    <cellStyle name="Normal 5 5 3 3 2 2 2 2" xfId="5573" xr:uid="{02BD1618-66B9-4B9F-AF65-C50AC9AEB1D5}"/>
    <cellStyle name="Normal 5 5 3 3 2 2 3" xfId="5574" xr:uid="{A9AAC349-9C76-4A05-BF10-49542315BDDD}"/>
    <cellStyle name="Normal 5 5 3 3 2 3" xfId="2903" xr:uid="{4BF66D77-FD07-4B95-A11E-01CDF280C6FF}"/>
    <cellStyle name="Normal 5 5 3 3 2 3 2" xfId="5575" xr:uid="{44B611C7-0D8F-4C60-95A5-591A24BC9197}"/>
    <cellStyle name="Normal 5 5 3 3 2 4" xfId="2904" xr:uid="{19CD4552-D9F5-499E-A71A-D25DBC1ED5B8}"/>
    <cellStyle name="Normal 5 5 3 3 3" xfId="1365" xr:uid="{B0EAC213-255D-4240-B701-180810040E54}"/>
    <cellStyle name="Normal 5 5 3 3 3 2" xfId="4474" xr:uid="{C439B4FE-88CC-451E-BF0D-6E61E7DE2425}"/>
    <cellStyle name="Normal 5 5 3 3 3 2 2" xfId="5576" xr:uid="{88337905-8DCB-4970-A01F-F09F5A7CB3BF}"/>
    <cellStyle name="Normal 5 5 3 3 3 3" xfId="5577" xr:uid="{FCAD024A-1170-4A21-8886-8A5D089DB9B8}"/>
    <cellStyle name="Normal 5 5 3 3 4" xfId="2905" xr:uid="{279F8E66-5BCA-4FDF-BB51-68144CCDEBD0}"/>
    <cellStyle name="Normal 5 5 3 3 4 2" xfId="5578" xr:uid="{572BF775-1A2A-4ED0-AAAD-CDBE1173550E}"/>
    <cellStyle name="Normal 5 5 3 3 5" xfId="2906" xr:uid="{A579B1FD-1533-424C-987D-E5A4226FAA99}"/>
    <cellStyle name="Normal 5 5 3 4" xfId="1366" xr:uid="{F3DA22D4-345F-4C01-A3AB-038E5EB58561}"/>
    <cellStyle name="Normal 5 5 3 4 2" xfId="1367" xr:uid="{4CB9E30A-F5A6-4D35-BCD4-C0F56C7D00B0}"/>
    <cellStyle name="Normal 5 5 3 4 2 2" xfId="4475" xr:uid="{29983584-30A3-4FF7-9450-E6E8284F2046}"/>
    <cellStyle name="Normal 5 5 3 4 2 2 2" xfId="5579" xr:uid="{E15F476D-9A0E-43C9-BE3F-6742B40C0E24}"/>
    <cellStyle name="Normal 5 5 3 4 2 3" xfId="5580" xr:uid="{EAF12355-BEEB-4E65-9E02-4DA9D63CA83E}"/>
    <cellStyle name="Normal 5 5 3 4 3" xfId="2907" xr:uid="{A74DEFA8-0B5A-499B-BE60-90B34AE6D9AC}"/>
    <cellStyle name="Normal 5 5 3 4 3 2" xfId="5581" xr:uid="{2FCC223F-3E98-4AAB-80CB-EA32733B5537}"/>
    <cellStyle name="Normal 5 5 3 4 4" xfId="2908" xr:uid="{64835CFD-420C-4DC6-89E6-ED4B86547938}"/>
    <cellStyle name="Normal 5 5 3 5" xfId="1368" xr:uid="{CF1989DE-6B97-467C-8444-49736F9B4EFD}"/>
    <cellStyle name="Normal 5 5 3 5 2" xfId="2909" xr:uid="{7432EB5E-F82A-4F1F-BBF4-1703ECEFBD50}"/>
    <cellStyle name="Normal 5 5 3 5 2 2" xfId="5582" xr:uid="{61F27885-286E-4FCC-A00B-12809AFB3C4A}"/>
    <cellStyle name="Normal 5 5 3 5 3" xfId="2910" xr:uid="{1A029C2B-3151-4CEF-BDAB-0417B4BB1E2B}"/>
    <cellStyle name="Normal 5 5 3 5 4" xfId="2911" xr:uid="{8504389A-2758-4037-B81B-3920D1C72D2F}"/>
    <cellStyle name="Normal 5 5 3 6" xfId="2912" xr:uid="{F44B7CCC-3462-4C32-9B99-226745DD68FE}"/>
    <cellStyle name="Normal 5 5 3 6 2" xfId="5583" xr:uid="{F01406DA-C4B0-4040-9499-30A06A02D1A5}"/>
    <cellStyle name="Normal 5 5 3 7" xfId="2913" xr:uid="{4C597526-EB54-4739-9472-F15686CCCA56}"/>
    <cellStyle name="Normal 5 5 3 8" xfId="2914" xr:uid="{15157ABC-DFDD-4E17-ADF5-40601172FB6B}"/>
    <cellStyle name="Normal 5 5 4" xfId="103" xr:uid="{8611341A-826F-4AE5-8368-6F84760E2174}"/>
    <cellStyle name="Normal 5 5 4 2" xfId="569" xr:uid="{B162B98B-1643-40EF-96E6-0FBBBB178EA5}"/>
    <cellStyle name="Normal 5 5 4 2 2" xfId="570" xr:uid="{54FA8E87-3559-4DE3-B567-0125D8ECCCB6}"/>
    <cellStyle name="Normal 5 5 4 2 2 2" xfId="1369" xr:uid="{43E89411-C10F-4696-82DD-9D8D004E2A06}"/>
    <cellStyle name="Normal 5 5 4 2 2 2 2" xfId="1370" xr:uid="{4746F2B8-C643-47BB-9273-56D52DF18B87}"/>
    <cellStyle name="Normal 5 5 4 2 2 2 2 2" xfId="5584" xr:uid="{B5CF4B22-360E-4B1B-8F23-D47AA8A6A378}"/>
    <cellStyle name="Normal 5 5 4 2 2 2 3" xfId="5585" xr:uid="{D28431BF-EC47-4510-8827-ABEB2C65A5CA}"/>
    <cellStyle name="Normal 5 5 4 2 2 3" xfId="1371" xr:uid="{0A0D793E-5017-480B-85C2-F6A550CBF5ED}"/>
    <cellStyle name="Normal 5 5 4 2 2 3 2" xfId="5586" xr:uid="{9F69471A-CC73-4DB7-A360-78B1A131DD5C}"/>
    <cellStyle name="Normal 5 5 4 2 2 4" xfId="2915" xr:uid="{99A5570C-0128-4A30-94FE-969029B9E676}"/>
    <cellStyle name="Normal 5 5 4 2 3" xfId="1372" xr:uid="{FF8D6DBA-767D-4B22-A9F2-F7A8C4DCDA78}"/>
    <cellStyle name="Normal 5 5 4 2 3 2" xfId="1373" xr:uid="{18BB4B4C-8F63-4C68-9823-30382A8DBCA2}"/>
    <cellStyle name="Normal 5 5 4 2 3 2 2" xfId="5587" xr:uid="{B3715AB6-D53A-4DA1-B43B-3A077ECCEF22}"/>
    <cellStyle name="Normal 5 5 4 2 3 3" xfId="5588" xr:uid="{C57AF9E0-02E8-4182-B21D-C6E3F9BEF1CC}"/>
    <cellStyle name="Normal 5 5 4 2 4" xfId="1374" xr:uid="{D7F393AE-F5B8-4082-90E5-620067209232}"/>
    <cellStyle name="Normal 5 5 4 2 4 2" xfId="5589" xr:uid="{A52706B8-F943-4A07-AE1F-D5E1531101F9}"/>
    <cellStyle name="Normal 5 5 4 2 5" xfId="2916" xr:uid="{26F4D933-D242-4D5F-9E82-7B9CDAE71C05}"/>
    <cellStyle name="Normal 5 5 4 3" xfId="571" xr:uid="{AD913C8E-A7E1-4BC8-98F9-1A9EC3B2C085}"/>
    <cellStyle name="Normal 5 5 4 3 2" xfId="1375" xr:uid="{B376014B-A9CB-4D0E-9CED-DDEC3EF37CF6}"/>
    <cellStyle name="Normal 5 5 4 3 2 2" xfId="1376" xr:uid="{44C3D198-47BF-45CE-9598-864687C7C858}"/>
    <cellStyle name="Normal 5 5 4 3 2 2 2" xfId="5590" xr:uid="{0C834B8D-9A70-4F6C-BB52-B9831DC8C628}"/>
    <cellStyle name="Normal 5 5 4 3 2 3" xfId="5591" xr:uid="{D6B45BC5-D66F-4FEF-86C1-B31DE915700B}"/>
    <cellStyle name="Normal 5 5 4 3 3" xfId="1377" xr:uid="{9AD40C5B-1574-4A4B-B654-020DB2D06D1A}"/>
    <cellStyle name="Normal 5 5 4 3 3 2" xfId="5592" xr:uid="{FDD7780C-27BC-4CBE-8158-BFFDE8E2D585}"/>
    <cellStyle name="Normal 5 5 4 3 4" xfId="2917" xr:uid="{1F529CA0-ED8A-47AF-AD96-52C7B13E115F}"/>
    <cellStyle name="Normal 5 5 4 4" xfId="1378" xr:uid="{90DF50F8-DB8C-4F73-A571-4F5955582F30}"/>
    <cellStyle name="Normal 5 5 4 4 2" xfId="1379" xr:uid="{65EB91FB-53A1-4BAB-9C76-22DC7E5FE73F}"/>
    <cellStyle name="Normal 5 5 4 4 2 2" xfId="5593" xr:uid="{1423E82A-2920-419F-BA2D-2E3DCF6DCB24}"/>
    <cellStyle name="Normal 5 5 4 4 3" xfId="2918" xr:uid="{6CBAED79-A107-4139-AC73-A66E3F10B7F3}"/>
    <cellStyle name="Normal 5 5 4 4 4" xfId="2919" xr:uid="{DB66439F-DB17-44F9-94DE-350C46A182FD}"/>
    <cellStyle name="Normal 5 5 4 5" xfId="1380" xr:uid="{F1E3C0CD-DC30-447D-AD89-70A08B5550D1}"/>
    <cellStyle name="Normal 5 5 4 5 2" xfId="5594" xr:uid="{ABC27A94-E83B-4E4D-8A62-C42D7E723652}"/>
    <cellStyle name="Normal 5 5 4 6" xfId="2920" xr:uid="{FF0BBAB9-C2EF-46E6-BCC8-0FC62A2AD5F9}"/>
    <cellStyle name="Normal 5 5 4 7" xfId="2921" xr:uid="{8AAA479E-DAAF-416C-A706-30174C8251AD}"/>
    <cellStyle name="Normal 5 5 5" xfId="308" xr:uid="{618E4553-C0C0-436F-B85F-5BD57A76CB0B}"/>
    <cellStyle name="Normal 5 5 5 2" xfId="572" xr:uid="{E62F46C6-99CF-42DE-9343-4A14714E62AC}"/>
    <cellStyle name="Normal 5 5 5 2 2" xfId="1381" xr:uid="{7A256F21-5949-42CC-B9A5-E3D8E82C8F4A}"/>
    <cellStyle name="Normal 5 5 5 2 2 2" xfId="1382" xr:uid="{2DA0CE8A-B971-4C81-A3B6-2CAD873B342B}"/>
    <cellStyle name="Normal 5 5 5 2 2 2 2" xfId="5595" xr:uid="{1768D420-276F-43D5-8141-42BE1CB4A0F5}"/>
    <cellStyle name="Normal 5 5 5 2 2 3" xfId="5596" xr:uid="{7D0C13D2-D0BE-4A7A-ACBA-EF1220100B81}"/>
    <cellStyle name="Normal 5 5 5 2 3" xfId="1383" xr:uid="{B61074CD-9308-40D3-99DE-75A38598E930}"/>
    <cellStyle name="Normal 5 5 5 2 3 2" xfId="5597" xr:uid="{A1A28AD3-5881-4E3E-9D84-71AAD57F0E2E}"/>
    <cellStyle name="Normal 5 5 5 2 4" xfId="2922" xr:uid="{18B01E74-27C7-4F73-BC6D-F35ABAA6B0B4}"/>
    <cellStyle name="Normal 5 5 5 3" xfId="1384" xr:uid="{C01D993F-BD46-4D04-9C7D-779B1B325F84}"/>
    <cellStyle name="Normal 5 5 5 3 2" xfId="1385" xr:uid="{E3D35D4D-B5E5-48B6-9FB5-826CC7675392}"/>
    <cellStyle name="Normal 5 5 5 3 2 2" xfId="5598" xr:uid="{B65CA66E-8D6C-436A-9501-15E6F33ACFBE}"/>
    <cellStyle name="Normal 5 5 5 3 3" xfId="2923" xr:uid="{5141FCDC-FC5F-46B3-B65A-C22D084880FD}"/>
    <cellStyle name="Normal 5 5 5 3 4" xfId="2924" xr:uid="{E3412545-D593-4292-8534-42D79D6C538C}"/>
    <cellStyle name="Normal 5 5 5 4" xfId="1386" xr:uid="{0A561712-E5EE-4F48-B3F8-DCEF14881766}"/>
    <cellStyle name="Normal 5 5 5 4 2" xfId="5599" xr:uid="{0AAE16D8-29A1-4386-AF98-8FD3B9616930}"/>
    <cellStyle name="Normal 5 5 5 5" xfId="2925" xr:uid="{B653C780-8CFA-42E6-AF3A-105EAF697B1F}"/>
    <cellStyle name="Normal 5 5 5 6" xfId="2926" xr:uid="{CA5A1CD5-6D3A-49FE-876E-EAFA23079753}"/>
    <cellStyle name="Normal 5 5 6" xfId="309" xr:uid="{A0FC7A21-DD28-4824-8580-99D511144F1A}"/>
    <cellStyle name="Normal 5 5 6 2" xfId="1387" xr:uid="{93355781-B553-403A-A0AE-15A6F7ACE282}"/>
    <cellStyle name="Normal 5 5 6 2 2" xfId="1388" xr:uid="{3AFFD6DA-3219-4DC0-91F8-B0D09F34AD2E}"/>
    <cellStyle name="Normal 5 5 6 2 2 2" xfId="5600" xr:uid="{F870DA30-8451-48FF-9769-AD39A81D2A8F}"/>
    <cellStyle name="Normal 5 5 6 2 3" xfId="2927" xr:uid="{92131496-9DD7-4F0B-8A26-ADEA6960EEE1}"/>
    <cellStyle name="Normal 5 5 6 2 4" xfId="2928" xr:uid="{961C41F0-647F-4217-A7EC-89F480B5F00B}"/>
    <cellStyle name="Normal 5 5 6 3" xfId="1389" xr:uid="{FA8411E2-966B-4515-AF9B-061BDBBFA318}"/>
    <cellStyle name="Normal 5 5 6 3 2" xfId="5601" xr:uid="{75938B33-D6CD-408E-8722-14EC43AD195C}"/>
    <cellStyle name="Normal 5 5 6 4" xfId="2929" xr:uid="{F576031C-6649-4620-8DEA-F2B46D233FFF}"/>
    <cellStyle name="Normal 5 5 6 5" xfId="2930" xr:uid="{0A8C97C2-61D1-4E9F-B5DF-221DC9DFDB85}"/>
    <cellStyle name="Normal 5 5 7" xfId="1390" xr:uid="{69D95A1F-A305-4C84-832A-69D86F0A2860}"/>
    <cellStyle name="Normal 5 5 7 2" xfId="1391" xr:uid="{5208EC59-F760-4CB5-BB95-FF834C714697}"/>
    <cellStyle name="Normal 5 5 7 2 2" xfId="5602" xr:uid="{170107AC-DDBB-4DEB-BBC1-2185482CFAE9}"/>
    <cellStyle name="Normal 5 5 7 3" xfId="2931" xr:uid="{642E825D-A66B-41BE-9A0C-14D7DF53816C}"/>
    <cellStyle name="Normal 5 5 7 4" xfId="2932" xr:uid="{597BBCE8-9B9D-4AAF-9FB2-3AF7475F88F7}"/>
    <cellStyle name="Normal 5 5 8" xfId="1392" xr:uid="{7D498CF7-FEA1-4F3F-867B-585F950E8B29}"/>
    <cellStyle name="Normal 5 5 8 2" xfId="2933" xr:uid="{7DFFF1B7-CD45-4E54-AFF3-C4C80140C83F}"/>
    <cellStyle name="Normal 5 5 8 3" xfId="2934" xr:uid="{42FCF3BE-E496-4F1D-A028-B821C25B9F66}"/>
    <cellStyle name="Normal 5 5 8 4" xfId="2935" xr:uid="{E90CDCAF-C972-44B6-B6A8-BFF90EB39A80}"/>
    <cellStyle name="Normal 5 5 9" xfId="2936" xr:uid="{1F73F669-65D4-49A1-8AC0-96A99D78255F}"/>
    <cellStyle name="Normal 5 6" xfId="104" xr:uid="{3F7A497E-9F01-46AB-BA08-0F74FED0D830}"/>
    <cellStyle name="Normal 5 6 10" xfId="2937" xr:uid="{32D0F6D8-9E8B-46C1-BE9F-A3BE0B72034F}"/>
    <cellStyle name="Normal 5 6 11" xfId="2938" xr:uid="{833FE67D-7A14-45C5-8DB6-7F160D0400AA}"/>
    <cellStyle name="Normal 5 6 2" xfId="105" xr:uid="{5602BB8E-7667-4E64-AACA-5057CD123E83}"/>
    <cellStyle name="Normal 5 6 2 2" xfId="310" xr:uid="{D7818948-AC3C-41A6-B74C-F4B985596933}"/>
    <cellStyle name="Normal 5 6 2 2 2" xfId="573" xr:uid="{EC41B2AC-E5AA-449C-9871-9C30776F875F}"/>
    <cellStyle name="Normal 5 6 2 2 2 2" xfId="574" xr:uid="{E1165995-E868-4252-97D7-A45098320E1B}"/>
    <cellStyle name="Normal 5 6 2 2 2 2 2" xfId="1393" xr:uid="{1FED5831-3BE8-428A-B885-539200BE3709}"/>
    <cellStyle name="Normal 5 6 2 2 2 2 2 2" xfId="5603" xr:uid="{ED949284-B10B-4AD6-AC72-4E6A40AC66EB}"/>
    <cellStyle name="Normal 5 6 2 2 2 2 3" xfId="2939" xr:uid="{62B98B04-1CF4-47A3-9FAC-66FC7949D5EF}"/>
    <cellStyle name="Normal 5 6 2 2 2 2 4" xfId="2940" xr:uid="{50871EDD-4438-454C-845F-77C43222C61C}"/>
    <cellStyle name="Normal 5 6 2 2 2 3" xfId="1394" xr:uid="{FF9C9251-71AD-42D4-912D-9C81E7499D68}"/>
    <cellStyle name="Normal 5 6 2 2 2 3 2" xfId="2941" xr:uid="{F2D329B2-1D3E-4EA8-9F23-DA5066CF746F}"/>
    <cellStyle name="Normal 5 6 2 2 2 3 3" xfId="2942" xr:uid="{B63A1BA0-5CC4-43E8-A842-FE66AB2011BA}"/>
    <cellStyle name="Normal 5 6 2 2 2 3 4" xfId="2943" xr:uid="{DD6D2DD4-2633-4638-AC88-5379FBAF02D6}"/>
    <cellStyle name="Normal 5 6 2 2 2 4" xfId="2944" xr:uid="{8123A05C-AE83-4B1E-BE9C-53D55CB5B32E}"/>
    <cellStyle name="Normal 5 6 2 2 2 5" xfId="2945" xr:uid="{18F81FE4-6A7B-4F8E-B855-954528E2E5DB}"/>
    <cellStyle name="Normal 5 6 2 2 2 6" xfId="2946" xr:uid="{6ABDB512-74C9-44FE-8953-8724D7F9BA91}"/>
    <cellStyle name="Normal 5 6 2 2 3" xfId="575" xr:uid="{66298A12-5BFF-4E36-A161-E857A20DB739}"/>
    <cellStyle name="Normal 5 6 2 2 3 2" xfId="1395" xr:uid="{7990249D-136F-4E2E-8537-CAC3C0E87589}"/>
    <cellStyle name="Normal 5 6 2 2 3 2 2" xfId="2947" xr:uid="{FDD9826A-CBC6-4F74-9236-D95D99C0335B}"/>
    <cellStyle name="Normal 5 6 2 2 3 2 3" xfId="2948" xr:uid="{0D252880-6C9A-48A7-B410-C7C591D486DC}"/>
    <cellStyle name="Normal 5 6 2 2 3 2 4" xfId="2949" xr:uid="{7F6F9880-DE6E-447F-966C-66BF2EAF2C47}"/>
    <cellStyle name="Normal 5 6 2 2 3 3" xfId="2950" xr:uid="{A9031B67-E6E4-48BC-88A3-8B37F6468652}"/>
    <cellStyle name="Normal 5 6 2 2 3 4" xfId="2951" xr:uid="{94E7FDC6-9258-4A64-AF82-3B592ECE197E}"/>
    <cellStyle name="Normal 5 6 2 2 3 5" xfId="2952" xr:uid="{8EEAA011-BDDA-4152-9CFD-96B325353F53}"/>
    <cellStyle name="Normal 5 6 2 2 4" xfId="1396" xr:uid="{1CFE7A57-38BF-405E-B9AE-D8EC954B8F5B}"/>
    <cellStyle name="Normal 5 6 2 2 4 2" xfId="2953" xr:uid="{8AC64350-ADF0-485D-8F30-771B682FC4E6}"/>
    <cellStyle name="Normal 5 6 2 2 4 3" xfId="2954" xr:uid="{651CBE3F-6C57-4961-98D2-A22143CFF890}"/>
    <cellStyle name="Normal 5 6 2 2 4 4" xfId="2955" xr:uid="{14081D23-3769-4BFA-9B28-9148D805B95D}"/>
    <cellStyle name="Normal 5 6 2 2 5" xfId="2956" xr:uid="{3F0E9DDF-F6BA-402F-9D02-EB92141A776A}"/>
    <cellStyle name="Normal 5 6 2 2 5 2" xfId="2957" xr:uid="{0EB70D02-E342-4CAE-AB3A-E5A4B64DB119}"/>
    <cellStyle name="Normal 5 6 2 2 5 3" xfId="2958" xr:uid="{A61BBF46-320B-4B38-847F-AE19A1EC170F}"/>
    <cellStyle name="Normal 5 6 2 2 5 4" xfId="2959" xr:uid="{037F2905-AC53-4CD7-BC40-58DA02470544}"/>
    <cellStyle name="Normal 5 6 2 2 6" xfId="2960" xr:uid="{282FAC25-455F-417A-995D-3E133AA5C815}"/>
    <cellStyle name="Normal 5 6 2 2 7" xfId="2961" xr:uid="{A4555DB9-2670-49E8-A2EA-572B60F0D7F4}"/>
    <cellStyle name="Normal 5 6 2 2 8" xfId="2962" xr:uid="{65C0CB27-E276-4C02-B3CC-D02ADD6C8100}"/>
    <cellStyle name="Normal 5 6 2 3" xfId="576" xr:uid="{799D2221-AB7E-4031-92F1-49D7C87370AD}"/>
    <cellStyle name="Normal 5 6 2 3 2" xfId="577" xr:uid="{0D940452-420B-4B79-B8C8-F27C6414F906}"/>
    <cellStyle name="Normal 5 6 2 3 2 2" xfId="578" xr:uid="{942CB6DF-2419-468C-B795-A4EC9745C188}"/>
    <cellStyle name="Normal 5 6 2 3 2 2 2" xfId="5604" xr:uid="{96EB4D1E-BB80-47FA-8744-0782516C1E80}"/>
    <cellStyle name="Normal 5 6 2 3 2 3" xfId="2963" xr:uid="{75D60A3F-4E6A-442D-83BC-C6E77897E6C0}"/>
    <cellStyle name="Normal 5 6 2 3 2 4" xfId="2964" xr:uid="{A2F7F56E-EE6F-45AD-A42E-2A5A99C85E56}"/>
    <cellStyle name="Normal 5 6 2 3 3" xfId="579" xr:uid="{AACA9958-4060-42F5-9E12-0D3D1568017D}"/>
    <cellStyle name="Normal 5 6 2 3 3 2" xfId="2965" xr:uid="{A329D4F8-D97C-4ADF-B828-7E3F57371CD5}"/>
    <cellStyle name="Normal 5 6 2 3 3 3" xfId="2966" xr:uid="{E1EBC86B-1849-4506-9A67-64C775DFBD63}"/>
    <cellStyle name="Normal 5 6 2 3 3 4" xfId="2967" xr:uid="{02EE3723-5082-4E05-8E2C-6E9D483665A9}"/>
    <cellStyle name="Normal 5 6 2 3 4" xfId="2968" xr:uid="{4AEF15A5-B5DD-4E0E-B50F-326D6A93A7CF}"/>
    <cellStyle name="Normal 5 6 2 3 5" xfId="2969" xr:uid="{AB18232B-F845-4A1C-B483-5B529C436C61}"/>
    <cellStyle name="Normal 5 6 2 3 6" xfId="2970" xr:uid="{0DA5F4C5-B2C2-488E-8DE3-8EF6590257F7}"/>
    <cellStyle name="Normal 5 6 2 4" xfId="580" xr:uid="{EFF966EF-4CA1-484F-83FA-08E7D53458B8}"/>
    <cellStyle name="Normal 5 6 2 4 2" xfId="581" xr:uid="{019FE91C-AC0C-43A8-92E0-74A3D2B131D7}"/>
    <cellStyle name="Normal 5 6 2 4 2 2" xfId="2971" xr:uid="{47A5B1CB-1A8F-4D0A-A246-7C70B8311024}"/>
    <cellStyle name="Normal 5 6 2 4 2 3" xfId="2972" xr:uid="{6186F911-D68C-4BDF-80DE-8CC3837996C0}"/>
    <cellStyle name="Normal 5 6 2 4 2 4" xfId="2973" xr:uid="{F8463395-6AB0-402E-9BD1-0B9CB7B3A7FD}"/>
    <cellStyle name="Normal 5 6 2 4 3" xfId="2974" xr:uid="{4862916D-16B8-427C-A97B-8BD29D258FCD}"/>
    <cellStyle name="Normal 5 6 2 4 4" xfId="2975" xr:uid="{E1F1B832-654B-44AA-8C03-CF7FFD8AC33D}"/>
    <cellStyle name="Normal 5 6 2 4 5" xfId="2976" xr:uid="{8DE1B4D1-9074-4BA1-98BE-434C80E7E12A}"/>
    <cellStyle name="Normal 5 6 2 5" xfId="582" xr:uid="{BD83C154-8AEA-4D1F-9359-3D15291333FC}"/>
    <cellStyle name="Normal 5 6 2 5 2" xfId="2977" xr:uid="{206E3860-32C3-4015-ABFE-E93B38A689F0}"/>
    <cellStyle name="Normal 5 6 2 5 3" xfId="2978" xr:uid="{593D8C53-0E7D-4952-A9D7-FD02212D2BAB}"/>
    <cellStyle name="Normal 5 6 2 5 4" xfId="2979" xr:uid="{B3CBA7DD-2ED7-4F7F-B533-8E046B94C099}"/>
    <cellStyle name="Normal 5 6 2 6" xfId="2980" xr:uid="{D8C8F06E-FAB2-40CC-A5A0-F4E124BB33B0}"/>
    <cellStyle name="Normal 5 6 2 6 2" xfId="2981" xr:uid="{9ED85514-3D26-4249-9FD9-23641F354C01}"/>
    <cellStyle name="Normal 5 6 2 6 3" xfId="2982" xr:uid="{CB243C03-EE78-4A30-BE22-BB568DF44D05}"/>
    <cellStyle name="Normal 5 6 2 6 4" xfId="2983" xr:uid="{A73DE1D3-156B-4371-91B7-B26290C7FE86}"/>
    <cellStyle name="Normal 5 6 2 7" xfId="2984" xr:uid="{C6646CB1-AB13-41E9-A646-413452DF59AB}"/>
    <cellStyle name="Normal 5 6 2 8" xfId="2985" xr:uid="{3394F999-06F6-4215-A2E4-DE094B5723D7}"/>
    <cellStyle name="Normal 5 6 2 9" xfId="2986" xr:uid="{F0CC598F-CDBF-433B-8C1A-AA4E65C90DC2}"/>
    <cellStyle name="Normal 5 6 3" xfId="311" xr:uid="{12BDC65F-76D3-401A-B9B2-84E1B10A5A65}"/>
    <cellStyle name="Normal 5 6 3 2" xfId="583" xr:uid="{C6B0CF02-995D-44F8-8B77-863FA8F47CEA}"/>
    <cellStyle name="Normal 5 6 3 2 2" xfId="584" xr:uid="{BA7D23B4-618F-404A-B54F-911989291CB1}"/>
    <cellStyle name="Normal 5 6 3 2 2 2" xfId="1397" xr:uid="{6D8733DD-B13F-4EFF-AE2E-77C1F6E97347}"/>
    <cellStyle name="Normal 5 6 3 2 2 2 2" xfId="1398" xr:uid="{07E19219-39DC-47B5-9274-6811328D272D}"/>
    <cellStyle name="Normal 5 6 3 2 2 3" xfId="1399" xr:uid="{A338A5FA-2591-45A8-A1D6-8147033A5E5F}"/>
    <cellStyle name="Normal 5 6 3 2 2 4" xfId="2987" xr:uid="{16F315F4-C06B-43AA-BE12-9EEAED1BCF72}"/>
    <cellStyle name="Normal 5 6 3 2 3" xfId="1400" xr:uid="{6E75457A-95B4-4961-AD74-79C469CF5E1C}"/>
    <cellStyle name="Normal 5 6 3 2 3 2" xfId="1401" xr:uid="{00028952-DC04-4CBB-9188-D1DE87F768BF}"/>
    <cellStyle name="Normal 5 6 3 2 3 3" xfId="2988" xr:uid="{85D82D61-CED1-464D-8581-62B612531CC7}"/>
    <cellStyle name="Normal 5 6 3 2 3 4" xfId="2989" xr:uid="{BB278149-5046-465E-9866-545AA5371E51}"/>
    <cellStyle name="Normal 5 6 3 2 4" xfId="1402" xr:uid="{C4D5D118-2A49-4017-8F73-A4948BC4660F}"/>
    <cellStyle name="Normal 5 6 3 2 5" xfId="2990" xr:uid="{F583AFE3-0C3F-4F73-9958-C38BA57C2A0B}"/>
    <cellStyle name="Normal 5 6 3 2 6" xfId="2991" xr:uid="{FB895CFE-722A-4F3D-B6F6-8A50BAF77BD6}"/>
    <cellStyle name="Normal 5 6 3 3" xfId="585" xr:uid="{FDF11422-3327-4DC7-8207-8E9342EF3508}"/>
    <cellStyle name="Normal 5 6 3 3 2" xfId="1403" xr:uid="{25EBBE01-888B-48D4-A09B-96494159B253}"/>
    <cellStyle name="Normal 5 6 3 3 2 2" xfId="1404" xr:uid="{48A9F213-372F-4CBA-8491-B5C832338316}"/>
    <cellStyle name="Normal 5 6 3 3 2 3" xfId="2992" xr:uid="{2947116E-6DBB-43A7-8EB9-37DFC89A7C5A}"/>
    <cellStyle name="Normal 5 6 3 3 2 4" xfId="2993" xr:uid="{8C6A3B91-3C18-4EB0-9F40-4D82CE006C17}"/>
    <cellStyle name="Normal 5 6 3 3 3" xfId="1405" xr:uid="{2C441EA9-C5F8-46A1-BCA8-B24B7726E6DB}"/>
    <cellStyle name="Normal 5 6 3 3 4" xfId="2994" xr:uid="{9D92FC75-6E14-43DC-982B-6D0A93A24F77}"/>
    <cellStyle name="Normal 5 6 3 3 5" xfId="2995" xr:uid="{EE7EE0F4-5D51-409D-B62F-557FF88C8657}"/>
    <cellStyle name="Normal 5 6 3 4" xfId="1406" xr:uid="{B65F84A3-A8BE-44A2-9FF4-1E1B5EFC5894}"/>
    <cellStyle name="Normal 5 6 3 4 2" xfId="1407" xr:uid="{3896CA2F-A1DE-452A-851E-64F93718D1F6}"/>
    <cellStyle name="Normal 5 6 3 4 3" xfId="2996" xr:uid="{A3C0FFF9-98AC-4884-8042-137FD12A8B2E}"/>
    <cellStyle name="Normal 5 6 3 4 4" xfId="2997" xr:uid="{75C8848A-0BB5-4EDC-97B4-27C9F7906849}"/>
    <cellStyle name="Normal 5 6 3 5" xfId="1408" xr:uid="{D6A4529E-9BFE-498D-AFC9-0617001BEEE8}"/>
    <cellStyle name="Normal 5 6 3 5 2" xfId="2998" xr:uid="{6EFC196E-9E50-4FD8-9B7B-FBCFE3FFE9D2}"/>
    <cellStyle name="Normal 5 6 3 5 3" xfId="2999" xr:uid="{F36C98BA-7580-4231-8AD1-77B8E9EF6379}"/>
    <cellStyle name="Normal 5 6 3 5 4" xfId="3000" xr:uid="{76072921-C9B9-409F-ACB5-DDA01F609168}"/>
    <cellStyle name="Normal 5 6 3 6" xfId="3001" xr:uid="{88B38EEE-518D-40EF-88E0-3A0D3D0DD9EE}"/>
    <cellStyle name="Normal 5 6 3 7" xfId="3002" xr:uid="{D0CEC4DA-8A81-4167-9836-433F752B00CD}"/>
    <cellStyle name="Normal 5 6 3 8" xfId="3003" xr:uid="{F9712D43-AC5A-493C-A793-3F00E00F4179}"/>
    <cellStyle name="Normal 5 6 4" xfId="312" xr:uid="{7F3A7DBE-A355-47B8-9792-577A9006199F}"/>
    <cellStyle name="Normal 5 6 4 2" xfId="586" xr:uid="{18E0BF54-1FFD-44D4-A757-392DE0CE2399}"/>
    <cellStyle name="Normal 5 6 4 2 2" xfId="587" xr:uid="{246E2B5A-2139-4379-94FB-D82AE0311CC6}"/>
    <cellStyle name="Normal 5 6 4 2 2 2" xfId="1409" xr:uid="{E4D92BB9-6797-41B1-B29A-2B26A25B3413}"/>
    <cellStyle name="Normal 5 6 4 2 2 3" xfId="3004" xr:uid="{6093295B-72DF-4232-BD3B-C765F1CC1B5B}"/>
    <cellStyle name="Normal 5 6 4 2 2 4" xfId="3005" xr:uid="{25D06B4E-B89B-480F-B42F-B77535DBFD81}"/>
    <cellStyle name="Normal 5 6 4 2 3" xfId="1410" xr:uid="{A5E4C14A-E09F-4D63-82F5-7EF20B022C44}"/>
    <cellStyle name="Normal 5 6 4 2 4" xfId="3006" xr:uid="{DA0E457E-B647-4864-A18F-B223912D3AE4}"/>
    <cellStyle name="Normal 5 6 4 2 5" xfId="3007" xr:uid="{C633879E-A067-44A1-A4B7-4ECE18C976B2}"/>
    <cellStyle name="Normal 5 6 4 3" xfId="588" xr:uid="{A7748166-64B7-4402-8535-A918D6DD622B}"/>
    <cellStyle name="Normal 5 6 4 3 2" xfId="1411" xr:uid="{815E94C2-4F7A-46E9-8D53-8E00D6C78371}"/>
    <cellStyle name="Normal 5 6 4 3 3" xfId="3008" xr:uid="{5914D72B-7B29-4E5F-92AB-6EAB8CC573BC}"/>
    <cellStyle name="Normal 5 6 4 3 4" xfId="3009" xr:uid="{3E122B94-58D1-4DCA-966C-CFD4A6BB4FB4}"/>
    <cellStyle name="Normal 5 6 4 4" xfId="1412" xr:uid="{36A890CF-8F8A-4515-8460-AACD1C49C39B}"/>
    <cellStyle name="Normal 5 6 4 4 2" xfId="3010" xr:uid="{DBCC035D-FF2F-4238-9AAD-963095DDE90B}"/>
    <cellStyle name="Normal 5 6 4 4 3" xfId="3011" xr:uid="{E3BCAB96-0905-4CC2-B4B6-41C3A07F1DCA}"/>
    <cellStyle name="Normal 5 6 4 4 4" xfId="3012" xr:uid="{64A6D043-8BC7-4130-86F9-19D0601CB280}"/>
    <cellStyle name="Normal 5 6 4 5" xfId="3013" xr:uid="{90226B3A-B3A8-4625-B536-519665115DC2}"/>
    <cellStyle name="Normal 5 6 4 6" xfId="3014" xr:uid="{4D7C26F5-A003-40EB-9117-07AD453AC35A}"/>
    <cellStyle name="Normal 5 6 4 7" xfId="3015" xr:uid="{E36A4A80-D1F7-4C09-9A84-753C13D6338F}"/>
    <cellStyle name="Normal 5 6 5" xfId="313" xr:uid="{A255F71C-EDD5-4E04-9CBC-73F3873F0844}"/>
    <cellStyle name="Normal 5 6 5 2" xfId="589" xr:uid="{96C8DF89-6F33-4F1D-9999-B6DD06C90A81}"/>
    <cellStyle name="Normal 5 6 5 2 2" xfId="1413" xr:uid="{8B2B16B0-BC41-4683-AE3E-A5CD98513818}"/>
    <cellStyle name="Normal 5 6 5 2 3" xfId="3016" xr:uid="{15E7ECCB-3BC5-43FC-902B-8F27587D326F}"/>
    <cellStyle name="Normal 5 6 5 2 4" xfId="3017" xr:uid="{ACCF4D35-A9A2-45E4-B3B3-F41D05C230CB}"/>
    <cellStyle name="Normal 5 6 5 3" xfId="1414" xr:uid="{2B0E4ABD-9DDB-4802-9693-9BA827619068}"/>
    <cellStyle name="Normal 5 6 5 3 2" xfId="3018" xr:uid="{4D21FE33-8BDC-4446-BDFB-34A394E6E728}"/>
    <cellStyle name="Normal 5 6 5 3 3" xfId="3019" xr:uid="{BDAE607E-EDB3-4A06-A5CD-E45A4496F265}"/>
    <cellStyle name="Normal 5 6 5 3 4" xfId="3020" xr:uid="{22820478-4BC3-4D87-BC02-A9CE7C7B3E6F}"/>
    <cellStyle name="Normal 5 6 5 4" xfId="3021" xr:uid="{273AAB95-F2A1-43E2-9979-174255C14859}"/>
    <cellStyle name="Normal 5 6 5 5" xfId="3022" xr:uid="{DFE1EE75-DF01-4DED-89B7-3C9DC28D4A01}"/>
    <cellStyle name="Normal 5 6 5 6" xfId="3023" xr:uid="{F1B801D3-B601-4F01-891B-011FDD16E505}"/>
    <cellStyle name="Normal 5 6 6" xfId="590" xr:uid="{DB110F97-0D25-449F-ABEB-DEE6339DA12D}"/>
    <cellStyle name="Normal 5 6 6 2" xfId="1415" xr:uid="{380CE9D9-861E-407F-BD2A-7F61E9BCFDFC}"/>
    <cellStyle name="Normal 5 6 6 2 2" xfId="3024" xr:uid="{7C60AA94-74D1-4F4C-B793-796C7D094736}"/>
    <cellStyle name="Normal 5 6 6 2 3" xfId="3025" xr:uid="{8A7FB36E-8D09-4CC1-BD8A-B599883D8055}"/>
    <cellStyle name="Normal 5 6 6 2 4" xfId="3026" xr:uid="{707CB945-D7D9-4F94-91A9-1D59B58588A0}"/>
    <cellStyle name="Normal 5 6 6 3" xfId="3027" xr:uid="{A999E866-BC0D-4409-A729-E7B15671E262}"/>
    <cellStyle name="Normal 5 6 6 4" xfId="3028" xr:uid="{BEE51A30-CA49-4EC0-BCC2-91E5E6BF27A5}"/>
    <cellStyle name="Normal 5 6 6 5" xfId="3029" xr:uid="{51A35D51-75C8-43FD-97DD-4889605166F3}"/>
    <cellStyle name="Normal 5 6 7" xfId="1416" xr:uid="{E73818B9-2973-4443-8298-E0E923C02E46}"/>
    <cellStyle name="Normal 5 6 7 2" xfId="3030" xr:uid="{DAE95521-1EA8-4F76-B695-0660F7F3F05D}"/>
    <cellStyle name="Normal 5 6 7 3" xfId="3031" xr:uid="{3A909D6F-434B-4A4E-A5E8-863981BA4E49}"/>
    <cellStyle name="Normal 5 6 7 4" xfId="3032" xr:uid="{44D82989-BC38-42A9-AE6E-977B4DB7507A}"/>
    <cellStyle name="Normal 5 6 8" xfId="3033" xr:uid="{1F301E38-C0DA-464B-993B-A86E2D691FC7}"/>
    <cellStyle name="Normal 5 6 8 2" xfId="3034" xr:uid="{70605B43-FC09-4B2C-BDDD-AF191F267BAD}"/>
    <cellStyle name="Normal 5 6 8 3" xfId="3035" xr:uid="{6F4331CF-AEA7-4E93-9203-7AAEDC717A87}"/>
    <cellStyle name="Normal 5 6 8 4" xfId="3036" xr:uid="{EE38EB72-6257-4022-B46C-2233443C9A61}"/>
    <cellStyle name="Normal 5 6 9" xfId="3037" xr:uid="{DD80AD6C-6984-4776-AD35-8C8FC0DE9E49}"/>
    <cellStyle name="Normal 5 7" xfId="106" xr:uid="{42B7C198-699C-4E3A-94DE-2B7CD7F689A1}"/>
    <cellStyle name="Normal 5 7 2" xfId="107" xr:uid="{10319778-365A-4928-B5A1-5DAB5B011F0C}"/>
    <cellStyle name="Normal 5 7 2 2" xfId="314" xr:uid="{F09F58F4-8D36-4CAA-BBE8-3DC0CAF1F293}"/>
    <cellStyle name="Normal 5 7 2 2 2" xfId="591" xr:uid="{EFEE37CA-0430-46A9-AAFF-79BA3121EA6C}"/>
    <cellStyle name="Normal 5 7 2 2 2 2" xfId="1417" xr:uid="{EE5D2C99-4917-459D-9E33-4E5909A1B41D}"/>
    <cellStyle name="Normal 5 7 2 2 2 2 2" xfId="5605" xr:uid="{44410875-05C1-4A04-B55D-5B7F0E95FCEC}"/>
    <cellStyle name="Normal 5 7 2 2 2 3" xfId="3038" xr:uid="{27F564CD-54CE-44DD-A3C7-ECEE34F1F7B6}"/>
    <cellStyle name="Normal 5 7 2 2 2 4" xfId="3039" xr:uid="{15E82A7B-268D-47D1-97B1-5CD9E4CD4FD5}"/>
    <cellStyle name="Normal 5 7 2 2 3" xfId="1418" xr:uid="{06633532-41FB-4B5D-85B1-C6468236F0D8}"/>
    <cellStyle name="Normal 5 7 2 2 3 2" xfId="3040" xr:uid="{55841C5F-C132-44D4-B706-D42F3772CEF8}"/>
    <cellStyle name="Normal 5 7 2 2 3 3" xfId="3041" xr:uid="{38A555A5-8D94-413F-B145-950D11E817C0}"/>
    <cellStyle name="Normal 5 7 2 2 3 4" xfId="3042" xr:uid="{F7706587-05AE-43E9-8F72-E21D2B8440DC}"/>
    <cellStyle name="Normal 5 7 2 2 4" xfId="3043" xr:uid="{14C9299D-EBA7-47B7-BAF5-32311CD3A2C7}"/>
    <cellStyle name="Normal 5 7 2 2 5" xfId="3044" xr:uid="{4733005D-6D1A-4937-9C04-5A44C0CCC9B9}"/>
    <cellStyle name="Normal 5 7 2 2 6" xfId="3045" xr:uid="{A98324C5-B806-4BB6-A3EA-F0E36E519FCC}"/>
    <cellStyle name="Normal 5 7 2 3" xfId="592" xr:uid="{96642F4B-93B3-4606-A8CB-7D73CA1BA441}"/>
    <cellStyle name="Normal 5 7 2 3 2" xfId="1419" xr:uid="{4BB8ACB0-37B4-423A-8942-E9ADE09FA6FC}"/>
    <cellStyle name="Normal 5 7 2 3 2 2" xfId="3046" xr:uid="{85C0CE65-92B4-4857-AD8E-23E7FA03F604}"/>
    <cellStyle name="Normal 5 7 2 3 2 3" xfId="3047" xr:uid="{D5C96415-90F6-4320-B948-4976169E13A8}"/>
    <cellStyle name="Normal 5 7 2 3 2 4" xfId="3048" xr:uid="{0BFEBB9F-DD9F-4598-9917-8B2EDD75EDBD}"/>
    <cellStyle name="Normal 5 7 2 3 3" xfId="3049" xr:uid="{F0C102C3-907C-4590-8B93-D1F99140BBAC}"/>
    <cellStyle name="Normal 5 7 2 3 4" xfId="3050" xr:uid="{851743A3-81A7-4C35-9D75-7291BEC334A7}"/>
    <cellStyle name="Normal 5 7 2 3 5" xfId="3051" xr:uid="{5E056C0C-E914-4C14-B398-29413D8F2EEA}"/>
    <cellStyle name="Normal 5 7 2 4" xfId="1420" xr:uid="{6C211C05-C9C6-4D81-BCC9-BE827D71C4E7}"/>
    <cellStyle name="Normal 5 7 2 4 2" xfId="3052" xr:uid="{7A0A737B-3F67-4E03-8038-0DC679062A2E}"/>
    <cellStyle name="Normal 5 7 2 4 3" xfId="3053" xr:uid="{0D1713AD-8E5E-42A2-B3A9-FEA33A95F29C}"/>
    <cellStyle name="Normal 5 7 2 4 4" xfId="3054" xr:uid="{FA68FFB0-05DC-4DBA-98DF-C0BB7BD44297}"/>
    <cellStyle name="Normal 5 7 2 5" xfId="3055" xr:uid="{9A7AD996-9070-4736-9E90-C6855C58382F}"/>
    <cellStyle name="Normal 5 7 2 5 2" xfId="3056" xr:uid="{09A5DF38-448A-42D9-AA07-D9333B46A995}"/>
    <cellStyle name="Normal 5 7 2 5 3" xfId="3057" xr:uid="{05896AEF-DEE5-4594-BE79-9C5546B12196}"/>
    <cellStyle name="Normal 5 7 2 5 4" xfId="3058" xr:uid="{C964AF4D-BEE1-48E1-98EC-0392FF3516D7}"/>
    <cellStyle name="Normal 5 7 2 6" xfId="3059" xr:uid="{655D6D9F-6030-49C9-AA8D-FB0C6E1A9A6B}"/>
    <cellStyle name="Normal 5 7 2 7" xfId="3060" xr:uid="{9C1E8F05-903A-46E4-AEF4-AE0C61F9373A}"/>
    <cellStyle name="Normal 5 7 2 8" xfId="3061" xr:uid="{56AFCC0A-965A-436D-8AB8-C60485EE2825}"/>
    <cellStyle name="Normal 5 7 3" xfId="315" xr:uid="{6EF8C58A-7B3C-4B3A-9750-178A195B96D8}"/>
    <cellStyle name="Normal 5 7 3 2" xfId="593" xr:uid="{67254FD3-8C3A-4D99-97B4-04310C87B866}"/>
    <cellStyle name="Normal 5 7 3 2 2" xfId="594" xr:uid="{AD2EB544-A893-4DAC-92F7-B8281DFA7D61}"/>
    <cellStyle name="Normal 5 7 3 2 2 2" xfId="5606" xr:uid="{023B8662-C869-4CAC-856D-B36282ED0932}"/>
    <cellStyle name="Normal 5 7 3 2 3" xfId="3062" xr:uid="{DDED6DDB-2BF0-4456-BF90-DC7538E5B75D}"/>
    <cellStyle name="Normal 5 7 3 2 4" xfId="3063" xr:uid="{49954E56-4C56-4462-9627-D08B41B9A21F}"/>
    <cellStyle name="Normal 5 7 3 3" xfId="595" xr:uid="{19279216-76F7-46BB-98D3-15E125BCB797}"/>
    <cellStyle name="Normal 5 7 3 3 2" xfId="3064" xr:uid="{03888674-A180-4291-9EFF-BD85F289E083}"/>
    <cellStyle name="Normal 5 7 3 3 3" xfId="3065" xr:uid="{DE46AEB8-7509-4BF5-8076-0617C688BFC2}"/>
    <cellStyle name="Normal 5 7 3 3 4" xfId="3066" xr:uid="{40A109B8-34C0-4C8E-9ECC-70980474B993}"/>
    <cellStyle name="Normal 5 7 3 4" xfId="3067" xr:uid="{619DE8C2-E209-4738-AE4C-514313861034}"/>
    <cellStyle name="Normal 5 7 3 5" xfId="3068" xr:uid="{ABB1DCF9-30A7-43D3-B04B-927151E43B2C}"/>
    <cellStyle name="Normal 5 7 3 6" xfId="3069" xr:uid="{CFFB5B28-94B7-4B3B-B4D0-6EA8A2353459}"/>
    <cellStyle name="Normal 5 7 4" xfId="316" xr:uid="{5502DD9C-7564-4306-AADA-ADFBC40F8839}"/>
    <cellStyle name="Normal 5 7 4 2" xfId="596" xr:uid="{738CD2AF-FA43-48CA-8525-5DFEE12476AB}"/>
    <cellStyle name="Normal 5 7 4 2 2" xfId="3070" xr:uid="{BCFB697D-499B-456D-BF14-FFE7F247297F}"/>
    <cellStyle name="Normal 5 7 4 2 3" xfId="3071" xr:uid="{F9016FCB-E3AD-4E30-A74A-7EDAB964DA66}"/>
    <cellStyle name="Normal 5 7 4 2 4" xfId="3072" xr:uid="{8C56B6AA-7ABB-4883-9F20-A781650E98D4}"/>
    <cellStyle name="Normal 5 7 4 3" xfId="3073" xr:uid="{DEC5198B-0AB7-4E20-9F9D-F7949D20705F}"/>
    <cellStyle name="Normal 5 7 4 4" xfId="3074" xr:uid="{8AB12AAF-5CB8-48C5-8736-0EA7E8B43AF9}"/>
    <cellStyle name="Normal 5 7 4 5" xfId="3075" xr:uid="{1002FBAD-A8A0-4015-9C34-805BA8637490}"/>
    <cellStyle name="Normal 5 7 5" xfId="597" xr:uid="{19521B73-B9AB-4B83-9FEF-DAE6EC584185}"/>
    <cellStyle name="Normal 5 7 5 2" xfId="3076" xr:uid="{FD4FE2FD-2D66-439B-85AC-950016F1DA64}"/>
    <cellStyle name="Normal 5 7 5 3" xfId="3077" xr:uid="{BA68AD67-B228-4A2B-BEB3-A4BA1B1927E1}"/>
    <cellStyle name="Normal 5 7 5 4" xfId="3078" xr:uid="{1A7A71BA-8DC5-4683-A613-19055FCC6783}"/>
    <cellStyle name="Normal 5 7 6" xfId="3079" xr:uid="{737411E1-6753-48C7-8B4A-6544D4F57FC0}"/>
    <cellStyle name="Normal 5 7 6 2" xfId="3080" xr:uid="{031B5ED1-796F-4B8F-BB0B-E8DA0E6484FD}"/>
    <cellStyle name="Normal 5 7 6 3" xfId="3081" xr:uid="{14DA6896-0CA5-4F55-9133-A1CC2AC3D649}"/>
    <cellStyle name="Normal 5 7 6 4" xfId="3082" xr:uid="{7EA860A3-36EA-451D-AF30-C1FC472BBF1A}"/>
    <cellStyle name="Normal 5 7 7" xfId="3083" xr:uid="{6CF58D41-EBF8-4EE7-8675-B21BB3244970}"/>
    <cellStyle name="Normal 5 7 8" xfId="3084" xr:uid="{07124597-5D2E-468D-8CF6-35E5E2359168}"/>
    <cellStyle name="Normal 5 7 9" xfId="3085" xr:uid="{ECEB088C-F516-4608-8F29-6AA0C066D41B}"/>
    <cellStyle name="Normal 5 8" xfId="108" xr:uid="{F827BEE3-8B4B-4FA5-939A-2B31ED9C3E95}"/>
    <cellStyle name="Normal 5 8 2" xfId="317" xr:uid="{80E73A0F-E643-4322-B928-E7FA8FB13F46}"/>
    <cellStyle name="Normal 5 8 2 2" xfId="598" xr:uid="{ADBB83A0-9AEE-4AA9-8F13-415C23B30361}"/>
    <cellStyle name="Normal 5 8 2 2 2" xfId="1421" xr:uid="{4A9A6577-8766-46EF-BD46-4CB0BA5B5579}"/>
    <cellStyle name="Normal 5 8 2 2 2 2" xfId="1422" xr:uid="{FDF82DD4-26A3-4919-9EF4-BD43D72D4B68}"/>
    <cellStyle name="Normal 5 8 2 2 3" xfId="1423" xr:uid="{A3BD072D-76A0-4995-9487-D37604DF7081}"/>
    <cellStyle name="Normal 5 8 2 2 4" xfId="3086" xr:uid="{D35F0F0C-516F-4F56-8E84-A31C8CDFDB3D}"/>
    <cellStyle name="Normal 5 8 2 3" xfId="1424" xr:uid="{6C6939A7-2F07-4ADA-A222-1C85AFA09562}"/>
    <cellStyle name="Normal 5 8 2 3 2" xfId="1425" xr:uid="{97D1EC70-9E93-489C-A6C9-FF1DC826BA74}"/>
    <cellStyle name="Normal 5 8 2 3 3" xfId="3087" xr:uid="{5DA878DD-E762-484A-AC96-3F23A42BD469}"/>
    <cellStyle name="Normal 5 8 2 3 4" xfId="3088" xr:uid="{6E9BBBFE-3AE2-4AF7-B766-91151124A637}"/>
    <cellStyle name="Normal 5 8 2 4" xfId="1426" xr:uid="{9F38E7AE-AECA-480E-9869-EA28312B9476}"/>
    <cellStyle name="Normal 5 8 2 5" xfId="3089" xr:uid="{E56CE70C-2746-4CB3-9139-79B84E30CF29}"/>
    <cellStyle name="Normal 5 8 2 6" xfId="3090" xr:uid="{B17F4D80-A737-4CE0-AB23-2D7622DCC6E6}"/>
    <cellStyle name="Normal 5 8 3" xfId="599" xr:uid="{00E99CBE-21D8-4BFC-A5C0-7E4BC739571B}"/>
    <cellStyle name="Normal 5 8 3 2" xfId="1427" xr:uid="{BB6319CF-B2B9-4634-B91E-2DB1BEA8C1B2}"/>
    <cellStyle name="Normal 5 8 3 2 2" xfId="1428" xr:uid="{29DBBC3F-7679-4189-B29A-3BA11ED99B65}"/>
    <cellStyle name="Normal 5 8 3 2 3" xfId="3091" xr:uid="{742DC08A-7789-4463-B404-3D762AD1D4F1}"/>
    <cellStyle name="Normal 5 8 3 2 4" xfId="3092" xr:uid="{7289F291-CB71-45ED-BDA4-9B879F4AF3A3}"/>
    <cellStyle name="Normal 5 8 3 3" xfId="1429" xr:uid="{837F580F-3483-4722-A03F-C27A04D8CA36}"/>
    <cellStyle name="Normal 5 8 3 4" xfId="3093" xr:uid="{850F178A-8ECF-4F67-8801-7B43AB6A6EA8}"/>
    <cellStyle name="Normal 5 8 3 5" xfId="3094" xr:uid="{90ACB925-D1F8-4A50-BC23-A863B24051CF}"/>
    <cellStyle name="Normal 5 8 4" xfId="1430" xr:uid="{38134215-D0BC-4DD7-B0BE-E821788E0F31}"/>
    <cellStyle name="Normal 5 8 4 2" xfId="1431" xr:uid="{9E972523-2F5B-4635-AB8A-EDE64E07E225}"/>
    <cellStyle name="Normal 5 8 4 3" xfId="3095" xr:uid="{1197A2EB-061D-4464-8488-C718DCE43EB0}"/>
    <cellStyle name="Normal 5 8 4 4" xfId="3096" xr:uid="{C1260514-ADCE-424F-8C18-861C75EF3537}"/>
    <cellStyle name="Normal 5 8 5" xfId="1432" xr:uid="{E6657D25-2E4B-4D4D-A0FF-90CC6B720066}"/>
    <cellStyle name="Normal 5 8 5 2" xfId="3097" xr:uid="{55582336-FA74-4498-AB27-F000045C853D}"/>
    <cellStyle name="Normal 5 8 5 3" xfId="3098" xr:uid="{A208FF79-23D2-47E6-AEA1-EC0EA361AF2D}"/>
    <cellStyle name="Normal 5 8 5 4" xfId="3099" xr:uid="{66AE58BC-082B-4924-A204-4C9C0155942D}"/>
    <cellStyle name="Normal 5 8 6" xfId="3100" xr:uid="{F81F5F6B-D425-43B8-BF74-2D886A028DB6}"/>
    <cellStyle name="Normal 5 8 7" xfId="3101" xr:uid="{F67C8170-F03C-49AE-BF34-9D7CED2F1E49}"/>
    <cellStyle name="Normal 5 8 8" xfId="3102" xr:uid="{0EC6EF7F-BED1-4C98-9A90-5985E346A3BC}"/>
    <cellStyle name="Normal 5 9" xfId="318" xr:uid="{FD4026C7-D013-4048-82F7-1E5A3D040217}"/>
    <cellStyle name="Normal 5 9 2" xfId="600" xr:uid="{62D529D8-31C4-4F69-B8A8-E78D35A188A6}"/>
    <cellStyle name="Normal 5 9 2 2" xfId="601" xr:uid="{C96476F7-9827-4E6C-9B35-88ADD369DC34}"/>
    <cellStyle name="Normal 5 9 2 2 2" xfId="1433" xr:uid="{C310FD37-2901-437A-94C1-6D38B36E1C6F}"/>
    <cellStyle name="Normal 5 9 2 2 3" xfId="3103" xr:uid="{BB6DA1AE-4531-4452-A41B-07C721F87438}"/>
    <cellStyle name="Normal 5 9 2 2 4" xfId="3104" xr:uid="{3CC841D2-94FA-4BB3-AE1E-7B3294A00D65}"/>
    <cellStyle name="Normal 5 9 2 3" xfId="1434" xr:uid="{C3D5028B-17F9-400E-A4FC-01F5AE6140AC}"/>
    <cellStyle name="Normal 5 9 2 4" xfId="3105" xr:uid="{AFB1D8CB-E593-4FE5-AFFB-900DD0A7CAAD}"/>
    <cellStyle name="Normal 5 9 2 5" xfId="3106" xr:uid="{8A64E2D1-7FC7-4C93-9D02-F15BEE6A39F6}"/>
    <cellStyle name="Normal 5 9 3" xfId="602" xr:uid="{F31AE05C-874E-4778-8442-3D4D23E2F47D}"/>
    <cellStyle name="Normal 5 9 3 2" xfId="1435" xr:uid="{1E478AD8-B008-4839-975D-4749F1518C89}"/>
    <cellStyle name="Normal 5 9 3 3" xfId="3107" xr:uid="{130AE247-9387-4733-80CC-6310C14E56AA}"/>
    <cellStyle name="Normal 5 9 3 4" xfId="3108" xr:uid="{67602230-19A3-436A-AC4C-59BB5BAB3BD3}"/>
    <cellStyle name="Normal 5 9 4" xfId="1436" xr:uid="{85F8F86D-0617-4086-B10F-4F561DEE0F05}"/>
    <cellStyle name="Normal 5 9 4 2" xfId="3109" xr:uid="{C43B060F-F287-4E52-B41F-227341E46AF2}"/>
    <cellStyle name="Normal 5 9 4 3" xfId="3110" xr:uid="{B279C38B-1795-479B-9DB1-55D60E5D9BDC}"/>
    <cellStyle name="Normal 5 9 4 4" xfId="3111" xr:uid="{59609994-C63C-46CA-B74A-40D3602004DA}"/>
    <cellStyle name="Normal 5 9 5" xfId="3112" xr:uid="{CA856FBC-3FBB-4645-8D74-BAC9ED446D1A}"/>
    <cellStyle name="Normal 5 9 6" xfId="3113" xr:uid="{D6068893-AAD1-478C-B07A-46966789DFCB}"/>
    <cellStyle name="Normal 5 9 7" xfId="3114" xr:uid="{3D8A6068-03A7-46FF-B9C8-1B3E0F87D402}"/>
    <cellStyle name="Normal 6" xfId="109" xr:uid="{C5A3F17A-1541-4478-AEB6-C9F52AD755F2}"/>
    <cellStyle name="Normal 6 10" xfId="319" xr:uid="{D9931392-D68A-45CB-A495-E7ADA649F372}"/>
    <cellStyle name="Normal 6 10 2" xfId="1437" xr:uid="{4B0EEFED-17FD-4066-80ED-F7C7F77335D2}"/>
    <cellStyle name="Normal 6 10 2 2" xfId="3115" xr:uid="{DB306E8D-7100-4A21-8079-AF99FEDD29C1}"/>
    <cellStyle name="Normal 6 10 2 2 2" xfId="4588" xr:uid="{6D99ADDA-C5FC-476D-9E14-D6C498470932}"/>
    <cellStyle name="Normal 6 10 2 3" xfId="3116" xr:uid="{11AEC1ED-03FD-481E-A7FD-6F2AE1F8B17F}"/>
    <cellStyle name="Normal 6 10 2 4" xfId="3117" xr:uid="{4FD04A4D-051D-438E-A686-3D358E684B9D}"/>
    <cellStyle name="Normal 6 10 3" xfId="3118" xr:uid="{3595B53D-A6AE-4F54-9580-FE7A6E12C826}"/>
    <cellStyle name="Normal 6 10 4" xfId="3119" xr:uid="{5B117431-E923-491F-B5BC-3B55F9D87D26}"/>
    <cellStyle name="Normal 6 10 5" xfId="3120" xr:uid="{49D6AB9C-CF16-47FE-905C-E42A78D2796B}"/>
    <cellStyle name="Normal 6 11" xfId="1438" xr:uid="{F268F531-D17C-4592-AA6C-021C44A7466B}"/>
    <cellStyle name="Normal 6 11 2" xfId="3121" xr:uid="{5511C5E1-A824-417F-9808-2A8FF877C72C}"/>
    <cellStyle name="Normal 6 11 2 2" xfId="6067" xr:uid="{8C8B7FE5-AE04-46EB-8959-8BB131BFD1D2}"/>
    <cellStyle name="Normal 6 11 3" xfId="3122" xr:uid="{72A922C6-F611-419B-AEE1-7A3394A9A45C}"/>
    <cellStyle name="Normal 6 11 4" xfId="3123" xr:uid="{A7FAE5BF-A8BD-47A9-97B4-3F4354F3D35A}"/>
    <cellStyle name="Normal 6 12" xfId="902" xr:uid="{8432F245-3BA1-4776-9DF9-4CB72AA11D44}"/>
    <cellStyle name="Normal 6 12 2" xfId="3124" xr:uid="{A9EE3276-78B5-410E-8555-B0DDF3693262}"/>
    <cellStyle name="Normal 6 12 3" xfId="3125" xr:uid="{B4570D70-A2D8-4F6A-AFE8-69B5F3658986}"/>
    <cellStyle name="Normal 6 12 4" xfId="3126" xr:uid="{E2B659B3-5724-4110-9BA8-2816D10F0203}"/>
    <cellStyle name="Normal 6 13" xfId="899" xr:uid="{16B9AFA8-5CEB-4E91-BC74-CC8817B01B87}"/>
    <cellStyle name="Normal 6 13 2" xfId="3128" xr:uid="{E8FC99D1-44F5-451E-9495-69B4A4540784}"/>
    <cellStyle name="Normal 6 13 3" xfId="4315" xr:uid="{75207AB5-29D3-463B-B455-7B79324D98AF}"/>
    <cellStyle name="Normal 6 13 4" xfId="3127" xr:uid="{12823090-B9A2-4568-9608-23B42D78556C}"/>
    <cellStyle name="Normal 6 13 5" xfId="5319" xr:uid="{CCDA9F27-601C-4710-B6E0-5C855EFE4266}"/>
    <cellStyle name="Normal 6 14" xfId="3129" xr:uid="{42CD6587-FEB4-40EA-AD94-983C3F41A2EA}"/>
    <cellStyle name="Normal 6 15" xfId="3130" xr:uid="{BE1046AF-D5B6-437B-BF4E-C67D9249F493}"/>
    <cellStyle name="Normal 6 16" xfId="3131" xr:uid="{B98730D8-558B-4032-8C27-C21397ABBB08}"/>
    <cellStyle name="Normal 6 2" xfId="110" xr:uid="{E8D11CD7-5FFB-433F-8710-E53262D208BD}"/>
    <cellStyle name="Normal 6 2 2" xfId="320" xr:uid="{20BB409F-7368-4CE3-9577-EDC666CAF787}"/>
    <cellStyle name="Normal 6 2 2 2" xfId="4671" xr:uid="{F30BAE28-FB38-4498-80F0-B5A527D98C84}"/>
    <cellStyle name="Normal 6 2 3" xfId="4560" xr:uid="{E546FAA2-50D6-497D-BC1F-BB03C2AC61A4}"/>
    <cellStyle name="Normal 6 3" xfId="111" xr:uid="{D18CA12B-8633-4515-BA97-6A736F6F41A5}"/>
    <cellStyle name="Normal 6 3 10" xfId="3132" xr:uid="{CDD69ACC-6057-49DA-A2F1-54872832AECA}"/>
    <cellStyle name="Normal 6 3 11" xfId="3133" xr:uid="{3ED1A3B5-713A-41C6-A68E-9B1EA872B0F2}"/>
    <cellStyle name="Normal 6 3 2" xfId="112" xr:uid="{B0063154-3883-4870-9B48-EE596FCC527F}"/>
    <cellStyle name="Normal 6 3 2 2" xfId="113" xr:uid="{66B5E0E7-4D6E-4FFF-86DA-A88290F04354}"/>
    <cellStyle name="Normal 6 3 2 2 2" xfId="321" xr:uid="{457C415B-DF99-4C31-B68C-73B4BD25E162}"/>
    <cellStyle name="Normal 6 3 2 2 2 2" xfId="603" xr:uid="{67B9594D-1C1B-41FA-A298-1F3ED9ACA479}"/>
    <cellStyle name="Normal 6 3 2 2 2 2 2" xfId="604" xr:uid="{ED9AE5ED-FAB1-4BE7-9DCB-72164CB95E64}"/>
    <cellStyle name="Normal 6 3 2 2 2 2 2 2" xfId="1439" xr:uid="{6CDC3346-3946-4E48-89A2-41CA364112BD}"/>
    <cellStyle name="Normal 6 3 2 2 2 2 2 2 2" xfId="1440" xr:uid="{B75F85F4-8EF8-42D5-ABF6-B9032D70A97B}"/>
    <cellStyle name="Normal 6 3 2 2 2 2 2 2 2 2" xfId="5607" xr:uid="{AD9400CE-6A30-4D9E-AFAB-40CA4B16E5DA}"/>
    <cellStyle name="Normal 6 3 2 2 2 2 2 2 3" xfId="5608" xr:uid="{4E995554-20F2-417B-BAA0-E89AC9D53631}"/>
    <cellStyle name="Normal 6 3 2 2 2 2 2 3" xfId="1441" xr:uid="{1412C4A8-7109-46F9-B8E8-8DE691E216FA}"/>
    <cellStyle name="Normal 6 3 2 2 2 2 2 3 2" xfId="5609" xr:uid="{C5B36B36-D09D-4300-AF4D-1CD7FC1CDAB4}"/>
    <cellStyle name="Normal 6 3 2 2 2 2 2 4" xfId="5610" xr:uid="{D3774555-B5CD-450B-87DD-D4A65C4DB5AE}"/>
    <cellStyle name="Normal 6 3 2 2 2 2 3" xfId="1442" xr:uid="{10914570-4FF5-4067-AE1C-A686EEEF7B0B}"/>
    <cellStyle name="Normal 6 3 2 2 2 2 3 2" xfId="1443" xr:uid="{3A92AC26-12EB-4653-88A6-4CDA34CF184A}"/>
    <cellStyle name="Normal 6 3 2 2 2 2 3 2 2" xfId="5611" xr:uid="{A34120C9-9D2B-4733-A83C-20DE92E3F157}"/>
    <cellStyle name="Normal 6 3 2 2 2 2 3 3" xfId="5612" xr:uid="{B3072591-BD3A-4477-B5E4-5E87813E3A9C}"/>
    <cellStyle name="Normal 6 3 2 2 2 2 4" xfId="1444" xr:uid="{F42EA46B-A009-4A03-BB04-376A8797D7BA}"/>
    <cellStyle name="Normal 6 3 2 2 2 2 4 2" xfId="5613" xr:uid="{9D5778FE-DFB4-445F-A031-24052C63BC59}"/>
    <cellStyle name="Normal 6 3 2 2 2 2 5" xfId="5614" xr:uid="{48062838-ECB1-4BBA-BBCD-88EC85F25630}"/>
    <cellStyle name="Normal 6 3 2 2 2 3" xfId="605" xr:uid="{C6D7A476-CDA4-45AB-B6A0-C280A5488F7D}"/>
    <cellStyle name="Normal 6 3 2 2 2 3 2" xfId="1445" xr:uid="{3B876B93-1529-429F-A564-E6422EE46582}"/>
    <cellStyle name="Normal 6 3 2 2 2 3 2 2" xfId="1446" xr:uid="{6E8203E4-0BFE-4FDE-AE1A-13AF6E398A62}"/>
    <cellStyle name="Normal 6 3 2 2 2 3 2 2 2" xfId="5615" xr:uid="{95B2F52F-FA7E-45F3-A9E4-8076B44F7EA8}"/>
    <cellStyle name="Normal 6 3 2 2 2 3 2 3" xfId="5616" xr:uid="{51438D6C-E1ED-485C-8753-486112371001}"/>
    <cellStyle name="Normal 6 3 2 2 2 3 3" xfId="1447" xr:uid="{37F5F5F7-51C1-450D-A139-46DB263B604E}"/>
    <cellStyle name="Normal 6 3 2 2 2 3 3 2" xfId="5617" xr:uid="{176AFC32-B73C-4847-99E3-2F1196F19F52}"/>
    <cellStyle name="Normal 6 3 2 2 2 3 4" xfId="3134" xr:uid="{A96D0963-CA11-4AF2-A50E-F20DA8ED3DB7}"/>
    <cellStyle name="Normal 6 3 2 2 2 4" xfId="1448" xr:uid="{7FDFF0ED-3E28-47AF-BF54-C61515480448}"/>
    <cellStyle name="Normal 6 3 2 2 2 4 2" xfId="1449" xr:uid="{9D6A732A-B0A2-4930-BEDC-C982A017742A}"/>
    <cellStyle name="Normal 6 3 2 2 2 4 2 2" xfId="5618" xr:uid="{D7D7A398-EA9F-4EB3-87EE-08644F936359}"/>
    <cellStyle name="Normal 6 3 2 2 2 4 3" xfId="5619" xr:uid="{89B0C605-D52B-4F11-8520-54356710D8F2}"/>
    <cellStyle name="Normal 6 3 2 2 2 5" xfId="1450" xr:uid="{64B6CB1A-9D52-4856-AAB8-05E5C7674F48}"/>
    <cellStyle name="Normal 6 3 2 2 2 5 2" xfId="5620" xr:uid="{A047BB9B-118A-4C73-AF47-EA39EE1D4F33}"/>
    <cellStyle name="Normal 6 3 2 2 2 6" xfId="3135" xr:uid="{5FADDFA5-A623-43B6-82FA-C869ACFCAE38}"/>
    <cellStyle name="Normal 6 3 2 2 3" xfId="322" xr:uid="{020EBDEF-A069-4603-B486-3F812A36B68E}"/>
    <cellStyle name="Normal 6 3 2 2 3 2" xfId="606" xr:uid="{E390AECB-E165-4AFE-A53D-3F50FB2B9D28}"/>
    <cellStyle name="Normal 6 3 2 2 3 2 2" xfId="607" xr:uid="{F37BAC6B-27E0-4405-8448-C65AAC77FA8F}"/>
    <cellStyle name="Normal 6 3 2 2 3 2 2 2" xfId="1451" xr:uid="{04744FBA-71DA-4914-9BCF-D125ECEEA250}"/>
    <cellStyle name="Normal 6 3 2 2 3 2 2 2 2" xfId="1452" xr:uid="{C395099C-B51E-4944-8347-58A7390A049E}"/>
    <cellStyle name="Normal 6 3 2 2 3 2 2 3" xfId="1453" xr:uid="{68815009-9E3A-4146-8A1B-17A577CB18DC}"/>
    <cellStyle name="Normal 6 3 2 2 3 2 3" xfId="1454" xr:uid="{71F361E2-B07E-48A5-BC14-241852EE8E35}"/>
    <cellStyle name="Normal 6 3 2 2 3 2 3 2" xfId="1455" xr:uid="{93948E9D-F4F2-436E-BFD4-96B9A532FDD9}"/>
    <cellStyle name="Normal 6 3 2 2 3 2 4" xfId="1456" xr:uid="{A2CC8562-62EC-4B1E-9F83-0CEFB8803020}"/>
    <cellStyle name="Normal 6 3 2 2 3 3" xfId="608" xr:uid="{9DA9D236-0DCF-46CE-B91F-50B4BBCC3D2C}"/>
    <cellStyle name="Normal 6 3 2 2 3 3 2" xfId="1457" xr:uid="{4FFCF201-D5F2-4496-8DC3-3F7B6238E4EE}"/>
    <cellStyle name="Normal 6 3 2 2 3 3 2 2" xfId="1458" xr:uid="{5B68F85B-5189-41BD-BCF0-04AA07A4E9B7}"/>
    <cellStyle name="Normal 6 3 2 2 3 3 3" xfId="1459" xr:uid="{E72CFEBA-B61C-43C2-B033-5F5B76E13CC3}"/>
    <cellStyle name="Normal 6 3 2 2 3 4" xfId="1460" xr:uid="{6499B8DF-778C-42E4-B154-19C296B316ED}"/>
    <cellStyle name="Normal 6 3 2 2 3 4 2" xfId="1461" xr:uid="{9012CB74-0ED4-4293-8770-FABB602FABA4}"/>
    <cellStyle name="Normal 6 3 2 2 3 5" xfId="1462" xr:uid="{D26334C4-224D-4399-BF60-49F8A648F191}"/>
    <cellStyle name="Normal 6 3 2 2 4" xfId="609" xr:uid="{63B75BF4-DE64-4148-8F62-D580F1F0D05B}"/>
    <cellStyle name="Normal 6 3 2 2 4 2" xfId="610" xr:uid="{F51ACD6C-C973-4B84-A612-D2BAF65D28A6}"/>
    <cellStyle name="Normal 6 3 2 2 4 2 2" xfId="1463" xr:uid="{39EEB579-70EB-4EFF-8A88-76650B40EE3C}"/>
    <cellStyle name="Normal 6 3 2 2 4 2 2 2" xfId="1464" xr:uid="{19C3A58D-7790-40F3-BC68-C8918FB50041}"/>
    <cellStyle name="Normal 6 3 2 2 4 2 3" xfId="1465" xr:uid="{01EEAD0E-F06B-4D98-B012-155DF8FFB637}"/>
    <cellStyle name="Normal 6 3 2 2 4 3" xfId="1466" xr:uid="{08AC1DF6-A0DB-4AAD-A900-4A41F20BEFF0}"/>
    <cellStyle name="Normal 6 3 2 2 4 3 2" xfId="1467" xr:uid="{FAF55F97-C73A-4A6D-99C4-700C36CEF6D0}"/>
    <cellStyle name="Normal 6 3 2 2 4 4" xfId="1468" xr:uid="{1232C337-5547-4C8C-86F2-EA477CB79431}"/>
    <cellStyle name="Normal 6 3 2 2 5" xfId="611" xr:uid="{7D1C3069-4AE9-49A3-8EF9-EAFF41D6B2B0}"/>
    <cellStyle name="Normal 6 3 2 2 5 2" xfId="1469" xr:uid="{5926C189-74D5-448D-82B5-BA4631B6392E}"/>
    <cellStyle name="Normal 6 3 2 2 5 2 2" xfId="1470" xr:uid="{1BAB87E6-3C57-4B1A-B57B-24A23291C865}"/>
    <cellStyle name="Normal 6 3 2 2 5 3" xfId="1471" xr:uid="{6C72CEDE-235B-4068-8561-4F5FD11C524F}"/>
    <cellStyle name="Normal 6 3 2 2 5 4" xfId="3136" xr:uid="{B4A40C0D-4A18-4E1B-A313-2912C4B14DB3}"/>
    <cellStyle name="Normal 6 3 2 2 6" xfId="1472" xr:uid="{659C3372-992B-444F-8C92-81194F414BB6}"/>
    <cellStyle name="Normal 6 3 2 2 6 2" xfId="1473" xr:uid="{9B129715-7710-45C2-BE4A-5232CCF4CF38}"/>
    <cellStyle name="Normal 6 3 2 2 7" xfId="1474" xr:uid="{E1A04F82-8C3E-49AE-B071-20C1B9E50002}"/>
    <cellStyle name="Normal 6 3 2 2 8" xfId="3137" xr:uid="{1424E90E-B592-496B-B0AA-0F69ACF332CC}"/>
    <cellStyle name="Normal 6 3 2 3" xfId="323" xr:uid="{6611EB02-985D-47E3-AC50-9C82AA29315E}"/>
    <cellStyle name="Normal 6 3 2 3 2" xfId="612" xr:uid="{F994F686-49CC-47FB-BF7E-560A35519B62}"/>
    <cellStyle name="Normal 6 3 2 3 2 2" xfId="613" xr:uid="{391C909A-96F9-4190-90D4-FDE5271E775E}"/>
    <cellStyle name="Normal 6 3 2 3 2 2 2" xfId="1475" xr:uid="{23222D49-01AF-4BD7-9F36-02357C25E2DA}"/>
    <cellStyle name="Normal 6 3 2 3 2 2 2 2" xfId="1476" xr:uid="{67816F10-2D20-4B3C-9989-F82F744B8588}"/>
    <cellStyle name="Normal 6 3 2 3 2 2 2 2 2" xfId="5621" xr:uid="{14127A31-6BE4-476B-BFE8-1BE6DBB066E5}"/>
    <cellStyle name="Normal 6 3 2 3 2 2 2 3" xfId="5622" xr:uid="{CB237FDA-2326-4B22-A9AC-B5118C1659CC}"/>
    <cellStyle name="Normal 6 3 2 3 2 2 3" xfId="1477" xr:uid="{DAE576AC-0D62-4D6E-8F08-221C9B5CD55F}"/>
    <cellStyle name="Normal 6 3 2 3 2 2 3 2" xfId="5623" xr:uid="{126532FD-3434-4D58-806A-A9821010323D}"/>
    <cellStyle name="Normal 6 3 2 3 2 2 4" xfId="5624" xr:uid="{1EED9973-4E23-4CCE-88BE-37DAEA76C88A}"/>
    <cellStyle name="Normal 6 3 2 3 2 3" xfId="1478" xr:uid="{E6EF0B23-DE65-47A0-A460-56B4B6AF133A}"/>
    <cellStyle name="Normal 6 3 2 3 2 3 2" xfId="1479" xr:uid="{D9F53AE6-DF89-453C-8FD9-6277A3DECA8C}"/>
    <cellStyle name="Normal 6 3 2 3 2 3 2 2" xfId="5625" xr:uid="{5B819237-199C-4F08-96DE-479E00F74BBE}"/>
    <cellStyle name="Normal 6 3 2 3 2 3 3" xfId="5626" xr:uid="{A9D90D0D-4ADB-4A67-A27E-26C3B32F13A3}"/>
    <cellStyle name="Normal 6 3 2 3 2 4" xfId="1480" xr:uid="{1A6ACA58-A227-4F33-81FC-AAE4C125B759}"/>
    <cellStyle name="Normal 6 3 2 3 2 4 2" xfId="5627" xr:uid="{270602E3-9FE3-41C8-8021-6406BA5C2EB5}"/>
    <cellStyle name="Normal 6 3 2 3 2 5" xfId="5628" xr:uid="{F03CF198-CF4D-4AE2-99CA-9CA48BD68B69}"/>
    <cellStyle name="Normal 6 3 2 3 3" xfId="614" xr:uid="{4C3E69DA-9DA1-4E44-BEB3-9380E075DFB0}"/>
    <cellStyle name="Normal 6 3 2 3 3 2" xfId="1481" xr:uid="{42AD1DE5-7FA2-4485-94AE-6C9DBEA2D4B8}"/>
    <cellStyle name="Normal 6 3 2 3 3 2 2" xfId="1482" xr:uid="{B553D80D-5C28-4DF6-9820-D787765F7632}"/>
    <cellStyle name="Normal 6 3 2 3 3 2 2 2" xfId="5629" xr:uid="{33F824B9-5577-4033-AE0E-3F54D73C3E74}"/>
    <cellStyle name="Normal 6 3 2 3 3 2 3" xfId="5630" xr:uid="{E33C2447-5B72-4F3E-A79E-FB2571635869}"/>
    <cellStyle name="Normal 6 3 2 3 3 3" xfId="1483" xr:uid="{9A4AA495-8201-4279-A308-89E48C5212F5}"/>
    <cellStyle name="Normal 6 3 2 3 3 3 2" xfId="5631" xr:uid="{FDF4F156-ABD9-4E0A-A2D6-83AD3CC468B1}"/>
    <cellStyle name="Normal 6 3 2 3 3 4" xfId="3138" xr:uid="{4C1A18C9-2FBC-419E-9F57-2AE23496FA71}"/>
    <cellStyle name="Normal 6 3 2 3 4" xfId="1484" xr:uid="{88373399-8380-4956-AF38-220E161FF766}"/>
    <cellStyle name="Normal 6 3 2 3 4 2" xfId="1485" xr:uid="{5C2A695D-1E24-49B7-A5A2-BCBD7076A3EE}"/>
    <cellStyle name="Normal 6 3 2 3 4 2 2" xfId="5632" xr:uid="{2ED9D87A-2AB8-4B94-A834-B4BC13B5FF54}"/>
    <cellStyle name="Normal 6 3 2 3 4 3" xfId="5633" xr:uid="{62828343-4054-464D-A893-18304D757DD1}"/>
    <cellStyle name="Normal 6 3 2 3 5" xfId="1486" xr:uid="{DCC59EF4-14D5-4D92-8E64-D15DAC6A58C2}"/>
    <cellStyle name="Normal 6 3 2 3 5 2" xfId="5634" xr:uid="{5C84105A-27A9-41BE-B410-2931E53F7B42}"/>
    <cellStyle name="Normal 6 3 2 3 6" xfId="3139" xr:uid="{F04DF5B0-1C8C-4DB5-ACBC-FF03802DF67E}"/>
    <cellStyle name="Normal 6 3 2 4" xfId="324" xr:uid="{6540134F-0B24-4201-8DCA-4D5A6ADED5A1}"/>
    <cellStyle name="Normal 6 3 2 4 2" xfId="615" xr:uid="{CB29092F-209A-46C0-879E-CB5A672C5D19}"/>
    <cellStyle name="Normal 6 3 2 4 2 2" xfId="616" xr:uid="{73E4A393-E0DB-4E5D-8965-86B2A92CE06D}"/>
    <cellStyle name="Normal 6 3 2 4 2 2 2" xfId="1487" xr:uid="{3CFCDEE4-384C-4750-A576-1709F519EC59}"/>
    <cellStyle name="Normal 6 3 2 4 2 2 2 2" xfId="1488" xr:uid="{554C40D2-5027-4FD2-B626-1840ED274C5F}"/>
    <cellStyle name="Normal 6 3 2 4 2 2 3" xfId="1489" xr:uid="{383F4567-34D0-4A8F-B85E-2EB1FB07D42A}"/>
    <cellStyle name="Normal 6 3 2 4 2 3" xfId="1490" xr:uid="{AEB69735-BCF3-413C-83B7-0204F3738CFE}"/>
    <cellStyle name="Normal 6 3 2 4 2 3 2" xfId="1491" xr:uid="{958A767E-7E10-4594-9BA2-A009ACEA555A}"/>
    <cellStyle name="Normal 6 3 2 4 2 4" xfId="1492" xr:uid="{36D9B8B0-A02F-4308-B197-12FEA8E18376}"/>
    <cellStyle name="Normal 6 3 2 4 3" xfId="617" xr:uid="{B2F07ACF-EEE9-436C-85CF-E4A425DD97CA}"/>
    <cellStyle name="Normal 6 3 2 4 3 2" xfId="1493" xr:uid="{5E002E79-DFB5-4A05-8805-DBDB105DEEFA}"/>
    <cellStyle name="Normal 6 3 2 4 3 2 2" xfId="1494" xr:uid="{86331FD6-A4ED-45E2-9EC7-18B254702F53}"/>
    <cellStyle name="Normal 6 3 2 4 3 3" xfId="1495" xr:uid="{65C29886-1742-4564-9787-3817C57CD5AA}"/>
    <cellStyle name="Normal 6 3 2 4 4" xfId="1496" xr:uid="{EEE59F04-5C70-46A8-A875-6CC9F778EC8A}"/>
    <cellStyle name="Normal 6 3 2 4 4 2" xfId="1497" xr:uid="{3AFBAEA7-FD2B-4A16-884F-4D8BE4CFC418}"/>
    <cellStyle name="Normal 6 3 2 4 5" xfId="1498" xr:uid="{16D40016-7319-4C60-A224-E9EB804CDA7E}"/>
    <cellStyle name="Normal 6 3 2 5" xfId="325" xr:uid="{B5E57EB6-8402-4386-B946-005E32684B4A}"/>
    <cellStyle name="Normal 6 3 2 5 2" xfId="618" xr:uid="{B5665D55-5517-44CC-ADCE-164860E592C2}"/>
    <cellStyle name="Normal 6 3 2 5 2 2" xfId="1499" xr:uid="{F3B482A6-41AF-4827-81F9-8BE60182726C}"/>
    <cellStyle name="Normal 6 3 2 5 2 2 2" xfId="1500" xr:uid="{1698F349-C37C-4ACB-A9A4-3960891F0A66}"/>
    <cellStyle name="Normal 6 3 2 5 2 3" xfId="1501" xr:uid="{7F9D5FAE-4AB4-41CD-8140-143AB9AB4672}"/>
    <cellStyle name="Normal 6 3 2 5 3" xfId="1502" xr:uid="{3797F4AE-9394-438B-A422-33E2693F219A}"/>
    <cellStyle name="Normal 6 3 2 5 3 2" xfId="1503" xr:uid="{62EF35D6-2954-4529-A328-687A345A2973}"/>
    <cellStyle name="Normal 6 3 2 5 4" xfId="1504" xr:uid="{3A5BFF62-BCDD-48DB-B634-904280C848B3}"/>
    <cellStyle name="Normal 6 3 2 6" xfId="619" xr:uid="{C700687E-659A-4274-B2EB-8BC247BDF455}"/>
    <cellStyle name="Normal 6 3 2 6 2" xfId="1505" xr:uid="{3EC5F1F3-674D-4605-BD71-6587C50F682E}"/>
    <cellStyle name="Normal 6 3 2 6 2 2" xfId="1506" xr:uid="{B4B6BA83-42B8-4572-817B-BAECADAC4DB9}"/>
    <cellStyle name="Normal 6 3 2 6 3" xfId="1507" xr:uid="{A0D6D06D-A70C-4EDF-951E-ED5D4FC45390}"/>
    <cellStyle name="Normal 6 3 2 6 4" xfId="3140" xr:uid="{608706FF-54A7-4168-BA45-A3464F555FA3}"/>
    <cellStyle name="Normal 6 3 2 7" xfId="1508" xr:uid="{3A6CA88C-404C-4B01-8E8B-7E0C894507D4}"/>
    <cellStyle name="Normal 6 3 2 7 2" xfId="1509" xr:uid="{44DBBECB-59C5-45FB-A156-C01E54B09B4E}"/>
    <cellStyle name="Normal 6 3 2 8" xfId="1510" xr:uid="{CD9FC40A-DD32-43AB-B5AD-E75DE82E3479}"/>
    <cellStyle name="Normal 6 3 2 9" xfId="3141" xr:uid="{75AE6743-21CA-4263-8807-C94BFC723728}"/>
    <cellStyle name="Normal 6 3 3" xfId="114" xr:uid="{E5CCFFA5-1CB2-46B2-936F-618CC2EFCA2B}"/>
    <cellStyle name="Normal 6 3 3 2" xfId="115" xr:uid="{274A61D6-970E-4AB9-AF97-D51A4498B424}"/>
    <cellStyle name="Normal 6 3 3 2 2" xfId="620" xr:uid="{24AB439C-A9B7-483D-9749-F5637B5C1D71}"/>
    <cellStyle name="Normal 6 3 3 2 2 2" xfId="621" xr:uid="{39021B4F-7670-4AD9-BB25-0E413CF7A32D}"/>
    <cellStyle name="Normal 6 3 3 2 2 2 2" xfId="1511" xr:uid="{3C285DB2-9C94-414E-AFBC-80E9D576EFD9}"/>
    <cellStyle name="Normal 6 3 3 2 2 2 2 2" xfId="1512" xr:uid="{F3279093-A17F-4AB5-BCFC-47449C0F51D5}"/>
    <cellStyle name="Normal 6 3 3 2 2 2 2 2 2" xfId="5635" xr:uid="{1CE85AB8-2D38-45BE-BC41-B3104B93982D}"/>
    <cellStyle name="Normal 6 3 3 2 2 2 2 3" xfId="5636" xr:uid="{6480A36F-C96B-44D2-B7D1-45B83C23AFD8}"/>
    <cellStyle name="Normal 6 3 3 2 2 2 3" xfId="1513" xr:uid="{BB363E4B-BED1-4592-B624-63AE548EDE5C}"/>
    <cellStyle name="Normal 6 3 3 2 2 2 3 2" xfId="5637" xr:uid="{9CFE2481-D5E8-4950-BEB0-D33A1EF65455}"/>
    <cellStyle name="Normal 6 3 3 2 2 2 4" xfId="5638" xr:uid="{620CE75B-794F-4428-81CE-6D469CDF21F7}"/>
    <cellStyle name="Normal 6 3 3 2 2 3" xfId="1514" xr:uid="{A2AB8C48-537C-4B4C-B590-CA348AC984FB}"/>
    <cellStyle name="Normal 6 3 3 2 2 3 2" xfId="1515" xr:uid="{91BA1EB1-D306-49A3-9D8E-CA198887FA2C}"/>
    <cellStyle name="Normal 6 3 3 2 2 3 2 2" xfId="5639" xr:uid="{861536FF-91C8-4CAB-8BFD-FE752166754B}"/>
    <cellStyle name="Normal 6 3 3 2 2 3 3" xfId="5640" xr:uid="{DCE88D55-86C1-4589-A39A-7C85CCDCA1FE}"/>
    <cellStyle name="Normal 6 3 3 2 2 4" xfId="1516" xr:uid="{B27449E4-780C-4B0D-875D-BA95726A6928}"/>
    <cellStyle name="Normal 6 3 3 2 2 4 2" xfId="5641" xr:uid="{F1722D91-27AE-4401-ABFF-3AD089C9B962}"/>
    <cellStyle name="Normal 6 3 3 2 2 5" xfId="5642" xr:uid="{57B0A070-6FA3-4271-8CC4-145F1C37AD91}"/>
    <cellStyle name="Normal 6 3 3 2 3" xfId="622" xr:uid="{7361439A-91C8-47D4-A809-3C027C0DD126}"/>
    <cellStyle name="Normal 6 3 3 2 3 2" xfId="1517" xr:uid="{925822AE-F8F2-4161-8C19-2A8905142C5C}"/>
    <cellStyle name="Normal 6 3 3 2 3 2 2" xfId="1518" xr:uid="{2FEAC596-EEBC-464F-894E-FCA1545A4CDD}"/>
    <cellStyle name="Normal 6 3 3 2 3 2 2 2" xfId="5643" xr:uid="{F19C32A5-071B-405B-8BF3-9093A10F2B20}"/>
    <cellStyle name="Normal 6 3 3 2 3 2 3" xfId="5644" xr:uid="{E5AF0092-FE03-4D97-A11F-D56F6F60E830}"/>
    <cellStyle name="Normal 6 3 3 2 3 3" xfId="1519" xr:uid="{56C4D2A3-5208-44AE-8B09-84A779DDD4A5}"/>
    <cellStyle name="Normal 6 3 3 2 3 3 2" xfId="5645" xr:uid="{7F01A145-965C-45B0-8CEA-78FA8464EF30}"/>
    <cellStyle name="Normal 6 3 3 2 3 4" xfId="3142" xr:uid="{B42150D2-A947-4343-B98F-110BFFD71E64}"/>
    <cellStyle name="Normal 6 3 3 2 4" xfId="1520" xr:uid="{4F2850B1-3C76-4EA6-B25D-CA2908178992}"/>
    <cellStyle name="Normal 6 3 3 2 4 2" xfId="1521" xr:uid="{388122F4-5473-4DFA-A44E-5329DF65BB3B}"/>
    <cellStyle name="Normal 6 3 3 2 4 2 2" xfId="5646" xr:uid="{3C8135B2-4E22-4B0B-BDF7-A5D988D01F84}"/>
    <cellStyle name="Normal 6 3 3 2 4 3" xfId="5647" xr:uid="{455007ED-9162-4952-9A66-C9E41D0D61FD}"/>
    <cellStyle name="Normal 6 3 3 2 5" xfId="1522" xr:uid="{84CFF3C8-6CA4-47BB-A719-90479DBDBA72}"/>
    <cellStyle name="Normal 6 3 3 2 5 2" xfId="5648" xr:uid="{B1FFDF43-B21A-4134-A5BA-BC6C8F1C9909}"/>
    <cellStyle name="Normal 6 3 3 2 6" xfId="3143" xr:uid="{D83AB374-1965-4855-B25B-04452FB7B3D7}"/>
    <cellStyle name="Normal 6 3 3 3" xfId="326" xr:uid="{D990CE56-B28F-4EFF-A5B3-19894517C5E7}"/>
    <cellStyle name="Normal 6 3 3 3 2" xfId="623" xr:uid="{82B93E1D-70CC-41A7-9612-4C473DB5EC26}"/>
    <cellStyle name="Normal 6 3 3 3 2 2" xfId="624" xr:uid="{182E44A9-A006-4137-ADF7-01610C6FEF7C}"/>
    <cellStyle name="Normal 6 3 3 3 2 2 2" xfId="1523" xr:uid="{FE4F7B7A-CDD5-4547-9A25-BFE6E6DC875C}"/>
    <cellStyle name="Normal 6 3 3 3 2 2 2 2" xfId="1524" xr:uid="{3F82A8BE-1AC4-4198-983E-05F4D72352F0}"/>
    <cellStyle name="Normal 6 3 3 3 2 2 3" xfId="1525" xr:uid="{FB5A1D4D-85C8-49B0-A222-C250A096A1DE}"/>
    <cellStyle name="Normal 6 3 3 3 2 3" xfId="1526" xr:uid="{35CDFFA6-68BF-404D-B286-9D289AE66D3B}"/>
    <cellStyle name="Normal 6 3 3 3 2 3 2" xfId="1527" xr:uid="{CCC157D8-A611-4341-BB35-71BEDB158889}"/>
    <cellStyle name="Normal 6 3 3 3 2 4" xfId="1528" xr:uid="{BFB91294-A6FF-49BE-A30C-597162FF2B9D}"/>
    <cellStyle name="Normal 6 3 3 3 3" xfId="625" xr:uid="{0F7EE37C-0C9A-4587-97AC-0ACA03090AD0}"/>
    <cellStyle name="Normal 6 3 3 3 3 2" xfId="1529" xr:uid="{B5C4731B-8E1A-458D-B8E5-EB6FF7307173}"/>
    <cellStyle name="Normal 6 3 3 3 3 2 2" xfId="1530" xr:uid="{AC6F64E1-4424-4CEB-AEB5-C14E19C41238}"/>
    <cellStyle name="Normal 6 3 3 3 3 3" xfId="1531" xr:uid="{BED2A482-FF7C-49BD-ABBF-4936F441A2B0}"/>
    <cellStyle name="Normal 6 3 3 3 4" xfId="1532" xr:uid="{CCFC7C78-CD5B-492D-A088-C2A871481DD4}"/>
    <cellStyle name="Normal 6 3 3 3 4 2" xfId="1533" xr:uid="{DA0507DF-EDC3-4B28-875F-1540C4A1DEEB}"/>
    <cellStyle name="Normal 6 3 3 3 5" xfId="1534" xr:uid="{080C81D5-A770-4F05-BFAC-85AE51BDC4F0}"/>
    <cellStyle name="Normal 6 3 3 4" xfId="327" xr:uid="{AF7A592B-2F39-4F43-9624-DEB1D02A8892}"/>
    <cellStyle name="Normal 6 3 3 4 2" xfId="626" xr:uid="{68A8CFAE-5E9C-4311-933B-09561E3E1E7A}"/>
    <cellStyle name="Normal 6 3 3 4 2 2" xfId="1535" xr:uid="{5C268E05-A9AF-4B3E-9A5D-4F32D167C318}"/>
    <cellStyle name="Normal 6 3 3 4 2 2 2" xfId="1536" xr:uid="{239C504A-177D-4873-ADD3-A025E1844197}"/>
    <cellStyle name="Normal 6 3 3 4 2 3" xfId="1537" xr:uid="{32390E6A-D899-47E9-B34C-59CFF6D58C94}"/>
    <cellStyle name="Normal 6 3 3 4 3" xfId="1538" xr:uid="{65C0D5B6-B404-4E4A-9AAB-9AD9301600BB}"/>
    <cellStyle name="Normal 6 3 3 4 3 2" xfId="1539" xr:uid="{39CA6257-6116-4331-AA10-E9A49E90B9C9}"/>
    <cellStyle name="Normal 6 3 3 4 4" xfId="1540" xr:uid="{01B114E0-8E72-4376-84C0-A23765233A29}"/>
    <cellStyle name="Normal 6 3 3 5" xfId="627" xr:uid="{14C24702-74F2-475F-8A77-B08F72AE35FF}"/>
    <cellStyle name="Normal 6 3 3 5 2" xfId="1541" xr:uid="{9F9CF577-3638-4398-B27C-455F02E19C62}"/>
    <cellStyle name="Normal 6 3 3 5 2 2" xfId="1542" xr:uid="{054CEFA8-D3E1-421E-A10B-B3FE2CD13131}"/>
    <cellStyle name="Normal 6 3 3 5 3" xfId="1543" xr:uid="{D54DE387-294D-4C51-AE33-2B731C72571B}"/>
    <cellStyle name="Normal 6 3 3 5 4" xfId="3144" xr:uid="{4EA21A7C-1F53-4B4D-AD54-80213C6EF5F0}"/>
    <cellStyle name="Normal 6 3 3 6" xfId="1544" xr:uid="{6E6B9B89-727E-44C5-9ABD-0EE6E401CD36}"/>
    <cellStyle name="Normal 6 3 3 6 2" xfId="1545" xr:uid="{238B1797-951C-4E1D-A1B6-6C9EC4F1502A}"/>
    <cellStyle name="Normal 6 3 3 7" xfId="1546" xr:uid="{40BE891C-AF84-4191-8B45-B4E95756DC1B}"/>
    <cellStyle name="Normal 6 3 3 8" xfId="3145" xr:uid="{D1192669-0D31-410B-9991-B75D87B4520D}"/>
    <cellStyle name="Normal 6 3 4" xfId="116" xr:uid="{45141765-C926-4D99-B885-D55F25671FA8}"/>
    <cellStyle name="Normal 6 3 4 2" xfId="447" xr:uid="{AE50E002-FCA8-4BDC-94C5-BC124746A682}"/>
    <cellStyle name="Normal 6 3 4 2 2" xfId="628" xr:uid="{9722C75B-A2FD-4BC4-A2F1-8FD0E87BF2BB}"/>
    <cellStyle name="Normal 6 3 4 2 2 2" xfId="1547" xr:uid="{E759429F-1CC6-4C79-BAE5-1657885B8FC3}"/>
    <cellStyle name="Normal 6 3 4 2 2 2 2" xfId="1548" xr:uid="{71238E48-4723-4504-95D7-8C73547903D2}"/>
    <cellStyle name="Normal 6 3 4 2 2 2 2 2" xfId="5649" xr:uid="{1A8A2D90-3BF0-44F6-A577-A8E874964CB6}"/>
    <cellStyle name="Normal 6 3 4 2 2 2 3" xfId="5650" xr:uid="{07918640-236B-4F85-B798-02A07AF571BD}"/>
    <cellStyle name="Normal 6 3 4 2 2 3" xfId="1549" xr:uid="{50EB1123-3F1E-4D0B-8018-4626E8EA1D19}"/>
    <cellStyle name="Normal 6 3 4 2 2 3 2" xfId="5651" xr:uid="{D961C816-812B-40DE-A2C6-283D8D9E8252}"/>
    <cellStyle name="Normal 6 3 4 2 2 4" xfId="3146" xr:uid="{BA6728F8-D84A-4E43-84A4-E4FED907F88E}"/>
    <cellStyle name="Normal 6 3 4 2 3" xfId="1550" xr:uid="{07715DFF-3891-41FA-892B-E45E03B8E115}"/>
    <cellStyle name="Normal 6 3 4 2 3 2" xfId="1551" xr:uid="{E49664E4-884B-4461-A4B5-64D521775817}"/>
    <cellStyle name="Normal 6 3 4 2 3 2 2" xfId="5652" xr:uid="{BC4ECE26-8CDB-4356-B6E4-FF8506E03B65}"/>
    <cellStyle name="Normal 6 3 4 2 3 3" xfId="5653" xr:uid="{D6B8EB41-85AA-4DCF-AD0F-27333D024864}"/>
    <cellStyle name="Normal 6 3 4 2 4" xfId="1552" xr:uid="{54FF4C0B-7770-4281-89ED-8CD73AA2A0D7}"/>
    <cellStyle name="Normal 6 3 4 2 4 2" xfId="5654" xr:uid="{35EF4736-1C6A-4D15-9458-ADA99BE302DA}"/>
    <cellStyle name="Normal 6 3 4 2 5" xfId="3147" xr:uid="{3CA946E4-4031-4671-88FC-2FA67C8FF5A2}"/>
    <cellStyle name="Normal 6 3 4 3" xfId="629" xr:uid="{CBF1C28B-BDAA-45B5-B175-AA961BE93BD4}"/>
    <cellStyle name="Normal 6 3 4 3 2" xfId="1553" xr:uid="{90AE593B-88DF-43E9-AAB3-021536CC9D25}"/>
    <cellStyle name="Normal 6 3 4 3 2 2" xfId="1554" xr:uid="{DCEE302E-8003-4FE9-AF12-C5FAEB71A311}"/>
    <cellStyle name="Normal 6 3 4 3 2 2 2" xfId="5655" xr:uid="{D5CF2D7E-5673-49E4-90EA-1BD63C89E816}"/>
    <cellStyle name="Normal 6 3 4 3 2 3" xfId="5656" xr:uid="{E35DB17E-1ACD-4F0A-AB7A-215D8BC75758}"/>
    <cellStyle name="Normal 6 3 4 3 3" xfId="1555" xr:uid="{AD371677-B263-422C-B2C2-B495010BF435}"/>
    <cellStyle name="Normal 6 3 4 3 3 2" xfId="5657" xr:uid="{7369F145-6886-4329-BE70-C03DD1E2C730}"/>
    <cellStyle name="Normal 6 3 4 3 4" xfId="3148" xr:uid="{BBD82171-C91D-4F6F-B6AD-FEFE5D5934F4}"/>
    <cellStyle name="Normal 6 3 4 4" xfId="1556" xr:uid="{8A627588-4F62-4282-A15C-909261967236}"/>
    <cellStyle name="Normal 6 3 4 4 2" xfId="1557" xr:uid="{D1735137-9796-4030-986A-492A393028D3}"/>
    <cellStyle name="Normal 6 3 4 4 2 2" xfId="5658" xr:uid="{93D52904-D15E-46D3-99E1-E3104E927E5D}"/>
    <cellStyle name="Normal 6 3 4 4 3" xfId="3149" xr:uid="{04FF3754-ACA5-4AE3-9259-9877B39D7C34}"/>
    <cellStyle name="Normal 6 3 4 4 4" xfId="3150" xr:uid="{DE9AAEE3-9739-4919-BABE-86F4050438A4}"/>
    <cellStyle name="Normal 6 3 4 5" xfId="1558" xr:uid="{971FD12B-60D5-4E8B-8625-390808A1A3DF}"/>
    <cellStyle name="Normal 6 3 4 5 2" xfId="5659" xr:uid="{7E97557D-A15F-4453-AA22-B23336EC984F}"/>
    <cellStyle name="Normal 6 3 4 6" xfId="3151" xr:uid="{9D473B84-6528-4537-AED2-700DC6503951}"/>
    <cellStyle name="Normal 6 3 4 7" xfId="3152" xr:uid="{D81CCA53-24BC-4A89-B102-E520D4312A59}"/>
    <cellStyle name="Normal 6 3 5" xfId="328" xr:uid="{00707E85-15DD-4B18-A95B-34040BEA21C0}"/>
    <cellStyle name="Normal 6 3 5 2" xfId="630" xr:uid="{C07145AC-6B5A-4CA6-8E90-3513576FFB0F}"/>
    <cellStyle name="Normal 6 3 5 2 2" xfId="631" xr:uid="{E37AE975-36C7-44AB-B89C-4C56FAC5913D}"/>
    <cellStyle name="Normal 6 3 5 2 2 2" xfId="1559" xr:uid="{8C7CF0F4-E8DA-42DA-B34D-7E17B17A49F1}"/>
    <cellStyle name="Normal 6 3 5 2 2 2 2" xfId="1560" xr:uid="{9B7C4AAB-0556-405D-BEDC-18C213AC5BD7}"/>
    <cellStyle name="Normal 6 3 5 2 2 3" xfId="1561" xr:uid="{F47A4B4F-C6AA-4A05-8B40-E79A5E374FBB}"/>
    <cellStyle name="Normal 6 3 5 2 3" xfId="1562" xr:uid="{51AA1B42-BD48-4406-9DD3-31B81835F2B0}"/>
    <cellStyle name="Normal 6 3 5 2 3 2" xfId="1563" xr:uid="{421C817C-E658-477F-B131-060F7EB709F6}"/>
    <cellStyle name="Normal 6 3 5 2 4" xfId="1564" xr:uid="{05DEF26A-76D5-4E0F-9349-1CA43F2CD616}"/>
    <cellStyle name="Normal 6 3 5 3" xfId="632" xr:uid="{25BC0136-012A-488D-A5CA-300556AA4EE3}"/>
    <cellStyle name="Normal 6 3 5 3 2" xfId="1565" xr:uid="{9CA220FE-4C0D-46F2-A30C-CDB83CCBB8F7}"/>
    <cellStyle name="Normal 6 3 5 3 2 2" xfId="1566" xr:uid="{9C40BA02-B07C-4B8D-A256-3154401F4671}"/>
    <cellStyle name="Normal 6 3 5 3 3" xfId="1567" xr:uid="{2428CC27-AA9E-44C0-8F69-B784537F4EAA}"/>
    <cellStyle name="Normal 6 3 5 3 4" xfId="3153" xr:uid="{1EDF3AE4-8CA1-4FE1-8930-FE69665C6B03}"/>
    <cellStyle name="Normal 6 3 5 4" xfId="1568" xr:uid="{DD991D46-6E5D-4660-9CC0-9F29E4DF1711}"/>
    <cellStyle name="Normal 6 3 5 4 2" xfId="1569" xr:uid="{2CCEF7D3-7E31-499E-8232-0D67F5A79141}"/>
    <cellStyle name="Normal 6 3 5 5" xfId="1570" xr:uid="{DD2A4D5E-DD9D-48C3-879F-21BA9595F8B3}"/>
    <cellStyle name="Normal 6 3 5 6" xfId="3154" xr:uid="{4469BFEE-E280-42AE-9FE7-C9A2208DB3F2}"/>
    <cellStyle name="Normal 6 3 6" xfId="329" xr:uid="{8C266C86-484D-4477-8B1C-2ACC1FA68A32}"/>
    <cellStyle name="Normal 6 3 6 2" xfId="633" xr:uid="{5CCC2839-C78A-4DCE-AEC9-ABB7D4C743B2}"/>
    <cellStyle name="Normal 6 3 6 2 2" xfId="1571" xr:uid="{1D35DE70-4DBD-4D04-B006-B6C599A07464}"/>
    <cellStyle name="Normal 6 3 6 2 2 2" xfId="1572" xr:uid="{5185CB32-A92E-450D-8D08-28516515E1D3}"/>
    <cellStyle name="Normal 6 3 6 2 3" xfId="1573" xr:uid="{270E8EBB-482C-4E16-8CE6-3CE37A18D971}"/>
    <cellStyle name="Normal 6 3 6 2 4" xfId="3155" xr:uid="{FF4CCF30-740D-4392-BA02-9FD609962BE3}"/>
    <cellStyle name="Normal 6 3 6 3" xfId="1574" xr:uid="{E56C4D66-989F-496D-B93C-A6C74F0D9D02}"/>
    <cellStyle name="Normal 6 3 6 3 2" xfId="1575" xr:uid="{A9A006BD-FDC3-4B1D-9BA3-22B411FF0BC0}"/>
    <cellStyle name="Normal 6 3 6 4" xfId="1576" xr:uid="{165D8C76-79A5-4F40-BD50-9299B0FE583D}"/>
    <cellStyle name="Normal 6 3 6 5" xfId="3156" xr:uid="{F2E1D420-3E95-4DD4-9B37-CCF745F32318}"/>
    <cellStyle name="Normal 6 3 7" xfId="634" xr:uid="{F5B94D4B-5303-4335-AB8F-6E224CB857B3}"/>
    <cellStyle name="Normal 6 3 7 2" xfId="1577" xr:uid="{D2535B09-0184-4122-B0E6-B502040FEDF6}"/>
    <cellStyle name="Normal 6 3 7 2 2" xfId="1578" xr:uid="{F8B802BA-E77B-4BD0-B1F8-C062C6F94D33}"/>
    <cellStyle name="Normal 6 3 7 3" xfId="1579" xr:uid="{7513F90B-4583-4339-9D97-3DC959801C5A}"/>
    <cellStyle name="Normal 6 3 7 4" xfId="3157" xr:uid="{13EF2425-761B-47D7-BA66-B92D5EBAC43F}"/>
    <cellStyle name="Normal 6 3 8" xfId="1580" xr:uid="{5EB94A10-E965-4871-AE7B-314F48A0CCAB}"/>
    <cellStyle name="Normal 6 3 8 2" xfId="1581" xr:uid="{1889776D-1435-4569-AE43-A0BA0C76B509}"/>
    <cellStyle name="Normal 6 3 8 3" xfId="3158" xr:uid="{B0064261-6A2F-41C4-AA16-27DACAF7CC44}"/>
    <cellStyle name="Normal 6 3 8 4" xfId="3159" xr:uid="{510684F3-F613-401A-B7ED-5BC42885BBDA}"/>
    <cellStyle name="Normal 6 3 9" xfId="1582" xr:uid="{D7CC39A7-FB8A-4DE4-96E7-8C7635505350}"/>
    <cellStyle name="Normal 6 3 9 2" xfId="4718" xr:uid="{FF5BD851-8E4A-414D-B03A-8D215775E77C}"/>
    <cellStyle name="Normal 6 4" xfId="117" xr:uid="{39C1E4E3-FB7F-4646-92BB-9F5ACE62A240}"/>
    <cellStyle name="Normal 6 4 10" xfId="3160" xr:uid="{B2D1FDC4-0903-438F-A5C4-5B3B6B2E7317}"/>
    <cellStyle name="Normal 6 4 11" xfId="3161" xr:uid="{ADE8764B-C30F-4EF7-9BB6-D6BE86123FFC}"/>
    <cellStyle name="Normal 6 4 2" xfId="118" xr:uid="{8AF9E3F1-662F-4B6C-8FCF-53287D88126E}"/>
    <cellStyle name="Normal 6 4 2 2" xfId="119" xr:uid="{B9818B1B-B26C-4A84-904C-700F5A872DEF}"/>
    <cellStyle name="Normal 6 4 2 2 2" xfId="330" xr:uid="{79D4C0B8-BAB7-482D-8B0E-97D008D81CBD}"/>
    <cellStyle name="Normal 6 4 2 2 2 2" xfId="635" xr:uid="{56918A3C-0A30-4B04-B72E-C98798995BBF}"/>
    <cellStyle name="Normal 6 4 2 2 2 2 2" xfId="1583" xr:uid="{A99746BF-7542-48B5-871F-9FE2B1DED515}"/>
    <cellStyle name="Normal 6 4 2 2 2 2 2 2" xfId="1584" xr:uid="{8FE5F590-D511-4F44-B1F0-C3CADE3CE61F}"/>
    <cellStyle name="Normal 6 4 2 2 2 2 2 2 2" xfId="5660" xr:uid="{D6DC79E5-C1F6-4A5F-B8AF-A4B231D1E816}"/>
    <cellStyle name="Normal 6 4 2 2 2 2 2 3" xfId="5661" xr:uid="{46496238-B6D3-4074-B7DC-2CDE7B0F6179}"/>
    <cellStyle name="Normal 6 4 2 2 2 2 3" xfId="1585" xr:uid="{CFBBEA4A-1CCA-4E5D-96F6-902C5873C22D}"/>
    <cellStyle name="Normal 6 4 2 2 2 2 3 2" xfId="5662" xr:uid="{BF06E921-1634-4D73-A0F0-9394B7574CDC}"/>
    <cellStyle name="Normal 6 4 2 2 2 2 4" xfId="3162" xr:uid="{2544833A-6275-496E-B471-6DACA3E976CA}"/>
    <cellStyle name="Normal 6 4 2 2 2 3" xfId="1586" xr:uid="{2BBEDFD8-6691-49EE-A36E-380F83E73F08}"/>
    <cellStyle name="Normal 6 4 2 2 2 3 2" xfId="1587" xr:uid="{DBD7B712-55D7-4361-BC1F-9DA1B9CF8C12}"/>
    <cellStyle name="Normal 6 4 2 2 2 3 2 2" xfId="5663" xr:uid="{DD0FEDED-3B99-4358-A3DE-15CA705C5B80}"/>
    <cellStyle name="Normal 6 4 2 2 2 3 3" xfId="3163" xr:uid="{97D717DF-9783-4E55-BAD1-4BA406D114D9}"/>
    <cellStyle name="Normal 6 4 2 2 2 3 4" xfId="3164" xr:uid="{99FFFCA3-34B6-4257-8D80-2AA8ED70681D}"/>
    <cellStyle name="Normal 6 4 2 2 2 4" xfId="1588" xr:uid="{6F0ED77F-E591-4C1A-8FBF-C55C7756289A}"/>
    <cellStyle name="Normal 6 4 2 2 2 4 2" xfId="5664" xr:uid="{C003659C-82EB-488D-B65D-B30204ACA478}"/>
    <cellStyle name="Normal 6 4 2 2 2 5" xfId="3165" xr:uid="{E96FDB15-6464-4485-9120-FE5C66088286}"/>
    <cellStyle name="Normal 6 4 2 2 2 6" xfId="3166" xr:uid="{E311E68E-983B-471C-9F68-711CD87980A6}"/>
    <cellStyle name="Normal 6 4 2 2 3" xfId="636" xr:uid="{918E1717-DF45-499C-B262-11B4F93BB4CF}"/>
    <cellStyle name="Normal 6 4 2 2 3 2" xfId="1589" xr:uid="{BB072E9A-507E-46CA-BF92-CA6FBDF94340}"/>
    <cellStyle name="Normal 6 4 2 2 3 2 2" xfId="1590" xr:uid="{E705A86F-8F99-491B-8589-425595531D47}"/>
    <cellStyle name="Normal 6 4 2 2 3 2 2 2" xfId="5665" xr:uid="{A92A2D20-6437-45B9-A6CA-E8FB5158F723}"/>
    <cellStyle name="Normal 6 4 2 2 3 2 3" xfId="3167" xr:uid="{BC4FE885-A150-4394-862A-BFEE855ADBE1}"/>
    <cellStyle name="Normal 6 4 2 2 3 2 4" xfId="3168" xr:uid="{AE3E4933-1D98-4A98-9AC4-92450DE38F29}"/>
    <cellStyle name="Normal 6 4 2 2 3 3" xfId="1591" xr:uid="{66F7070A-D3B0-4214-8915-2AB0BA42309D}"/>
    <cellStyle name="Normal 6 4 2 2 3 3 2" xfId="5666" xr:uid="{AA0E4660-D8F0-486E-A5C3-E78EA3188152}"/>
    <cellStyle name="Normal 6 4 2 2 3 4" xfId="3169" xr:uid="{24B444ED-3B1C-4FDF-BBF5-1A20F299B09A}"/>
    <cellStyle name="Normal 6 4 2 2 3 5" xfId="3170" xr:uid="{1E82E4C5-8253-429B-BDF0-2D571F0237E0}"/>
    <cellStyle name="Normal 6 4 2 2 4" xfId="1592" xr:uid="{D8D9909D-858F-45B8-819E-6DC08D8A6FAB}"/>
    <cellStyle name="Normal 6 4 2 2 4 2" xfId="1593" xr:uid="{7976B287-524B-49BD-A3D2-680DB8870891}"/>
    <cellStyle name="Normal 6 4 2 2 4 2 2" xfId="5667" xr:uid="{17BC5D3E-F709-4826-AF19-C4E9737ED8B0}"/>
    <cellStyle name="Normal 6 4 2 2 4 3" xfId="3171" xr:uid="{7092CD0D-C799-4362-B7CD-91DA3D830D2D}"/>
    <cellStyle name="Normal 6 4 2 2 4 4" xfId="3172" xr:uid="{3625D560-EBA8-4C54-BA88-2421CDFC8DFB}"/>
    <cellStyle name="Normal 6 4 2 2 5" xfId="1594" xr:uid="{0363E029-F93C-4698-B04E-5EEAEE264776}"/>
    <cellStyle name="Normal 6 4 2 2 5 2" xfId="3173" xr:uid="{6B63F2CB-43AC-4805-882D-4ECAD6AEABA4}"/>
    <cellStyle name="Normal 6 4 2 2 5 3" xfId="3174" xr:uid="{47F577FA-297B-46CE-842F-97A5BF086C55}"/>
    <cellStyle name="Normal 6 4 2 2 5 4" xfId="3175" xr:uid="{F7C2AF5A-3F82-49AB-8D9E-0740F5247EAA}"/>
    <cellStyle name="Normal 6 4 2 2 6" xfId="3176" xr:uid="{61ABA23E-B13D-4701-88CA-70864672EE8C}"/>
    <cellStyle name="Normal 6 4 2 2 7" xfId="3177" xr:uid="{3613F883-8C8E-44A8-A63D-D4E8D28EB3A6}"/>
    <cellStyle name="Normal 6 4 2 2 8" xfId="3178" xr:uid="{F9F2E942-7FBB-4DA5-8FD9-7665002E6427}"/>
    <cellStyle name="Normal 6 4 2 3" xfId="331" xr:uid="{61234AB9-5899-4B16-9FA8-8BD582E54768}"/>
    <cellStyle name="Normal 6 4 2 3 2" xfId="637" xr:uid="{47BAE4E9-0EE5-40C7-BEB1-E586B0A32AC0}"/>
    <cellStyle name="Normal 6 4 2 3 2 2" xfId="638" xr:uid="{56B1F66D-ED0A-4706-9084-4C455894F633}"/>
    <cellStyle name="Normal 6 4 2 3 2 2 2" xfId="1595" xr:uid="{4E0EB323-6D86-4F3E-9109-D75338EBAF1B}"/>
    <cellStyle name="Normal 6 4 2 3 2 2 2 2" xfId="1596" xr:uid="{1F68B274-79B2-46E1-A359-980B10E3B3D6}"/>
    <cellStyle name="Normal 6 4 2 3 2 2 3" xfId="1597" xr:uid="{DA3B185B-7063-4351-9622-A91C8966D9D9}"/>
    <cellStyle name="Normal 6 4 2 3 2 3" xfId="1598" xr:uid="{A4D8AFC0-F11E-4031-A1EA-1A6825C367B4}"/>
    <cellStyle name="Normal 6 4 2 3 2 3 2" xfId="1599" xr:uid="{F253BC0E-5593-4F97-8B1C-700CF9A3F2AC}"/>
    <cellStyle name="Normal 6 4 2 3 2 4" xfId="1600" xr:uid="{DF044F4C-A144-4502-AD6B-7A3AA8E0D72C}"/>
    <cellStyle name="Normal 6 4 2 3 3" xfId="639" xr:uid="{4043C316-1BAD-4C31-B917-97B6150EABB8}"/>
    <cellStyle name="Normal 6 4 2 3 3 2" xfId="1601" xr:uid="{F8B94229-53B0-4107-8466-0C905C368739}"/>
    <cellStyle name="Normal 6 4 2 3 3 2 2" xfId="1602" xr:uid="{43B0D869-91FF-44F2-A222-705F4017FF39}"/>
    <cellStyle name="Normal 6 4 2 3 3 3" xfId="1603" xr:uid="{62C83F2A-427D-411E-87F8-CFD304D9B881}"/>
    <cellStyle name="Normal 6 4 2 3 3 4" xfId="3179" xr:uid="{520E2BAD-59ED-49CD-9CAC-61D6BCEBD794}"/>
    <cellStyle name="Normal 6 4 2 3 4" xfId="1604" xr:uid="{C5FDC497-31A5-4973-856A-2F9517EF3817}"/>
    <cellStyle name="Normal 6 4 2 3 4 2" xfId="1605" xr:uid="{9ADA18E1-DA47-4AE8-8556-A068867B7030}"/>
    <cellStyle name="Normal 6 4 2 3 5" xfId="1606" xr:uid="{BCF6E432-3343-46D5-8B46-BEA8AE3377CA}"/>
    <cellStyle name="Normal 6 4 2 3 6" xfId="3180" xr:uid="{8AB578A8-47B6-447B-9E24-DAD1CFD22164}"/>
    <cellStyle name="Normal 6 4 2 4" xfId="332" xr:uid="{F2C6A3F8-448C-4C54-A896-29E84C7BD218}"/>
    <cellStyle name="Normal 6 4 2 4 2" xfId="640" xr:uid="{3302ED65-AA6F-41E6-9E6C-097F23294C8F}"/>
    <cellStyle name="Normal 6 4 2 4 2 2" xfId="1607" xr:uid="{19421E47-F681-4E4F-B1DA-B5B35DB107BB}"/>
    <cellStyle name="Normal 6 4 2 4 2 2 2" xfId="1608" xr:uid="{00F959AB-E34A-45C0-AF78-BE8B0D935BDB}"/>
    <cellStyle name="Normal 6 4 2 4 2 3" xfId="1609" xr:uid="{82F116BF-C51E-4888-98B5-6CE504C1F639}"/>
    <cellStyle name="Normal 6 4 2 4 2 4" xfId="3181" xr:uid="{F78156EC-EDFC-4A6B-9611-FC6CCAAF2D3F}"/>
    <cellStyle name="Normal 6 4 2 4 3" xfId="1610" xr:uid="{7314E18C-5D23-40F7-968B-C8A8C5691848}"/>
    <cellStyle name="Normal 6 4 2 4 3 2" xfId="1611" xr:uid="{6C875ADE-FA63-4624-94B4-A27D8CCB272A}"/>
    <cellStyle name="Normal 6 4 2 4 4" xfId="1612" xr:uid="{348BDC7C-86B2-486F-82B1-20C39D7BD5FA}"/>
    <cellStyle name="Normal 6 4 2 4 5" xfId="3182" xr:uid="{BA291692-B60A-4651-8C17-FF9983C794C6}"/>
    <cellStyle name="Normal 6 4 2 5" xfId="333" xr:uid="{43435EA9-93E5-40DE-8826-7CDFC174F5AA}"/>
    <cellStyle name="Normal 6 4 2 5 2" xfId="1613" xr:uid="{82A73948-A8C1-4EFB-B85C-45D3CCE72462}"/>
    <cellStyle name="Normal 6 4 2 5 2 2" xfId="1614" xr:uid="{B46F9D9A-EFC2-46A1-BF30-A6965AF3E856}"/>
    <cellStyle name="Normal 6 4 2 5 3" xfId="1615" xr:uid="{1CEB0BBD-124F-4ED4-8AB4-518896AAB5C7}"/>
    <cellStyle name="Normal 6 4 2 5 4" xfId="3183" xr:uid="{9B771074-C2F9-44BF-A24F-DA3C9F74CB2C}"/>
    <cellStyle name="Normal 6 4 2 6" xfId="1616" xr:uid="{D44FE5AC-6B62-4556-B26B-182F63F63442}"/>
    <cellStyle name="Normal 6 4 2 6 2" xfId="1617" xr:uid="{8BC1D7FB-3C7A-41E7-8A30-71793AB1C9EA}"/>
    <cellStyle name="Normal 6 4 2 6 3" xfId="3184" xr:uid="{7E28FACD-7098-44E7-BBB2-8874460550EA}"/>
    <cellStyle name="Normal 6 4 2 6 4" xfId="3185" xr:uid="{992CB429-4CCB-4381-860A-E94E181B7461}"/>
    <cellStyle name="Normal 6 4 2 7" xfId="1618" xr:uid="{4FFD451E-B9B8-4DE1-86DA-2D3BC7C51A87}"/>
    <cellStyle name="Normal 6 4 2 8" xfId="3186" xr:uid="{EE6A57B4-49D4-4D8F-B29E-0C30ED2C21F7}"/>
    <cellStyle name="Normal 6 4 2 9" xfId="3187" xr:uid="{88C116D2-0836-4A5F-99A5-4E752445ADAD}"/>
    <cellStyle name="Normal 6 4 3" xfId="120" xr:uid="{2D6B30AF-A9D0-488A-B115-0D5BB3D72555}"/>
    <cellStyle name="Normal 6 4 3 2" xfId="121" xr:uid="{DF5E91CB-F815-4C48-910A-74BFA3055EFE}"/>
    <cellStyle name="Normal 6 4 3 2 2" xfId="641" xr:uid="{56D473DD-DB3B-4FEC-B40A-E3F3ED0C7CE5}"/>
    <cellStyle name="Normal 6 4 3 2 2 2" xfId="1619" xr:uid="{ED6D1442-CE9A-4322-AF67-62E4791A764F}"/>
    <cellStyle name="Normal 6 4 3 2 2 2 2" xfId="1620" xr:uid="{D2411ECA-2BBD-4F1B-A2F6-34B7DD66F921}"/>
    <cellStyle name="Normal 6 4 3 2 2 2 2 2" xfId="4476" xr:uid="{A50FDBD1-16A1-4338-8623-7A2C6E17AE16}"/>
    <cellStyle name="Normal 6 4 3 2 2 2 2 2 2" xfId="5668" xr:uid="{9590639A-9D91-4693-97E4-EBBCF62CA30E}"/>
    <cellStyle name="Normal 6 4 3 2 2 2 2 3" xfId="5669" xr:uid="{A68D3D69-F4DD-444C-99A8-BEE0EE5395DD}"/>
    <cellStyle name="Normal 6 4 3 2 2 2 3" xfId="4477" xr:uid="{90FE86C5-6ED2-4720-A885-C242CD758D2B}"/>
    <cellStyle name="Normal 6 4 3 2 2 2 3 2" xfId="5670" xr:uid="{88AB6722-C95D-4F32-8E87-589FF2DB6F49}"/>
    <cellStyle name="Normal 6 4 3 2 2 2 4" xfId="5671" xr:uid="{7318C180-5B6A-4EB3-B422-271752216C91}"/>
    <cellStyle name="Normal 6 4 3 2 2 3" xfId="1621" xr:uid="{4B2E5D4A-A49A-4373-8A3E-F5D414A142CB}"/>
    <cellStyle name="Normal 6 4 3 2 2 3 2" xfId="4478" xr:uid="{8C969ED5-562F-4453-BD7D-CF000656061B}"/>
    <cellStyle name="Normal 6 4 3 2 2 3 2 2" xfId="5672" xr:uid="{2C530247-A10D-4C00-A1D6-9747A27F3975}"/>
    <cellStyle name="Normal 6 4 3 2 2 3 3" xfId="5673" xr:uid="{BEEB3140-9126-4658-BC6A-A3771ACE2F56}"/>
    <cellStyle name="Normal 6 4 3 2 2 4" xfId="3188" xr:uid="{B8628904-5262-4A3F-8724-FA3B932A03AC}"/>
    <cellStyle name="Normal 6 4 3 2 2 4 2" xfId="5674" xr:uid="{ADD1535D-E35C-472E-BADA-40F50ED09115}"/>
    <cellStyle name="Normal 6 4 3 2 2 5" xfId="5675" xr:uid="{05ED50C7-B786-440F-911F-08DDDB9C8AB2}"/>
    <cellStyle name="Normal 6 4 3 2 3" xfId="1622" xr:uid="{939AC7ED-5880-4521-AD21-61A6A82C5C52}"/>
    <cellStyle name="Normal 6 4 3 2 3 2" xfId="1623" xr:uid="{E4A980F8-022D-479F-A858-893258888192}"/>
    <cellStyle name="Normal 6 4 3 2 3 2 2" xfId="4479" xr:uid="{9C9A7670-9C70-4FF4-8A1C-AC69E1BB6EFE}"/>
    <cellStyle name="Normal 6 4 3 2 3 2 2 2" xfId="5676" xr:uid="{3EA84A70-C2AE-4C5D-B196-C03C362EA124}"/>
    <cellStyle name="Normal 6 4 3 2 3 2 3" xfId="5677" xr:uid="{37D58994-EEFF-4ED0-8278-0999CCE409FF}"/>
    <cellStyle name="Normal 6 4 3 2 3 3" xfId="3189" xr:uid="{2410CF86-0705-4BA3-99BB-68486EC83F0A}"/>
    <cellStyle name="Normal 6 4 3 2 3 3 2" xfId="5678" xr:uid="{CE72E4DA-52C6-424D-82B0-21E3CBFB7553}"/>
    <cellStyle name="Normal 6 4 3 2 3 4" xfId="3190" xr:uid="{EFE2CA46-08EC-4EEF-844A-32600689A4C2}"/>
    <cellStyle name="Normal 6 4 3 2 4" xfId="1624" xr:uid="{4485CE0E-C976-4CF5-8443-75424FE03F20}"/>
    <cellStyle name="Normal 6 4 3 2 4 2" xfId="4480" xr:uid="{58752412-A01A-44CE-B582-03B04DE6E542}"/>
    <cellStyle name="Normal 6 4 3 2 4 2 2" xfId="5679" xr:uid="{4F101E33-3BE4-4971-B565-A7679453AE5F}"/>
    <cellStyle name="Normal 6 4 3 2 4 3" xfId="5680" xr:uid="{F183B72A-2E7D-4284-97D3-AEAEB80BAD3B}"/>
    <cellStyle name="Normal 6 4 3 2 5" xfId="3191" xr:uid="{1236202B-EFB6-4313-B11B-31D9ACA57801}"/>
    <cellStyle name="Normal 6 4 3 2 5 2" xfId="5681" xr:uid="{9927232D-6838-4A26-A44A-7B62938ACAE5}"/>
    <cellStyle name="Normal 6 4 3 2 6" xfId="3192" xr:uid="{DC06AF5C-35F9-4329-B7E1-A887CFB78765}"/>
    <cellStyle name="Normal 6 4 3 3" xfId="334" xr:uid="{A9AF2CDB-2E5F-4411-B870-873488178BD5}"/>
    <cellStyle name="Normal 6 4 3 3 2" xfId="1625" xr:uid="{C1FD83F9-AA54-4C18-BB2C-E633D57F1666}"/>
    <cellStyle name="Normal 6 4 3 3 2 2" xfId="1626" xr:uid="{497E91BD-2D9B-4C72-9623-A59D581A7046}"/>
    <cellStyle name="Normal 6 4 3 3 2 2 2" xfId="4481" xr:uid="{041DCC6A-0113-4B2F-9FF7-2A6264A82330}"/>
    <cellStyle name="Normal 6 4 3 3 2 2 2 2" xfId="5682" xr:uid="{E15DDE32-2217-4254-9EFD-C5439C3926D6}"/>
    <cellStyle name="Normal 6 4 3 3 2 2 3" xfId="5683" xr:uid="{F3653ADD-FF49-48D4-8733-683F56BBC083}"/>
    <cellStyle name="Normal 6 4 3 3 2 3" xfId="3193" xr:uid="{8DFADDDF-0EA7-4615-A983-05EB0DF4A2FA}"/>
    <cellStyle name="Normal 6 4 3 3 2 3 2" xfId="5684" xr:uid="{E35B68EE-3CAC-492D-8843-AF6F437A953A}"/>
    <cellStyle name="Normal 6 4 3 3 2 4" xfId="3194" xr:uid="{08A46346-B2B2-451B-B316-7700BAC8318E}"/>
    <cellStyle name="Normal 6 4 3 3 3" xfId="1627" xr:uid="{405F337F-3845-4C75-AA85-368D5B6D065A}"/>
    <cellStyle name="Normal 6 4 3 3 3 2" xfId="4482" xr:uid="{FE492402-4FF5-4130-96BC-25C89EF6F0FB}"/>
    <cellStyle name="Normal 6 4 3 3 3 2 2" xfId="5685" xr:uid="{73912DF7-C1E0-4DF8-80F3-2BE4CEE68E1E}"/>
    <cellStyle name="Normal 6 4 3 3 3 3" xfId="5686" xr:uid="{90AA5ED7-132E-4E3D-B08A-053DCB124196}"/>
    <cellStyle name="Normal 6 4 3 3 4" xfId="3195" xr:uid="{499584E6-9FCA-478B-A2C6-8DD12CCAB623}"/>
    <cellStyle name="Normal 6 4 3 3 4 2" xfId="5687" xr:uid="{E21DF900-1C7F-4532-9F4D-3176260F525D}"/>
    <cellStyle name="Normal 6 4 3 3 5" xfId="3196" xr:uid="{71833DA0-CED3-4177-9635-1D923544159D}"/>
    <cellStyle name="Normal 6 4 3 4" xfId="1628" xr:uid="{C334469A-7B66-4769-8F01-BBFBCB692B9B}"/>
    <cellStyle name="Normal 6 4 3 4 2" xfId="1629" xr:uid="{D90E632C-5B7E-4875-BD8D-116A99AC0512}"/>
    <cellStyle name="Normal 6 4 3 4 2 2" xfId="4483" xr:uid="{B09F43C5-88F2-402F-A244-C2C3CDA7F31B}"/>
    <cellStyle name="Normal 6 4 3 4 2 2 2" xfId="5688" xr:uid="{E9C75B5C-5F0D-4F53-A700-3258A014AF5D}"/>
    <cellStyle name="Normal 6 4 3 4 2 3" xfId="5689" xr:uid="{CA64C4A3-BB07-4FAD-8927-501ACD3C9E9F}"/>
    <cellStyle name="Normal 6 4 3 4 3" xfId="3197" xr:uid="{D54A0911-FEA7-4BCA-BEF5-1CB5A134F09A}"/>
    <cellStyle name="Normal 6 4 3 4 3 2" xfId="5690" xr:uid="{2ED25528-B5C0-4A4E-909C-C316242DE41C}"/>
    <cellStyle name="Normal 6 4 3 4 4" xfId="3198" xr:uid="{5AD2166F-7529-46CE-BA0F-AACD074BF05A}"/>
    <cellStyle name="Normal 6 4 3 5" xfId="1630" xr:uid="{D2D58FC4-A74B-44C7-9DEF-F4B6E82D3F10}"/>
    <cellStyle name="Normal 6 4 3 5 2" xfId="3199" xr:uid="{E72CC0AF-90B9-4478-A238-368C53A28F82}"/>
    <cellStyle name="Normal 6 4 3 5 2 2" xfId="5691" xr:uid="{A84C73D1-7EC9-478D-A165-D1E48A2FEC39}"/>
    <cellStyle name="Normal 6 4 3 5 3" xfId="3200" xr:uid="{3751F5CF-E766-4824-9278-9C8D36FDF51E}"/>
    <cellStyle name="Normal 6 4 3 5 4" xfId="3201" xr:uid="{24B3D89E-CA25-45EA-9BC8-FEB81F22E29C}"/>
    <cellStyle name="Normal 6 4 3 6" xfId="3202" xr:uid="{F45B5664-C183-4ED7-9358-3FA95299FD76}"/>
    <cellStyle name="Normal 6 4 3 6 2" xfId="5692" xr:uid="{2A7469DF-2C60-4432-805B-D3E0A94B9096}"/>
    <cellStyle name="Normal 6 4 3 7" xfId="3203" xr:uid="{B2600C6D-1335-4B74-95A0-D1BC5BBB5286}"/>
    <cellStyle name="Normal 6 4 3 8" xfId="3204" xr:uid="{B1AB0CF5-756B-4E98-99E7-2E983A1E0FFF}"/>
    <cellStyle name="Normal 6 4 4" xfId="122" xr:uid="{8EFAF8B0-F473-4729-9702-37735BF87434}"/>
    <cellStyle name="Normal 6 4 4 2" xfId="642" xr:uid="{57B9098E-5E49-4217-8EF5-B36FC504621B}"/>
    <cellStyle name="Normal 6 4 4 2 2" xfId="643" xr:uid="{38F8AACA-68E5-46E8-92D9-9193317A455C}"/>
    <cellStyle name="Normal 6 4 4 2 2 2" xfId="1631" xr:uid="{411D7B32-661C-442E-B99D-6FDCE6F900CE}"/>
    <cellStyle name="Normal 6 4 4 2 2 2 2" xfId="1632" xr:uid="{1EBE1AEB-D017-4FF9-B009-6AF771341B17}"/>
    <cellStyle name="Normal 6 4 4 2 2 2 2 2" xfId="5693" xr:uid="{B4053CA3-2634-4BFC-B213-BAEEE3897C87}"/>
    <cellStyle name="Normal 6 4 4 2 2 2 3" xfId="5694" xr:uid="{B3C5ECBA-399E-4DC1-9364-0EE74A14845A}"/>
    <cellStyle name="Normal 6 4 4 2 2 3" xfId="1633" xr:uid="{6A445885-2A65-40EF-BE3A-0082E93193B9}"/>
    <cellStyle name="Normal 6 4 4 2 2 3 2" xfId="5695" xr:uid="{A12012E2-588E-4455-A80A-B356967ACAC6}"/>
    <cellStyle name="Normal 6 4 4 2 2 4" xfId="3205" xr:uid="{BEFFA458-60E3-4D59-8665-20B791979CD6}"/>
    <cellStyle name="Normal 6 4 4 2 3" xfId="1634" xr:uid="{44DF7895-9DEF-4053-9768-00ACB08AF175}"/>
    <cellStyle name="Normal 6 4 4 2 3 2" xfId="1635" xr:uid="{A57FCB5A-88AD-4389-A5BF-CDF56E1C6C73}"/>
    <cellStyle name="Normal 6 4 4 2 3 2 2" xfId="5696" xr:uid="{CD89EF8A-0AAA-4653-82C7-FCF435F9AE47}"/>
    <cellStyle name="Normal 6 4 4 2 3 3" xfId="5697" xr:uid="{CF69EEF0-103B-4BF5-B206-5EEC1708BE9D}"/>
    <cellStyle name="Normal 6 4 4 2 4" xfId="1636" xr:uid="{DE44E942-2F6E-4E74-B2ED-F337F25749B6}"/>
    <cellStyle name="Normal 6 4 4 2 4 2" xfId="5698" xr:uid="{32877008-4F13-465C-B1F2-272B64957BFA}"/>
    <cellStyle name="Normal 6 4 4 2 5" xfId="3206" xr:uid="{1F980F09-09D3-4DD1-9DB8-4CA88335E37D}"/>
    <cellStyle name="Normal 6 4 4 3" xfId="644" xr:uid="{B380BBE7-0BF0-43F2-82FB-2C60EA5AF925}"/>
    <cellStyle name="Normal 6 4 4 3 2" xfId="1637" xr:uid="{DDC9AE0D-9A39-4806-A427-88E79E1DDE55}"/>
    <cellStyle name="Normal 6 4 4 3 2 2" xfId="1638" xr:uid="{0009573B-F1B9-402B-921D-8E149F1F76D3}"/>
    <cellStyle name="Normal 6 4 4 3 2 2 2" xfId="5699" xr:uid="{8A570B99-A064-40E7-AEAF-52B927445EFF}"/>
    <cellStyle name="Normal 6 4 4 3 2 3" xfId="5700" xr:uid="{D19AB50E-667E-4CAC-8FBD-3CA4C89699A4}"/>
    <cellStyle name="Normal 6 4 4 3 3" xfId="1639" xr:uid="{41B3B165-1BE1-4FF7-BACC-7CEF1BE1673B}"/>
    <cellStyle name="Normal 6 4 4 3 3 2" xfId="5701" xr:uid="{AA37BA7D-0A1D-4D60-BFD8-AEF3EF4C5ADA}"/>
    <cellStyle name="Normal 6 4 4 3 4" xfId="3207" xr:uid="{F15C3044-0D55-48A0-A9B6-51AC4B8F83E5}"/>
    <cellStyle name="Normal 6 4 4 4" xfId="1640" xr:uid="{8E58608C-C762-4B22-AE54-A01ED759443B}"/>
    <cellStyle name="Normal 6 4 4 4 2" xfId="1641" xr:uid="{1FBB9FA2-7AAE-4626-AF27-87552FF1E10C}"/>
    <cellStyle name="Normal 6 4 4 4 2 2" xfId="5702" xr:uid="{B2FCDF36-FF4E-4A4F-9BC1-F758C9EE8AA4}"/>
    <cellStyle name="Normal 6 4 4 4 3" xfId="3208" xr:uid="{567F228E-E4D7-480C-9726-6C6BA5FE8321}"/>
    <cellStyle name="Normal 6 4 4 4 4" xfId="3209" xr:uid="{F4D43A33-B18C-404F-A453-6C1BF0C9FD43}"/>
    <cellStyle name="Normal 6 4 4 5" xfId="1642" xr:uid="{BBD31BE0-07AF-4775-A840-1E5AAF6EC37C}"/>
    <cellStyle name="Normal 6 4 4 5 2" xfId="5703" xr:uid="{0B7832FE-0CA3-4BE9-8196-620C11585D3D}"/>
    <cellStyle name="Normal 6 4 4 6" xfId="3210" xr:uid="{FA909BED-5100-4FCA-AE67-FAAD46ACCBA5}"/>
    <cellStyle name="Normal 6 4 4 7" xfId="3211" xr:uid="{FD181D09-BDA9-4AD6-8122-13FCEFBFC480}"/>
    <cellStyle name="Normal 6 4 5" xfId="335" xr:uid="{BF0D6708-D61C-4D1F-8BC0-79670C084F4C}"/>
    <cellStyle name="Normal 6 4 5 2" xfId="645" xr:uid="{B9D7D299-C46C-469C-A420-033A0403C698}"/>
    <cellStyle name="Normal 6 4 5 2 2" xfId="1643" xr:uid="{5D51804B-1853-4C7E-9A48-8F037B7D04DB}"/>
    <cellStyle name="Normal 6 4 5 2 2 2" xfId="1644" xr:uid="{6431EF25-95E9-4811-8780-7F098BEFB95A}"/>
    <cellStyle name="Normal 6 4 5 2 2 2 2" xfId="5704" xr:uid="{DFA1374A-A5A6-4DCE-A42F-F60172F3CF81}"/>
    <cellStyle name="Normal 6 4 5 2 2 3" xfId="5705" xr:uid="{629BA173-6D7D-4A19-B268-42A9006EAE2A}"/>
    <cellStyle name="Normal 6 4 5 2 3" xfId="1645" xr:uid="{8DC5F896-0404-4648-A9E6-3BE01E6A11B6}"/>
    <cellStyle name="Normal 6 4 5 2 3 2" xfId="5706" xr:uid="{643E4CDA-35CA-4D4B-9ACA-2DF444D6AB37}"/>
    <cellStyle name="Normal 6 4 5 2 4" xfId="3212" xr:uid="{FD986AEB-43C3-46BB-8567-448F3157AED5}"/>
    <cellStyle name="Normal 6 4 5 3" xfId="1646" xr:uid="{3DA1F81A-466B-42C3-95E4-AF82A9861CF1}"/>
    <cellStyle name="Normal 6 4 5 3 2" xfId="1647" xr:uid="{EE2BE926-747C-48C0-AC4F-E720FB4F9714}"/>
    <cellStyle name="Normal 6 4 5 3 2 2" xfId="5707" xr:uid="{13AAF121-4374-437F-83D7-3618711BEFC5}"/>
    <cellStyle name="Normal 6 4 5 3 3" xfId="3213" xr:uid="{13E4B787-B201-4F9F-A7C1-6FBED75991FB}"/>
    <cellStyle name="Normal 6 4 5 3 4" xfId="3214" xr:uid="{BEADE3BE-B052-4DFC-BD19-2C5C58D700F4}"/>
    <cellStyle name="Normal 6 4 5 4" xfId="1648" xr:uid="{E46799FC-320E-44D3-A0AC-DD7F16F65DE3}"/>
    <cellStyle name="Normal 6 4 5 4 2" xfId="5708" xr:uid="{0BECBECA-A889-4F66-A4F9-41BBDFB960EC}"/>
    <cellStyle name="Normal 6 4 5 5" xfId="3215" xr:uid="{A844D449-9C7F-47CB-8BE5-CAF912181AF5}"/>
    <cellStyle name="Normal 6 4 5 6" xfId="3216" xr:uid="{FBF95E19-14D1-43D1-884E-CD962C57A55A}"/>
    <cellStyle name="Normal 6 4 6" xfId="336" xr:uid="{D26CA81B-0D57-4981-9774-C46590498773}"/>
    <cellStyle name="Normal 6 4 6 2" xfId="1649" xr:uid="{611FABE1-2553-48F9-80DD-FBC131B6B77A}"/>
    <cellStyle name="Normal 6 4 6 2 2" xfId="1650" xr:uid="{58144C37-6AAC-4225-829B-76EC21199B1D}"/>
    <cellStyle name="Normal 6 4 6 2 2 2" xfId="5709" xr:uid="{5BDDEB8E-66FD-48ED-BA89-97A96BAE380E}"/>
    <cellStyle name="Normal 6 4 6 2 3" xfId="3217" xr:uid="{F6E1367F-66E5-41D4-BF9B-33E701AD0FEA}"/>
    <cellStyle name="Normal 6 4 6 2 4" xfId="3218" xr:uid="{2F78EEF5-8E49-4113-B995-981FC7B00CA8}"/>
    <cellStyle name="Normal 6 4 6 3" xfId="1651" xr:uid="{1AFCA1A7-AF44-475B-A4AA-A4765B820D76}"/>
    <cellStyle name="Normal 6 4 6 3 2" xfId="5710" xr:uid="{865E42C4-DF3F-4385-BB0B-D7A3F4B0C485}"/>
    <cellStyle name="Normal 6 4 6 4" xfId="3219" xr:uid="{78F9DAC1-1EBF-4EB8-8DC2-C2D6501E0150}"/>
    <cellStyle name="Normal 6 4 6 5" xfId="3220" xr:uid="{115BD7E8-80DD-4C82-BB62-181020258708}"/>
    <cellStyle name="Normal 6 4 7" xfId="1652" xr:uid="{BB2AF1FD-4940-412B-AD04-697F248C0C55}"/>
    <cellStyle name="Normal 6 4 7 2" xfId="1653" xr:uid="{7209AC92-7E04-4A68-A960-25B3B6721703}"/>
    <cellStyle name="Normal 6 4 7 2 2" xfId="5711" xr:uid="{E2315B40-C6D5-4B7C-8A99-BBF79A386A2D}"/>
    <cellStyle name="Normal 6 4 7 3" xfId="3221" xr:uid="{74815FFF-1893-4CEB-88F1-441B9D69FBFA}"/>
    <cellStyle name="Normal 6 4 7 3 2" xfId="4407" xr:uid="{FB5862EF-38EF-4C87-B3D3-08CE0F6D8C35}"/>
    <cellStyle name="Normal 6 4 7 3 3" xfId="4685" xr:uid="{9DE40221-9BB4-44D2-915E-CBF3433D7885}"/>
    <cellStyle name="Normal 6 4 7 4" xfId="3222" xr:uid="{7E854DB9-1A1C-4CD4-BD74-123CE427B6B5}"/>
    <cellStyle name="Normal 6 4 8" xfId="1654" xr:uid="{00B1B6D9-4B24-4CFB-98BD-A4D02537C9CF}"/>
    <cellStyle name="Normal 6 4 8 2" xfId="3223" xr:uid="{17785E67-4DF4-48D4-8842-351E01DB2CEF}"/>
    <cellStyle name="Normal 6 4 8 3" xfId="3224" xr:uid="{8FB11849-3B2C-41F1-B495-F148F1BBF7E1}"/>
    <cellStyle name="Normal 6 4 8 4" xfId="3225" xr:uid="{C1D26F9E-C477-46B6-8084-6114F1E02AD3}"/>
    <cellStyle name="Normal 6 4 9" xfId="3226" xr:uid="{F3860439-AB90-4E10-AC8D-8122444F315A}"/>
    <cellStyle name="Normal 6 5" xfId="123" xr:uid="{C7DA9843-8409-40F6-9AE1-F599FFA8D937}"/>
    <cellStyle name="Normal 6 5 10" xfId="3227" xr:uid="{47EFF62D-D0EA-4B3D-AAB7-B08D49CAD648}"/>
    <cellStyle name="Normal 6 5 11" xfId="3228" xr:uid="{FA0859BB-AD24-4779-9FA5-5F2C1D9F7CED}"/>
    <cellStyle name="Normal 6 5 2" xfId="124" xr:uid="{D62E8018-9845-468C-B39A-5FF6252FA932}"/>
    <cellStyle name="Normal 6 5 2 2" xfId="337" xr:uid="{D1847E0F-BC0F-4475-B795-89B39945375E}"/>
    <cellStyle name="Normal 6 5 2 2 2" xfId="646" xr:uid="{1A3DCEA0-1F95-47DF-B8CB-E88AE9C073E8}"/>
    <cellStyle name="Normal 6 5 2 2 2 2" xfId="647" xr:uid="{E4D77131-1983-425E-8C45-D56A2411B8B9}"/>
    <cellStyle name="Normal 6 5 2 2 2 2 2" xfId="1655" xr:uid="{7EE5BA1A-1288-460B-9314-A085477F1FCE}"/>
    <cellStyle name="Normal 6 5 2 2 2 2 2 2" xfId="5712" xr:uid="{5731211D-687F-4C5E-A033-86CDC0893474}"/>
    <cellStyle name="Normal 6 5 2 2 2 2 3" xfId="3229" xr:uid="{6E343D74-1647-44D5-B52D-019A6048CAE2}"/>
    <cellStyle name="Normal 6 5 2 2 2 2 4" xfId="3230" xr:uid="{690D9AD2-3DE7-4ACE-B2CD-F7588E0FEA48}"/>
    <cellStyle name="Normal 6 5 2 2 2 3" xfId="1656" xr:uid="{542CBA9A-3704-494C-82DB-5412C6D4CE54}"/>
    <cellStyle name="Normal 6 5 2 2 2 3 2" xfId="3231" xr:uid="{12293A2E-FB30-46DE-B866-B0362920742B}"/>
    <cellStyle name="Normal 6 5 2 2 2 3 3" xfId="3232" xr:uid="{B517D8C0-CE64-43B3-ABE0-AB1EC5E13A77}"/>
    <cellStyle name="Normal 6 5 2 2 2 3 4" xfId="3233" xr:uid="{3326EF14-C470-4AF8-ADE7-94934FCA9A76}"/>
    <cellStyle name="Normal 6 5 2 2 2 4" xfId="3234" xr:uid="{FC21017B-96F1-4E37-9B44-C69479D86C57}"/>
    <cellStyle name="Normal 6 5 2 2 2 5" xfId="3235" xr:uid="{CFAFAB3A-FD9B-4790-A681-D50114ADA49C}"/>
    <cellStyle name="Normal 6 5 2 2 2 6" xfId="3236" xr:uid="{BD1A5AC8-512A-4E04-8CB8-0EE6390B03E1}"/>
    <cellStyle name="Normal 6 5 2 2 3" xfId="648" xr:uid="{C7698E8F-D024-4285-B35F-E12679692389}"/>
    <cellStyle name="Normal 6 5 2 2 3 2" xfId="1657" xr:uid="{6297BEDF-04CA-4E00-A99B-1ACC66BB7FBC}"/>
    <cellStyle name="Normal 6 5 2 2 3 2 2" xfId="3237" xr:uid="{D7286F13-E194-44DA-93EC-8102B13189A6}"/>
    <cellStyle name="Normal 6 5 2 2 3 2 3" xfId="3238" xr:uid="{BF7A20B5-F510-4005-A2F7-C79CF526E35E}"/>
    <cellStyle name="Normal 6 5 2 2 3 2 4" xfId="3239" xr:uid="{8DC05D8A-1634-4B1F-AC6A-CC0FB738526C}"/>
    <cellStyle name="Normal 6 5 2 2 3 3" xfId="3240" xr:uid="{5807DB37-11EF-46AD-8AE1-B1C8E89C55FB}"/>
    <cellStyle name="Normal 6 5 2 2 3 4" xfId="3241" xr:uid="{57757C91-B929-4B1F-BFEA-BCB2C0EF156A}"/>
    <cellStyle name="Normal 6 5 2 2 3 5" xfId="3242" xr:uid="{B28F2970-EE71-4B59-BE29-EC2C9C348D12}"/>
    <cellStyle name="Normal 6 5 2 2 4" xfId="1658" xr:uid="{3D50287B-FD2E-41A6-9AD1-B57E8837BC2F}"/>
    <cellStyle name="Normal 6 5 2 2 4 2" xfId="3243" xr:uid="{983B0F92-720C-4606-9854-B0C44CD9023A}"/>
    <cellStyle name="Normal 6 5 2 2 4 3" xfId="3244" xr:uid="{6808002D-03D4-4FA3-8AB6-1D8181EF2B8D}"/>
    <cellStyle name="Normal 6 5 2 2 4 4" xfId="3245" xr:uid="{A2B3CE36-9192-42F2-BC4E-F4A7849D6A51}"/>
    <cellStyle name="Normal 6 5 2 2 5" xfId="3246" xr:uid="{977F724E-79F3-4159-9155-6CA3C4164956}"/>
    <cellStyle name="Normal 6 5 2 2 5 2" xfId="3247" xr:uid="{CC0AC392-9F44-45CE-95C5-0E32DC2D76BC}"/>
    <cellStyle name="Normal 6 5 2 2 5 3" xfId="3248" xr:uid="{CBAC29EF-6335-42A3-B7C5-273BE2D013E8}"/>
    <cellStyle name="Normal 6 5 2 2 5 4" xfId="3249" xr:uid="{BE737181-0B49-4A71-B24B-006B8277E905}"/>
    <cellStyle name="Normal 6 5 2 2 6" xfId="3250" xr:uid="{11A381DF-24BD-45E5-90AC-A303426B3A2B}"/>
    <cellStyle name="Normal 6 5 2 2 7" xfId="3251" xr:uid="{814DE6E8-3FF2-4A60-8A14-75BD3D04DD33}"/>
    <cellStyle name="Normal 6 5 2 2 8" xfId="3252" xr:uid="{D27F7501-5DA3-4255-80F1-02967AF02153}"/>
    <cellStyle name="Normal 6 5 2 3" xfId="649" xr:uid="{C9CA0489-58AF-458F-BA18-DA18396A84D5}"/>
    <cellStyle name="Normal 6 5 2 3 2" xfId="650" xr:uid="{18F05F47-A21F-42FE-9557-DB305143627E}"/>
    <cellStyle name="Normal 6 5 2 3 2 2" xfId="651" xr:uid="{FC7706F3-7B67-4EBB-87B9-18197DA6C3B1}"/>
    <cellStyle name="Normal 6 5 2 3 2 2 2" xfId="5713" xr:uid="{A8721FB2-F4AA-449F-90F7-9F3F490E2490}"/>
    <cellStyle name="Normal 6 5 2 3 2 3" xfId="3253" xr:uid="{470C7D4C-CE01-4698-9612-C3D27FD60FD6}"/>
    <cellStyle name="Normal 6 5 2 3 2 4" xfId="3254" xr:uid="{F4B57DD0-4688-470F-8A9A-1795D88D938D}"/>
    <cellStyle name="Normal 6 5 2 3 3" xfId="652" xr:uid="{67B9A983-EE1D-4444-A384-490AFA2BCAF5}"/>
    <cellStyle name="Normal 6 5 2 3 3 2" xfId="3255" xr:uid="{2D902103-B32E-4DDD-9CE6-0B35CBD5090E}"/>
    <cellStyle name="Normal 6 5 2 3 3 3" xfId="3256" xr:uid="{B30AB3E5-C9F8-4B14-AE81-4F3122279F72}"/>
    <cellStyle name="Normal 6 5 2 3 3 4" xfId="3257" xr:uid="{AB3842FA-0D1C-4321-9446-0431B6F2F913}"/>
    <cellStyle name="Normal 6 5 2 3 4" xfId="3258" xr:uid="{30D3FF42-D59A-4769-9043-A76F91263EBE}"/>
    <cellStyle name="Normal 6 5 2 3 5" xfId="3259" xr:uid="{7604E9F5-1636-42C0-BE1D-A0BFE0908BA9}"/>
    <cellStyle name="Normal 6 5 2 3 6" xfId="3260" xr:uid="{0AA779BD-6A6F-493B-96B0-A8027B9FF79C}"/>
    <cellStyle name="Normal 6 5 2 4" xfId="653" xr:uid="{70D2215E-5D22-4E40-91AA-16E09EE95F8C}"/>
    <cellStyle name="Normal 6 5 2 4 2" xfId="654" xr:uid="{097ABDA3-E4C8-46AA-90FA-8F4EE2800DBC}"/>
    <cellStyle name="Normal 6 5 2 4 2 2" xfId="3261" xr:uid="{AEA9616B-23D9-407B-8615-E5E98C95790F}"/>
    <cellStyle name="Normal 6 5 2 4 2 3" xfId="3262" xr:uid="{F7AA1A7F-66B9-4ECE-B5F2-4480745339FC}"/>
    <cellStyle name="Normal 6 5 2 4 2 4" xfId="3263" xr:uid="{97D1B586-C52A-4502-AD3D-2C67B8B75B1F}"/>
    <cellStyle name="Normal 6 5 2 4 3" xfId="3264" xr:uid="{6385FF48-47B7-4D8A-B0BC-B9D6A03D6CF7}"/>
    <cellStyle name="Normal 6 5 2 4 4" xfId="3265" xr:uid="{F54DEAB3-C41A-4367-80E7-E6936FDF6BA9}"/>
    <cellStyle name="Normal 6 5 2 4 5" xfId="3266" xr:uid="{78E37D3F-6F11-409F-9EB6-02CFA0EE4D41}"/>
    <cellStyle name="Normal 6 5 2 5" xfId="655" xr:uid="{CFA1C590-DB35-4BD7-8F34-A372BF037C60}"/>
    <cellStyle name="Normal 6 5 2 5 2" xfId="3267" xr:uid="{2D2DE5F3-15A4-4EE1-853E-614E2C739624}"/>
    <cellStyle name="Normal 6 5 2 5 3" xfId="3268" xr:uid="{AF2B2B35-0EC9-4866-9D63-FC4FA206AC30}"/>
    <cellStyle name="Normal 6 5 2 5 4" xfId="3269" xr:uid="{9234CC7B-0538-4BDE-A1A9-6B4B5FE856EF}"/>
    <cellStyle name="Normal 6 5 2 6" xfId="3270" xr:uid="{EF6F0A60-709C-4226-BB20-72218D824B62}"/>
    <cellStyle name="Normal 6 5 2 6 2" xfId="3271" xr:uid="{AFBD5578-BA8C-429F-BB39-8C10FD848DEB}"/>
    <cellStyle name="Normal 6 5 2 6 3" xfId="3272" xr:uid="{ED348A7B-E046-46F9-BC71-51BE2F23FF86}"/>
    <cellStyle name="Normal 6 5 2 6 4" xfId="3273" xr:uid="{FF2E35A0-82CE-40FE-B293-E8C236229FEF}"/>
    <cellStyle name="Normal 6 5 2 7" xfId="3274" xr:uid="{8BB2FDCA-A98B-44D5-9809-FA3B5A9E4053}"/>
    <cellStyle name="Normal 6 5 2 8" xfId="3275" xr:uid="{85B2A4FF-D600-4D47-A854-18A24F264AD9}"/>
    <cellStyle name="Normal 6 5 2 9" xfId="3276" xr:uid="{57EDC3C3-6B71-4AC8-BE4F-CF2CFEB00C95}"/>
    <cellStyle name="Normal 6 5 3" xfId="338" xr:uid="{6B9DA105-76B7-4A61-882A-AD424BAE80F9}"/>
    <cellStyle name="Normal 6 5 3 2" xfId="656" xr:uid="{684C7960-085B-4446-BF80-B80053FC50A1}"/>
    <cellStyle name="Normal 6 5 3 2 2" xfId="657" xr:uid="{44628756-450C-4EB8-A10D-C42DE64CB48F}"/>
    <cellStyle name="Normal 6 5 3 2 2 2" xfId="1659" xr:uid="{A4C21F24-1313-4D3F-8FFE-6AF5714BC4CD}"/>
    <cellStyle name="Normal 6 5 3 2 2 2 2" xfId="1660" xr:uid="{A8B89E81-088A-42D1-920B-E1041BD97D15}"/>
    <cellStyle name="Normal 6 5 3 2 2 3" xfId="1661" xr:uid="{773F5E1D-5002-4FBC-B537-D8833AAA311D}"/>
    <cellStyle name="Normal 6 5 3 2 2 4" xfId="3277" xr:uid="{71EA9029-8C1C-4331-8EE5-66171AB10C40}"/>
    <cellStyle name="Normal 6 5 3 2 3" xfId="1662" xr:uid="{DC6D5A73-AD76-4722-8F91-C2EB197AE39C}"/>
    <cellStyle name="Normal 6 5 3 2 3 2" xfId="1663" xr:uid="{A00EAD21-2D13-4E44-98B8-39961BAEF8C1}"/>
    <cellStyle name="Normal 6 5 3 2 3 3" xfId="3278" xr:uid="{A1E9C18F-4F34-42E0-A3CD-1395C01607AB}"/>
    <cellStyle name="Normal 6 5 3 2 3 4" xfId="3279" xr:uid="{ADA54DAA-CF86-4903-B019-D8281FC1EB8A}"/>
    <cellStyle name="Normal 6 5 3 2 4" xfId="1664" xr:uid="{8DEFA3EB-C597-478B-9FF4-235941DC9218}"/>
    <cellStyle name="Normal 6 5 3 2 5" xfId="3280" xr:uid="{C1F8DDDB-718A-408B-9E19-0E2370C3A270}"/>
    <cellStyle name="Normal 6 5 3 2 6" xfId="3281" xr:uid="{636DD065-D84E-44E1-91BD-FD17D5DAA787}"/>
    <cellStyle name="Normal 6 5 3 3" xfId="658" xr:uid="{6463E009-07BB-414A-B7F9-71F4B2E1C888}"/>
    <cellStyle name="Normal 6 5 3 3 2" xfId="1665" xr:uid="{2D6A1FBA-3AD9-4545-AD98-7395DD16DB89}"/>
    <cellStyle name="Normal 6 5 3 3 2 2" xfId="1666" xr:uid="{55BCCB57-42B2-4805-94D7-E8FCC9959C2C}"/>
    <cellStyle name="Normal 6 5 3 3 2 3" xfId="3282" xr:uid="{559B7952-7ACF-45D3-BB74-8AAEDC461399}"/>
    <cellStyle name="Normal 6 5 3 3 2 4" xfId="3283" xr:uid="{DE81CFD5-CC09-48EF-9167-D9728B3A1C6B}"/>
    <cellStyle name="Normal 6 5 3 3 3" xfId="1667" xr:uid="{146E317D-ED8C-4785-8262-19D4F2657CA7}"/>
    <cellStyle name="Normal 6 5 3 3 4" xfId="3284" xr:uid="{0A37F937-2187-46BB-B90B-2F21DF00554A}"/>
    <cellStyle name="Normal 6 5 3 3 5" xfId="3285" xr:uid="{2950A4F3-9E3F-449C-BD87-225FD00B0F36}"/>
    <cellStyle name="Normal 6 5 3 4" xfId="1668" xr:uid="{560B4797-0DCD-4C5E-8796-8FBB67C4653E}"/>
    <cellStyle name="Normal 6 5 3 4 2" xfId="1669" xr:uid="{909184AE-11B4-4E11-A292-A3017085E753}"/>
    <cellStyle name="Normal 6 5 3 4 3" xfId="3286" xr:uid="{156174F2-23A7-425A-97DA-7937058ECB5F}"/>
    <cellStyle name="Normal 6 5 3 4 4" xfId="3287" xr:uid="{B5AAA122-CA15-45D5-8E85-A2FAC3DD14A9}"/>
    <cellStyle name="Normal 6 5 3 5" xfId="1670" xr:uid="{38F33B21-C544-458C-AFA0-ED1D593CA462}"/>
    <cellStyle name="Normal 6 5 3 5 2" xfId="3288" xr:uid="{31F65FD4-EB8F-42CC-9C7F-A7E6CA7317F5}"/>
    <cellStyle name="Normal 6 5 3 5 3" xfId="3289" xr:uid="{49848A82-77C0-4304-AEDA-E84E3D0D92F0}"/>
    <cellStyle name="Normal 6 5 3 5 4" xfId="3290" xr:uid="{8A924039-6FC4-4536-A9B1-F5765514F650}"/>
    <cellStyle name="Normal 6 5 3 6" xfId="3291" xr:uid="{23BECA87-5A01-4DC4-AD17-3554550E1F64}"/>
    <cellStyle name="Normal 6 5 3 7" xfId="3292" xr:uid="{6FEEEB5D-26A1-417D-A44F-B6AFB930BEAB}"/>
    <cellStyle name="Normal 6 5 3 8" xfId="3293" xr:uid="{6843C882-E650-40F8-9F68-FBE82CEA6DC1}"/>
    <cellStyle name="Normal 6 5 4" xfId="339" xr:uid="{631614AB-4355-474B-B518-E6EB21ED9BD5}"/>
    <cellStyle name="Normal 6 5 4 2" xfId="659" xr:uid="{2201D4F9-A0E6-4FD1-9B7A-9A1FBE48916E}"/>
    <cellStyle name="Normal 6 5 4 2 2" xfId="660" xr:uid="{2EBC278F-7407-41BA-8DB3-AEAF9F12DD66}"/>
    <cellStyle name="Normal 6 5 4 2 2 2" xfId="1671" xr:uid="{9D43BF1F-C8E6-4FF6-A7BB-7EFE2845C17A}"/>
    <cellStyle name="Normal 6 5 4 2 2 3" xfId="3294" xr:uid="{8B64017B-AFB0-4041-82DB-3FFA675D0DC9}"/>
    <cellStyle name="Normal 6 5 4 2 2 4" xfId="3295" xr:uid="{B308C47E-08A0-4F9B-B2C0-31FB1F323C93}"/>
    <cellStyle name="Normal 6 5 4 2 3" xfId="1672" xr:uid="{C340A249-7ABC-4920-B3FB-609D82BEA63A}"/>
    <cellStyle name="Normal 6 5 4 2 4" xfId="3296" xr:uid="{6773AA99-1A4B-408E-9CCB-E22FEAA576FE}"/>
    <cellStyle name="Normal 6 5 4 2 5" xfId="3297" xr:uid="{FD6A5680-7D90-4187-9514-BE97D112A82C}"/>
    <cellStyle name="Normal 6 5 4 3" xfId="661" xr:uid="{58ADC29E-848F-4964-8BF4-2B94DA21DFEB}"/>
    <cellStyle name="Normal 6 5 4 3 2" xfId="1673" xr:uid="{B55596BE-3216-456F-9C9A-D08E8941EF50}"/>
    <cellStyle name="Normal 6 5 4 3 3" xfId="3298" xr:uid="{F53789A9-A0CD-4972-869A-3F684215CF67}"/>
    <cellStyle name="Normal 6 5 4 3 4" xfId="3299" xr:uid="{6089B0F7-B869-440C-8120-F1FAB9F386BB}"/>
    <cellStyle name="Normal 6 5 4 4" xfId="1674" xr:uid="{5432B7B0-AD44-41CD-A2F3-899990D77DEB}"/>
    <cellStyle name="Normal 6 5 4 4 2" xfId="3300" xr:uid="{945D275D-D9B1-4EA6-835C-00A0CA7B3DFD}"/>
    <cellStyle name="Normal 6 5 4 4 3" xfId="3301" xr:uid="{116C064C-1586-44EA-B274-6918E12C9379}"/>
    <cellStyle name="Normal 6 5 4 4 4" xfId="3302" xr:uid="{4F9B50CB-3B39-4A64-8B88-26115E31D50E}"/>
    <cellStyle name="Normal 6 5 4 5" xfId="3303" xr:uid="{20B2CE3A-0F43-4B4B-9D0A-D483B2014F28}"/>
    <cellStyle name="Normal 6 5 4 6" xfId="3304" xr:uid="{9816995B-5C30-4CE0-A2B1-C4E99A5E53C3}"/>
    <cellStyle name="Normal 6 5 4 7" xfId="3305" xr:uid="{D9B1D887-3D00-480F-AB4E-5AC548E8359B}"/>
    <cellStyle name="Normal 6 5 5" xfId="340" xr:uid="{3407B9B5-71CE-470D-8692-3BEC8BEDE7FB}"/>
    <cellStyle name="Normal 6 5 5 2" xfId="662" xr:uid="{B631907C-0773-4ED5-8D11-CAD513087A35}"/>
    <cellStyle name="Normal 6 5 5 2 2" xfId="1675" xr:uid="{FCA9CC7E-2D19-4911-B093-F186F1F75887}"/>
    <cellStyle name="Normal 6 5 5 2 3" xfId="3306" xr:uid="{9630C92B-269F-492D-BD26-01B9C9DA9EB8}"/>
    <cellStyle name="Normal 6 5 5 2 4" xfId="3307" xr:uid="{361AB7FA-0A41-4589-8C32-0E58B087BEB4}"/>
    <cellStyle name="Normal 6 5 5 3" xfId="1676" xr:uid="{C0A407C5-4779-415C-8EFF-BFCD2C74761F}"/>
    <cellStyle name="Normal 6 5 5 3 2" xfId="3308" xr:uid="{F860337D-F21C-4460-BA7D-D0023CA46F9F}"/>
    <cellStyle name="Normal 6 5 5 3 3" xfId="3309" xr:uid="{EBD176D2-2E62-4D6D-873C-4EE5BE420474}"/>
    <cellStyle name="Normal 6 5 5 3 4" xfId="3310" xr:uid="{5589B96F-77FB-46E4-BAD4-F8DC4E25AF8E}"/>
    <cellStyle name="Normal 6 5 5 4" xfId="3311" xr:uid="{40D7A491-6BFB-4D64-BD62-FAC648EF1B83}"/>
    <cellStyle name="Normal 6 5 5 5" xfId="3312" xr:uid="{969B48F9-91A1-43F3-9974-8289A421911D}"/>
    <cellStyle name="Normal 6 5 5 6" xfId="3313" xr:uid="{5CA9062E-201B-4CB7-AB44-28A665EC9F55}"/>
    <cellStyle name="Normal 6 5 6" xfId="663" xr:uid="{75E66C3D-42C5-4296-B6AD-701964AD1F30}"/>
    <cellStyle name="Normal 6 5 6 2" xfId="1677" xr:uid="{B195015F-55A2-4F66-A5F7-9DA9A900566A}"/>
    <cellStyle name="Normal 6 5 6 2 2" xfId="3314" xr:uid="{312ACBD3-93BB-4007-89DE-6C4A759B37A9}"/>
    <cellStyle name="Normal 6 5 6 2 3" xfId="3315" xr:uid="{BB39BF8B-D168-4855-891D-EB0CA5DA2F02}"/>
    <cellStyle name="Normal 6 5 6 2 4" xfId="3316" xr:uid="{8DBE97F5-BB0D-4D6A-B456-E80B4EC18E96}"/>
    <cellStyle name="Normal 6 5 6 3" xfId="3317" xr:uid="{668A1C32-137C-4569-AA67-62C9F5BDCDD9}"/>
    <cellStyle name="Normal 6 5 6 4" xfId="3318" xr:uid="{5E55FAED-B6B1-45FE-AF62-9AD548004149}"/>
    <cellStyle name="Normal 6 5 6 5" xfId="3319" xr:uid="{9150E2E1-B022-45D5-A660-0E764A7304EA}"/>
    <cellStyle name="Normal 6 5 7" xfId="1678" xr:uid="{1BC4F826-EFDB-4702-9B45-7C6ACB461CAB}"/>
    <cellStyle name="Normal 6 5 7 2" xfId="3320" xr:uid="{96DF40E5-801C-40CB-A492-ABD76B9D615C}"/>
    <cellStyle name="Normal 6 5 7 3" xfId="3321" xr:uid="{496ACA20-1654-47A5-8A25-EB70F4364891}"/>
    <cellStyle name="Normal 6 5 7 4" xfId="3322" xr:uid="{04C9271D-2D0D-4244-BDBE-CCA3BB18CBBE}"/>
    <cellStyle name="Normal 6 5 8" xfId="3323" xr:uid="{ADCBD0A0-E0B8-4869-87F9-EEC37E72C220}"/>
    <cellStyle name="Normal 6 5 8 2" xfId="3324" xr:uid="{FAD0EBBB-E26F-4D26-8CDF-50F2B2D9DB5C}"/>
    <cellStyle name="Normal 6 5 8 3" xfId="3325" xr:uid="{A1773A95-F601-4855-AC69-4AFC5D843BCF}"/>
    <cellStyle name="Normal 6 5 8 4" xfId="3326" xr:uid="{2D915040-62E0-4C2C-8A7F-E21CDC4C6DE0}"/>
    <cellStyle name="Normal 6 5 9" xfId="3327" xr:uid="{4D6646EE-5259-49A9-A3E6-9D306C2770B6}"/>
    <cellStyle name="Normal 6 6" xfId="125" xr:uid="{E65D9976-51A3-4AE5-A3D1-CE581AB0E08E}"/>
    <cellStyle name="Normal 6 6 2" xfId="126" xr:uid="{8ACDD9DD-58CB-49CC-A0F3-5CC1727504D0}"/>
    <cellStyle name="Normal 6 6 2 2" xfId="341" xr:uid="{1DC81342-B7BD-4AB9-AE4C-57057B7EE5AE}"/>
    <cellStyle name="Normal 6 6 2 2 2" xfId="664" xr:uid="{02C4FBA0-799E-449B-AE2C-DC6308EBFF21}"/>
    <cellStyle name="Normal 6 6 2 2 2 2" xfId="1679" xr:uid="{0B76C649-E3DD-40B0-823B-BFEFA84B097F}"/>
    <cellStyle name="Normal 6 6 2 2 2 2 2" xfId="5714" xr:uid="{76F5F62C-8012-43FE-BD60-38151ED2F881}"/>
    <cellStyle name="Normal 6 6 2 2 2 3" xfId="3328" xr:uid="{EEE6339F-3F70-4D2A-9B42-2733D095DE8C}"/>
    <cellStyle name="Normal 6 6 2 2 2 4" xfId="3329" xr:uid="{7C09FCF5-9934-44F6-B778-C6E1B0D6C9D9}"/>
    <cellStyle name="Normal 6 6 2 2 3" xfId="1680" xr:uid="{34B97495-76D2-46CC-A262-A52D2725B09D}"/>
    <cellStyle name="Normal 6 6 2 2 3 2" xfId="3330" xr:uid="{08FA6495-9717-4505-A91E-2C0E46DE038E}"/>
    <cellStyle name="Normal 6 6 2 2 3 3" xfId="3331" xr:uid="{C6FC6143-35BB-45C9-B123-C791FC148662}"/>
    <cellStyle name="Normal 6 6 2 2 3 4" xfId="3332" xr:uid="{918DFB58-E06D-4BFE-B97A-9D6B0420FC08}"/>
    <cellStyle name="Normal 6 6 2 2 4" xfId="3333" xr:uid="{5445BB7D-928D-4464-8704-E8D0CF182928}"/>
    <cellStyle name="Normal 6 6 2 2 5" xfId="3334" xr:uid="{1F8962CA-599E-4A9F-916E-B3745CC3E33A}"/>
    <cellStyle name="Normal 6 6 2 2 6" xfId="3335" xr:uid="{DB3F896E-428C-4EBE-BBF4-78CADBBFC92C}"/>
    <cellStyle name="Normal 6 6 2 3" xfId="665" xr:uid="{DAEEB627-2434-4FA0-B306-CBFE7FE421BE}"/>
    <cellStyle name="Normal 6 6 2 3 2" xfId="1681" xr:uid="{88EDC024-CDCB-4CAD-91F6-01E5FE5794C4}"/>
    <cellStyle name="Normal 6 6 2 3 2 2" xfId="3336" xr:uid="{FD9C2D9C-BB96-4CED-8994-CBF1EABB7CCD}"/>
    <cellStyle name="Normal 6 6 2 3 2 3" xfId="3337" xr:uid="{E14F4513-F764-40D3-A4EF-FF5F2D85B302}"/>
    <cellStyle name="Normal 6 6 2 3 2 4" xfId="3338" xr:uid="{40EEE712-08F3-4F34-8447-9C7B4B525B57}"/>
    <cellStyle name="Normal 6 6 2 3 3" xfId="3339" xr:uid="{80DFF0FB-7068-43BB-9192-40E604E772FE}"/>
    <cellStyle name="Normal 6 6 2 3 4" xfId="3340" xr:uid="{375170EC-C21B-4509-A0F5-806C810F8486}"/>
    <cellStyle name="Normal 6 6 2 3 5" xfId="3341" xr:uid="{449AA5A2-632B-4F25-AAF4-B0046EBD7721}"/>
    <cellStyle name="Normal 6 6 2 4" xfId="1682" xr:uid="{956C0A06-2050-4772-990C-7606CA974F64}"/>
    <cellStyle name="Normal 6 6 2 4 2" xfId="3342" xr:uid="{233536F7-956E-420B-B63A-DC8FB1B8B801}"/>
    <cellStyle name="Normal 6 6 2 4 3" xfId="3343" xr:uid="{8A54F4A7-F245-49C1-BEC6-22AEF5461632}"/>
    <cellStyle name="Normal 6 6 2 4 4" xfId="3344" xr:uid="{1658D786-B1F5-4237-8C33-B9605BFDEC3A}"/>
    <cellStyle name="Normal 6 6 2 5" xfId="3345" xr:uid="{3F180183-72D9-4E39-9DA7-724C8CD160C7}"/>
    <cellStyle name="Normal 6 6 2 5 2" xfId="3346" xr:uid="{73008F83-80C9-4DC3-8CE5-05B49A263DF2}"/>
    <cellStyle name="Normal 6 6 2 5 3" xfId="3347" xr:uid="{2601A0B2-0B64-4149-ADDE-F9FFB9C01C1B}"/>
    <cellStyle name="Normal 6 6 2 5 4" xfId="3348" xr:uid="{80F4F151-227A-44B0-AE79-232B75467E36}"/>
    <cellStyle name="Normal 6 6 2 6" xfId="3349" xr:uid="{324E6BA4-A26C-4125-A32E-CD11C7BA10DF}"/>
    <cellStyle name="Normal 6 6 2 7" xfId="3350" xr:uid="{BF050466-4B0C-4039-ACAB-DB67EC385182}"/>
    <cellStyle name="Normal 6 6 2 8" xfId="3351" xr:uid="{3A69CB19-B15A-4CCE-980F-A88A4D054D36}"/>
    <cellStyle name="Normal 6 6 3" xfId="342" xr:uid="{0EEC4EEC-F179-4EE9-9F43-7862D4F9EA48}"/>
    <cellStyle name="Normal 6 6 3 2" xfId="666" xr:uid="{5B7AFF9C-CD6B-491D-BD3C-3178C5871CDC}"/>
    <cellStyle name="Normal 6 6 3 2 2" xfId="667" xr:uid="{9BF3EF53-2AC8-4C0B-8B80-1DE706E8C56A}"/>
    <cellStyle name="Normal 6 6 3 2 2 2" xfId="5715" xr:uid="{6B6FA367-8881-451D-8581-1D82EAD5CA23}"/>
    <cellStyle name="Normal 6 6 3 2 3" xfId="3352" xr:uid="{81C57D4D-C13C-41E7-AB65-8D519DE426BF}"/>
    <cellStyle name="Normal 6 6 3 2 4" xfId="3353" xr:uid="{59BADD19-EC3E-4A18-8FF9-51AF46ABD32E}"/>
    <cellStyle name="Normal 6 6 3 3" xfId="668" xr:uid="{4B62EAA9-6F70-4447-8879-167643D6963C}"/>
    <cellStyle name="Normal 6 6 3 3 2" xfId="3354" xr:uid="{DCC08B52-8F88-41BB-B99A-7EC7329FBA93}"/>
    <cellStyle name="Normal 6 6 3 3 3" xfId="3355" xr:uid="{B40D455A-C483-4B19-9BCD-837A5F705B55}"/>
    <cellStyle name="Normal 6 6 3 3 4" xfId="3356" xr:uid="{4D12B857-CB4E-4132-945B-B6A6DCB04311}"/>
    <cellStyle name="Normal 6 6 3 4" xfId="3357" xr:uid="{B6D1EC96-BC2D-46ED-B486-BE83A7200F9F}"/>
    <cellStyle name="Normal 6 6 3 5" xfId="3358" xr:uid="{A23509AD-80FE-4DD6-9680-D9AD31D6C39C}"/>
    <cellStyle name="Normal 6 6 3 6" xfId="3359" xr:uid="{33705C7B-0024-460B-986C-C10F050C31FB}"/>
    <cellStyle name="Normal 6 6 4" xfId="343" xr:uid="{0AC6720B-4D7E-410D-AFB5-54F2E31F9CF9}"/>
    <cellStyle name="Normal 6 6 4 2" xfId="669" xr:uid="{CA42D1CD-37B1-4440-8AA3-3EC02D2641FB}"/>
    <cellStyle name="Normal 6 6 4 2 2" xfId="3360" xr:uid="{F6958CC9-C8DA-476C-8D0B-F94EA00DF49E}"/>
    <cellStyle name="Normal 6 6 4 2 3" xfId="3361" xr:uid="{6C161C21-9DBE-4AC9-A294-F863EC042C8A}"/>
    <cellStyle name="Normal 6 6 4 2 4" xfId="3362" xr:uid="{0ED6CADC-3CCD-482A-8087-D8FE7621038F}"/>
    <cellStyle name="Normal 6 6 4 3" xfId="3363" xr:uid="{1B4A7FAF-5C77-4955-8227-0FD2BE9E3691}"/>
    <cellStyle name="Normal 6 6 4 4" xfId="3364" xr:uid="{0929B190-86AF-447D-B689-2DC35DA3FA83}"/>
    <cellStyle name="Normal 6 6 4 5" xfId="3365" xr:uid="{82128AA7-8F9D-49F0-A1D1-FCC58001A335}"/>
    <cellStyle name="Normal 6 6 5" xfId="670" xr:uid="{226B6D89-FDED-437C-B13F-C3A35D3134C8}"/>
    <cellStyle name="Normal 6 6 5 2" xfId="3366" xr:uid="{3E62DB18-72D1-476C-8470-CBAA2BEC668A}"/>
    <cellStyle name="Normal 6 6 5 3" xfId="3367" xr:uid="{1671082E-EBD8-4387-85CB-29B02F6E8435}"/>
    <cellStyle name="Normal 6 6 5 4" xfId="3368" xr:uid="{A3641B4E-7F74-4311-B24E-EA03A65ACCEC}"/>
    <cellStyle name="Normal 6 6 6" xfId="3369" xr:uid="{F5D1883F-8D7D-44BA-A4F8-0E9BB2325E7E}"/>
    <cellStyle name="Normal 6 6 6 2" xfId="3370" xr:uid="{C1A2B3FC-B12B-4A14-92C1-3AD407EFAD59}"/>
    <cellStyle name="Normal 6 6 6 3" xfId="3371" xr:uid="{B35EABD0-0911-4AC7-ADD4-245BACAD101D}"/>
    <cellStyle name="Normal 6 6 6 4" xfId="3372" xr:uid="{76788001-B665-4CE7-BF8C-5A1A74A104C6}"/>
    <cellStyle name="Normal 6 6 7" xfId="3373" xr:uid="{C4770E0C-F318-47DB-8A0D-752C846DCE82}"/>
    <cellStyle name="Normal 6 6 8" xfId="3374" xr:uid="{AB9EA036-8488-4CA8-8381-794136831577}"/>
    <cellStyle name="Normal 6 6 9" xfId="3375" xr:uid="{38FECDD1-F98C-413E-9099-1D6A9AE6F138}"/>
    <cellStyle name="Normal 6 7" xfId="127" xr:uid="{27B9D1CA-C134-4BB1-960E-966644C741D4}"/>
    <cellStyle name="Normal 6 7 2" xfId="344" xr:uid="{47D3EF25-F365-4B0E-A718-58EB64EAEAC8}"/>
    <cellStyle name="Normal 6 7 2 2" xfId="671" xr:uid="{BB371360-1626-4DB4-B055-1F29D0DB2C58}"/>
    <cellStyle name="Normal 6 7 2 2 2" xfId="1683" xr:uid="{44954A14-954E-4DD6-8071-0165DC03B5D7}"/>
    <cellStyle name="Normal 6 7 2 2 2 2" xfId="1684" xr:uid="{F82A8EB5-1528-4E91-AF07-658A64FAD80C}"/>
    <cellStyle name="Normal 6 7 2 2 3" xfId="1685" xr:uid="{0210F402-F28F-4246-9D4A-D0BC07C5DE2F}"/>
    <cellStyle name="Normal 6 7 2 2 4" xfId="3376" xr:uid="{A1E67623-7D7A-4ACC-932D-58DE3B0D3958}"/>
    <cellStyle name="Normal 6 7 2 3" xfId="1686" xr:uid="{9DB4BC28-96CC-47D5-A5C5-407BDC717F96}"/>
    <cellStyle name="Normal 6 7 2 3 2" xfId="1687" xr:uid="{1D667990-FDE9-4C78-B1FB-85C6FBB3B817}"/>
    <cellStyle name="Normal 6 7 2 3 3" xfId="3377" xr:uid="{D574FB00-9F4B-405A-A16A-124FD006A836}"/>
    <cellStyle name="Normal 6 7 2 3 4" xfId="3378" xr:uid="{A782518B-F106-4562-963E-8870FF28DFD1}"/>
    <cellStyle name="Normal 6 7 2 4" xfId="1688" xr:uid="{DF909274-B40F-4A71-BF84-9632C01B0AE1}"/>
    <cellStyle name="Normal 6 7 2 5" xfId="3379" xr:uid="{938FFCCB-BC04-470D-A98E-CD821A73FE55}"/>
    <cellStyle name="Normal 6 7 2 6" xfId="3380" xr:uid="{3E20B04B-EC70-4F60-BE20-D6529FB90ACF}"/>
    <cellStyle name="Normal 6 7 3" xfId="672" xr:uid="{FF21A8D6-5A33-40CB-86ED-3CE57E220C19}"/>
    <cellStyle name="Normal 6 7 3 2" xfId="1689" xr:uid="{A81F8E85-03F7-4BC1-A4EA-B01578FD63C0}"/>
    <cellStyle name="Normal 6 7 3 2 2" xfId="1690" xr:uid="{C1F157FF-7C24-4210-A3B7-A6BF0744EAE2}"/>
    <cellStyle name="Normal 6 7 3 2 3" xfId="3381" xr:uid="{5B243077-3999-4697-9227-989960D22CAC}"/>
    <cellStyle name="Normal 6 7 3 2 4" xfId="3382" xr:uid="{7810B69E-8A01-49BC-A9F2-247C58C6229A}"/>
    <cellStyle name="Normal 6 7 3 3" xfId="1691" xr:uid="{5CBADB00-8C10-48FD-BC3F-EDE159AD2ADA}"/>
    <cellStyle name="Normal 6 7 3 4" xfId="3383" xr:uid="{231F964D-E31E-466E-B7D7-2EB4128C5DE5}"/>
    <cellStyle name="Normal 6 7 3 5" xfId="3384" xr:uid="{F1F93F0B-E146-4AAA-B653-27A9CF5CBBAC}"/>
    <cellStyle name="Normal 6 7 4" xfId="1692" xr:uid="{1A45A85B-59B1-4E96-A4FD-5925A9FBA1C7}"/>
    <cellStyle name="Normal 6 7 4 2" xfId="1693" xr:uid="{747349F5-54D7-41B1-90C1-72FAC60868CB}"/>
    <cellStyle name="Normal 6 7 4 3" xfId="3385" xr:uid="{B01FF8EA-A004-44D1-94C8-F592C65C6160}"/>
    <cellStyle name="Normal 6 7 4 4" xfId="3386" xr:uid="{1A16589C-ED19-4878-8721-DB447FAAC4D8}"/>
    <cellStyle name="Normal 6 7 5" xfId="1694" xr:uid="{79A7542B-1719-4CAB-9E98-7CAF4EB3FEA6}"/>
    <cellStyle name="Normal 6 7 5 2" xfId="3387" xr:uid="{7518C65D-C76A-4E8D-A08F-4B4ACC0AC936}"/>
    <cellStyle name="Normal 6 7 5 3" xfId="3388" xr:uid="{151C678B-2C6A-4626-8F1C-EDD2EF07C758}"/>
    <cellStyle name="Normal 6 7 5 4" xfId="3389" xr:uid="{2F88DC2B-1A2C-4E1D-8565-1F94795F696D}"/>
    <cellStyle name="Normal 6 7 6" xfId="3390" xr:uid="{F60045BE-4ED0-4E55-8B12-57A373F13654}"/>
    <cellStyle name="Normal 6 7 7" xfId="3391" xr:uid="{BC849A74-51DA-45C6-9035-3314940F3D22}"/>
    <cellStyle name="Normal 6 7 8" xfId="3392" xr:uid="{0F467C48-87DC-400A-B9C2-DC858B2AABB0}"/>
    <cellStyle name="Normal 6 8" xfId="345" xr:uid="{89E0157B-DC13-4978-B775-3D41D99E3F68}"/>
    <cellStyle name="Normal 6 8 2" xfId="673" xr:uid="{265C250C-2CDC-4F64-9EDD-5F3E3248722F}"/>
    <cellStyle name="Normal 6 8 2 2" xfId="674" xr:uid="{8F600843-0C8F-45DD-BD1F-D7FC0AC32600}"/>
    <cellStyle name="Normal 6 8 2 2 2" xfId="1695" xr:uid="{A1BED3B6-4807-4ED6-A8CB-CF372AB9DFB0}"/>
    <cellStyle name="Normal 6 8 2 2 3" xfId="3393" xr:uid="{D4790D22-7627-480D-A46B-3225BA7CA21F}"/>
    <cellStyle name="Normal 6 8 2 2 4" xfId="3394" xr:uid="{F7DAE1B1-8148-4A80-8802-E2C62CD5953F}"/>
    <cellStyle name="Normal 6 8 2 3" xfId="1696" xr:uid="{F008672C-8BBD-429C-9292-EB1EEEBE9EC1}"/>
    <cellStyle name="Normal 6 8 2 4" xfId="3395" xr:uid="{0766EA1E-F01B-4C4C-842C-6A2B236F3E17}"/>
    <cellStyle name="Normal 6 8 2 5" xfId="3396" xr:uid="{AB3ABFE2-158A-48A5-BF62-B8A114B0F9CD}"/>
    <cellStyle name="Normal 6 8 3" xfId="675" xr:uid="{66EC70E0-5BE3-4652-8FC6-C4A23990E261}"/>
    <cellStyle name="Normal 6 8 3 2" xfId="1697" xr:uid="{EF472E8C-737F-45EE-946C-049D469EF95B}"/>
    <cellStyle name="Normal 6 8 3 3" xfId="3397" xr:uid="{BD50F42F-1FAB-46C2-B55D-1DDCF73A4F22}"/>
    <cellStyle name="Normal 6 8 3 4" xfId="3398" xr:uid="{003609CD-FE21-4AEF-9EB1-356EAA0D6944}"/>
    <cellStyle name="Normal 6 8 4" xfId="1698" xr:uid="{2A8BA02A-25EC-4C05-A157-3F98C0F62844}"/>
    <cellStyle name="Normal 6 8 4 2" xfId="3399" xr:uid="{7A5026D2-F56A-4E26-A08F-8E252C954C70}"/>
    <cellStyle name="Normal 6 8 4 3" xfId="3400" xr:uid="{FC94B11C-F12D-4564-8A47-EAB30248741A}"/>
    <cellStyle name="Normal 6 8 4 4" xfId="3401" xr:uid="{F7B64A46-225C-4039-8DD8-3B1B325AF9AC}"/>
    <cellStyle name="Normal 6 8 5" xfId="3402" xr:uid="{C1E51C74-1707-420E-B0BC-8C60714AAE9D}"/>
    <cellStyle name="Normal 6 8 6" xfId="3403" xr:uid="{DEA7EAAD-E460-4619-BD31-8168889B1168}"/>
    <cellStyle name="Normal 6 8 7" xfId="3404" xr:uid="{FF845914-241C-4F90-8FE9-F72E54367266}"/>
    <cellStyle name="Normal 6 9" xfId="346" xr:uid="{4B1C3138-4EF2-4DCC-862B-A4A9FE829FFB}"/>
    <cellStyle name="Normal 6 9 2" xfId="676" xr:uid="{A6B0B7F3-F61E-46A3-8419-5E36253440A8}"/>
    <cellStyle name="Normal 6 9 2 2" xfId="1699" xr:uid="{16AF319F-0507-4963-B481-5A43C0434568}"/>
    <cellStyle name="Normal 6 9 2 3" xfId="3405" xr:uid="{98F3409E-22AC-4A84-80D6-8291299C66F2}"/>
    <cellStyle name="Normal 6 9 2 4" xfId="3406" xr:uid="{72C1C956-F565-46B8-90CB-08940FFE09FA}"/>
    <cellStyle name="Normal 6 9 3" xfId="1700" xr:uid="{FAA10B02-623F-4CF4-A35A-E65DCF8F54AF}"/>
    <cellStyle name="Normal 6 9 3 2" xfId="3407" xr:uid="{9E60F174-2433-44B8-95DB-46EBA499D174}"/>
    <cellStyle name="Normal 6 9 3 3" xfId="3408" xr:uid="{BE9BE5CC-5530-4BFA-BB8E-E93B8A2527EC}"/>
    <cellStyle name="Normal 6 9 3 4" xfId="3409" xr:uid="{84F14A24-D61E-452B-BE41-B5B78110B90E}"/>
    <cellStyle name="Normal 6 9 4" xfId="3410" xr:uid="{64B64C78-4030-4957-A7F2-3288BB6C1626}"/>
    <cellStyle name="Normal 6 9 5" xfId="3411" xr:uid="{69161D07-5D08-412A-8961-8E5F9706DCA8}"/>
    <cellStyle name="Normal 6 9 6" xfId="3412" xr:uid="{EAEC1E68-6DAD-4E1B-9C61-FFC001EFDC0A}"/>
    <cellStyle name="Normal 7" xfId="128" xr:uid="{06132D2D-7826-4C8D-B15A-7EC14C6AE397}"/>
    <cellStyle name="Normal 7 10" xfId="1701" xr:uid="{93440B13-DD85-47CC-956C-5C1DCDBDC7AF}"/>
    <cellStyle name="Normal 7 10 2" xfId="3413" xr:uid="{0EBEB2EC-3DCD-49F8-8A29-3BE325506212}"/>
    <cellStyle name="Normal 7 10 2 2" xfId="6068" xr:uid="{44191969-498C-42A1-9A79-CE5577750EE2}"/>
    <cellStyle name="Normal 7 10 3" xfId="3414" xr:uid="{1BFC7770-9CEB-423F-B792-19A864F6197D}"/>
    <cellStyle name="Normal 7 10 4" xfId="3415" xr:uid="{93E5A295-B28B-4BF2-9282-05532A74EE1E}"/>
    <cellStyle name="Normal 7 11" xfId="3416" xr:uid="{BC40B316-A18F-4901-BA23-F1102F6BDDEF}"/>
    <cellStyle name="Normal 7 11 2" xfId="3417" xr:uid="{594990CD-6403-4A75-8AD8-6C16BEE09891}"/>
    <cellStyle name="Normal 7 11 3" xfId="3418" xr:uid="{30265E4C-7ECF-4134-85A5-659371F35132}"/>
    <cellStyle name="Normal 7 11 4" xfId="3419" xr:uid="{9536B979-9F8E-4C6D-A7C9-5301025CE05F}"/>
    <cellStyle name="Normal 7 12" xfId="3420" xr:uid="{4D48A5D9-3449-4938-9830-65F80F0259F5}"/>
    <cellStyle name="Normal 7 12 2" xfId="3421" xr:uid="{603E20B4-2783-4058-8737-27D938289884}"/>
    <cellStyle name="Normal 7 13" xfId="3422" xr:uid="{F64A6956-AAAC-4EFF-91D3-9DB3E831E407}"/>
    <cellStyle name="Normal 7 14" xfId="3423" xr:uid="{120DD70A-16E3-44F2-A89B-748B3654D4B9}"/>
    <cellStyle name="Normal 7 15" xfId="3424" xr:uid="{F27B36E7-D7D6-4CD0-ADB2-AB68B57E8E27}"/>
    <cellStyle name="Normal 7 2" xfId="129" xr:uid="{A4A5A9F0-73B9-4521-AF26-D8D883E560C6}"/>
    <cellStyle name="Normal 7 2 10" xfId="3425" xr:uid="{51B24CB9-6770-4381-AE56-A9CE3AAFA6BA}"/>
    <cellStyle name="Normal 7 2 11" xfId="3426" xr:uid="{26F76DB9-F168-4423-BE0B-E7F2E8F89E88}"/>
    <cellStyle name="Normal 7 2 2" xfId="130" xr:uid="{4B295D14-EBB6-4031-8AF5-16A7937E8DC3}"/>
    <cellStyle name="Normal 7 2 2 2" xfId="131" xr:uid="{42997D57-D28A-43D8-B87D-76328E3CA228}"/>
    <cellStyle name="Normal 7 2 2 2 2" xfId="347" xr:uid="{6EA38E4A-D608-41B1-BBEF-3EAD078AFB27}"/>
    <cellStyle name="Normal 7 2 2 2 2 2" xfId="677" xr:uid="{542C3E55-D2A6-47C7-9309-C746515EF82C}"/>
    <cellStyle name="Normal 7 2 2 2 2 2 2" xfId="678" xr:uid="{BF845D01-5547-46A5-B132-4F56A78BEB9C}"/>
    <cellStyle name="Normal 7 2 2 2 2 2 2 2" xfId="1702" xr:uid="{E2911FF4-4364-41D4-980A-4FB68D8401BF}"/>
    <cellStyle name="Normal 7 2 2 2 2 2 2 2 2" xfId="1703" xr:uid="{6B68B0A1-7539-43E5-ADFF-72A3551CAA5E}"/>
    <cellStyle name="Normal 7 2 2 2 2 2 2 2 2 2" xfId="5716" xr:uid="{4863ACFC-74EF-40DF-8B4C-712969A642A3}"/>
    <cellStyle name="Normal 7 2 2 2 2 2 2 2 3" xfId="5717" xr:uid="{8D159633-2A23-4E20-A5BB-13FE9B9584BC}"/>
    <cellStyle name="Normal 7 2 2 2 2 2 2 3" xfId="1704" xr:uid="{C5F80DEC-574A-4EDE-93AD-6A650061F4BD}"/>
    <cellStyle name="Normal 7 2 2 2 2 2 2 3 2" xfId="5718" xr:uid="{09A34EB9-FA68-4428-A1AB-438AE963F7B6}"/>
    <cellStyle name="Normal 7 2 2 2 2 2 2 4" xfId="5719" xr:uid="{7813AE5E-1339-41E7-97E3-CF371D45E3DC}"/>
    <cellStyle name="Normal 7 2 2 2 2 2 3" xfId="1705" xr:uid="{C90EA2B3-E3DA-4ABC-A0D5-55C715E4E55D}"/>
    <cellStyle name="Normal 7 2 2 2 2 2 3 2" xfId="1706" xr:uid="{04935D42-F1AF-4702-9309-36E8A27A8E02}"/>
    <cellStyle name="Normal 7 2 2 2 2 2 3 2 2" xfId="5720" xr:uid="{6DEDFDAC-A303-477C-87EF-8A36E88409CE}"/>
    <cellStyle name="Normal 7 2 2 2 2 2 3 3" xfId="5721" xr:uid="{2DDF48A3-E48F-45E9-A82B-8EC8C515452B}"/>
    <cellStyle name="Normal 7 2 2 2 2 2 4" xfId="1707" xr:uid="{C408E915-296D-44B8-98D0-FEC7B8DD7B26}"/>
    <cellStyle name="Normal 7 2 2 2 2 2 4 2" xfId="5722" xr:uid="{5B9ADD80-ADFC-4B98-B528-6D06EBBA7CA1}"/>
    <cellStyle name="Normal 7 2 2 2 2 2 5" xfId="5723" xr:uid="{70C887AC-A99B-4928-A504-CB9702420DF3}"/>
    <cellStyle name="Normal 7 2 2 2 2 3" xfId="679" xr:uid="{34F42F44-AEEB-4005-A398-BC99115D56B9}"/>
    <cellStyle name="Normal 7 2 2 2 2 3 2" xfId="1708" xr:uid="{A74049A7-C30F-4DB2-992C-678080580A20}"/>
    <cellStyle name="Normal 7 2 2 2 2 3 2 2" xfId="1709" xr:uid="{665CA11A-8071-4B6B-B44A-7F81245FB4B1}"/>
    <cellStyle name="Normal 7 2 2 2 2 3 2 2 2" xfId="5724" xr:uid="{EC0E8107-DDE8-44CA-9CEF-B6A462EB5F3D}"/>
    <cellStyle name="Normal 7 2 2 2 2 3 2 3" xfId="5725" xr:uid="{26FBA54E-FE57-4340-A85B-A5274C9E0750}"/>
    <cellStyle name="Normal 7 2 2 2 2 3 3" xfId="1710" xr:uid="{B64E68E7-0F76-4ADC-BF8C-E460A7DC26B1}"/>
    <cellStyle name="Normal 7 2 2 2 2 3 3 2" xfId="5726" xr:uid="{4FA540B6-3D31-4649-8ADB-A08BE6C841B5}"/>
    <cellStyle name="Normal 7 2 2 2 2 3 4" xfId="3427" xr:uid="{E332A645-A64F-41C9-BBAC-6FD93F1AA932}"/>
    <cellStyle name="Normal 7 2 2 2 2 4" xfId="1711" xr:uid="{E940DD6A-8344-4D06-BED2-5E5FC27BD0B9}"/>
    <cellStyle name="Normal 7 2 2 2 2 4 2" xfId="1712" xr:uid="{058639B3-9D20-451E-9BCC-3BD1513A4B99}"/>
    <cellStyle name="Normal 7 2 2 2 2 4 2 2" xfId="5727" xr:uid="{8B62670C-C47A-4080-9601-4AE2ADBBF225}"/>
    <cellStyle name="Normal 7 2 2 2 2 4 3" xfId="5728" xr:uid="{9F35252A-E0C3-4F1C-AD3F-F6D8F76F99F8}"/>
    <cellStyle name="Normal 7 2 2 2 2 5" xfId="1713" xr:uid="{7B1649DC-F2E8-4450-98D4-8EE9D5CE98EC}"/>
    <cellStyle name="Normal 7 2 2 2 2 5 2" xfId="5729" xr:uid="{9684DF40-5558-4882-A707-308E19C74B0B}"/>
    <cellStyle name="Normal 7 2 2 2 2 6" xfId="3428" xr:uid="{A54F7235-677E-4BAB-97A7-E2EEA6A29FD2}"/>
    <cellStyle name="Normal 7 2 2 2 3" xfId="348" xr:uid="{14A7DE82-E233-4F1A-AF51-C440B29166EC}"/>
    <cellStyle name="Normal 7 2 2 2 3 2" xfId="680" xr:uid="{DE25D58B-C8D3-49D8-9DBF-0C5D59ECC1FC}"/>
    <cellStyle name="Normal 7 2 2 2 3 2 2" xfId="681" xr:uid="{433B88D8-AC44-4B9A-84DD-D84ACF877766}"/>
    <cellStyle name="Normal 7 2 2 2 3 2 2 2" xfId="1714" xr:uid="{77750A6A-6DEC-407B-94BE-30E138207083}"/>
    <cellStyle name="Normal 7 2 2 2 3 2 2 2 2" xfId="1715" xr:uid="{1AD61F5D-26FD-47C0-8466-FCF319CE97D1}"/>
    <cellStyle name="Normal 7 2 2 2 3 2 2 3" xfId="1716" xr:uid="{91AD40E2-523B-4E4F-A364-5A9192C45FD2}"/>
    <cellStyle name="Normal 7 2 2 2 3 2 3" xfId="1717" xr:uid="{08E78344-789E-4D7A-BF6E-378AEC620226}"/>
    <cellStyle name="Normal 7 2 2 2 3 2 3 2" xfId="1718" xr:uid="{66C78489-C7EA-4684-9EE4-B9F562B52813}"/>
    <cellStyle name="Normal 7 2 2 2 3 2 4" xfId="1719" xr:uid="{A212AD72-DAD4-45CC-90CE-99592C140CB5}"/>
    <cellStyle name="Normal 7 2 2 2 3 3" xfId="682" xr:uid="{4D11CD33-31F3-4C17-8207-42F347035196}"/>
    <cellStyle name="Normal 7 2 2 2 3 3 2" xfId="1720" xr:uid="{012849DC-F27E-40E2-A811-4684CA18EF61}"/>
    <cellStyle name="Normal 7 2 2 2 3 3 2 2" xfId="1721" xr:uid="{115CF366-0B6D-42C8-87E6-8CFB8D1A5150}"/>
    <cellStyle name="Normal 7 2 2 2 3 3 3" xfId="1722" xr:uid="{5511DD12-3305-476E-A171-4F08D7281ECC}"/>
    <cellStyle name="Normal 7 2 2 2 3 4" xfId="1723" xr:uid="{16D8D2A1-3974-43BD-9B08-427127D6D12E}"/>
    <cellStyle name="Normal 7 2 2 2 3 4 2" xfId="1724" xr:uid="{5EE137E7-1B27-4E2B-9BB2-95E4632D7FF8}"/>
    <cellStyle name="Normal 7 2 2 2 3 5" xfId="1725" xr:uid="{6346BC36-03FC-4EEE-A4B5-CAC3D04D4A97}"/>
    <cellStyle name="Normal 7 2 2 2 4" xfId="683" xr:uid="{E128AF74-D2DB-4B60-B899-0B3B8AED8A1D}"/>
    <cellStyle name="Normal 7 2 2 2 4 2" xfId="684" xr:uid="{15A1B191-032F-4310-968F-0C8E9EB0A1A2}"/>
    <cellStyle name="Normal 7 2 2 2 4 2 2" xfId="1726" xr:uid="{B7879A97-4A6F-4B45-A5DC-54D7336F6136}"/>
    <cellStyle name="Normal 7 2 2 2 4 2 2 2" xfId="1727" xr:uid="{F3382D9B-52EC-43B9-9FFB-6D78B438CF88}"/>
    <cellStyle name="Normal 7 2 2 2 4 2 3" xfId="1728" xr:uid="{41168D95-A194-4BAF-82A0-F5CE63D58EE3}"/>
    <cellStyle name="Normal 7 2 2 2 4 3" xfId="1729" xr:uid="{14B0920A-DCCA-46BA-974F-812289CFBBD6}"/>
    <cellStyle name="Normal 7 2 2 2 4 3 2" xfId="1730" xr:uid="{2C68E05F-4FAD-402F-B18B-2C8B164099D3}"/>
    <cellStyle name="Normal 7 2 2 2 4 4" xfId="1731" xr:uid="{D3CC6700-F5BC-48EC-8E1A-30AD00194B64}"/>
    <cellStyle name="Normal 7 2 2 2 5" xfId="685" xr:uid="{DD443F09-9BBC-4775-8A08-A226DE697910}"/>
    <cellStyle name="Normal 7 2 2 2 5 2" xfId="1732" xr:uid="{CE434AC3-1F88-4D9B-B21E-FB98E2B4523E}"/>
    <cellStyle name="Normal 7 2 2 2 5 2 2" xfId="1733" xr:uid="{55D3460D-54BC-4BF6-BBAE-E3A5B622195C}"/>
    <cellStyle name="Normal 7 2 2 2 5 3" xfId="1734" xr:uid="{5618D48A-35CF-4BA0-A738-778B1271A93B}"/>
    <cellStyle name="Normal 7 2 2 2 5 4" xfId="3429" xr:uid="{805646D7-42B8-4959-B740-1A2E803B768E}"/>
    <cellStyle name="Normal 7 2 2 2 6" xfId="1735" xr:uid="{DA85105F-73C2-4D46-9ED7-96D4E2DE19B4}"/>
    <cellStyle name="Normal 7 2 2 2 6 2" xfId="1736" xr:uid="{B2ACBB21-5284-4BC3-9E0B-E1AE6C6501CB}"/>
    <cellStyle name="Normal 7 2 2 2 7" xfId="1737" xr:uid="{5969C2B6-AC91-4F55-8642-54A46994310F}"/>
    <cellStyle name="Normal 7 2 2 2 8" xfId="3430" xr:uid="{144697CF-37A9-4A5C-A8DF-4EFCC9CF3B46}"/>
    <cellStyle name="Normal 7 2 2 3" xfId="349" xr:uid="{D4C6ADE0-CF48-4D6B-823F-C58EB231A62A}"/>
    <cellStyle name="Normal 7 2 2 3 2" xfId="686" xr:uid="{22C6B22F-A301-45DB-9400-1F03CE344CC3}"/>
    <cellStyle name="Normal 7 2 2 3 2 2" xfId="687" xr:uid="{B19669B9-D908-4DB5-BDFF-77E06713E697}"/>
    <cellStyle name="Normal 7 2 2 3 2 2 2" xfId="1738" xr:uid="{9839703A-8E9F-46D3-B8F5-5F134CB074FB}"/>
    <cellStyle name="Normal 7 2 2 3 2 2 2 2" xfId="1739" xr:uid="{9226CE0C-704A-4B1C-A8FB-7E818BE700AA}"/>
    <cellStyle name="Normal 7 2 2 3 2 2 2 2 2" xfId="5730" xr:uid="{72F5ED32-07A9-426F-BCBF-F70ED673FE26}"/>
    <cellStyle name="Normal 7 2 2 3 2 2 2 3" xfId="5731" xr:uid="{FA0B7162-864A-4CB3-A29D-909549CD7F88}"/>
    <cellStyle name="Normal 7 2 2 3 2 2 3" xfId="1740" xr:uid="{2D2C6323-77C1-478A-9E52-EF39B6F70A5F}"/>
    <cellStyle name="Normal 7 2 2 3 2 2 3 2" xfId="5732" xr:uid="{75829348-AAF8-436D-AC65-2B0F1653EA51}"/>
    <cellStyle name="Normal 7 2 2 3 2 2 4" xfId="5733" xr:uid="{3BA6800F-9B6B-4F33-A315-5886199576AB}"/>
    <cellStyle name="Normal 7 2 2 3 2 3" xfId="1741" xr:uid="{218DCCE4-77F1-4D25-B016-ABFBDE6F7B56}"/>
    <cellStyle name="Normal 7 2 2 3 2 3 2" xfId="1742" xr:uid="{AE678D64-70EC-4888-99BA-F10F28ED5F7F}"/>
    <cellStyle name="Normal 7 2 2 3 2 3 2 2" xfId="5734" xr:uid="{5C33FBFF-4E95-42B7-8350-A73C80B686D9}"/>
    <cellStyle name="Normal 7 2 2 3 2 3 3" xfId="5735" xr:uid="{A1909AD5-F23B-407E-AA63-CD7915A95844}"/>
    <cellStyle name="Normal 7 2 2 3 2 4" xfId="1743" xr:uid="{5925D9A7-79EA-48D8-A09E-3A690C93770E}"/>
    <cellStyle name="Normal 7 2 2 3 2 4 2" xfId="5736" xr:uid="{BDEDCCC4-BED0-481C-BCE4-A023A897CDD5}"/>
    <cellStyle name="Normal 7 2 2 3 2 5" xfId="5737" xr:uid="{9D4E5480-CDA5-4393-8D3D-030C1AC58107}"/>
    <cellStyle name="Normal 7 2 2 3 3" xfId="688" xr:uid="{8522ED72-8C7E-4D1C-A24D-9F57908E115A}"/>
    <cellStyle name="Normal 7 2 2 3 3 2" xfId="1744" xr:uid="{5391EF99-BEF6-4CA9-A640-0CB246F20E25}"/>
    <cellStyle name="Normal 7 2 2 3 3 2 2" xfId="1745" xr:uid="{ED1E5434-CB02-4D83-9805-FB0601757429}"/>
    <cellStyle name="Normal 7 2 2 3 3 2 2 2" xfId="5738" xr:uid="{3B356970-BD35-44C7-B666-54E670EAF8D5}"/>
    <cellStyle name="Normal 7 2 2 3 3 2 3" xfId="5739" xr:uid="{B767A8FA-1785-49B3-8E0C-457CE8C242B4}"/>
    <cellStyle name="Normal 7 2 2 3 3 3" xfId="1746" xr:uid="{5F342FB2-683D-46A9-814A-B90D60CF75C2}"/>
    <cellStyle name="Normal 7 2 2 3 3 3 2" xfId="5740" xr:uid="{9B4D564E-1575-48CE-B525-D8E0E19D5895}"/>
    <cellStyle name="Normal 7 2 2 3 3 4" xfId="3431" xr:uid="{0C3F117C-7549-4EC0-980E-0C31B3486897}"/>
    <cellStyle name="Normal 7 2 2 3 4" xfId="1747" xr:uid="{780AD412-6E75-4B3C-B135-8C2F8B4D9161}"/>
    <cellStyle name="Normal 7 2 2 3 4 2" xfId="1748" xr:uid="{19D2C34D-2CA4-4A6C-9328-6475FAA70FFA}"/>
    <cellStyle name="Normal 7 2 2 3 4 2 2" xfId="5741" xr:uid="{492492E2-96D3-45A2-A56B-6E90B04D5D26}"/>
    <cellStyle name="Normal 7 2 2 3 4 3" xfId="5742" xr:uid="{9996714D-A140-4872-8DB1-228C559F75A7}"/>
    <cellStyle name="Normal 7 2 2 3 5" xfId="1749" xr:uid="{02C45721-1815-48C4-BD74-16AFD9699A53}"/>
    <cellStyle name="Normal 7 2 2 3 5 2" xfId="5743" xr:uid="{9F3AD89B-523B-48F9-99E1-820A5E01459D}"/>
    <cellStyle name="Normal 7 2 2 3 6" xfId="3432" xr:uid="{8F13DE9C-F6B6-4A40-93D5-633EFF2107AC}"/>
    <cellStyle name="Normal 7 2 2 4" xfId="350" xr:uid="{D1B98DF3-6635-4C10-9D09-DE082E8CFF3C}"/>
    <cellStyle name="Normal 7 2 2 4 2" xfId="689" xr:uid="{2B8CDB81-8A0D-41A2-89B8-363AEF320602}"/>
    <cellStyle name="Normal 7 2 2 4 2 2" xfId="690" xr:uid="{0BCD4BC1-68AD-4D32-B616-5FA68232BB92}"/>
    <cellStyle name="Normal 7 2 2 4 2 2 2" xfId="1750" xr:uid="{CFBAA0B2-DCA0-45AC-BF6F-30C64F986889}"/>
    <cellStyle name="Normal 7 2 2 4 2 2 2 2" xfId="1751" xr:uid="{9BB691C0-A9E3-4AF3-B600-B7341B16554D}"/>
    <cellStyle name="Normal 7 2 2 4 2 2 3" xfId="1752" xr:uid="{DB2F077A-1F8F-48E9-873C-0E2C0D8A9921}"/>
    <cellStyle name="Normal 7 2 2 4 2 3" xfId="1753" xr:uid="{1B164097-E100-4553-B9E3-948CCAA80D4B}"/>
    <cellStyle name="Normal 7 2 2 4 2 3 2" xfId="1754" xr:uid="{49156F4A-D6D6-49F1-8C4D-1C60A7BDFA69}"/>
    <cellStyle name="Normal 7 2 2 4 2 4" xfId="1755" xr:uid="{B9E5349A-F488-4452-8E98-73134D566C10}"/>
    <cellStyle name="Normal 7 2 2 4 3" xfId="691" xr:uid="{A62B9A0D-2ACA-4D6B-B503-402EF9862E37}"/>
    <cellStyle name="Normal 7 2 2 4 3 2" xfId="1756" xr:uid="{22956A37-8676-465B-B7F8-EB68AD649ADA}"/>
    <cellStyle name="Normal 7 2 2 4 3 2 2" xfId="1757" xr:uid="{2B0561F6-597D-454C-B0A0-6C6D2F7FA047}"/>
    <cellStyle name="Normal 7 2 2 4 3 3" xfId="1758" xr:uid="{5074F149-163A-42F4-A5E9-0CA6834EA762}"/>
    <cellStyle name="Normal 7 2 2 4 4" xfId="1759" xr:uid="{6C6C3D69-7A44-4575-B9B9-552F5F5F5458}"/>
    <cellStyle name="Normal 7 2 2 4 4 2" xfId="1760" xr:uid="{D9448611-7DF6-4C9B-9616-1D9E7C5FA7FF}"/>
    <cellStyle name="Normal 7 2 2 4 5" xfId="1761" xr:uid="{E238019E-49D7-4401-BC46-4E584109674D}"/>
    <cellStyle name="Normal 7 2 2 5" xfId="351" xr:uid="{EEF2D3ED-9E90-4694-BBE3-5A6BC4FF2553}"/>
    <cellStyle name="Normal 7 2 2 5 2" xfId="692" xr:uid="{546B21BC-5192-4A10-B268-ED745345A89E}"/>
    <cellStyle name="Normal 7 2 2 5 2 2" xfId="1762" xr:uid="{6E88B164-367D-4631-9D9C-0BB80C9FA566}"/>
    <cellStyle name="Normal 7 2 2 5 2 2 2" xfId="1763" xr:uid="{2529CC47-E824-4121-A176-5D4D435ECA98}"/>
    <cellStyle name="Normal 7 2 2 5 2 3" xfId="1764" xr:uid="{611D3CD4-5EEC-46DA-B521-B04AB2770777}"/>
    <cellStyle name="Normal 7 2 2 5 3" xfId="1765" xr:uid="{21DB416A-AC39-4710-93B6-13511F03C1F8}"/>
    <cellStyle name="Normal 7 2 2 5 3 2" xfId="1766" xr:uid="{944B6EF0-BFC9-4F2A-8032-7D24324DB87C}"/>
    <cellStyle name="Normal 7 2 2 5 4" xfId="1767" xr:uid="{FA4E31C4-14DE-431E-9434-999CDF14C7BF}"/>
    <cellStyle name="Normal 7 2 2 6" xfId="693" xr:uid="{1650EB9D-DFF4-431B-9D0B-45598CC594B2}"/>
    <cellStyle name="Normal 7 2 2 6 2" xfId="1768" xr:uid="{A50D2A14-3921-4064-AD8B-5AFF89A5BE97}"/>
    <cellStyle name="Normal 7 2 2 6 2 2" xfId="1769" xr:uid="{4B969241-1271-4123-9334-FBEC34348862}"/>
    <cellStyle name="Normal 7 2 2 6 3" xfId="1770" xr:uid="{C4390FEF-A631-44B4-AB3D-74BA41282307}"/>
    <cellStyle name="Normal 7 2 2 6 4" xfId="3433" xr:uid="{5166F8A9-62E9-4CCC-988A-6EA004DA0179}"/>
    <cellStyle name="Normal 7 2 2 7" xfId="1771" xr:uid="{23FACCA5-2571-4AB0-84EB-82A6CA3AB7F1}"/>
    <cellStyle name="Normal 7 2 2 7 2" xfId="1772" xr:uid="{F0E2B76C-024E-471F-A534-16BF4C64AC6C}"/>
    <cellStyle name="Normal 7 2 2 8" xfId="1773" xr:uid="{C324A736-4189-47AF-B434-FD2E5EC4102D}"/>
    <cellStyle name="Normal 7 2 2 9" xfId="3434" xr:uid="{3B5BC942-C5F9-4480-B550-DB2F4F40DD1B}"/>
    <cellStyle name="Normal 7 2 3" xfId="132" xr:uid="{1F7BB4A9-67E8-41DC-A7C9-77A726FC8C62}"/>
    <cellStyle name="Normal 7 2 3 2" xfId="133" xr:uid="{0EEA677D-C8F4-423B-9393-D46CCA2F2CF9}"/>
    <cellStyle name="Normal 7 2 3 2 2" xfId="694" xr:uid="{C4D7FDA4-C8A9-434A-BA29-DB50B6C26AA7}"/>
    <cellStyle name="Normal 7 2 3 2 2 2" xfId="695" xr:uid="{D0F70436-A03A-40C6-AE48-9DD325A74128}"/>
    <cellStyle name="Normal 7 2 3 2 2 2 2" xfId="1774" xr:uid="{27DBC1CA-C97A-449A-BDFF-3ED6C423B655}"/>
    <cellStyle name="Normal 7 2 3 2 2 2 2 2" xfId="1775" xr:uid="{B0599AAD-4BBE-4182-B7F0-C84192D3397B}"/>
    <cellStyle name="Normal 7 2 3 2 2 2 2 2 2" xfId="5744" xr:uid="{0709BB45-6C38-48B5-BF08-0BC197D33F50}"/>
    <cellStyle name="Normal 7 2 3 2 2 2 2 3" xfId="5745" xr:uid="{4BCCE65C-0485-4D03-8A95-FB4FA1ED851F}"/>
    <cellStyle name="Normal 7 2 3 2 2 2 3" xfId="1776" xr:uid="{94CF78DA-987C-429C-9E78-02A2B7BC8A22}"/>
    <cellStyle name="Normal 7 2 3 2 2 2 3 2" xfId="5746" xr:uid="{AF6A3EFD-9007-4D31-93BF-0CA347E61204}"/>
    <cellStyle name="Normal 7 2 3 2 2 2 4" xfId="5747" xr:uid="{A2306397-7C9B-4AE9-809B-D63404A5C6CF}"/>
    <cellStyle name="Normal 7 2 3 2 2 3" xfId="1777" xr:uid="{B5AB881A-A607-4810-BF75-7040C22AA9D7}"/>
    <cellStyle name="Normal 7 2 3 2 2 3 2" xfId="1778" xr:uid="{F5DDCC07-0E85-493A-B552-D2CD27088852}"/>
    <cellStyle name="Normal 7 2 3 2 2 3 2 2" xfId="5748" xr:uid="{790DC879-AFCD-4A32-94A9-CC589320D706}"/>
    <cellStyle name="Normal 7 2 3 2 2 3 3" xfId="5749" xr:uid="{35826FBC-DE3B-4668-82C4-00E216A2CF20}"/>
    <cellStyle name="Normal 7 2 3 2 2 4" xfId="1779" xr:uid="{559629D9-9567-4923-A68F-25B5B9C4650E}"/>
    <cellStyle name="Normal 7 2 3 2 2 4 2" xfId="5750" xr:uid="{EB5D3CCE-36EE-4F80-8DCA-BAF8D53F50A1}"/>
    <cellStyle name="Normal 7 2 3 2 2 5" xfId="5751" xr:uid="{F619FF9A-FB3F-4ED3-B88B-575DC381BA47}"/>
    <cellStyle name="Normal 7 2 3 2 3" xfId="696" xr:uid="{1BF1FD50-86C2-42B4-94AC-6BE3B98E218F}"/>
    <cellStyle name="Normal 7 2 3 2 3 2" xfId="1780" xr:uid="{C2A31122-AA27-45D8-9228-73FD49D0EEDB}"/>
    <cellStyle name="Normal 7 2 3 2 3 2 2" xfId="1781" xr:uid="{A0BC67FC-0C2A-402E-BCAD-0DB68AC96565}"/>
    <cellStyle name="Normal 7 2 3 2 3 2 2 2" xfId="5752" xr:uid="{9D4853C8-9838-4C44-9C32-78C55FFEBB34}"/>
    <cellStyle name="Normal 7 2 3 2 3 2 3" xfId="5753" xr:uid="{BDB93746-D1A4-4644-9CFA-53A64FAB480E}"/>
    <cellStyle name="Normal 7 2 3 2 3 3" xfId="1782" xr:uid="{C5CEDEC9-AD17-4AA1-A185-566AA9567BCD}"/>
    <cellStyle name="Normal 7 2 3 2 3 3 2" xfId="5754" xr:uid="{049AFD9B-6F45-436C-B541-46C1190511C8}"/>
    <cellStyle name="Normal 7 2 3 2 3 4" xfId="3435" xr:uid="{65808D37-CE86-4E3A-85AD-FC01789218D8}"/>
    <cellStyle name="Normal 7 2 3 2 4" xfId="1783" xr:uid="{F43D161D-61BE-4C39-93D3-AFEDB68ED169}"/>
    <cellStyle name="Normal 7 2 3 2 4 2" xfId="1784" xr:uid="{2306EF13-A41D-4E5A-9156-49FE8E2E6C82}"/>
    <cellStyle name="Normal 7 2 3 2 4 2 2" xfId="5755" xr:uid="{B2EDF4C2-0EAB-4667-BE14-28CD1E81DF23}"/>
    <cellStyle name="Normal 7 2 3 2 4 3" xfId="5756" xr:uid="{DC3C370A-52FB-4DA5-952A-EF0A1659E21C}"/>
    <cellStyle name="Normal 7 2 3 2 5" xfId="1785" xr:uid="{5BBEFD4D-E839-490D-8FE9-7352B5C39D7E}"/>
    <cellStyle name="Normal 7 2 3 2 5 2" xfId="5757" xr:uid="{D5738AE1-62FE-4D99-88A5-E66E5522E3DC}"/>
    <cellStyle name="Normal 7 2 3 2 6" xfId="3436" xr:uid="{E6DAFBA6-BB7F-4569-AE4E-8638A4019FF3}"/>
    <cellStyle name="Normal 7 2 3 3" xfId="352" xr:uid="{A25ACD9F-7ABF-4CB6-B1FD-AFCC5D0CFD75}"/>
    <cellStyle name="Normal 7 2 3 3 2" xfId="697" xr:uid="{7288973C-28AF-44EA-8108-56CBD156648B}"/>
    <cellStyle name="Normal 7 2 3 3 2 2" xfId="698" xr:uid="{0A541933-88D0-4954-92F3-179877CF2F3E}"/>
    <cellStyle name="Normal 7 2 3 3 2 2 2" xfId="1786" xr:uid="{C31DCB28-E775-4D56-B2CF-3E0431A0D8A4}"/>
    <cellStyle name="Normal 7 2 3 3 2 2 2 2" xfId="1787" xr:uid="{7CCB7246-2384-4216-A365-6ED578C69638}"/>
    <cellStyle name="Normal 7 2 3 3 2 2 3" xfId="1788" xr:uid="{1CEFF7DB-82C7-42A3-9F7D-6F325BE3951E}"/>
    <cellStyle name="Normal 7 2 3 3 2 3" xfId="1789" xr:uid="{D8F9B1DD-83A6-4851-8B9C-F35A74640BBC}"/>
    <cellStyle name="Normal 7 2 3 3 2 3 2" xfId="1790" xr:uid="{3029C950-6C37-4192-99C0-D493BF5AFBA2}"/>
    <cellStyle name="Normal 7 2 3 3 2 4" xfId="1791" xr:uid="{F419581B-5B64-470D-9BE2-E275B9EE9BE6}"/>
    <cellStyle name="Normal 7 2 3 3 3" xfId="699" xr:uid="{679EEC14-65F3-4EBF-949B-956633630DCF}"/>
    <cellStyle name="Normal 7 2 3 3 3 2" xfId="1792" xr:uid="{ACC69331-6FEF-4304-A714-A870B24695BE}"/>
    <cellStyle name="Normal 7 2 3 3 3 2 2" xfId="1793" xr:uid="{326B78BC-EC3F-423B-A120-ECC7B420231B}"/>
    <cellStyle name="Normal 7 2 3 3 3 3" xfId="1794" xr:uid="{C1BFC9AC-2913-4A37-955D-5915DC28D6ED}"/>
    <cellStyle name="Normal 7 2 3 3 4" xfId="1795" xr:uid="{91B0C9B7-DFEB-4027-BA75-3251D30C7827}"/>
    <cellStyle name="Normal 7 2 3 3 4 2" xfId="1796" xr:uid="{09EBC9E5-5DCE-4E57-9F2F-904F404C0958}"/>
    <cellStyle name="Normal 7 2 3 3 5" xfId="1797" xr:uid="{BC86F250-C8F2-457D-8B7E-157B8711AD87}"/>
    <cellStyle name="Normal 7 2 3 4" xfId="353" xr:uid="{17BDCB37-ED37-422E-BADE-00CD5C032C78}"/>
    <cellStyle name="Normal 7 2 3 4 2" xfId="700" xr:uid="{DBC9EE3F-466C-4BD2-A65C-4EE2B1D4259B}"/>
    <cellStyle name="Normal 7 2 3 4 2 2" xfId="1798" xr:uid="{8A2B9857-3702-49CA-959A-E8B483C535D6}"/>
    <cellStyle name="Normal 7 2 3 4 2 2 2" xfId="1799" xr:uid="{D13E1234-CABB-44AF-A495-0810665A76FB}"/>
    <cellStyle name="Normal 7 2 3 4 2 3" xfId="1800" xr:uid="{2A1BC89A-4FE3-4F87-B03A-69F51A020022}"/>
    <cellStyle name="Normal 7 2 3 4 3" xfId="1801" xr:uid="{3BB5819D-0E4C-4335-A779-6AB6C2C3A466}"/>
    <cellStyle name="Normal 7 2 3 4 3 2" xfId="1802" xr:uid="{B816A9A0-7FD2-4BC5-8B18-466B04AC34C7}"/>
    <cellStyle name="Normal 7 2 3 4 4" xfId="1803" xr:uid="{10BC4F65-A484-4625-ABD9-6A3F9D71F6B8}"/>
    <cellStyle name="Normal 7 2 3 5" xfId="701" xr:uid="{A225C2B5-109F-41FC-9E22-DAC28750CA3F}"/>
    <cellStyle name="Normal 7 2 3 5 2" xfId="1804" xr:uid="{ED1CEC9B-B3AC-4813-B241-0425F97AFCF9}"/>
    <cellStyle name="Normal 7 2 3 5 2 2" xfId="1805" xr:uid="{16E1B7F2-CAF7-4D5A-8689-D3BC47E96DED}"/>
    <cellStyle name="Normal 7 2 3 5 3" xfId="1806" xr:uid="{F83F0D0C-DBA6-4829-B30B-CEC177743BAB}"/>
    <cellStyle name="Normal 7 2 3 5 4" xfId="3437" xr:uid="{C2C288FB-B9C5-49F8-A5DD-5434B40BD680}"/>
    <cellStyle name="Normal 7 2 3 6" xfId="1807" xr:uid="{9288932B-CCAE-42D1-88BC-C987D8273A86}"/>
    <cellStyle name="Normal 7 2 3 6 2" xfId="1808" xr:uid="{C1AF8283-DFA5-4A70-AC57-094C15F256D4}"/>
    <cellStyle name="Normal 7 2 3 7" xfId="1809" xr:uid="{E848BA04-A1CE-4344-8CF8-DCFEF16D59D4}"/>
    <cellStyle name="Normal 7 2 3 8" xfId="3438" xr:uid="{20012F9C-B3E3-45B0-B34A-50CCCA447355}"/>
    <cellStyle name="Normal 7 2 4" xfId="134" xr:uid="{A7F62BCF-55EE-4BA5-93D9-08FA08F64A2B}"/>
    <cellStyle name="Normal 7 2 4 2" xfId="448" xr:uid="{AB50379A-18A6-4FB9-B807-FFB6983D70BD}"/>
    <cellStyle name="Normal 7 2 4 2 2" xfId="702" xr:uid="{673848D0-FCC8-4901-9D0E-3EB00B8F9B28}"/>
    <cellStyle name="Normal 7 2 4 2 2 2" xfId="1810" xr:uid="{58CBC17F-0A2E-4AB6-BC1B-FFFDDDBD4F32}"/>
    <cellStyle name="Normal 7 2 4 2 2 2 2" xfId="1811" xr:uid="{379DEC07-3961-4CD1-9A96-CFE30784EC58}"/>
    <cellStyle name="Normal 7 2 4 2 2 2 2 2" xfId="5758" xr:uid="{1DD905C0-7E25-4E1F-A2F7-903FC1467F07}"/>
    <cellStyle name="Normal 7 2 4 2 2 2 3" xfId="5759" xr:uid="{778F04AA-EEAC-4AB4-B208-9338E134B9F7}"/>
    <cellStyle name="Normal 7 2 4 2 2 3" xfId="1812" xr:uid="{B5ABF4FC-8E6D-4049-8E56-976EA85717CE}"/>
    <cellStyle name="Normal 7 2 4 2 2 3 2" xfId="5760" xr:uid="{38BE9E0D-636C-4917-8DF6-0D881E479007}"/>
    <cellStyle name="Normal 7 2 4 2 2 4" xfId="3439" xr:uid="{B7E5FCB6-C26C-47CC-90EF-9A028FFCB70C}"/>
    <cellStyle name="Normal 7 2 4 2 3" xfId="1813" xr:uid="{F8BDABB3-FBC8-415C-9DD9-F318C645DAF0}"/>
    <cellStyle name="Normal 7 2 4 2 3 2" xfId="1814" xr:uid="{BD4F34FE-ED4B-4A3B-A44E-EA15CFABCCFF}"/>
    <cellStyle name="Normal 7 2 4 2 3 2 2" xfId="5761" xr:uid="{F8841044-6FC8-4525-8B39-094A5C50AED8}"/>
    <cellStyle name="Normal 7 2 4 2 3 3" xfId="5762" xr:uid="{6CCD5FE9-06FB-4571-9475-42ABB7E85C82}"/>
    <cellStyle name="Normal 7 2 4 2 4" xfId="1815" xr:uid="{22AEDCEC-7C8A-4893-951A-99195A83FDFF}"/>
    <cellStyle name="Normal 7 2 4 2 4 2" xfId="5763" xr:uid="{0A68B872-D5A0-4175-B4D7-496D7FB1A1F4}"/>
    <cellStyle name="Normal 7 2 4 2 5" xfId="3440" xr:uid="{D4F1E951-48D4-4EE6-9FFB-1840BB5B64D8}"/>
    <cellStyle name="Normal 7 2 4 3" xfId="703" xr:uid="{39BF4340-CA70-4566-901F-1635E33109CD}"/>
    <cellStyle name="Normal 7 2 4 3 2" xfId="1816" xr:uid="{50F2026C-09B7-4348-B551-C0C04C2CF007}"/>
    <cellStyle name="Normal 7 2 4 3 2 2" xfId="1817" xr:uid="{5336C2CE-37C6-4CCA-A949-4D0E49FE1F67}"/>
    <cellStyle name="Normal 7 2 4 3 2 2 2" xfId="5764" xr:uid="{8F4A61BB-67DA-42E3-82E6-EECC358E413F}"/>
    <cellStyle name="Normal 7 2 4 3 2 3" xfId="5765" xr:uid="{2AFD9D1C-F20A-48D4-B0C0-31055BEAF22F}"/>
    <cellStyle name="Normal 7 2 4 3 3" xfId="1818" xr:uid="{991B3654-129E-4166-AFD1-CE95A7C5AF24}"/>
    <cellStyle name="Normal 7 2 4 3 3 2" xfId="5766" xr:uid="{118935C3-9E72-47EC-A728-A2A3FE8EE151}"/>
    <cellStyle name="Normal 7 2 4 3 4" xfId="3441" xr:uid="{7E3D125E-7EF4-43A6-8677-1B476E9FBFA5}"/>
    <cellStyle name="Normal 7 2 4 4" xfId="1819" xr:uid="{F447ED23-305D-4661-A904-858099B5AE1A}"/>
    <cellStyle name="Normal 7 2 4 4 2" xfId="1820" xr:uid="{471AFD05-02C4-4476-A3B8-3143FC2E4D4A}"/>
    <cellStyle name="Normal 7 2 4 4 2 2" xfId="5767" xr:uid="{0FA2FB69-609E-4A2B-B1E5-ADF298C2B94B}"/>
    <cellStyle name="Normal 7 2 4 4 3" xfId="3442" xr:uid="{22803F83-9D69-4929-9CBA-D4E255A32DC2}"/>
    <cellStyle name="Normal 7 2 4 4 4" xfId="3443" xr:uid="{2975421D-D076-4B62-9643-21EF7D882077}"/>
    <cellStyle name="Normal 7 2 4 5" xfId="1821" xr:uid="{69756BE2-5380-41B4-8548-826E98DA69E7}"/>
    <cellStyle name="Normal 7 2 4 5 2" xfId="5768" xr:uid="{FEFD2B0A-91A3-4C39-849D-B3104603BA72}"/>
    <cellStyle name="Normal 7 2 4 6" xfId="3444" xr:uid="{3F4F9467-7D90-46F8-89E5-B7E7093FBAAE}"/>
    <cellStyle name="Normal 7 2 4 7" xfId="3445" xr:uid="{7FD19A9E-B5C2-45C6-8058-73E595E713C7}"/>
    <cellStyle name="Normal 7 2 5" xfId="354" xr:uid="{932D90C8-522E-4312-862B-4DAC0CE01D15}"/>
    <cellStyle name="Normal 7 2 5 2" xfId="704" xr:uid="{8EAF8C7E-D566-4D4E-959B-A0D90672231D}"/>
    <cellStyle name="Normal 7 2 5 2 2" xfId="705" xr:uid="{34BBF76A-1578-4A03-8C0F-E23D5A097F85}"/>
    <cellStyle name="Normal 7 2 5 2 2 2" xfId="1822" xr:uid="{1403763F-D300-4E35-93D6-8A1070F8F168}"/>
    <cellStyle name="Normal 7 2 5 2 2 2 2" xfId="1823" xr:uid="{AC4D506E-AB78-4A27-86C6-7AAB6734AD51}"/>
    <cellStyle name="Normal 7 2 5 2 2 3" xfId="1824" xr:uid="{A81789CD-2809-48EB-AC91-CF3C834DB1BC}"/>
    <cellStyle name="Normal 7 2 5 2 3" xfId="1825" xr:uid="{03821756-7FD8-4440-BA5F-203344199007}"/>
    <cellStyle name="Normal 7 2 5 2 3 2" xfId="1826" xr:uid="{DDC97840-DFF8-44D9-87CD-E2239A1674DE}"/>
    <cellStyle name="Normal 7 2 5 2 4" xfId="1827" xr:uid="{C48C6B3F-241D-4C62-B492-5B850DE24B4D}"/>
    <cellStyle name="Normal 7 2 5 3" xfId="706" xr:uid="{72CDC780-8D47-4DEB-8B22-2186090B9349}"/>
    <cellStyle name="Normal 7 2 5 3 2" xfId="1828" xr:uid="{6D357F21-F284-4193-A66E-B8BE30D642B2}"/>
    <cellStyle name="Normal 7 2 5 3 2 2" xfId="1829" xr:uid="{0B607FCF-DE00-4C67-A86F-E8041197820C}"/>
    <cellStyle name="Normal 7 2 5 3 3" xfId="1830" xr:uid="{6EF3C878-74A9-4EF6-A4FB-48CC1E9F1B28}"/>
    <cellStyle name="Normal 7 2 5 3 4" xfId="3446" xr:uid="{DE2D953F-4B23-453E-BE97-7FE09D425828}"/>
    <cellStyle name="Normal 7 2 5 4" xfId="1831" xr:uid="{7552A4B3-8C7C-4811-B48D-646496F33F4E}"/>
    <cellStyle name="Normal 7 2 5 4 2" xfId="1832" xr:uid="{D777451D-B25F-45AD-91E9-F10DBD79DF82}"/>
    <cellStyle name="Normal 7 2 5 5" xfId="1833" xr:uid="{A3FD13D2-35F4-46EA-AC62-2D839876E31B}"/>
    <cellStyle name="Normal 7 2 5 6" xfId="3447" xr:uid="{6CC58FCC-8DC9-4E11-B883-FFE3E6F14D61}"/>
    <cellStyle name="Normal 7 2 6" xfId="355" xr:uid="{074F3FBA-1105-40F7-B407-CD087BC11B85}"/>
    <cellStyle name="Normal 7 2 6 2" xfId="707" xr:uid="{099DB6BD-BCB4-43E4-823D-53E6F7A1669B}"/>
    <cellStyle name="Normal 7 2 6 2 2" xfId="1834" xr:uid="{ACC8787B-9276-4E7A-B178-DFD8E9BFCEB2}"/>
    <cellStyle name="Normal 7 2 6 2 2 2" xfId="1835" xr:uid="{B560AE5F-5B91-49EB-9849-BFE9006858DF}"/>
    <cellStyle name="Normal 7 2 6 2 3" xfId="1836" xr:uid="{16C3784A-551B-4ADE-97AE-C980C9E02DD5}"/>
    <cellStyle name="Normal 7 2 6 2 4" xfId="3448" xr:uid="{130290A6-CBA9-40D5-9ADD-C00F44845C40}"/>
    <cellStyle name="Normal 7 2 6 3" xfId="1837" xr:uid="{98D0D66F-0FC4-4AA4-BED2-E36F701C4D4E}"/>
    <cellStyle name="Normal 7 2 6 3 2" xfId="1838" xr:uid="{2092DB7A-0B8E-47BF-A0BF-69EEE8125EA5}"/>
    <cellStyle name="Normal 7 2 6 4" xfId="1839" xr:uid="{3089BF9D-55CA-4199-B2DA-5CF6FD2ECEB1}"/>
    <cellStyle name="Normal 7 2 6 5" xfId="3449" xr:uid="{01EAB012-8EE6-4E13-A285-50434BD546AA}"/>
    <cellStyle name="Normal 7 2 7" xfId="708" xr:uid="{8E7C58AD-1D26-4013-B079-3D5A05C94D00}"/>
    <cellStyle name="Normal 7 2 7 2" xfId="1840" xr:uid="{E5C5AEA7-CAB0-4015-867F-3D694BB7AAAC}"/>
    <cellStyle name="Normal 7 2 7 2 2" xfId="1841" xr:uid="{CA05B69F-4E85-4B2A-A4D1-8706F1A11DB8}"/>
    <cellStyle name="Normal 7 2 7 2 3" xfId="4409" xr:uid="{02FD2311-47F1-4D69-AF29-C75C20D0775C}"/>
    <cellStyle name="Normal 7 2 7 2 3 2" xfId="5769" xr:uid="{02DF76C1-F04F-4AF4-9806-B6B9D805B0DD}"/>
    <cellStyle name="Normal 7 2 7 3" xfId="1842" xr:uid="{1364710A-6117-4810-B8E2-A1FDAC2CCACC}"/>
    <cellStyle name="Normal 7 2 7 4" xfId="3450" xr:uid="{26A4D105-BE3A-4812-99C3-014E7EFD6F39}"/>
    <cellStyle name="Normal 7 2 7 4 2" xfId="4579" xr:uid="{CBFE4B15-CDB9-4014-8C7A-D1DC47F438C4}"/>
    <cellStyle name="Normal 7 2 7 4 3" xfId="4686" xr:uid="{4D44205A-FFE7-4A53-8319-44CEFC95B15E}"/>
    <cellStyle name="Normal 7 2 7 4 4" xfId="4608" xr:uid="{9DF0C153-26E1-463E-A545-1C9DAA3EC647}"/>
    <cellStyle name="Normal 7 2 8" xfId="1843" xr:uid="{1D6CF157-5318-424B-A4C6-3F70C024E882}"/>
    <cellStyle name="Normal 7 2 8 2" xfId="1844" xr:uid="{1E638F48-100D-4B54-8BE8-B136B0039E09}"/>
    <cellStyle name="Normal 7 2 8 3" xfId="3451" xr:uid="{26F8CBCC-8069-44BC-8F50-53715E6C3D60}"/>
    <cellStyle name="Normal 7 2 8 4" xfId="3452" xr:uid="{A2D2DD9E-F4A8-4272-AD4B-B79E4D8577BE}"/>
    <cellStyle name="Normal 7 2 9" xfId="1845" xr:uid="{030CA919-58A5-479B-8CEB-30B72FFB145B}"/>
    <cellStyle name="Normal 7 2 9 2" xfId="6069" xr:uid="{CCBD473E-53E3-4473-969B-7841ED21CA6C}"/>
    <cellStyle name="Normal 7 3" xfId="135" xr:uid="{E5E67172-DEDE-429D-B04D-91E201E6D063}"/>
    <cellStyle name="Normal 7 3 10" xfId="3453" xr:uid="{42FFBC2D-76E7-4983-A77D-559DBB7C79B1}"/>
    <cellStyle name="Normal 7 3 11" xfId="3454" xr:uid="{9DF3BAEA-50AA-4460-81A7-341A10755B59}"/>
    <cellStyle name="Normal 7 3 2" xfId="136" xr:uid="{C1754968-DE49-4E78-9F82-AD97C8A1144B}"/>
    <cellStyle name="Normal 7 3 2 2" xfId="137" xr:uid="{A6632380-D5D6-461E-B950-C9C79F64F532}"/>
    <cellStyle name="Normal 7 3 2 2 2" xfId="356" xr:uid="{4FC19190-7D0A-476A-ADB4-F20E6A01B522}"/>
    <cellStyle name="Normal 7 3 2 2 2 2" xfId="709" xr:uid="{F888EFD7-20F9-40F4-85CA-0BE1DBD2F1DD}"/>
    <cellStyle name="Normal 7 3 2 2 2 2 2" xfId="1846" xr:uid="{EB358E5B-91ED-43B6-A37D-B2F2208C53FB}"/>
    <cellStyle name="Normal 7 3 2 2 2 2 2 2" xfId="1847" xr:uid="{2AC6C746-CFC9-4349-8EE7-CC2E4F06F9A9}"/>
    <cellStyle name="Normal 7 3 2 2 2 2 2 2 2" xfId="5770" xr:uid="{DDF39A99-267A-4A24-A0C0-D9CE970C275B}"/>
    <cellStyle name="Normal 7 3 2 2 2 2 2 3" xfId="5771" xr:uid="{0E105300-A682-4294-A43D-D45619EAE128}"/>
    <cellStyle name="Normal 7 3 2 2 2 2 3" xfId="1848" xr:uid="{0EE75299-0914-46EC-9AE9-4997BA7AA132}"/>
    <cellStyle name="Normal 7 3 2 2 2 2 3 2" xfId="5772" xr:uid="{A5BCE7E7-869B-4121-A82D-2D53CCD78AB8}"/>
    <cellStyle name="Normal 7 3 2 2 2 2 4" xfId="3455" xr:uid="{D8ABFD11-BAF6-4E53-A819-67E664164D05}"/>
    <cellStyle name="Normal 7 3 2 2 2 3" xfId="1849" xr:uid="{DD4FD594-5981-48A0-B7C6-F79D24932F8D}"/>
    <cellStyle name="Normal 7 3 2 2 2 3 2" xfId="1850" xr:uid="{28EA9ACF-A481-45D1-BEA1-8DFC6457285E}"/>
    <cellStyle name="Normal 7 3 2 2 2 3 2 2" xfId="5773" xr:uid="{44AE8C83-AA91-41E8-90DD-81D9C18D5F46}"/>
    <cellStyle name="Normal 7 3 2 2 2 3 3" xfId="3456" xr:uid="{0C541BAB-E2E6-4E45-AE7E-ACBDD818C9F3}"/>
    <cellStyle name="Normal 7 3 2 2 2 3 4" xfId="3457" xr:uid="{F7CC4189-16D9-4E65-BC26-60518F41E195}"/>
    <cellStyle name="Normal 7 3 2 2 2 4" xfId="1851" xr:uid="{27FFF54F-8079-41AF-B4F0-0809B3694B10}"/>
    <cellStyle name="Normal 7 3 2 2 2 4 2" xfId="5774" xr:uid="{65DB8276-3FA9-438B-953D-519ECBC5F8E3}"/>
    <cellStyle name="Normal 7 3 2 2 2 5" xfId="3458" xr:uid="{D65B45F0-374A-4E95-9214-C7C388E11C93}"/>
    <cellStyle name="Normal 7 3 2 2 2 6" xfId="3459" xr:uid="{41C7A475-B790-46CF-9AD1-BAA6050593D4}"/>
    <cellStyle name="Normal 7 3 2 2 3" xfId="710" xr:uid="{A760280B-2117-4F70-B567-2DCE936586EB}"/>
    <cellStyle name="Normal 7 3 2 2 3 2" xfId="1852" xr:uid="{B910D263-9E97-4F84-871A-7533765AD31D}"/>
    <cellStyle name="Normal 7 3 2 2 3 2 2" xfId="1853" xr:uid="{2CB7E7C5-3BC4-409A-8185-70184ADBD165}"/>
    <cellStyle name="Normal 7 3 2 2 3 2 2 2" xfId="5775" xr:uid="{8C6C0B63-6A51-434C-97C7-8FFAB3FFDD7E}"/>
    <cellStyle name="Normal 7 3 2 2 3 2 3" xfId="3460" xr:uid="{7CC11A04-F2CC-4A2C-8832-08C22BA0B062}"/>
    <cellStyle name="Normal 7 3 2 2 3 2 4" xfId="3461" xr:uid="{36DE38C6-EE2E-457E-98BA-27C3319BF1B8}"/>
    <cellStyle name="Normal 7 3 2 2 3 3" xfId="1854" xr:uid="{FCF8DDB4-E692-434E-83EF-E7E2FE74EB5C}"/>
    <cellStyle name="Normal 7 3 2 2 3 3 2" xfId="5776" xr:uid="{A735D5B1-4909-49B7-8123-8AB9695F899B}"/>
    <cellStyle name="Normal 7 3 2 2 3 4" xfId="3462" xr:uid="{2B02BD9B-540B-4E79-857E-B27022E63098}"/>
    <cellStyle name="Normal 7 3 2 2 3 5" xfId="3463" xr:uid="{72620625-B867-4913-8867-4F0E0C0F2CB8}"/>
    <cellStyle name="Normal 7 3 2 2 4" xfId="1855" xr:uid="{8B214BE0-0B10-4EC1-81CD-E242E0E0ECFA}"/>
    <cellStyle name="Normal 7 3 2 2 4 2" xfId="1856" xr:uid="{E690131F-B956-4B0C-B416-B1D3EF0813AD}"/>
    <cellStyle name="Normal 7 3 2 2 4 2 2" xfId="5777" xr:uid="{934A93F8-06E1-41AB-B4D3-14251E430416}"/>
    <cellStyle name="Normal 7 3 2 2 4 3" xfId="3464" xr:uid="{882B40DF-C007-4B54-B8F6-8640CF8E6F2C}"/>
    <cellStyle name="Normal 7 3 2 2 4 4" xfId="3465" xr:uid="{F0583AB4-211F-4A29-B234-BD8B1C0F1E12}"/>
    <cellStyle name="Normal 7 3 2 2 5" xfId="1857" xr:uid="{E122E327-B7D2-4119-A8E9-DCB305DA89AA}"/>
    <cellStyle name="Normal 7 3 2 2 5 2" xfId="3466" xr:uid="{F73C6F29-98B9-4F7A-9AA2-D89F90CE24DD}"/>
    <cellStyle name="Normal 7 3 2 2 5 3" xfId="3467" xr:uid="{7959AFE3-9C31-4568-9C79-ED50AF6CBFB1}"/>
    <cellStyle name="Normal 7 3 2 2 5 4" xfId="3468" xr:uid="{31351C6E-CCB2-490F-8F2D-044FB46C2B59}"/>
    <cellStyle name="Normal 7 3 2 2 6" xfId="3469" xr:uid="{2172B1FF-9E4D-4488-855F-F8A48E290F82}"/>
    <cellStyle name="Normal 7 3 2 2 7" xfId="3470" xr:uid="{CD099F03-43CE-4A7E-B25B-757DC0DA56BA}"/>
    <cellStyle name="Normal 7 3 2 2 8" xfId="3471" xr:uid="{B090E777-81DA-489E-9384-0C05A5D212A9}"/>
    <cellStyle name="Normal 7 3 2 3" xfId="357" xr:uid="{80FC5BBA-BE0C-4002-959A-47AF6615DA28}"/>
    <cellStyle name="Normal 7 3 2 3 2" xfId="711" xr:uid="{D3FD6944-C8D0-44D3-811D-FEFE1F40C71D}"/>
    <cellStyle name="Normal 7 3 2 3 2 2" xfId="712" xr:uid="{C0B2C6AE-16ED-4826-88BE-3C282AF223B8}"/>
    <cellStyle name="Normal 7 3 2 3 2 2 2" xfId="1858" xr:uid="{5F1410D9-0BFB-463C-A670-87E9C80D77E1}"/>
    <cellStyle name="Normal 7 3 2 3 2 2 2 2" xfId="1859" xr:uid="{10B25A3B-9F92-4756-92EE-881995AC46C3}"/>
    <cellStyle name="Normal 7 3 2 3 2 2 3" xfId="1860" xr:uid="{C223891E-368F-4214-BE89-5298904E4249}"/>
    <cellStyle name="Normal 7 3 2 3 2 3" xfId="1861" xr:uid="{7B088B73-EB2A-409E-8491-B66325656012}"/>
    <cellStyle name="Normal 7 3 2 3 2 3 2" xfId="1862" xr:uid="{A89FF673-2E76-4E6E-BDAE-73F1E22BCBE9}"/>
    <cellStyle name="Normal 7 3 2 3 2 4" xfId="1863" xr:uid="{6BBB3BBD-A103-4783-ADB1-1D8371B5D3AA}"/>
    <cellStyle name="Normal 7 3 2 3 3" xfId="713" xr:uid="{F4C272EC-277D-4B0A-9916-DAF40B9A0406}"/>
    <cellStyle name="Normal 7 3 2 3 3 2" xfId="1864" xr:uid="{53E7A58F-8418-476D-A2B7-46692F6A2942}"/>
    <cellStyle name="Normal 7 3 2 3 3 2 2" xfId="1865" xr:uid="{89F3A708-DF5F-47BF-9C67-A83C506FAE6E}"/>
    <cellStyle name="Normal 7 3 2 3 3 3" xfId="1866" xr:uid="{B6F7D01E-9FAA-42EE-80A1-2581B37241D6}"/>
    <cellStyle name="Normal 7 3 2 3 3 4" xfId="3472" xr:uid="{8D287948-47AF-4A0F-85D8-EFE4F54FACDC}"/>
    <cellStyle name="Normal 7 3 2 3 4" xfId="1867" xr:uid="{E6DC2BA2-0CAD-46D6-ABEA-5B69097EFE2C}"/>
    <cellStyle name="Normal 7 3 2 3 4 2" xfId="1868" xr:uid="{4D3EAAF8-72D1-481A-AB3F-6799AF77909D}"/>
    <cellStyle name="Normal 7 3 2 3 5" xfId="1869" xr:uid="{2E05B8D4-AE9B-4671-861C-794FF21445F6}"/>
    <cellStyle name="Normal 7 3 2 3 6" xfId="3473" xr:uid="{D5ABD48F-FBD7-44B3-91F8-6A99D2FD1374}"/>
    <cellStyle name="Normal 7 3 2 4" xfId="358" xr:uid="{C7AF85F9-2DDF-4474-A5E5-09D06E0CC642}"/>
    <cellStyle name="Normal 7 3 2 4 2" xfId="714" xr:uid="{01FD7356-73F5-4A79-8586-213F0A1F7DFA}"/>
    <cellStyle name="Normal 7 3 2 4 2 2" xfId="1870" xr:uid="{22B0FB61-A040-4D98-BF18-CECBC3428A16}"/>
    <cellStyle name="Normal 7 3 2 4 2 2 2" xfId="1871" xr:uid="{7482E8C9-D7BC-4E95-BEB0-21FAA2228113}"/>
    <cellStyle name="Normal 7 3 2 4 2 3" xfId="1872" xr:uid="{2806A949-33FD-4A34-A5D5-52E1E3422B15}"/>
    <cellStyle name="Normal 7 3 2 4 2 4" xfId="3474" xr:uid="{6F10C83D-B871-4F4A-96FC-794F20FB23DC}"/>
    <cellStyle name="Normal 7 3 2 4 3" xfId="1873" xr:uid="{9F38CC31-0EC0-4884-8F70-425505057AA2}"/>
    <cellStyle name="Normal 7 3 2 4 3 2" xfId="1874" xr:uid="{168D9C33-C137-42E4-898B-E57A1E83D11E}"/>
    <cellStyle name="Normal 7 3 2 4 4" xfId="1875" xr:uid="{5B3229C7-F9A0-4746-9AFD-9CBFF1F753AC}"/>
    <cellStyle name="Normal 7 3 2 4 5" xfId="3475" xr:uid="{EA67C3B2-4054-4326-9058-E6580F2BA9C6}"/>
    <cellStyle name="Normal 7 3 2 5" xfId="359" xr:uid="{047FAF22-BA3B-4962-B380-E9774E6DB0A2}"/>
    <cellStyle name="Normal 7 3 2 5 2" xfId="1876" xr:uid="{CC6018F2-B042-4DE9-B10D-800DFC473077}"/>
    <cellStyle name="Normal 7 3 2 5 2 2" xfId="1877" xr:uid="{BF62F8C8-D396-4712-86FA-AC1CC56A537E}"/>
    <cellStyle name="Normal 7 3 2 5 3" xfId="1878" xr:uid="{5105EA26-A513-49D9-8E26-09A92E5CB9D4}"/>
    <cellStyle name="Normal 7 3 2 5 4" xfId="3476" xr:uid="{9B5148AF-D21F-4429-B0E7-DB3011AB8C30}"/>
    <cellStyle name="Normal 7 3 2 6" xfId="1879" xr:uid="{1C36C5F6-DA7D-4E46-B427-FD7F7F4353B2}"/>
    <cellStyle name="Normal 7 3 2 6 2" xfId="1880" xr:uid="{42F68BE7-CDED-4889-BC6D-E110131506CA}"/>
    <cellStyle name="Normal 7 3 2 6 3" xfId="3477" xr:uid="{B1B89F94-2339-484E-96FF-DB444B9E1270}"/>
    <cellStyle name="Normal 7 3 2 6 4" xfId="3478" xr:uid="{133CEF79-0561-49DC-8A84-FB63875D5858}"/>
    <cellStyle name="Normal 7 3 2 7" xfId="1881" xr:uid="{0ED4CC14-6E00-44DF-81A7-0ED0B0F9B8DF}"/>
    <cellStyle name="Normal 7 3 2 8" xfId="3479" xr:uid="{5C911A33-9AA6-432D-902A-B5C75D7D387A}"/>
    <cellStyle name="Normal 7 3 2 9" xfId="3480" xr:uid="{2C1C79D3-279E-4A4A-BEA1-8691DC9DCC62}"/>
    <cellStyle name="Normal 7 3 3" xfId="138" xr:uid="{E5232A45-C1C6-4CF7-A1AD-3305FBD2A404}"/>
    <cellStyle name="Normal 7 3 3 2" xfId="139" xr:uid="{2CE20EB6-83A4-41B7-B000-26879D7990C4}"/>
    <cellStyle name="Normal 7 3 3 2 2" xfId="715" xr:uid="{9245C10A-A0AA-4FE6-9CCA-1B806B047F65}"/>
    <cellStyle name="Normal 7 3 3 2 2 2" xfId="1882" xr:uid="{CB68210C-B87F-4C4E-8905-DC43C04F777D}"/>
    <cellStyle name="Normal 7 3 3 2 2 2 2" xfId="1883" xr:uid="{04A68DFF-E8EC-461D-B77C-6A1A1BAE0CBF}"/>
    <cellStyle name="Normal 7 3 3 2 2 2 2 2" xfId="4484" xr:uid="{2A5A2597-A1E6-4A0B-A15A-ACAE8BDE60D8}"/>
    <cellStyle name="Normal 7 3 3 2 2 2 2 2 2" xfId="5778" xr:uid="{A19F3B33-A014-4384-8B5E-0F70D431E111}"/>
    <cellStyle name="Normal 7 3 3 2 2 2 2 3" xfId="5779" xr:uid="{B62B723E-587E-4071-8585-0F81F49F4E8F}"/>
    <cellStyle name="Normal 7 3 3 2 2 2 3" xfId="4485" xr:uid="{B4758D8B-24B3-48BA-8148-45CF4B3DBFA9}"/>
    <cellStyle name="Normal 7 3 3 2 2 2 3 2" xfId="5780" xr:uid="{A9918CD6-9E6E-4610-A5BE-987EFC3A81F9}"/>
    <cellStyle name="Normal 7 3 3 2 2 2 4" xfId="5781" xr:uid="{B13179DE-853A-4185-8077-492E0A335D63}"/>
    <cellStyle name="Normal 7 3 3 2 2 3" xfId="1884" xr:uid="{978A4D8B-1B10-4DFD-AB95-4C3DAB69CD7F}"/>
    <cellStyle name="Normal 7 3 3 2 2 3 2" xfId="4486" xr:uid="{AF7A6EA2-A054-45C9-A44B-EDFB1CB04F9A}"/>
    <cellStyle name="Normal 7 3 3 2 2 3 2 2" xfId="5782" xr:uid="{D4AFD513-4995-4061-86E2-C08FA4DC5078}"/>
    <cellStyle name="Normal 7 3 3 2 2 3 3" xfId="5783" xr:uid="{E14216D7-BB02-4403-8C71-37017775918B}"/>
    <cellStyle name="Normal 7 3 3 2 2 4" xfId="3481" xr:uid="{ED88BBD0-A3D4-46D4-B1B6-F61A5C6EB080}"/>
    <cellStyle name="Normal 7 3 3 2 2 4 2" xfId="5784" xr:uid="{6EFC0C03-5E02-463A-B45E-45EF15093B32}"/>
    <cellStyle name="Normal 7 3 3 2 2 5" xfId="5785" xr:uid="{71246512-2F29-4B85-8E95-8DDECA4B79F3}"/>
    <cellStyle name="Normal 7 3 3 2 3" xfId="1885" xr:uid="{403AD7EE-978C-4592-B672-9BB52468BFFE}"/>
    <cellStyle name="Normal 7 3 3 2 3 2" xfId="1886" xr:uid="{6AA914C5-1E6E-4E64-96AA-84D1EE55BC0B}"/>
    <cellStyle name="Normal 7 3 3 2 3 2 2" xfId="4487" xr:uid="{B84C42B4-925D-4337-ABED-12B7C281AAD2}"/>
    <cellStyle name="Normal 7 3 3 2 3 2 2 2" xfId="5786" xr:uid="{076E94B9-66AD-4A6E-87C9-028D2580B278}"/>
    <cellStyle name="Normal 7 3 3 2 3 2 3" xfId="5787" xr:uid="{88082D22-3195-4C94-81AE-4193B1FBBFB5}"/>
    <cellStyle name="Normal 7 3 3 2 3 3" xfId="3482" xr:uid="{554F69E1-1CDB-4B97-9BCB-B9A17DD11BB3}"/>
    <cellStyle name="Normal 7 3 3 2 3 3 2" xfId="5788" xr:uid="{D8271C88-AFEC-464F-BECE-B4765043FA06}"/>
    <cellStyle name="Normal 7 3 3 2 3 4" xfId="3483" xr:uid="{0A0B2D81-55B7-4232-A81F-64BCC65332DD}"/>
    <cellStyle name="Normal 7 3 3 2 4" xfId="1887" xr:uid="{E950FE0E-2C4C-4D09-8C01-1F92ABC38AE8}"/>
    <cellStyle name="Normal 7 3 3 2 4 2" xfId="4488" xr:uid="{E4E983D9-07CC-4AFE-8203-3AE6C10C3AA8}"/>
    <cellStyle name="Normal 7 3 3 2 4 2 2" xfId="5789" xr:uid="{061135EF-B41F-4157-9E41-9846D5C83DC7}"/>
    <cellStyle name="Normal 7 3 3 2 4 3" xfId="5790" xr:uid="{864850B3-602C-4755-95BA-BBBE26CF0DB9}"/>
    <cellStyle name="Normal 7 3 3 2 5" xfId="3484" xr:uid="{CD7DF15E-39E3-43C1-8DF7-BD650994F53D}"/>
    <cellStyle name="Normal 7 3 3 2 5 2" xfId="5791" xr:uid="{B147B5C7-ECEA-4AFD-BA39-6CB2F5DF62BA}"/>
    <cellStyle name="Normal 7 3 3 2 6" xfId="3485" xr:uid="{4FC09240-1264-4513-B077-A7CF28B5DFAF}"/>
    <cellStyle name="Normal 7 3 3 3" xfId="360" xr:uid="{845BDF18-4B93-48A3-B7AF-29309039B22F}"/>
    <cellStyle name="Normal 7 3 3 3 2" xfId="1888" xr:uid="{B318DD99-5492-4844-A6B4-E4E6DA750D54}"/>
    <cellStyle name="Normal 7 3 3 3 2 2" xfId="1889" xr:uid="{ED5EFC6F-D0DD-480D-BB80-8DF6275915A0}"/>
    <cellStyle name="Normal 7 3 3 3 2 2 2" xfId="4489" xr:uid="{9CC3C50E-EBF6-4A93-BB36-3A60B43C2519}"/>
    <cellStyle name="Normal 7 3 3 3 2 2 2 2" xfId="5792" xr:uid="{F90F2030-43C1-4488-9FF2-DE839978417A}"/>
    <cellStyle name="Normal 7 3 3 3 2 2 3" xfId="5793" xr:uid="{A65A7B6F-54D2-44B0-92FA-9DA37960CBFD}"/>
    <cellStyle name="Normal 7 3 3 3 2 3" xfId="3486" xr:uid="{93DF6920-BFB1-4168-B95A-A6D9438FF2C0}"/>
    <cellStyle name="Normal 7 3 3 3 2 3 2" xfId="5794" xr:uid="{754111F6-2970-4BF2-8196-D05C4D1ADC73}"/>
    <cellStyle name="Normal 7 3 3 3 2 4" xfId="3487" xr:uid="{249CD2A9-829A-4E1A-8B33-D5A4022FA018}"/>
    <cellStyle name="Normal 7 3 3 3 3" xfId="1890" xr:uid="{1D48400C-FC43-462E-A8A5-3B2169AA17DD}"/>
    <cellStyle name="Normal 7 3 3 3 3 2" xfId="4490" xr:uid="{A0F211E7-6B30-401F-B743-FEA134D5F154}"/>
    <cellStyle name="Normal 7 3 3 3 3 2 2" xfId="5795" xr:uid="{5F2FA58E-1AC7-4D34-A03D-9B85F81B6EF8}"/>
    <cellStyle name="Normal 7 3 3 3 3 3" xfId="5796" xr:uid="{7614B261-F125-4BE1-B872-1B57F850C31D}"/>
    <cellStyle name="Normal 7 3 3 3 4" xfId="3488" xr:uid="{7E60E950-CDE5-41FC-961E-F3AA805FDB80}"/>
    <cellStyle name="Normal 7 3 3 3 4 2" xfId="5797" xr:uid="{B756311F-3508-4AE2-82CA-B17679A6E7B8}"/>
    <cellStyle name="Normal 7 3 3 3 5" xfId="3489" xr:uid="{8AD9F6D5-F081-495E-B2B0-75C08B2FBAEB}"/>
    <cellStyle name="Normal 7 3 3 4" xfId="1891" xr:uid="{6768E316-653A-411C-9709-94F3B188217D}"/>
    <cellStyle name="Normal 7 3 3 4 2" xfId="1892" xr:uid="{A7B5347C-FE13-4C6B-BFAE-20C3DE30767B}"/>
    <cellStyle name="Normal 7 3 3 4 2 2" xfId="4491" xr:uid="{FAD81344-5F36-4D8F-AFEC-9963A9F72A6D}"/>
    <cellStyle name="Normal 7 3 3 4 2 2 2" xfId="5798" xr:uid="{6E13F0D2-0ACC-49FB-9BE0-C5F5F31A7603}"/>
    <cellStyle name="Normal 7 3 3 4 2 3" xfId="5799" xr:uid="{B7EC40A6-E627-489F-B547-CE8DBF96CFDA}"/>
    <cellStyle name="Normal 7 3 3 4 3" xfId="3490" xr:uid="{D8786048-7B07-4070-A532-4E9459D44318}"/>
    <cellStyle name="Normal 7 3 3 4 3 2" xfId="5800" xr:uid="{E25A0809-DF5D-4EFF-9529-7256FC5C8239}"/>
    <cellStyle name="Normal 7 3 3 4 4" xfId="3491" xr:uid="{5CE7D71D-1359-41FE-A122-3ACFBF742F8B}"/>
    <cellStyle name="Normal 7 3 3 5" xfId="1893" xr:uid="{E36782D4-7A82-4485-B0B6-8BA450E080A8}"/>
    <cellStyle name="Normal 7 3 3 5 2" xfId="3492" xr:uid="{AD6F7620-E0FE-4185-A8FE-BCA043308A8C}"/>
    <cellStyle name="Normal 7 3 3 5 2 2" xfId="5801" xr:uid="{A593F0AE-9CF4-4AF0-9968-B24255486EF5}"/>
    <cellStyle name="Normal 7 3 3 5 3" xfId="3493" xr:uid="{79D8777F-CE71-4731-B3B8-5F801E556CC8}"/>
    <cellStyle name="Normal 7 3 3 5 4" xfId="3494" xr:uid="{E5F04ABF-FF18-44BD-B6DC-FA86365DAAB2}"/>
    <cellStyle name="Normal 7 3 3 6" xfId="3495" xr:uid="{FC8ED7EE-88DF-4866-92AF-6A99B4F4C374}"/>
    <cellStyle name="Normal 7 3 3 6 2" xfId="5802" xr:uid="{EC7E90F6-F540-4783-8E58-FB54DFD248C5}"/>
    <cellStyle name="Normal 7 3 3 7" xfId="3496" xr:uid="{224FC8DB-CEDE-4FF2-9787-30F1F8F8E3A4}"/>
    <cellStyle name="Normal 7 3 3 8" xfId="3497" xr:uid="{C414CC8F-55C9-4F54-97D7-C12B9BFF6A26}"/>
    <cellStyle name="Normal 7 3 4" xfId="140" xr:uid="{79FADBF2-A0B0-4D6D-AEE9-1907B3CF0B46}"/>
    <cellStyle name="Normal 7 3 4 2" xfId="716" xr:uid="{F772BDA7-6C83-48F0-8E2C-4CE372E4713D}"/>
    <cellStyle name="Normal 7 3 4 2 2" xfId="717" xr:uid="{AF797813-4080-4EA3-9739-BEAD3F959BD9}"/>
    <cellStyle name="Normal 7 3 4 2 2 2" xfId="1894" xr:uid="{E29E1AEF-F140-4659-95EB-299B57280F5F}"/>
    <cellStyle name="Normal 7 3 4 2 2 2 2" xfId="1895" xr:uid="{9C1F49FB-DDEC-4C98-8321-2B1957D00408}"/>
    <cellStyle name="Normal 7 3 4 2 2 2 2 2" xfId="5803" xr:uid="{79C0EF5F-2D2F-4AC0-9CAB-78306491A9B3}"/>
    <cellStyle name="Normal 7 3 4 2 2 2 3" xfId="5804" xr:uid="{B11FF9B1-D6AF-4242-955A-9E89869C6357}"/>
    <cellStyle name="Normal 7 3 4 2 2 3" xfId="1896" xr:uid="{0498AFA7-FE71-4FDB-965A-093E63FDD350}"/>
    <cellStyle name="Normal 7 3 4 2 2 3 2" xfId="5805" xr:uid="{8F48FD17-5BEF-495B-A0F4-D34C7060286E}"/>
    <cellStyle name="Normal 7 3 4 2 2 4" xfId="3498" xr:uid="{04E4E876-535C-4A96-A898-366B08425458}"/>
    <cellStyle name="Normal 7 3 4 2 3" xfId="1897" xr:uid="{3B655AA5-6522-4299-B680-2E5551C4E80C}"/>
    <cellStyle name="Normal 7 3 4 2 3 2" xfId="1898" xr:uid="{6E9FAC42-886C-4C43-AFAD-49D054A0A4A1}"/>
    <cellStyle name="Normal 7 3 4 2 3 2 2" xfId="5806" xr:uid="{F0F72459-92D5-438F-957C-DED4D21A810C}"/>
    <cellStyle name="Normal 7 3 4 2 3 3" xfId="5807" xr:uid="{F216471E-1D03-4FD2-8730-7D097F8EED69}"/>
    <cellStyle name="Normal 7 3 4 2 4" xfId="1899" xr:uid="{227CD748-1666-421B-BE40-A0B445631133}"/>
    <cellStyle name="Normal 7 3 4 2 4 2" xfId="5808" xr:uid="{5D30A40D-C359-4869-869C-D2144E59A675}"/>
    <cellStyle name="Normal 7 3 4 2 5" xfId="3499" xr:uid="{BE1C5BDA-B717-48F1-B891-0A4418346CA5}"/>
    <cellStyle name="Normal 7 3 4 3" xfId="718" xr:uid="{6C111858-A171-4D4F-950E-6C8F0171873C}"/>
    <cellStyle name="Normal 7 3 4 3 2" xfId="1900" xr:uid="{22401B84-2320-4ABB-B3EC-0469E6CB3FFB}"/>
    <cellStyle name="Normal 7 3 4 3 2 2" xfId="1901" xr:uid="{9765AC16-1D6F-450D-B1DA-C8398D2F0334}"/>
    <cellStyle name="Normal 7 3 4 3 2 2 2" xfId="5809" xr:uid="{7AD49456-84B4-4F09-9D43-A6E1BFD2AD58}"/>
    <cellStyle name="Normal 7 3 4 3 2 3" xfId="5810" xr:uid="{2327F4EF-0C0E-4312-B02C-007129AFCB28}"/>
    <cellStyle name="Normal 7 3 4 3 3" xfId="1902" xr:uid="{E5C6A051-D582-4A15-B700-1C7ABF60B64A}"/>
    <cellStyle name="Normal 7 3 4 3 3 2" xfId="5811" xr:uid="{AAD6FAFC-1913-49DD-8725-8A259D49EBCC}"/>
    <cellStyle name="Normal 7 3 4 3 4" xfId="3500" xr:uid="{6FEB8E6E-B5AB-4ECF-938F-EA4C7D63754A}"/>
    <cellStyle name="Normal 7 3 4 4" xfId="1903" xr:uid="{505F7E62-D9FA-4ABD-99CA-04B3FEAEEDB5}"/>
    <cellStyle name="Normal 7 3 4 4 2" xfId="1904" xr:uid="{26774A73-AB9A-4A19-802D-8FE80DE72932}"/>
    <cellStyle name="Normal 7 3 4 4 2 2" xfId="5812" xr:uid="{15BDB2A5-A988-4A61-B834-A19948E2D0AA}"/>
    <cellStyle name="Normal 7 3 4 4 3" xfId="3501" xr:uid="{9B1F1509-FB62-4AC7-941D-56B10BB6EB58}"/>
    <cellStyle name="Normal 7 3 4 4 4" xfId="3502" xr:uid="{31585D9B-4500-45C4-A430-54942A44D3A0}"/>
    <cellStyle name="Normal 7 3 4 5" xfId="1905" xr:uid="{3CAC7DE2-E27E-4699-94D7-B0DB76581073}"/>
    <cellStyle name="Normal 7 3 4 5 2" xfId="5813" xr:uid="{12688F82-5E97-4C06-A4E1-31E48B841E35}"/>
    <cellStyle name="Normal 7 3 4 6" xfId="3503" xr:uid="{A28031E9-53FF-4A8E-BE7D-48047ECEEDA0}"/>
    <cellStyle name="Normal 7 3 4 7" xfId="3504" xr:uid="{DE0AD5EB-16B0-4C52-84ED-62040BC1F950}"/>
    <cellStyle name="Normal 7 3 5" xfId="361" xr:uid="{A383E707-63E5-4331-87EF-AE13FD72E82A}"/>
    <cellStyle name="Normal 7 3 5 2" xfId="719" xr:uid="{7EC8194E-69D1-4E81-8A77-1F7D5283EBB7}"/>
    <cellStyle name="Normal 7 3 5 2 2" xfId="1906" xr:uid="{6E158205-2667-4847-B8B4-E6891ED5BC0D}"/>
    <cellStyle name="Normal 7 3 5 2 2 2" xfId="1907" xr:uid="{D399EF89-5E5C-4871-ADDA-F703E85DA9D2}"/>
    <cellStyle name="Normal 7 3 5 2 2 2 2" xfId="5814" xr:uid="{5637A9AD-3863-497A-9076-6F7E077CF555}"/>
    <cellStyle name="Normal 7 3 5 2 2 3" xfId="5815" xr:uid="{3F29B024-D70D-4179-BAB5-6341A0A207F1}"/>
    <cellStyle name="Normal 7 3 5 2 3" xfId="1908" xr:uid="{705F6D3D-ED17-4D96-9BEF-B834840E5E8A}"/>
    <cellStyle name="Normal 7 3 5 2 3 2" xfId="5816" xr:uid="{790D88BB-1E2B-41FC-BAE3-CEF8207A523D}"/>
    <cellStyle name="Normal 7 3 5 2 4" xfId="3505" xr:uid="{2E636A99-5550-4A09-88A7-473039ED800A}"/>
    <cellStyle name="Normal 7 3 5 3" xfId="1909" xr:uid="{9EDFE4F3-6E37-450B-BE87-F52DEB5562F2}"/>
    <cellStyle name="Normal 7 3 5 3 2" xfId="1910" xr:uid="{192C8F4C-75FF-41E8-A27B-90F6AD034FA5}"/>
    <cellStyle name="Normal 7 3 5 3 2 2" xfId="5817" xr:uid="{3A8B98B5-2692-4A54-83F1-86252668C4BF}"/>
    <cellStyle name="Normal 7 3 5 3 3" xfId="3506" xr:uid="{7DE790E2-E5C9-4F76-AB07-A6AA6E2DE6E0}"/>
    <cellStyle name="Normal 7 3 5 3 4" xfId="3507" xr:uid="{0EF34019-AEBC-4C0F-8E2D-864C378EFFA7}"/>
    <cellStyle name="Normal 7 3 5 4" xfId="1911" xr:uid="{2AE66AF7-A067-4D10-A75E-7A7E59A145A0}"/>
    <cellStyle name="Normal 7 3 5 4 2" xfId="5818" xr:uid="{6E3BF4D7-5EF8-4133-B8CF-E9C2FA996C71}"/>
    <cellStyle name="Normal 7 3 5 5" xfId="3508" xr:uid="{8044AFD5-E924-43B2-BE05-FEA65B502C18}"/>
    <cellStyle name="Normal 7 3 5 6" xfId="3509" xr:uid="{3012A821-0363-4CCE-B43D-F43DE5D2EFB0}"/>
    <cellStyle name="Normal 7 3 6" xfId="362" xr:uid="{AC0D136B-D0B2-4F2B-BC50-CC8020A42D5A}"/>
    <cellStyle name="Normal 7 3 6 2" xfId="1912" xr:uid="{22E1D6D5-8A92-4FD4-A75A-0768AB5F4DD8}"/>
    <cellStyle name="Normal 7 3 6 2 2" xfId="1913" xr:uid="{EFB27B51-7B48-4C4D-9908-E875A7E6D053}"/>
    <cellStyle name="Normal 7 3 6 2 2 2" xfId="5819" xr:uid="{767E3D21-8819-43F4-94A1-74F3FEBCA802}"/>
    <cellStyle name="Normal 7 3 6 2 3" xfId="3510" xr:uid="{680819DD-FE6A-4E0B-9158-B3E94D39E1BB}"/>
    <cellStyle name="Normal 7 3 6 2 4" xfId="3511" xr:uid="{81ED8988-06C4-4AA0-AE5A-D5BD224912AA}"/>
    <cellStyle name="Normal 7 3 6 3" xfId="1914" xr:uid="{27417866-51B9-43E6-ABBD-6D5536BD5D00}"/>
    <cellStyle name="Normal 7 3 6 3 2" xfId="5820" xr:uid="{4864AB9B-D52F-423E-85DB-F0A69F6379A0}"/>
    <cellStyle name="Normal 7 3 6 4" xfId="3512" xr:uid="{2FF64901-90CB-483C-8395-8787A1621924}"/>
    <cellStyle name="Normal 7 3 6 5" xfId="3513" xr:uid="{DEEFC683-A5F7-463F-B45A-A684C15493E8}"/>
    <cellStyle name="Normal 7 3 7" xfId="1915" xr:uid="{54D210C9-5A82-45B3-9A64-81D856E46F5D}"/>
    <cellStyle name="Normal 7 3 7 2" xfId="1916" xr:uid="{6C758548-1AE1-4BAF-8ABF-F8E528208674}"/>
    <cellStyle name="Normal 7 3 7 2 2" xfId="5821" xr:uid="{68117D59-3004-4CB0-B078-2FBAD81DCB77}"/>
    <cellStyle name="Normal 7 3 7 3" xfId="3514" xr:uid="{78780506-9627-4474-A0D5-2F791BE9CCDB}"/>
    <cellStyle name="Normal 7 3 7 4" xfId="3515" xr:uid="{8FDE825E-C9E4-40EC-884E-297C79F3F0D2}"/>
    <cellStyle name="Normal 7 3 8" xfId="1917" xr:uid="{7AC76CE5-6E9A-4BDD-AF6C-98FED59CC447}"/>
    <cellStyle name="Normal 7 3 8 2" xfId="3516" xr:uid="{6E0A2616-95C9-406A-8C69-745CA9FFC89E}"/>
    <cellStyle name="Normal 7 3 8 3" xfId="3517" xr:uid="{6B5BDDD3-E703-4DF7-A72D-0DA57127EE80}"/>
    <cellStyle name="Normal 7 3 8 4" xfId="3518" xr:uid="{8CF03045-C3BD-4528-A1C5-F162543436B4}"/>
    <cellStyle name="Normal 7 3 9" xfId="3519" xr:uid="{E288E363-874A-4009-999B-45297093B6E5}"/>
    <cellStyle name="Normal 7 4" xfId="141" xr:uid="{0A2BB5DC-973B-45D3-AD7F-058937BDAE10}"/>
    <cellStyle name="Normal 7 4 10" xfId="3520" xr:uid="{23BEC4D7-AE88-4337-9AD0-6FE1A27C19C4}"/>
    <cellStyle name="Normal 7 4 11" xfId="3521" xr:uid="{C2903130-B866-4CFB-B01E-BCF2FC8C93AD}"/>
    <cellStyle name="Normal 7 4 2" xfId="142" xr:uid="{BC2C0297-93CC-4D46-A5E9-003987F2FE20}"/>
    <cellStyle name="Normal 7 4 2 2" xfId="363" xr:uid="{95EAE8E7-B4A7-4B4B-91B0-9AA29A059B30}"/>
    <cellStyle name="Normal 7 4 2 2 2" xfId="720" xr:uid="{5D0D13A1-74CA-480F-9DBF-47F305C0B60E}"/>
    <cellStyle name="Normal 7 4 2 2 2 2" xfId="721" xr:uid="{FED6F88F-C293-4AD4-B170-10D8EA2059D0}"/>
    <cellStyle name="Normal 7 4 2 2 2 2 2" xfId="1918" xr:uid="{0CF74F86-8167-4F64-B7D0-F805F985242C}"/>
    <cellStyle name="Normal 7 4 2 2 2 2 2 2" xfId="5822" xr:uid="{290A2EE2-730B-4464-9F56-2A2F7F83B580}"/>
    <cellStyle name="Normal 7 4 2 2 2 2 3" xfId="3522" xr:uid="{0E6694EF-C2A1-40FE-A5CD-27D200743D81}"/>
    <cellStyle name="Normal 7 4 2 2 2 2 4" xfId="3523" xr:uid="{1905B272-3178-4E20-9202-3111ADDFAEC4}"/>
    <cellStyle name="Normal 7 4 2 2 2 3" xfId="1919" xr:uid="{12FE7F25-D3A5-4EEA-99D8-BBD06DA6382D}"/>
    <cellStyle name="Normal 7 4 2 2 2 3 2" xfId="3524" xr:uid="{A1B7888F-DF43-41CA-9F7A-A2B62F45DC25}"/>
    <cellStyle name="Normal 7 4 2 2 2 3 3" xfId="3525" xr:uid="{AC35C8DE-9646-43E3-A9A6-D4F30F5A28EA}"/>
    <cellStyle name="Normal 7 4 2 2 2 3 4" xfId="3526" xr:uid="{BD562999-BE76-4F39-AB27-905569596579}"/>
    <cellStyle name="Normal 7 4 2 2 2 4" xfId="3527" xr:uid="{8547BACC-9E6F-4350-85DC-C76AA5838AF8}"/>
    <cellStyle name="Normal 7 4 2 2 2 5" xfId="3528" xr:uid="{848C4B25-D2E6-4FC8-B9EF-E78B7A210B18}"/>
    <cellStyle name="Normal 7 4 2 2 2 6" xfId="3529" xr:uid="{51385098-B25E-4C08-A583-1FE8D2796EAB}"/>
    <cellStyle name="Normal 7 4 2 2 3" xfId="722" xr:uid="{50E398E5-42A1-4413-BEAD-FF14FB33044A}"/>
    <cellStyle name="Normal 7 4 2 2 3 2" xfId="1920" xr:uid="{9991C3FE-2902-4C85-B919-F47AFE68769A}"/>
    <cellStyle name="Normal 7 4 2 2 3 2 2" xfId="3530" xr:uid="{685C2CB4-9B5A-4A4D-BAF1-486C4814BE39}"/>
    <cellStyle name="Normal 7 4 2 2 3 2 3" xfId="3531" xr:uid="{B20B35EE-5F45-4C54-933D-1E4B9818C6F2}"/>
    <cellStyle name="Normal 7 4 2 2 3 2 4" xfId="3532" xr:uid="{2657D46F-F361-4A1A-8DC1-EE31E727DD85}"/>
    <cellStyle name="Normal 7 4 2 2 3 3" xfId="3533" xr:uid="{62ADF554-8FD2-4D75-A8E0-9E851088C803}"/>
    <cellStyle name="Normal 7 4 2 2 3 4" xfId="3534" xr:uid="{E5330E2D-B83A-4A25-9198-194C73AFACB8}"/>
    <cellStyle name="Normal 7 4 2 2 3 5" xfId="3535" xr:uid="{9C05E833-A0DF-49ED-9621-1695734E6271}"/>
    <cellStyle name="Normal 7 4 2 2 4" xfId="1921" xr:uid="{6DB8F1DB-23FA-4E7C-937C-7BA670070FF3}"/>
    <cellStyle name="Normal 7 4 2 2 4 2" xfId="3536" xr:uid="{2AFBB1F3-E61E-43B3-8401-5C6EBF072412}"/>
    <cellStyle name="Normal 7 4 2 2 4 3" xfId="3537" xr:uid="{A00A82C4-5421-48DA-ADB7-4C1FE71A0E44}"/>
    <cellStyle name="Normal 7 4 2 2 4 4" xfId="3538" xr:uid="{22C92276-C8FC-4A37-AD3B-C5F6DCED2698}"/>
    <cellStyle name="Normal 7 4 2 2 5" xfId="3539" xr:uid="{1D1BEEDE-99CD-4D12-B403-C53E7BE05E8E}"/>
    <cellStyle name="Normal 7 4 2 2 5 2" xfId="3540" xr:uid="{D6ACCFEB-3EE1-4AAA-ACCD-310C0F2A28E0}"/>
    <cellStyle name="Normal 7 4 2 2 5 3" xfId="3541" xr:uid="{B43F08E9-12B2-4BDB-999D-E5256235C77C}"/>
    <cellStyle name="Normal 7 4 2 2 5 4" xfId="3542" xr:uid="{8BA4FA2A-0BC3-49FA-8E7E-CBBC5AA17E12}"/>
    <cellStyle name="Normal 7 4 2 2 6" xfId="3543" xr:uid="{A28DF031-CB1C-41DF-8FEF-9DD934D4BFF7}"/>
    <cellStyle name="Normal 7 4 2 2 7" xfId="3544" xr:uid="{794A3DCE-5DFF-4EC8-A5CF-B600AC90DC96}"/>
    <cellStyle name="Normal 7 4 2 2 8" xfId="3545" xr:uid="{F8C80BA0-1B29-4B81-816D-5C329BCE6B69}"/>
    <cellStyle name="Normal 7 4 2 3" xfId="723" xr:uid="{15E97D20-6894-4318-831C-F7AE31DC3345}"/>
    <cellStyle name="Normal 7 4 2 3 2" xfId="724" xr:uid="{CDD1E647-5D47-4A24-BFC0-878BCE4EBBA8}"/>
    <cellStyle name="Normal 7 4 2 3 2 2" xfId="725" xr:uid="{A7AF6C2D-1C23-4182-903E-CE0191D21E6A}"/>
    <cellStyle name="Normal 7 4 2 3 2 2 2" xfId="5823" xr:uid="{FA2F2D91-674D-4263-9FDB-10B9454D744F}"/>
    <cellStyle name="Normal 7 4 2 3 2 3" xfId="3546" xr:uid="{DE6B0460-8FBD-42DB-B301-7788F1B2D612}"/>
    <cellStyle name="Normal 7 4 2 3 2 4" xfId="3547" xr:uid="{7B38371A-225C-4719-80EA-0655EC3A6B87}"/>
    <cellStyle name="Normal 7 4 2 3 3" xfId="726" xr:uid="{4159BB3A-C736-46F4-898A-6E7E21B636F9}"/>
    <cellStyle name="Normal 7 4 2 3 3 2" xfId="3548" xr:uid="{F385FB7E-3BAA-4475-A8E5-202BD2325BD4}"/>
    <cellStyle name="Normal 7 4 2 3 3 3" xfId="3549" xr:uid="{CCA0FA40-2F58-4DC1-8359-15FF55C131AA}"/>
    <cellStyle name="Normal 7 4 2 3 3 4" xfId="3550" xr:uid="{6338F519-7191-4CEA-BD37-9CDE7C199747}"/>
    <cellStyle name="Normal 7 4 2 3 4" xfId="3551" xr:uid="{B6041F98-9E0E-405F-84AC-550440C38B56}"/>
    <cellStyle name="Normal 7 4 2 3 5" xfId="3552" xr:uid="{222351B6-4C90-4704-91C9-D15EED926D19}"/>
    <cellStyle name="Normal 7 4 2 3 6" xfId="3553" xr:uid="{689CECE7-1844-4345-8A61-29D756D102B4}"/>
    <cellStyle name="Normal 7 4 2 4" xfId="727" xr:uid="{45F2E408-1758-4650-A6E6-F151BDAD248A}"/>
    <cellStyle name="Normal 7 4 2 4 2" xfId="728" xr:uid="{D70E06F5-5164-4A2A-9AC6-2E5BA3D486DF}"/>
    <cellStyle name="Normal 7 4 2 4 2 2" xfId="3554" xr:uid="{829373A9-8747-4DEA-AEE8-ABEDE8074862}"/>
    <cellStyle name="Normal 7 4 2 4 2 3" xfId="3555" xr:uid="{87203F58-1CF4-4D68-9159-E58D0BF669E5}"/>
    <cellStyle name="Normal 7 4 2 4 2 4" xfId="3556" xr:uid="{3011ED70-A1E6-4128-87EE-081FAB6D2607}"/>
    <cellStyle name="Normal 7 4 2 4 3" xfId="3557" xr:uid="{ABB2B605-4FCC-4584-8FAF-0460806ADFAE}"/>
    <cellStyle name="Normal 7 4 2 4 4" xfId="3558" xr:uid="{8D498BBC-D98A-485D-863B-843D110575C4}"/>
    <cellStyle name="Normal 7 4 2 4 5" xfId="3559" xr:uid="{4824B5D2-6B20-4835-9A3F-F8FBC254CC84}"/>
    <cellStyle name="Normal 7 4 2 5" xfId="729" xr:uid="{2D71FAA5-CBE7-4A7B-8785-0E300861007D}"/>
    <cellStyle name="Normal 7 4 2 5 2" xfId="3560" xr:uid="{5E826B20-03C4-46EF-A238-C9458BA0C7E5}"/>
    <cellStyle name="Normal 7 4 2 5 3" xfId="3561" xr:uid="{B0C31F7B-D59C-4E91-B704-21B304995A98}"/>
    <cellStyle name="Normal 7 4 2 5 4" xfId="3562" xr:uid="{E7A8AF0B-8FAE-40D7-AFCF-B927465B92CD}"/>
    <cellStyle name="Normal 7 4 2 6" xfId="3563" xr:uid="{782288EE-10B2-451B-B12F-4AE31D08ED53}"/>
    <cellStyle name="Normal 7 4 2 6 2" xfId="3564" xr:uid="{B52F2919-3BB3-4AA7-97FC-07944069C952}"/>
    <cellStyle name="Normal 7 4 2 6 3" xfId="3565" xr:uid="{ECB020B9-F3DF-491F-8917-3D2D2C7705B0}"/>
    <cellStyle name="Normal 7 4 2 6 4" xfId="3566" xr:uid="{27F7E0E6-F45F-4A8D-9F28-D88C7885DF20}"/>
    <cellStyle name="Normal 7 4 2 7" xfId="3567" xr:uid="{7E23EA7C-3DE3-43D0-B36A-782D0166BA30}"/>
    <cellStyle name="Normal 7 4 2 8" xfId="3568" xr:uid="{AEACD4AE-D258-4C2A-A46F-A1FDED029A4C}"/>
    <cellStyle name="Normal 7 4 2 9" xfId="3569" xr:uid="{0F70A428-81FD-4BC6-BEF0-B2DF5D936752}"/>
    <cellStyle name="Normal 7 4 3" xfId="364" xr:uid="{7C6FFF0A-CF25-4BA0-AE6D-62E9B7DF9AF3}"/>
    <cellStyle name="Normal 7 4 3 2" xfId="730" xr:uid="{48E0C2BD-EB56-4525-9C75-AAD4CE957E34}"/>
    <cellStyle name="Normal 7 4 3 2 2" xfId="731" xr:uid="{D960A9E3-7922-40FF-A5E7-C7627FAEF3CA}"/>
    <cellStyle name="Normal 7 4 3 2 2 2" xfId="1922" xr:uid="{EC1B7E07-C7BE-43BA-BBC2-08F309A7E06D}"/>
    <cellStyle name="Normal 7 4 3 2 2 2 2" xfId="1923" xr:uid="{60AB607F-999F-41F5-A6A7-F736E02E2B74}"/>
    <cellStyle name="Normal 7 4 3 2 2 3" xfId="1924" xr:uid="{5BAA3025-FBC6-4B65-A40C-C21399456218}"/>
    <cellStyle name="Normal 7 4 3 2 2 4" xfId="3570" xr:uid="{0F48C8F1-8FD9-4C3F-B328-72A0088727DD}"/>
    <cellStyle name="Normal 7 4 3 2 3" xfId="1925" xr:uid="{31F5A86C-065A-4413-AB8A-C37418B3EC2D}"/>
    <cellStyle name="Normal 7 4 3 2 3 2" xfId="1926" xr:uid="{D986A7B0-8BC3-4124-84B1-968B147A66A5}"/>
    <cellStyle name="Normal 7 4 3 2 3 3" xfId="3571" xr:uid="{FE10201D-5599-45AF-8A69-462317D5E85A}"/>
    <cellStyle name="Normal 7 4 3 2 3 4" xfId="3572" xr:uid="{EEEBCE97-8005-4BDE-907D-B8B24C77A9AE}"/>
    <cellStyle name="Normal 7 4 3 2 4" xfId="1927" xr:uid="{4A9B43A3-3A88-406B-B482-B988B40B0B5E}"/>
    <cellStyle name="Normal 7 4 3 2 5" xfId="3573" xr:uid="{1C023659-7C56-43D1-BF84-095ADFD6B162}"/>
    <cellStyle name="Normal 7 4 3 2 6" xfId="3574" xr:uid="{5662B78A-B8C3-4635-9420-DAE7CD613192}"/>
    <cellStyle name="Normal 7 4 3 3" xfId="732" xr:uid="{5A890C6D-65F1-47EF-BC2F-E1102B1140F2}"/>
    <cellStyle name="Normal 7 4 3 3 2" xfId="1928" xr:uid="{C3281E93-A056-43AC-8C8F-2D16DFDDFB7A}"/>
    <cellStyle name="Normal 7 4 3 3 2 2" xfId="1929" xr:uid="{2BF428AF-7607-472E-9EA4-F5E8CF47576F}"/>
    <cellStyle name="Normal 7 4 3 3 2 3" xfId="3575" xr:uid="{FDDD936E-714C-441E-8D9D-2FB429963CCF}"/>
    <cellStyle name="Normal 7 4 3 3 2 4" xfId="3576" xr:uid="{5E0D58C3-ABD2-451D-9987-1C7B9010E2AA}"/>
    <cellStyle name="Normal 7 4 3 3 3" xfId="1930" xr:uid="{E3B355CE-3A6E-45B7-AF41-78AB2E87107F}"/>
    <cellStyle name="Normal 7 4 3 3 4" xfId="3577" xr:uid="{A7800BC8-2CD1-4FED-A308-FB44051593C7}"/>
    <cellStyle name="Normal 7 4 3 3 5" xfId="3578" xr:uid="{899180A9-9BC0-4A9F-BDAF-BE6F91DC66C6}"/>
    <cellStyle name="Normal 7 4 3 4" xfId="1931" xr:uid="{A0F4F060-7E8E-433D-9558-1D438BBC450C}"/>
    <cellStyle name="Normal 7 4 3 4 2" xfId="1932" xr:uid="{B2ABCAB6-22FC-44FD-8F4B-86B77A801E5A}"/>
    <cellStyle name="Normal 7 4 3 4 3" xfId="3579" xr:uid="{E5441DD7-372C-41B1-A3A5-5968B7DC7EC9}"/>
    <cellStyle name="Normal 7 4 3 4 4" xfId="3580" xr:uid="{6C3C9BEE-8C8C-4413-9FAC-DD12F227F594}"/>
    <cellStyle name="Normal 7 4 3 5" xfId="1933" xr:uid="{C5424B2C-3EF3-4FDD-A7FC-DB282B8F86BC}"/>
    <cellStyle name="Normal 7 4 3 5 2" xfId="3581" xr:uid="{8AD7FBFA-EE0E-49A8-A9AB-363AB3F8C602}"/>
    <cellStyle name="Normal 7 4 3 5 3" xfId="3582" xr:uid="{8C419401-66B9-45CE-BAFB-C4A25EB0CECF}"/>
    <cellStyle name="Normal 7 4 3 5 4" xfId="3583" xr:uid="{2B1B26E3-DED4-4165-AB25-B3DD2747315B}"/>
    <cellStyle name="Normal 7 4 3 6" xfId="3584" xr:uid="{5FAC5586-29C3-44EC-859E-759131DBDBE4}"/>
    <cellStyle name="Normal 7 4 3 7" xfId="3585" xr:uid="{56E9B780-E2A4-49A7-8032-E51B515E5E6C}"/>
    <cellStyle name="Normal 7 4 3 8" xfId="3586" xr:uid="{0BAAD8EE-998A-4484-AE37-C2AEB3CA7F41}"/>
    <cellStyle name="Normal 7 4 4" xfId="365" xr:uid="{203546CC-2919-4C97-99B7-9054FD3E2EB5}"/>
    <cellStyle name="Normal 7 4 4 2" xfId="733" xr:uid="{5FD021F1-E9A1-4A9D-BF48-8528A6ABDE86}"/>
    <cellStyle name="Normal 7 4 4 2 2" xfId="734" xr:uid="{03AA4766-7C14-4E6D-9095-B857F438E69D}"/>
    <cellStyle name="Normal 7 4 4 2 2 2" xfId="1934" xr:uid="{7A8F9F0D-B271-4146-8B38-3B91F6BEFDD3}"/>
    <cellStyle name="Normal 7 4 4 2 2 3" xfId="3587" xr:uid="{EA15EF08-64F4-452A-949D-3DBB174DF007}"/>
    <cellStyle name="Normal 7 4 4 2 2 4" xfId="3588" xr:uid="{D5F13022-845C-4A3F-B90B-B50CEE8E8E12}"/>
    <cellStyle name="Normal 7 4 4 2 3" xfId="1935" xr:uid="{62E19FE7-6F7B-4FA1-B274-A8B030F30433}"/>
    <cellStyle name="Normal 7 4 4 2 4" xfId="3589" xr:uid="{4CC32E3B-693F-42E9-BAAF-339C46CA600F}"/>
    <cellStyle name="Normal 7 4 4 2 5" xfId="3590" xr:uid="{C1EDAEBC-0DB5-4F22-B40A-D39077B7764F}"/>
    <cellStyle name="Normal 7 4 4 3" xfId="735" xr:uid="{4431E2A0-46C3-4B18-86E6-A63111D845DE}"/>
    <cellStyle name="Normal 7 4 4 3 2" xfId="1936" xr:uid="{CE150B4D-3C96-4B75-96B6-FC33CC85E2B9}"/>
    <cellStyle name="Normal 7 4 4 3 3" xfId="3591" xr:uid="{5EF862B7-37BF-41F8-9305-94560EB37AEA}"/>
    <cellStyle name="Normal 7 4 4 3 4" xfId="3592" xr:uid="{74213CE0-4149-4F56-9EAF-BF3F5C7CEBBB}"/>
    <cellStyle name="Normal 7 4 4 4" xfId="1937" xr:uid="{A8DDB224-13D3-4B92-83FA-11CF47C7B4E0}"/>
    <cellStyle name="Normal 7 4 4 4 2" xfId="3593" xr:uid="{0C7B5C75-5ED9-4AC9-88DA-4E0B8450E396}"/>
    <cellStyle name="Normal 7 4 4 4 3" xfId="3594" xr:uid="{BD47B1DA-C577-4545-A73B-07EC3C759A71}"/>
    <cellStyle name="Normal 7 4 4 4 4" xfId="3595" xr:uid="{EAC445B7-C389-4CAB-9982-658DAAF5252B}"/>
    <cellStyle name="Normal 7 4 4 5" xfId="3596" xr:uid="{B9FF599F-597C-4A41-8E6B-3E8129DD3801}"/>
    <cellStyle name="Normal 7 4 4 6" xfId="3597" xr:uid="{65100D5D-6F2A-4F2A-8918-218D72306576}"/>
    <cellStyle name="Normal 7 4 4 7" xfId="3598" xr:uid="{B4638860-EADF-44D6-A3C4-3365BA47D0AA}"/>
    <cellStyle name="Normal 7 4 5" xfId="366" xr:uid="{1A0CD88E-485B-4193-9CA5-3E0ED9D04DE8}"/>
    <cellStyle name="Normal 7 4 5 2" xfId="736" xr:uid="{6F0C886A-8F7E-4C04-A690-1230D9E8FE4F}"/>
    <cellStyle name="Normal 7 4 5 2 2" xfId="1938" xr:uid="{B7CC16CE-2FF4-4C4E-8EDB-3C71C1F6AD85}"/>
    <cellStyle name="Normal 7 4 5 2 3" xfId="3599" xr:uid="{4D7D3061-D020-4A54-AEB6-F484E9C9DB5A}"/>
    <cellStyle name="Normal 7 4 5 2 4" xfId="3600" xr:uid="{E286937C-F2B8-4EC9-913C-E37F98989FF3}"/>
    <cellStyle name="Normal 7 4 5 3" xfId="1939" xr:uid="{D3306C9E-C7D2-4BC5-93FA-DAD534B348FD}"/>
    <cellStyle name="Normal 7 4 5 3 2" xfId="3601" xr:uid="{13784861-8732-495F-AE7D-177EA9656301}"/>
    <cellStyle name="Normal 7 4 5 3 3" xfId="3602" xr:uid="{04C68565-1018-4AA8-AEEA-87F1600AE2CD}"/>
    <cellStyle name="Normal 7 4 5 3 4" xfId="3603" xr:uid="{A256223D-C892-416C-BD53-ECDA1A20296F}"/>
    <cellStyle name="Normal 7 4 5 4" xfId="3604" xr:uid="{8669AE89-96B3-4EEC-9024-7C1088CD40FA}"/>
    <cellStyle name="Normal 7 4 5 5" xfId="3605" xr:uid="{BF846A78-1108-4A70-86CA-43BFF2B7BA04}"/>
    <cellStyle name="Normal 7 4 5 6" xfId="3606" xr:uid="{5179DC5E-8774-45E7-9D9C-084CDC75666A}"/>
    <cellStyle name="Normal 7 4 6" xfId="737" xr:uid="{F7F03B85-79B8-4764-9660-3599A900A9E7}"/>
    <cellStyle name="Normal 7 4 6 2" xfId="1940" xr:uid="{3546B2D7-DAC2-4061-9810-E3DCFD3E0039}"/>
    <cellStyle name="Normal 7 4 6 2 2" xfId="3607" xr:uid="{6FEFFDF1-CA14-49FD-AA37-7D0A6A9958E2}"/>
    <cellStyle name="Normal 7 4 6 2 3" xfId="3608" xr:uid="{BCD78E4D-2E30-47EE-8C32-E06F812941F1}"/>
    <cellStyle name="Normal 7 4 6 2 4" xfId="3609" xr:uid="{855C7A2E-25B4-46F4-86EE-34AFB2A63FE4}"/>
    <cellStyle name="Normal 7 4 6 3" xfId="3610" xr:uid="{22631E0F-69A0-4F3D-84C3-589E1361BF92}"/>
    <cellStyle name="Normal 7 4 6 4" xfId="3611" xr:uid="{3A7F4E62-87E9-42FF-BCED-C952CB511210}"/>
    <cellStyle name="Normal 7 4 6 5" xfId="3612" xr:uid="{F970454B-32F2-4759-B979-DDD69ACED44D}"/>
    <cellStyle name="Normal 7 4 7" xfId="1941" xr:uid="{22CB7B69-1DE3-4D40-947E-55D844343207}"/>
    <cellStyle name="Normal 7 4 7 2" xfId="3613" xr:uid="{006AEF12-7280-418D-B937-2EB1CB760BA6}"/>
    <cellStyle name="Normal 7 4 7 3" xfId="3614" xr:uid="{A0FE9FD2-1370-4A87-86B3-19AD1C182A74}"/>
    <cellStyle name="Normal 7 4 7 4" xfId="3615" xr:uid="{632859C4-2F65-428A-983E-D766F66C24F5}"/>
    <cellStyle name="Normal 7 4 8" xfId="3616" xr:uid="{E691496D-1E24-4FB0-8CB1-1C259294CA6C}"/>
    <cellStyle name="Normal 7 4 8 2" xfId="3617" xr:uid="{F3583B7B-E6A1-42D8-A7E1-CF5C9EDD324A}"/>
    <cellStyle name="Normal 7 4 8 3" xfId="3618" xr:uid="{5926F7EF-42A5-47E2-AB4E-2DE891EB6F83}"/>
    <cellStyle name="Normal 7 4 8 4" xfId="3619" xr:uid="{5E546CBC-633A-49BF-9C86-750DC3F20BFB}"/>
    <cellStyle name="Normal 7 4 9" xfId="3620" xr:uid="{4E86E13A-D2D3-4937-8F8F-3F6A03829B34}"/>
    <cellStyle name="Normal 7 5" xfId="143" xr:uid="{D896C437-D271-46E3-B766-2FC811CD3D9B}"/>
    <cellStyle name="Normal 7 5 2" xfId="144" xr:uid="{6F77455A-6613-4891-AB1E-D725F0FB338C}"/>
    <cellStyle name="Normal 7 5 2 2" xfId="367" xr:uid="{A1D72DCF-9B29-4B59-BE89-23DE72957135}"/>
    <cellStyle name="Normal 7 5 2 2 2" xfId="738" xr:uid="{3F4831E1-D259-41EA-BF47-2E865007AE18}"/>
    <cellStyle name="Normal 7 5 2 2 2 2" xfId="1942" xr:uid="{ECE34948-6635-4A62-8278-F13AF12D8C6A}"/>
    <cellStyle name="Normal 7 5 2 2 2 2 2" xfId="5824" xr:uid="{B619390A-71EB-4688-990F-043501B213E4}"/>
    <cellStyle name="Normal 7 5 2 2 2 3" xfId="3621" xr:uid="{5C37389F-42EA-417A-9199-CB56418753F0}"/>
    <cellStyle name="Normal 7 5 2 2 2 4" xfId="3622" xr:uid="{32742E1E-5647-4211-981D-C0ABA4B9F660}"/>
    <cellStyle name="Normal 7 5 2 2 3" xfId="1943" xr:uid="{4575E09B-E098-4357-B2B4-697693BEF779}"/>
    <cellStyle name="Normal 7 5 2 2 3 2" xfId="3623" xr:uid="{9F2C4024-3628-42A3-A09F-BB3A558ABFE3}"/>
    <cellStyle name="Normal 7 5 2 2 3 3" xfId="3624" xr:uid="{59F935CD-F87D-478C-8688-4BD2A12F528B}"/>
    <cellStyle name="Normal 7 5 2 2 3 4" xfId="3625" xr:uid="{F5FFE223-C7BF-4E33-AD1F-A55832449246}"/>
    <cellStyle name="Normal 7 5 2 2 4" xfId="3626" xr:uid="{D8F4F196-4F38-4B56-BA7D-AD025FF2B7EC}"/>
    <cellStyle name="Normal 7 5 2 2 5" xfId="3627" xr:uid="{F8DF8E10-D4D2-4261-856B-A95974ECEB99}"/>
    <cellStyle name="Normal 7 5 2 2 6" xfId="3628" xr:uid="{BC522241-F137-4632-B9E5-AEAFA2C63B64}"/>
    <cellStyle name="Normal 7 5 2 3" xfId="739" xr:uid="{C028F061-217D-4B2A-AE80-256DCA057A39}"/>
    <cellStyle name="Normal 7 5 2 3 2" xfId="1944" xr:uid="{BC48EB6E-BA60-4328-B6FB-C06FCAECA28B}"/>
    <cellStyle name="Normal 7 5 2 3 2 2" xfId="3629" xr:uid="{39A0ABD9-D715-4656-AA1E-73C3748F7673}"/>
    <cellStyle name="Normal 7 5 2 3 2 3" xfId="3630" xr:uid="{CB7757B8-15C1-4694-8D0F-9D16D9EA958B}"/>
    <cellStyle name="Normal 7 5 2 3 2 4" xfId="3631" xr:uid="{4E7C6175-367D-4257-8092-AE2B4F17B613}"/>
    <cellStyle name="Normal 7 5 2 3 3" xfId="3632" xr:uid="{A6AF9143-BEDE-4197-AB5C-603A8AD861C5}"/>
    <cellStyle name="Normal 7 5 2 3 4" xfId="3633" xr:uid="{F9EADAF2-7EFE-4E07-A94D-7FBB842F748F}"/>
    <cellStyle name="Normal 7 5 2 3 5" xfId="3634" xr:uid="{E48DC0FC-3AA8-4D27-B8CA-7BEC64154142}"/>
    <cellStyle name="Normal 7 5 2 4" xfId="1945" xr:uid="{21BC4F15-FBDC-4A3D-B83A-089B8ECA9758}"/>
    <cellStyle name="Normal 7 5 2 4 2" xfId="3635" xr:uid="{2A2BED85-C668-4E85-90A9-94DA4625D4D4}"/>
    <cellStyle name="Normal 7 5 2 4 3" xfId="3636" xr:uid="{7535B2F3-D2FC-4702-8933-142710AE8363}"/>
    <cellStyle name="Normal 7 5 2 4 4" xfId="3637" xr:uid="{4312F44F-E49C-476A-96E9-AFB7B128A3C9}"/>
    <cellStyle name="Normal 7 5 2 5" xfId="3638" xr:uid="{A69003B6-95BC-4526-80F6-85137291D265}"/>
    <cellStyle name="Normal 7 5 2 5 2" xfId="3639" xr:uid="{B8DA228F-D788-4140-A2FB-CD76D71F571F}"/>
    <cellStyle name="Normal 7 5 2 5 3" xfId="3640" xr:uid="{42F23CFE-BAE6-46A5-98F2-3B351601651A}"/>
    <cellStyle name="Normal 7 5 2 5 4" xfId="3641" xr:uid="{82B30002-9008-48E5-ADA2-75159845F615}"/>
    <cellStyle name="Normal 7 5 2 6" xfId="3642" xr:uid="{859C42E6-A78C-437F-9439-C17B3474BCA1}"/>
    <cellStyle name="Normal 7 5 2 7" xfId="3643" xr:uid="{843ACF09-93D5-4DD1-9592-0727ABE45DA0}"/>
    <cellStyle name="Normal 7 5 2 8" xfId="3644" xr:uid="{6BF9CA94-1CE5-4D31-BE6D-CD32572FECDC}"/>
    <cellStyle name="Normal 7 5 3" xfId="368" xr:uid="{CC038586-2227-4FE2-B0E8-0DF013AA80EE}"/>
    <cellStyle name="Normal 7 5 3 2" xfId="740" xr:uid="{C2190F24-3903-4688-BF0C-06EFF92B5E02}"/>
    <cellStyle name="Normal 7 5 3 2 2" xfId="741" xr:uid="{090C7211-52ED-434A-BB38-2562CE258BBF}"/>
    <cellStyle name="Normal 7 5 3 2 2 2" xfId="5825" xr:uid="{F48076DA-8FE3-4ACB-91CB-E435C119DACE}"/>
    <cellStyle name="Normal 7 5 3 2 3" xfId="3645" xr:uid="{47954ADB-280B-4B2A-ACB0-E77712C48AA0}"/>
    <cellStyle name="Normal 7 5 3 2 4" xfId="3646" xr:uid="{196EDF98-B962-49A2-A9AB-447DDC94067B}"/>
    <cellStyle name="Normal 7 5 3 3" xfId="742" xr:uid="{396ACA75-0E08-4FC6-B7BB-9A589C0B4090}"/>
    <cellStyle name="Normal 7 5 3 3 2" xfId="3647" xr:uid="{57361A6F-8C28-41AD-A845-96BBE2698F28}"/>
    <cellStyle name="Normal 7 5 3 3 3" xfId="3648" xr:uid="{92662B90-C78B-4AF1-BC68-16E50C479F24}"/>
    <cellStyle name="Normal 7 5 3 3 4" xfId="3649" xr:uid="{94BF7B31-97C3-4D84-A5FD-ED6940D92E9F}"/>
    <cellStyle name="Normal 7 5 3 4" xfId="3650" xr:uid="{D2EDF4C2-4E25-44A5-8D0D-98AA33BADEB3}"/>
    <cellStyle name="Normal 7 5 3 5" xfId="3651" xr:uid="{534BCA44-C93B-45FF-A6D8-583A5582E02C}"/>
    <cellStyle name="Normal 7 5 3 6" xfId="3652" xr:uid="{52A084A3-91E9-48AA-B2A8-8E9DF12E61F6}"/>
    <cellStyle name="Normal 7 5 4" xfId="369" xr:uid="{537FF620-91EE-44C7-B869-F674100543D6}"/>
    <cellStyle name="Normal 7 5 4 2" xfId="743" xr:uid="{98AC4A49-412C-4EF0-B803-6CC4512BAF0B}"/>
    <cellStyle name="Normal 7 5 4 2 2" xfId="3653" xr:uid="{EA6F27EF-8583-4F08-9AC7-8D7B7BA354B2}"/>
    <cellStyle name="Normal 7 5 4 2 3" xfId="3654" xr:uid="{53D769D8-A719-433D-B85E-7B3EA1228E2E}"/>
    <cellStyle name="Normal 7 5 4 2 4" xfId="3655" xr:uid="{6488442B-69EE-4E15-B024-9E63A09FE178}"/>
    <cellStyle name="Normal 7 5 4 3" xfId="3656" xr:uid="{B36BBB79-85B1-4269-A987-F6A33CC1D064}"/>
    <cellStyle name="Normal 7 5 4 4" xfId="3657" xr:uid="{8CD4018C-076F-4634-9649-B287E357F887}"/>
    <cellStyle name="Normal 7 5 4 5" xfId="3658" xr:uid="{5F96619C-291A-483C-BE3F-7222839B0105}"/>
    <cellStyle name="Normal 7 5 5" xfId="744" xr:uid="{297BC3DE-F736-4770-99E8-4EC4E7EFDDA3}"/>
    <cellStyle name="Normal 7 5 5 2" xfId="3659" xr:uid="{214101AF-FF8A-4FDA-A042-C8EE5B833605}"/>
    <cellStyle name="Normal 7 5 5 3" xfId="3660" xr:uid="{102240D5-A97A-4DEF-B82F-7A53C0BAEA88}"/>
    <cellStyle name="Normal 7 5 5 4" xfId="3661" xr:uid="{A594AC67-9A9B-4040-B9F1-352FFE3A1464}"/>
    <cellStyle name="Normal 7 5 6" xfId="3662" xr:uid="{FD11915E-D7DA-4016-941D-3B215342ADA5}"/>
    <cellStyle name="Normal 7 5 6 2" xfId="3663" xr:uid="{F0F8B9B5-B4F2-419E-BE0D-F6FC20B09679}"/>
    <cellStyle name="Normal 7 5 6 3" xfId="3664" xr:uid="{5842CEC1-0907-4D36-BB15-C9FA0A7FEBAB}"/>
    <cellStyle name="Normal 7 5 6 4" xfId="3665" xr:uid="{4418EBF0-185B-4E90-A15C-0E296750A21B}"/>
    <cellStyle name="Normal 7 5 7" xfId="3666" xr:uid="{FF1F4C20-985D-4A89-A8AF-2A605C945E52}"/>
    <cellStyle name="Normal 7 5 8" xfId="3667" xr:uid="{1802E214-51CC-4B03-A5AD-B7744644E804}"/>
    <cellStyle name="Normal 7 5 9" xfId="3668" xr:uid="{3EFB2A1E-A717-40D6-9481-6DAB9DA62564}"/>
    <cellStyle name="Normal 7 6" xfId="145" xr:uid="{DE2B1F2A-9C65-49A2-925B-9EE9CFA0D243}"/>
    <cellStyle name="Normal 7 6 2" xfId="370" xr:uid="{EA8E1D43-57E9-421F-A633-4E2F12EF8D09}"/>
    <cellStyle name="Normal 7 6 2 2" xfId="745" xr:uid="{AD58C9D5-8087-47CC-BA44-D1302E4DCA65}"/>
    <cellStyle name="Normal 7 6 2 2 2" xfId="1946" xr:uid="{F085AADA-3ED9-40B2-9783-FC1A0493E614}"/>
    <cellStyle name="Normal 7 6 2 2 2 2" xfId="1947" xr:uid="{1BF07B0E-FAD2-4525-82EA-894AD0460F6F}"/>
    <cellStyle name="Normal 7 6 2 2 3" xfId="1948" xr:uid="{6CB85002-C4B0-4B65-B47F-89F3CD098B31}"/>
    <cellStyle name="Normal 7 6 2 2 4" xfId="3669" xr:uid="{740D28B4-5ED8-436D-9DC1-37C5E85A4EEB}"/>
    <cellStyle name="Normal 7 6 2 3" xfId="1949" xr:uid="{CCFC7519-EA0C-4D5B-B733-23211B9A1018}"/>
    <cellStyle name="Normal 7 6 2 3 2" xfId="1950" xr:uid="{9B3E244F-CFFE-4398-8773-F77383F8CCBE}"/>
    <cellStyle name="Normal 7 6 2 3 3" xfId="3670" xr:uid="{700BE33E-FBE2-44A0-9744-952F6BDCE640}"/>
    <cellStyle name="Normal 7 6 2 3 4" xfId="3671" xr:uid="{2C7B537E-542E-4848-B3D8-34C5381F6B04}"/>
    <cellStyle name="Normal 7 6 2 4" xfId="1951" xr:uid="{0C40A687-D89B-4743-82E1-DEA8ACEE2930}"/>
    <cellStyle name="Normal 7 6 2 5" xfId="3672" xr:uid="{10CDCC56-AE80-429A-989C-402E62D5B907}"/>
    <cellStyle name="Normal 7 6 2 6" xfId="3673" xr:uid="{EB6369EE-7A91-4BA7-B6BC-18DDC3A41CAB}"/>
    <cellStyle name="Normal 7 6 3" xfId="746" xr:uid="{8B3F2296-1208-4B7F-A285-33C2E0602D0A}"/>
    <cellStyle name="Normal 7 6 3 2" xfId="1952" xr:uid="{531E9666-51D0-415B-AFF5-C3A3C00884E4}"/>
    <cellStyle name="Normal 7 6 3 2 2" xfId="1953" xr:uid="{AD208BC0-0935-482E-835B-B5AB4DD28DFC}"/>
    <cellStyle name="Normal 7 6 3 2 3" xfId="3674" xr:uid="{FDB62375-E912-4A60-B21D-45FDB80C73BC}"/>
    <cellStyle name="Normal 7 6 3 2 4" xfId="3675" xr:uid="{0D810043-F57E-4E61-A3B7-A00DA2BD7BC2}"/>
    <cellStyle name="Normal 7 6 3 3" xfId="1954" xr:uid="{0B656E4D-17EB-48BE-84E8-2D8A194D467B}"/>
    <cellStyle name="Normal 7 6 3 4" xfId="3676" xr:uid="{18699DE1-5522-4C92-B31B-8299145F04BA}"/>
    <cellStyle name="Normal 7 6 3 5" xfId="3677" xr:uid="{8723B360-6678-48CE-A841-362F6BDF1208}"/>
    <cellStyle name="Normal 7 6 4" xfId="1955" xr:uid="{4C467E46-F2F3-41DC-86F5-763DAA6945D2}"/>
    <cellStyle name="Normal 7 6 4 2" xfId="1956" xr:uid="{61F56779-EF14-4D96-91E5-27EE75ABD02C}"/>
    <cellStyle name="Normal 7 6 4 3" xfId="3678" xr:uid="{E2141AF6-914F-4A51-A610-85818D2335EA}"/>
    <cellStyle name="Normal 7 6 4 4" xfId="3679" xr:uid="{CE002569-8811-4E08-B3C3-DFB7B95FB40C}"/>
    <cellStyle name="Normal 7 6 5" xfId="1957" xr:uid="{64EC6990-C715-483D-8F21-DB19D50D0FEE}"/>
    <cellStyle name="Normal 7 6 5 2" xfId="3680" xr:uid="{674B3B6B-476B-44BA-B710-626D0357B5A2}"/>
    <cellStyle name="Normal 7 6 5 3" xfId="3681" xr:uid="{64867D7D-4022-4770-AE06-FDAE53AF1720}"/>
    <cellStyle name="Normal 7 6 5 4" xfId="3682" xr:uid="{87AEAF2F-8DFA-4E69-958D-D704C7318E35}"/>
    <cellStyle name="Normal 7 6 6" xfId="3683" xr:uid="{6241AADB-DDEB-49B0-B923-4ACA20A5F6FD}"/>
    <cellStyle name="Normal 7 6 7" xfId="3684" xr:uid="{DAC95E1F-AD6F-4D85-BEE3-BA8753AED079}"/>
    <cellStyle name="Normal 7 6 8" xfId="3685" xr:uid="{07DE13DC-BB5A-4735-8D92-B3F7F8CEA8F7}"/>
    <cellStyle name="Normal 7 7" xfId="371" xr:uid="{11A6E6B5-FFC1-4F5F-9D42-27A77A6BFFB2}"/>
    <cellStyle name="Normal 7 7 2" xfId="747" xr:uid="{0D6930CB-B650-4D9C-BB58-967BD2373D5D}"/>
    <cellStyle name="Normal 7 7 2 2" xfId="748" xr:uid="{E3E9FBC3-169A-4A58-9420-E99CAA6C3053}"/>
    <cellStyle name="Normal 7 7 2 2 2" xfId="1958" xr:uid="{84942695-C80F-4E48-84EF-57588AF5C702}"/>
    <cellStyle name="Normal 7 7 2 2 3" xfId="3686" xr:uid="{D615D710-FEFB-4F01-8ED4-08A9A4E3EB93}"/>
    <cellStyle name="Normal 7 7 2 2 4" xfId="3687" xr:uid="{B5ABA7DA-06B8-46A6-B1FB-A59DD06C7CB4}"/>
    <cellStyle name="Normal 7 7 2 3" xfId="1959" xr:uid="{FF74DB31-BFF1-4F10-8C49-5AA903443F06}"/>
    <cellStyle name="Normal 7 7 2 4" xfId="3688" xr:uid="{9E040BB5-9E94-4DCD-80AA-78B87FBF5B21}"/>
    <cellStyle name="Normal 7 7 2 5" xfId="3689" xr:uid="{3F0171E6-B859-40FD-B897-2EF8BEAFC690}"/>
    <cellStyle name="Normal 7 7 3" xfId="749" xr:uid="{3CACEB06-013A-4976-88AF-2BB5B43FA1FB}"/>
    <cellStyle name="Normal 7 7 3 2" xfId="1960" xr:uid="{44CD166A-5239-4DF4-9B25-42D62EF4F183}"/>
    <cellStyle name="Normal 7 7 3 3" xfId="3690" xr:uid="{D4165D8A-11A8-497C-8799-4008543480DC}"/>
    <cellStyle name="Normal 7 7 3 4" xfId="3691" xr:uid="{68D7AE2C-1E42-4DA2-BC99-FA30160082E4}"/>
    <cellStyle name="Normal 7 7 4" xfId="1961" xr:uid="{3FDBA673-A998-43AA-8427-8BF8CD1865C6}"/>
    <cellStyle name="Normal 7 7 4 2" xfId="3692" xr:uid="{51CF2359-2892-4187-B3B3-72829E8DC109}"/>
    <cellStyle name="Normal 7 7 4 3" xfId="3693" xr:uid="{8263205D-72A8-430D-B36B-F6B70BE26768}"/>
    <cellStyle name="Normal 7 7 4 4" xfId="3694" xr:uid="{10215404-0F62-43ED-9094-71D85FE4C3B3}"/>
    <cellStyle name="Normal 7 7 5" xfId="3695" xr:uid="{06AC075B-4968-4B1F-8241-61F1355E5F03}"/>
    <cellStyle name="Normal 7 7 6" xfId="3696" xr:uid="{2E6C2DC3-DCD8-4B71-B455-5B65D344D71F}"/>
    <cellStyle name="Normal 7 7 7" xfId="3697" xr:uid="{D71B75BA-834B-49D0-928E-B74955CC7001}"/>
    <cellStyle name="Normal 7 8" xfId="372" xr:uid="{DEF0AF2F-76AD-4775-B8AB-53032DF88C1B}"/>
    <cellStyle name="Normal 7 8 2" xfId="750" xr:uid="{27EFBE0D-5607-4BF1-8B65-ABBCA9287E06}"/>
    <cellStyle name="Normal 7 8 2 2" xfId="1962" xr:uid="{7729C9EC-8C92-4A59-9074-96E4503E60EE}"/>
    <cellStyle name="Normal 7 8 2 3" xfId="3698" xr:uid="{428E5EE2-AA1F-4A1A-AAA4-4B715D88E633}"/>
    <cellStyle name="Normal 7 8 2 4" xfId="3699" xr:uid="{C5CA11D4-624A-4897-BEEC-98253245E956}"/>
    <cellStyle name="Normal 7 8 3" xfId="1963" xr:uid="{B43B090F-FD12-463E-A3D5-C9C476EB71DE}"/>
    <cellStyle name="Normal 7 8 3 2" xfId="3700" xr:uid="{1C32EB11-790F-41E7-8FB3-99BE857A3A9A}"/>
    <cellStyle name="Normal 7 8 3 3" xfId="3701" xr:uid="{F169811E-17D6-431C-884C-B4527411DCA8}"/>
    <cellStyle name="Normal 7 8 3 4" xfId="3702" xr:uid="{732B841D-F9FB-496F-B7CA-A5A6F34815D3}"/>
    <cellStyle name="Normal 7 8 4" xfId="3703" xr:uid="{E0F8492B-C089-4968-95F8-96AEC4794517}"/>
    <cellStyle name="Normal 7 8 5" xfId="3704" xr:uid="{0B81313D-DB78-4AA4-94FA-57FCD59DD8B0}"/>
    <cellStyle name="Normal 7 8 6" xfId="3705" xr:uid="{F8D017B3-1967-4178-A504-3657053E4348}"/>
    <cellStyle name="Normal 7 9" xfId="373" xr:uid="{6288562A-E065-4DD5-9842-F66561986E20}"/>
    <cellStyle name="Normal 7 9 2" xfId="1964" xr:uid="{445B0E5D-3440-4CFD-BBCF-D156F5FEB973}"/>
    <cellStyle name="Normal 7 9 2 2" xfId="3706" xr:uid="{4AF2AF04-BFD3-4160-A4DA-1D07796F3D7C}"/>
    <cellStyle name="Normal 7 9 2 2 2" xfId="4408" xr:uid="{B8EAA9E5-FA11-4B10-BCC6-87273D518429}"/>
    <cellStyle name="Normal 7 9 2 2 3" xfId="4687" xr:uid="{CDC4009F-9C7C-4720-B22E-A33622D362EC}"/>
    <cellStyle name="Normal 7 9 2 3" xfId="3707" xr:uid="{989DDFD3-22BE-4DD0-8266-571D77308E62}"/>
    <cellStyle name="Normal 7 9 2 4" xfId="3708" xr:uid="{7BB44EDD-7D12-4B98-BAA3-4C9E49B0C24C}"/>
    <cellStyle name="Normal 7 9 3" xfId="3709" xr:uid="{1AC45E9B-ADF6-49EA-9135-2728ECD4D6AC}"/>
    <cellStyle name="Normal 7 9 3 2" xfId="5342" xr:uid="{3AD5DA0D-A96F-4CA9-B039-6952DBA84892}"/>
    <cellStyle name="Normal 7 9 4" xfId="3710" xr:uid="{6F7DDC3A-08B4-407A-9655-C8417D5B031F}"/>
    <cellStyle name="Normal 7 9 4 2" xfId="4578" xr:uid="{3F63B423-B935-4085-9D25-C9E645E752C4}"/>
    <cellStyle name="Normal 7 9 4 3" xfId="4688" xr:uid="{87E79730-900E-42BA-ABD6-7F5A198F8E8E}"/>
    <cellStyle name="Normal 7 9 4 4" xfId="4607" xr:uid="{077C5F17-6E5F-47CE-96CE-B967D062048B}"/>
    <cellStyle name="Normal 7 9 5" xfId="3711" xr:uid="{D79643C3-24BB-406F-B69E-F1AB44022631}"/>
    <cellStyle name="Normal 8" xfId="146" xr:uid="{1FCA6FAA-6DF8-4D89-804F-4583AF12BD48}"/>
    <cellStyle name="Normal 8 10" xfId="1965" xr:uid="{CC145F08-8776-4739-BCDF-8012DEAC471D}"/>
    <cellStyle name="Normal 8 10 2" xfId="3712" xr:uid="{8C0E5C18-E434-4F2E-A801-BFC068DBF0C1}"/>
    <cellStyle name="Normal 8 10 2 2" xfId="6070" xr:uid="{04467D1C-DBDF-428F-A043-A762E8B86AA1}"/>
    <cellStyle name="Normal 8 10 3" xfId="3713" xr:uid="{6EC6C067-8855-4A3D-BCB2-5F89B044C0FD}"/>
    <cellStyle name="Normal 8 10 4" xfId="3714" xr:uid="{4F256F30-6911-418D-923F-F6549457A50A}"/>
    <cellStyle name="Normal 8 11" xfId="3715" xr:uid="{E06BEBDD-7AA5-4D00-B9E1-F7391D5372C7}"/>
    <cellStyle name="Normal 8 11 2" xfId="3716" xr:uid="{CC3600A8-68BC-4EBF-A05B-8F4BAE0C3F53}"/>
    <cellStyle name="Normal 8 11 3" xfId="3717" xr:uid="{64CB5721-28A2-4C94-8145-778403945FC2}"/>
    <cellStyle name="Normal 8 11 4" xfId="3718" xr:uid="{638CF2AC-6464-4F59-832D-88BABD71B5F6}"/>
    <cellStyle name="Normal 8 12" xfId="3719" xr:uid="{18DD107E-8DFF-44EA-8FBD-DCC35F78E26C}"/>
    <cellStyle name="Normal 8 12 2" xfId="3720" xr:uid="{4B42A096-733D-47FF-830E-356DB7F35A8B}"/>
    <cellStyle name="Normal 8 13" xfId="3721" xr:uid="{B05A809A-B467-42D6-8E75-B142C5D66751}"/>
    <cellStyle name="Normal 8 14" xfId="3722" xr:uid="{A74CB434-E640-405F-B8E7-5B8656EBE943}"/>
    <cellStyle name="Normal 8 15" xfId="3723" xr:uid="{0BCDF8EF-64CF-40BF-A2E9-A442E06E1E43}"/>
    <cellStyle name="Normal 8 2" xfId="147" xr:uid="{6C672C7A-9C00-4562-A2F7-1E803A9685B1}"/>
    <cellStyle name="Normal 8 2 10" xfId="3724" xr:uid="{A204F0EC-872D-44F5-A38F-376A02712091}"/>
    <cellStyle name="Normal 8 2 11" xfId="3725" xr:uid="{6D414E11-C38B-4D96-9B2F-13AC098933DA}"/>
    <cellStyle name="Normal 8 2 2" xfId="148" xr:uid="{A070C0EB-6EB7-47A2-A73B-7796DE696954}"/>
    <cellStyle name="Normal 8 2 2 2" xfId="149" xr:uid="{0875EF1C-9993-4491-9345-F866DD14B48C}"/>
    <cellStyle name="Normal 8 2 2 2 2" xfId="374" xr:uid="{1020A869-B2BD-43CD-AAF4-CDE86D31894C}"/>
    <cellStyle name="Normal 8 2 2 2 2 2" xfId="751" xr:uid="{1E3C070B-063B-454B-B217-4197A8805A1E}"/>
    <cellStyle name="Normal 8 2 2 2 2 2 2" xfId="752" xr:uid="{3D8FF7D6-F01F-458B-9420-769702D89361}"/>
    <cellStyle name="Normal 8 2 2 2 2 2 2 2" xfId="1966" xr:uid="{4B17F3AC-B10F-45A0-9664-7A7DE4340373}"/>
    <cellStyle name="Normal 8 2 2 2 2 2 2 2 2" xfId="1967" xr:uid="{A37416BC-C34A-4D6E-AEB8-086E8E794E6C}"/>
    <cellStyle name="Normal 8 2 2 2 2 2 2 2 2 2" xfId="5826" xr:uid="{8173311D-BD48-4BD8-9E71-492902FC3246}"/>
    <cellStyle name="Normal 8 2 2 2 2 2 2 2 3" xfId="5827" xr:uid="{C9FCEAE8-F1D0-4261-903B-1F6706F09D91}"/>
    <cellStyle name="Normal 8 2 2 2 2 2 2 3" xfId="1968" xr:uid="{DF636000-FF86-44F9-B99F-A49A5A48CEF2}"/>
    <cellStyle name="Normal 8 2 2 2 2 2 2 3 2" xfId="5828" xr:uid="{C9661B42-1349-480F-B9DD-6B3A8F08806F}"/>
    <cellStyle name="Normal 8 2 2 2 2 2 2 4" xfId="5829" xr:uid="{F710BCFA-9346-49C3-B88D-017CE62CC9F3}"/>
    <cellStyle name="Normal 8 2 2 2 2 2 3" xfId="1969" xr:uid="{FB2E8EDF-CEF5-4DAB-8249-3C10BDBBF065}"/>
    <cellStyle name="Normal 8 2 2 2 2 2 3 2" xfId="1970" xr:uid="{6DE424D6-35D0-4F17-9307-E55CBC2812CD}"/>
    <cellStyle name="Normal 8 2 2 2 2 2 3 2 2" xfId="5830" xr:uid="{F0680DEF-192B-48F0-9837-85F12C8251FA}"/>
    <cellStyle name="Normal 8 2 2 2 2 2 3 3" xfId="5831" xr:uid="{6375E3C9-5FBB-48EF-A3F8-FE05E8680108}"/>
    <cellStyle name="Normal 8 2 2 2 2 2 4" xfId="1971" xr:uid="{9E9A4B82-486B-4875-9AFD-383FCBCE7CF8}"/>
    <cellStyle name="Normal 8 2 2 2 2 2 4 2" xfId="5832" xr:uid="{AB90A55C-14EC-4630-9A78-D34022398910}"/>
    <cellStyle name="Normal 8 2 2 2 2 2 5" xfId="5833" xr:uid="{294BD0A1-8751-43FE-AEF0-A603877E27AB}"/>
    <cellStyle name="Normal 8 2 2 2 2 3" xfId="753" xr:uid="{CD002934-7FAF-4AC3-828E-7C189B937379}"/>
    <cellStyle name="Normal 8 2 2 2 2 3 2" xfId="1972" xr:uid="{0AA3770B-1D3C-465B-BF9A-9CBB3505F94C}"/>
    <cellStyle name="Normal 8 2 2 2 2 3 2 2" xfId="1973" xr:uid="{5EA838A5-3644-4769-AA9C-DADFA99E6356}"/>
    <cellStyle name="Normal 8 2 2 2 2 3 2 2 2" xfId="5834" xr:uid="{7F62DE30-78B4-4C49-9400-7FF9E0A31071}"/>
    <cellStyle name="Normal 8 2 2 2 2 3 2 3" xfId="5835" xr:uid="{ABF491A2-5F5F-4164-B88F-EFD067B231C0}"/>
    <cellStyle name="Normal 8 2 2 2 2 3 3" xfId="1974" xr:uid="{89F94096-7E0D-4D39-88ED-7C0FED1B848C}"/>
    <cellStyle name="Normal 8 2 2 2 2 3 3 2" xfId="5836" xr:uid="{04C08F28-79C1-4AB2-94B6-C3C49443EF31}"/>
    <cellStyle name="Normal 8 2 2 2 2 3 4" xfId="3726" xr:uid="{12A30827-F063-4C06-8A04-3700CD460910}"/>
    <cellStyle name="Normal 8 2 2 2 2 4" xfId="1975" xr:uid="{2FFDCD66-4618-4A47-97D1-66B349659E5D}"/>
    <cellStyle name="Normal 8 2 2 2 2 4 2" xfId="1976" xr:uid="{06B1EBE8-32A7-4148-8B02-EEB7B846530E}"/>
    <cellStyle name="Normal 8 2 2 2 2 4 2 2" xfId="5837" xr:uid="{EA04C76A-A2DE-4F7A-AAC3-8329D7CE9180}"/>
    <cellStyle name="Normal 8 2 2 2 2 4 3" xfId="5838" xr:uid="{1D172F94-D8BD-4247-9876-429AE48D5FF5}"/>
    <cellStyle name="Normal 8 2 2 2 2 5" xfId="1977" xr:uid="{39AA30BF-A866-4DAC-9271-74C34A82D963}"/>
    <cellStyle name="Normal 8 2 2 2 2 5 2" xfId="5839" xr:uid="{C49A802B-B8E6-4509-8B84-F7365A839906}"/>
    <cellStyle name="Normal 8 2 2 2 2 6" xfId="3727" xr:uid="{8E5E7B9B-586F-41F8-B573-A918DEE60F06}"/>
    <cellStyle name="Normal 8 2 2 2 3" xfId="375" xr:uid="{908FFE6C-CC22-4905-8027-07A977ED8A96}"/>
    <cellStyle name="Normal 8 2 2 2 3 2" xfId="754" xr:uid="{24E3BF96-91D9-420A-BECB-1518C9C10B56}"/>
    <cellStyle name="Normal 8 2 2 2 3 2 2" xfId="755" xr:uid="{194A987C-FD16-4799-B9CF-2E42DD326888}"/>
    <cellStyle name="Normal 8 2 2 2 3 2 2 2" xfId="1978" xr:uid="{3B695557-2D11-44BA-BEE5-C1126054DC81}"/>
    <cellStyle name="Normal 8 2 2 2 3 2 2 2 2" xfId="1979" xr:uid="{9ACAA3C5-0BAC-466B-ABAC-BED3F3AC2D67}"/>
    <cellStyle name="Normal 8 2 2 2 3 2 2 3" xfId="1980" xr:uid="{76D29012-8A00-4878-BDFC-3A0A52A35099}"/>
    <cellStyle name="Normal 8 2 2 2 3 2 3" xfId="1981" xr:uid="{8EC667A4-238F-413B-9EAF-978428E18DEE}"/>
    <cellStyle name="Normal 8 2 2 2 3 2 3 2" xfId="1982" xr:uid="{39220D09-9834-4932-BA98-DF7F3F8D8889}"/>
    <cellStyle name="Normal 8 2 2 2 3 2 4" xfId="1983" xr:uid="{DFF57730-BF02-418A-93E6-FD7E4058FC3F}"/>
    <cellStyle name="Normal 8 2 2 2 3 3" xfId="756" xr:uid="{57825AEE-59C5-4BF6-8989-FD94D2C60A99}"/>
    <cellStyle name="Normal 8 2 2 2 3 3 2" xfId="1984" xr:uid="{C028D584-0AE3-4F2B-8583-CA89D9758BF6}"/>
    <cellStyle name="Normal 8 2 2 2 3 3 2 2" xfId="1985" xr:uid="{9EE4266F-3059-426B-9D13-8191AA52EF37}"/>
    <cellStyle name="Normal 8 2 2 2 3 3 3" xfId="1986" xr:uid="{0381C714-D72F-4ACF-ACB8-CE4E8BDE6FD9}"/>
    <cellStyle name="Normal 8 2 2 2 3 4" xfId="1987" xr:uid="{9B4502F8-E590-418C-8711-0413B91AA922}"/>
    <cellStyle name="Normal 8 2 2 2 3 4 2" xfId="1988" xr:uid="{040FCE85-B9DD-4E69-BD05-B3B6E76F2A61}"/>
    <cellStyle name="Normal 8 2 2 2 3 5" xfId="1989" xr:uid="{533F75E8-32C0-4150-AF54-8C62CA319550}"/>
    <cellStyle name="Normal 8 2 2 2 4" xfId="757" xr:uid="{5B551728-2123-4196-BD6B-80867B301394}"/>
    <cellStyle name="Normal 8 2 2 2 4 2" xfId="758" xr:uid="{A92EA434-7F15-4656-9C5D-16CFCE88C5E2}"/>
    <cellStyle name="Normal 8 2 2 2 4 2 2" xfId="1990" xr:uid="{CF2C6926-05C7-4A8B-BCD6-D92559737C98}"/>
    <cellStyle name="Normal 8 2 2 2 4 2 2 2" xfId="1991" xr:uid="{F9AB1094-C24E-4969-AB0E-A9F46C891F8D}"/>
    <cellStyle name="Normal 8 2 2 2 4 2 3" xfId="1992" xr:uid="{85D1AE69-63BE-4AD8-B22C-4C28072CF56E}"/>
    <cellStyle name="Normal 8 2 2 2 4 3" xfId="1993" xr:uid="{39F5A10A-188F-46C7-AAC4-C7CA93BA5718}"/>
    <cellStyle name="Normal 8 2 2 2 4 3 2" xfId="1994" xr:uid="{2730707B-0513-40B4-9FA9-8065429DE2E4}"/>
    <cellStyle name="Normal 8 2 2 2 4 4" xfId="1995" xr:uid="{DE5E93B4-A2C8-4567-B945-05707D036DFD}"/>
    <cellStyle name="Normal 8 2 2 2 5" xfId="759" xr:uid="{7ACCEFF6-2FA1-46A6-906B-8FFFEF6E1D88}"/>
    <cellStyle name="Normal 8 2 2 2 5 2" xfId="1996" xr:uid="{D478672D-E34A-4AFF-8B87-4C88E1C0AC68}"/>
    <cellStyle name="Normal 8 2 2 2 5 2 2" xfId="1997" xr:uid="{43440163-F244-4B81-9E72-F8F1E0FABB4C}"/>
    <cellStyle name="Normal 8 2 2 2 5 3" xfId="1998" xr:uid="{83700B5F-DFFA-40A2-B4E4-23F271C5E4CF}"/>
    <cellStyle name="Normal 8 2 2 2 5 4" xfId="3728" xr:uid="{9743E099-997A-4F15-A4BE-8996EA0E80AB}"/>
    <cellStyle name="Normal 8 2 2 2 6" xfId="1999" xr:uid="{903C8530-0BBF-4D79-A069-76138B36B82A}"/>
    <cellStyle name="Normal 8 2 2 2 6 2" xfId="2000" xr:uid="{52632B1E-1849-437C-80C3-F0DB104F5802}"/>
    <cellStyle name="Normal 8 2 2 2 7" xfId="2001" xr:uid="{307719EF-DA62-40B8-B826-A706CF103355}"/>
    <cellStyle name="Normal 8 2 2 2 8" xfId="3729" xr:uid="{57DA8330-7736-4A57-9886-12FA0F7E3BAC}"/>
    <cellStyle name="Normal 8 2 2 3" xfId="376" xr:uid="{E7CB9ACA-2F4E-4967-B045-D86A7DD56790}"/>
    <cellStyle name="Normal 8 2 2 3 2" xfId="760" xr:uid="{1752D83B-1DCD-494B-90EF-1D364B2C6C52}"/>
    <cellStyle name="Normal 8 2 2 3 2 2" xfId="761" xr:uid="{86B29136-2606-4988-A568-3F988BA3F587}"/>
    <cellStyle name="Normal 8 2 2 3 2 2 2" xfId="2002" xr:uid="{09259C47-1348-489E-BF62-3F766DB9BD3B}"/>
    <cellStyle name="Normal 8 2 2 3 2 2 2 2" xfId="2003" xr:uid="{5A2992CB-8E18-40B6-9A66-8A27BAA0A32A}"/>
    <cellStyle name="Normal 8 2 2 3 2 2 2 2 2" xfId="5840" xr:uid="{0D19DB97-543F-4402-A5FC-4455AEF27E25}"/>
    <cellStyle name="Normal 8 2 2 3 2 2 2 3" xfId="5841" xr:uid="{5A028259-B810-417E-9701-9DCBD7938D48}"/>
    <cellStyle name="Normal 8 2 2 3 2 2 3" xfId="2004" xr:uid="{10F36327-44EF-4D3D-8727-944AA48517F7}"/>
    <cellStyle name="Normal 8 2 2 3 2 2 3 2" xfId="5842" xr:uid="{81AD3745-20F5-49C8-AC2D-45BAAB2EE31E}"/>
    <cellStyle name="Normal 8 2 2 3 2 2 4" xfId="5843" xr:uid="{5EFB861A-6998-4ECA-B69F-9C3DED42856F}"/>
    <cellStyle name="Normal 8 2 2 3 2 3" xfId="2005" xr:uid="{FB3253A5-8A02-4EE4-8769-F0BF5DA62C5D}"/>
    <cellStyle name="Normal 8 2 2 3 2 3 2" xfId="2006" xr:uid="{4D9833C1-827E-428A-9B8D-73A60870A5CF}"/>
    <cellStyle name="Normal 8 2 2 3 2 3 2 2" xfId="5844" xr:uid="{EA0AD210-EEBA-49D2-9FA6-21ADEC36D44A}"/>
    <cellStyle name="Normal 8 2 2 3 2 3 3" xfId="5845" xr:uid="{12957D0E-62BD-4F5D-B570-A28337D21874}"/>
    <cellStyle name="Normal 8 2 2 3 2 4" xfId="2007" xr:uid="{C1A7D506-82A8-441B-829C-4F8FB8BF04C6}"/>
    <cellStyle name="Normal 8 2 2 3 2 4 2" xfId="5846" xr:uid="{ABD0DA65-1A0C-4B59-B233-044044D9D62F}"/>
    <cellStyle name="Normal 8 2 2 3 2 5" xfId="5847" xr:uid="{AF1F2DDE-4D01-4563-A21E-37DCA655D1D8}"/>
    <cellStyle name="Normal 8 2 2 3 3" xfId="762" xr:uid="{5C79F62F-9193-4AFD-94B9-4F02CA653BCE}"/>
    <cellStyle name="Normal 8 2 2 3 3 2" xfId="2008" xr:uid="{2CBA71D2-EFE4-441D-92D1-6CAA529B1DB7}"/>
    <cellStyle name="Normal 8 2 2 3 3 2 2" xfId="2009" xr:uid="{CAE2ABBE-1E95-415A-B241-8F8D44B0D8FC}"/>
    <cellStyle name="Normal 8 2 2 3 3 2 2 2" xfId="5848" xr:uid="{FC6173A9-5B8A-43E8-84F5-E6B4E5AF069E}"/>
    <cellStyle name="Normal 8 2 2 3 3 2 3" xfId="5849" xr:uid="{623A29FB-CBC0-41F7-9BAA-E4874D6614BC}"/>
    <cellStyle name="Normal 8 2 2 3 3 3" xfId="2010" xr:uid="{60B7EF31-A2ED-4AED-98AB-E00B3960AF20}"/>
    <cellStyle name="Normal 8 2 2 3 3 3 2" xfId="5850" xr:uid="{B4BE3243-A862-4560-AFCD-17C38EA5759A}"/>
    <cellStyle name="Normal 8 2 2 3 3 4" xfId="3730" xr:uid="{07DBE05C-F1CF-4C47-BF13-2FE8153FEB0E}"/>
    <cellStyle name="Normal 8 2 2 3 4" xfId="2011" xr:uid="{CCE0501E-B9D4-4501-BE14-5801D5C33EF2}"/>
    <cellStyle name="Normal 8 2 2 3 4 2" xfId="2012" xr:uid="{03ADD58C-DBD3-42BA-9BC7-B3D95901A887}"/>
    <cellStyle name="Normal 8 2 2 3 4 2 2" xfId="5851" xr:uid="{A030BA76-BF14-465A-A1D2-15CBDE63D553}"/>
    <cellStyle name="Normal 8 2 2 3 4 3" xfId="5852" xr:uid="{9626F711-AAB8-4A6C-A810-5CBEBFA8F335}"/>
    <cellStyle name="Normal 8 2 2 3 5" xfId="2013" xr:uid="{4C20EA69-7D8E-4A4D-9169-038DE58FFB4F}"/>
    <cellStyle name="Normal 8 2 2 3 5 2" xfId="5853" xr:uid="{705E0D0E-8F62-4FD6-8F55-29C24D883AB3}"/>
    <cellStyle name="Normal 8 2 2 3 6" xfId="3731" xr:uid="{1A464CEF-7C89-45C4-A798-863D49B2BA72}"/>
    <cellStyle name="Normal 8 2 2 4" xfId="377" xr:uid="{BF19E638-5CB4-454E-9382-5A566D05497B}"/>
    <cellStyle name="Normal 8 2 2 4 2" xfId="763" xr:uid="{B793C5F0-3B10-4DCF-83D9-45A8FA29748A}"/>
    <cellStyle name="Normal 8 2 2 4 2 2" xfId="764" xr:uid="{B890F5CD-C31E-4ECB-A44C-EA48D26F8495}"/>
    <cellStyle name="Normal 8 2 2 4 2 2 2" xfId="2014" xr:uid="{0ECCD3EC-A6C9-431D-8A86-86E1849F7A48}"/>
    <cellStyle name="Normal 8 2 2 4 2 2 2 2" xfId="2015" xr:uid="{C7306EB7-AAAE-480E-B9E7-E3D97B23CA6C}"/>
    <cellStyle name="Normal 8 2 2 4 2 2 3" xfId="2016" xr:uid="{AC983826-26DC-403F-B97D-0C75EC295CA1}"/>
    <cellStyle name="Normal 8 2 2 4 2 3" xfId="2017" xr:uid="{0AAEF85D-4A11-43A1-9CDD-6AFE8546080A}"/>
    <cellStyle name="Normal 8 2 2 4 2 3 2" xfId="2018" xr:uid="{E6A1CC80-E6AD-4CDB-AD82-AA4348696E01}"/>
    <cellStyle name="Normal 8 2 2 4 2 4" xfId="2019" xr:uid="{DCE88DFE-0FD8-4E69-8B7E-6A78A749B9E4}"/>
    <cellStyle name="Normal 8 2 2 4 3" xfId="765" xr:uid="{4763AACA-D109-48BA-996C-BC3F190192A9}"/>
    <cellStyle name="Normal 8 2 2 4 3 2" xfId="2020" xr:uid="{4A83437F-58D5-45FE-A1F3-B721E10066E1}"/>
    <cellStyle name="Normal 8 2 2 4 3 2 2" xfId="2021" xr:uid="{5E8247BA-36E7-4FC8-98A2-8580147AE9B7}"/>
    <cellStyle name="Normal 8 2 2 4 3 3" xfId="2022" xr:uid="{6C5FA750-B5E8-494C-B331-74D10C4969FB}"/>
    <cellStyle name="Normal 8 2 2 4 4" xfId="2023" xr:uid="{B081CD96-4512-4F43-ADE8-2FB3D206B530}"/>
    <cellStyle name="Normal 8 2 2 4 4 2" xfId="2024" xr:uid="{E4683C9B-26E1-46D3-92B4-17D2532927C2}"/>
    <cellStyle name="Normal 8 2 2 4 5" xfId="2025" xr:uid="{92046E82-35CC-49BB-BE19-0123BBF5B5DF}"/>
    <cellStyle name="Normal 8 2 2 5" xfId="378" xr:uid="{73D1D01F-2A0F-4793-9F79-E425DED1B1C5}"/>
    <cellStyle name="Normal 8 2 2 5 2" xfId="766" xr:uid="{C04130B4-5A8F-4C78-98A8-451387BA33E4}"/>
    <cellStyle name="Normal 8 2 2 5 2 2" xfId="2026" xr:uid="{3AE5237C-4F69-4FC0-8495-B6F2B56B55EF}"/>
    <cellStyle name="Normal 8 2 2 5 2 2 2" xfId="2027" xr:uid="{5AD8BFDD-86ED-4531-9C2D-45AAA7CA8359}"/>
    <cellStyle name="Normal 8 2 2 5 2 3" xfId="2028" xr:uid="{908DF8F5-9773-470E-B1BE-90511F68D0B3}"/>
    <cellStyle name="Normal 8 2 2 5 3" xfId="2029" xr:uid="{66519462-0E49-4181-94CF-B7FD32207E10}"/>
    <cellStyle name="Normal 8 2 2 5 3 2" xfId="2030" xr:uid="{CCCC59CA-8D64-405C-8555-FC4FA7FAB4D2}"/>
    <cellStyle name="Normal 8 2 2 5 4" xfId="2031" xr:uid="{B3DBF9C2-4891-4E58-BA29-A05EF1A1C9C7}"/>
    <cellStyle name="Normal 8 2 2 6" xfId="767" xr:uid="{E6D0FD13-0E85-4F7C-A259-E4B6A25E7616}"/>
    <cellStyle name="Normal 8 2 2 6 2" xfId="2032" xr:uid="{A184E6F8-7D79-4771-8D42-E19074255A2F}"/>
    <cellStyle name="Normal 8 2 2 6 2 2" xfId="2033" xr:uid="{9DC304E4-7A3C-434D-A6DE-5EC54E3F1F76}"/>
    <cellStyle name="Normal 8 2 2 6 3" xfId="2034" xr:uid="{EE1D11B8-5A95-412F-B036-D99BF14495BF}"/>
    <cellStyle name="Normal 8 2 2 6 4" xfId="3732" xr:uid="{FD8BA3CD-C007-403A-B32E-50ADCF83F40B}"/>
    <cellStyle name="Normal 8 2 2 7" xfId="2035" xr:uid="{FC2CD702-D755-4918-8AC4-4E6E2649B680}"/>
    <cellStyle name="Normal 8 2 2 7 2" xfId="2036" xr:uid="{5850A711-F8CA-4B54-8A7C-7DD98EA10151}"/>
    <cellStyle name="Normal 8 2 2 8" xfId="2037" xr:uid="{67A4EBA5-2385-4AA5-91F0-23DE1B7B433E}"/>
    <cellStyle name="Normal 8 2 2 9" xfId="3733" xr:uid="{3B2325D1-9D99-4A49-A15D-9F0EDAC6C2C9}"/>
    <cellStyle name="Normal 8 2 3" xfId="150" xr:uid="{8694BDBB-FB5C-44FB-8B01-E80818CB3641}"/>
    <cellStyle name="Normal 8 2 3 2" xfId="151" xr:uid="{D82007F7-EAC5-4988-B4F6-B3E880B9A78A}"/>
    <cellStyle name="Normal 8 2 3 2 2" xfId="768" xr:uid="{C7362EE2-6ED5-4E8C-81C0-22D0ED034640}"/>
    <cellStyle name="Normal 8 2 3 2 2 2" xfId="769" xr:uid="{256B6F20-E4C5-4D6C-9372-B1EB864DB24F}"/>
    <cellStyle name="Normal 8 2 3 2 2 2 2" xfId="2038" xr:uid="{B9ACF976-7CA6-4F2D-91D4-524116A628C0}"/>
    <cellStyle name="Normal 8 2 3 2 2 2 2 2" xfId="2039" xr:uid="{BCE61F2C-3F4D-470D-B06A-D8EB5B02669C}"/>
    <cellStyle name="Normal 8 2 3 2 2 2 2 2 2" xfId="5854" xr:uid="{92D56415-E5D8-4343-8871-E150044D0142}"/>
    <cellStyle name="Normal 8 2 3 2 2 2 2 3" xfId="5855" xr:uid="{E01B7792-FBC5-4C62-8210-9BE4B2AB4388}"/>
    <cellStyle name="Normal 8 2 3 2 2 2 3" xfId="2040" xr:uid="{D4497490-B527-4C89-956E-4A9D94F8DF6A}"/>
    <cellStyle name="Normal 8 2 3 2 2 2 3 2" xfId="5856" xr:uid="{945DA3AC-9FA3-44CC-B75C-5D78A5925E67}"/>
    <cellStyle name="Normal 8 2 3 2 2 2 4" xfId="5857" xr:uid="{CBC845B0-9205-4947-A9BA-B89F70A45632}"/>
    <cellStyle name="Normal 8 2 3 2 2 3" xfId="2041" xr:uid="{FC141ABC-0C6A-4175-8F3C-FF3F4937BA1C}"/>
    <cellStyle name="Normal 8 2 3 2 2 3 2" xfId="2042" xr:uid="{E126EDAE-49AD-41A1-816E-2345FF270033}"/>
    <cellStyle name="Normal 8 2 3 2 2 3 2 2" xfId="5858" xr:uid="{698CEA9A-6BD7-4E3E-8822-1129D407C19F}"/>
    <cellStyle name="Normal 8 2 3 2 2 3 3" xfId="5859" xr:uid="{0EF00B20-D02F-484D-8A3B-450508E629FB}"/>
    <cellStyle name="Normal 8 2 3 2 2 4" xfId="2043" xr:uid="{94AE307D-5D7B-45FD-AC9A-DBDE897D7AA8}"/>
    <cellStyle name="Normal 8 2 3 2 2 4 2" xfId="5860" xr:uid="{4DDE6031-A467-4BEF-B437-15BBBBF1055F}"/>
    <cellStyle name="Normal 8 2 3 2 2 5" xfId="5861" xr:uid="{45F96910-72C1-42CD-BF11-B6B8C52F439D}"/>
    <cellStyle name="Normal 8 2 3 2 3" xfId="770" xr:uid="{782DFEA7-9EEA-491D-BAA3-78AF69A010F9}"/>
    <cellStyle name="Normal 8 2 3 2 3 2" xfId="2044" xr:uid="{7BBD219B-0720-4A62-86EA-6EFE1913A669}"/>
    <cellStyle name="Normal 8 2 3 2 3 2 2" xfId="2045" xr:uid="{AF7D0D2C-244D-44EA-A823-3BF5382230A4}"/>
    <cellStyle name="Normal 8 2 3 2 3 2 2 2" xfId="5862" xr:uid="{12B14F68-C07B-471F-9E8C-648BE85741C6}"/>
    <cellStyle name="Normal 8 2 3 2 3 2 3" xfId="5863" xr:uid="{D002AC83-04BA-4EDB-B8B8-FF311FB299EA}"/>
    <cellStyle name="Normal 8 2 3 2 3 3" xfId="2046" xr:uid="{CB4ED127-CD65-4CB8-8CBA-2D90D382FC2B}"/>
    <cellStyle name="Normal 8 2 3 2 3 3 2" xfId="5864" xr:uid="{B034EB78-AAE0-494B-9D46-735782125988}"/>
    <cellStyle name="Normal 8 2 3 2 3 4" xfId="3734" xr:uid="{1ADE504D-D4F5-4D4A-97EE-92EBBF495B15}"/>
    <cellStyle name="Normal 8 2 3 2 4" xfId="2047" xr:uid="{EE717DF9-8A30-4630-96CF-D4E2937C21C5}"/>
    <cellStyle name="Normal 8 2 3 2 4 2" xfId="2048" xr:uid="{9D955AD8-AADA-4759-8BF8-CC52A3E3A1AF}"/>
    <cellStyle name="Normal 8 2 3 2 4 2 2" xfId="5865" xr:uid="{C6ED892D-C0D4-4642-8E8E-0029D25A5074}"/>
    <cellStyle name="Normal 8 2 3 2 4 3" xfId="5866" xr:uid="{5EF5188F-FE67-4C69-AFFA-6AB8AC325FD1}"/>
    <cellStyle name="Normal 8 2 3 2 5" xfId="2049" xr:uid="{C14273C8-5539-44CE-B5A8-CBF7367EDB1B}"/>
    <cellStyle name="Normal 8 2 3 2 5 2" xfId="5867" xr:uid="{85040028-1702-47A8-A03E-64652A90556B}"/>
    <cellStyle name="Normal 8 2 3 2 6" xfId="3735" xr:uid="{0E18021B-2F7D-4357-BE4C-5CB8AD82B265}"/>
    <cellStyle name="Normal 8 2 3 3" xfId="379" xr:uid="{020BBFCA-A4AE-43B6-A4A2-52EF0F466775}"/>
    <cellStyle name="Normal 8 2 3 3 2" xfId="771" xr:uid="{682F1E1F-CB11-4B01-A5AB-72744A84CCB4}"/>
    <cellStyle name="Normal 8 2 3 3 2 2" xfId="772" xr:uid="{808AD7E8-DA21-47F0-9EDA-E13B30BD8685}"/>
    <cellStyle name="Normal 8 2 3 3 2 2 2" xfId="2050" xr:uid="{3773ADBF-6A29-420C-BBBC-32CEBA1510AF}"/>
    <cellStyle name="Normal 8 2 3 3 2 2 2 2" xfId="2051" xr:uid="{AE9D99EE-9AF4-43A6-B7D5-828879214708}"/>
    <cellStyle name="Normal 8 2 3 3 2 2 3" xfId="2052" xr:uid="{76C6CBE2-10DB-473A-B2A8-B6D0B53BA651}"/>
    <cellStyle name="Normal 8 2 3 3 2 3" xfId="2053" xr:uid="{05BDC2AE-4BEF-4D0B-A2A4-85C028E8348E}"/>
    <cellStyle name="Normal 8 2 3 3 2 3 2" xfId="2054" xr:uid="{B5383881-A664-41C4-84CC-9CAE3DFE453C}"/>
    <cellStyle name="Normal 8 2 3 3 2 4" xfId="2055" xr:uid="{36013C5A-DE7D-4BF0-AA1D-2D11E49C41F1}"/>
    <cellStyle name="Normal 8 2 3 3 3" xfId="773" xr:uid="{A071085D-45A3-4408-9588-64D602E0FE19}"/>
    <cellStyle name="Normal 8 2 3 3 3 2" xfId="2056" xr:uid="{B9DF9CF0-56ED-4F01-A36C-79696AC1993C}"/>
    <cellStyle name="Normal 8 2 3 3 3 2 2" xfId="2057" xr:uid="{C34BA18C-2731-424A-9DFD-1CBC9E392968}"/>
    <cellStyle name="Normal 8 2 3 3 3 3" xfId="2058" xr:uid="{68352273-42BE-4B5B-B7E7-72C354A46A8D}"/>
    <cellStyle name="Normal 8 2 3 3 4" xfId="2059" xr:uid="{B4F98907-DE57-40B7-BEBC-F361A2B6BE7D}"/>
    <cellStyle name="Normal 8 2 3 3 4 2" xfId="2060" xr:uid="{17A85B90-46DE-4BFA-93F1-4B4452369481}"/>
    <cellStyle name="Normal 8 2 3 3 5" xfId="2061" xr:uid="{477A7B9D-6FC7-454D-93A8-9B1683D3827E}"/>
    <cellStyle name="Normal 8 2 3 4" xfId="380" xr:uid="{6B2D3175-6FAB-48B4-A546-45FC5E1983C8}"/>
    <cellStyle name="Normal 8 2 3 4 2" xfId="774" xr:uid="{728FE8DA-6D1E-41E5-92B8-B9640F48DA2D}"/>
    <cellStyle name="Normal 8 2 3 4 2 2" xfId="2062" xr:uid="{A2F8987A-EBA2-40B3-B36B-3FDEFF137536}"/>
    <cellStyle name="Normal 8 2 3 4 2 2 2" xfId="2063" xr:uid="{E1818722-FF15-407C-AA3C-F1B26D41947D}"/>
    <cellStyle name="Normal 8 2 3 4 2 3" xfId="2064" xr:uid="{C532B995-4F4D-4FFF-8750-8B28F48400AB}"/>
    <cellStyle name="Normal 8 2 3 4 3" xfId="2065" xr:uid="{C693D92F-CA03-4DEA-8606-0222608BA026}"/>
    <cellStyle name="Normal 8 2 3 4 3 2" xfId="2066" xr:uid="{D51AC68E-BCCE-4F9D-84F3-00E3D940BAD1}"/>
    <cellStyle name="Normal 8 2 3 4 4" xfId="2067" xr:uid="{D085A2D0-550F-4B01-95D9-D0FB560C9012}"/>
    <cellStyle name="Normal 8 2 3 5" xfId="775" xr:uid="{CB026743-1471-4342-ADC9-D9CF7CF91223}"/>
    <cellStyle name="Normal 8 2 3 5 2" xfId="2068" xr:uid="{620E0E05-96A0-418C-A9B3-0E249FDDB17B}"/>
    <cellStyle name="Normal 8 2 3 5 2 2" xfId="2069" xr:uid="{7BED00DE-4583-4706-911C-CA322A353D4D}"/>
    <cellStyle name="Normal 8 2 3 5 3" xfId="2070" xr:uid="{DA03BDA4-127C-4315-A295-18266A2797D9}"/>
    <cellStyle name="Normal 8 2 3 5 4" xfId="3736" xr:uid="{A7D3EFC1-9F8E-4EDA-95A0-1A41F1F0D944}"/>
    <cellStyle name="Normal 8 2 3 6" xfId="2071" xr:uid="{442E23A1-471A-4A55-AA18-FE65C77CD905}"/>
    <cellStyle name="Normal 8 2 3 6 2" xfId="2072" xr:uid="{E1F0F56D-B740-435C-B851-D5BBE250BE7D}"/>
    <cellStyle name="Normal 8 2 3 7" xfId="2073" xr:uid="{64537241-88C7-4BEF-847B-AECD21792DBE}"/>
    <cellStyle name="Normal 8 2 3 8" xfId="3737" xr:uid="{F0CE9FB6-D0A6-4900-A098-48789BEE6241}"/>
    <cellStyle name="Normal 8 2 4" xfId="152" xr:uid="{B3A6ABB3-DB64-4A73-892C-EF3D7D6A29C3}"/>
    <cellStyle name="Normal 8 2 4 2" xfId="449" xr:uid="{5B0F992A-85B5-442D-BEB9-728B952BD266}"/>
    <cellStyle name="Normal 8 2 4 2 2" xfId="776" xr:uid="{53CD535D-2DF6-4FB0-90A0-07EC886EAC9C}"/>
    <cellStyle name="Normal 8 2 4 2 2 2" xfId="2074" xr:uid="{5259279B-B6C7-4455-863D-D6DEC938697D}"/>
    <cellStyle name="Normal 8 2 4 2 2 2 2" xfId="2075" xr:uid="{0A65C269-D40C-4756-A571-CA0989ABF79C}"/>
    <cellStyle name="Normal 8 2 4 2 2 2 2 2" xfId="5868" xr:uid="{9EC54342-2416-4D2F-8A5C-15E550A8AC6E}"/>
    <cellStyle name="Normal 8 2 4 2 2 2 3" xfId="5869" xr:uid="{ABAF4C18-C04A-4B6E-90A9-C6906B2C659D}"/>
    <cellStyle name="Normal 8 2 4 2 2 3" xfId="2076" xr:uid="{69C535C1-BD3E-4CBE-A6BD-376788F94927}"/>
    <cellStyle name="Normal 8 2 4 2 2 3 2" xfId="5870" xr:uid="{C39D19E0-4572-4D9A-9509-F7C021CEE16E}"/>
    <cellStyle name="Normal 8 2 4 2 2 4" xfId="3738" xr:uid="{93D7B09B-5421-4CC0-AEA9-0E6B50BCDE53}"/>
    <cellStyle name="Normal 8 2 4 2 3" xfId="2077" xr:uid="{B92D0805-4D9C-4126-ACE2-0FD0C77F817D}"/>
    <cellStyle name="Normal 8 2 4 2 3 2" xfId="2078" xr:uid="{B02C5045-9F03-4BF3-B1B1-681476F72392}"/>
    <cellStyle name="Normal 8 2 4 2 3 2 2" xfId="5871" xr:uid="{E7D09112-CCD1-43D6-AF31-04DE3A6CEDA1}"/>
    <cellStyle name="Normal 8 2 4 2 3 3" xfId="5872" xr:uid="{19246D19-CB67-47DD-8D54-C94A7017E357}"/>
    <cellStyle name="Normal 8 2 4 2 4" xfId="2079" xr:uid="{8CD6A4AA-AB78-4FAC-AB6C-301432E3FB7B}"/>
    <cellStyle name="Normal 8 2 4 2 4 2" xfId="5873" xr:uid="{E2493C8E-6F27-46FC-AD01-9AE105063711}"/>
    <cellStyle name="Normal 8 2 4 2 5" xfId="3739" xr:uid="{F1BB4642-07E1-46B6-A698-80C7617FFC1E}"/>
    <cellStyle name="Normal 8 2 4 3" xfId="777" xr:uid="{8DA6E308-DD14-4BC9-BF1C-95D0BD3B0E70}"/>
    <cellStyle name="Normal 8 2 4 3 2" xfId="2080" xr:uid="{8A5DEB81-2F8F-4571-AAC0-64A381F87B19}"/>
    <cellStyle name="Normal 8 2 4 3 2 2" xfId="2081" xr:uid="{958BD6EF-4513-4410-ADE0-FD0A04AEB474}"/>
    <cellStyle name="Normal 8 2 4 3 2 2 2" xfId="5874" xr:uid="{92685720-A982-4643-ACB5-2D9EA9A2B37B}"/>
    <cellStyle name="Normal 8 2 4 3 2 3" xfId="5875" xr:uid="{DEC87999-A0B0-49FD-AC2F-231729DBE151}"/>
    <cellStyle name="Normal 8 2 4 3 3" xfId="2082" xr:uid="{6E626F51-AB9E-4C14-A2A1-B81F77F19C7D}"/>
    <cellStyle name="Normal 8 2 4 3 3 2" xfId="5876" xr:uid="{01258289-91A3-4AAE-852D-C6D4F694C9D5}"/>
    <cellStyle name="Normal 8 2 4 3 4" xfId="3740" xr:uid="{B5AA2070-46CB-4A08-90B9-A7E19F3C1E52}"/>
    <cellStyle name="Normal 8 2 4 4" xfId="2083" xr:uid="{3E02DB76-FD86-41A1-B50B-834ABC0A2678}"/>
    <cellStyle name="Normal 8 2 4 4 2" xfId="2084" xr:uid="{1C714216-87FC-46F1-A683-ABDD6AA2CF77}"/>
    <cellStyle name="Normal 8 2 4 4 2 2" xfId="5877" xr:uid="{5088869F-4A67-40B1-A5A9-30B859D9BCDA}"/>
    <cellStyle name="Normal 8 2 4 4 3" xfId="3741" xr:uid="{E66ABCFD-2465-47C0-8962-93D65A3ED4ED}"/>
    <cellStyle name="Normal 8 2 4 4 4" xfId="3742" xr:uid="{1CD56A1D-C98F-40B3-9E01-9BE4C2484E5C}"/>
    <cellStyle name="Normal 8 2 4 5" xfId="2085" xr:uid="{3C3908E4-D576-4739-91B1-9BBE3A544873}"/>
    <cellStyle name="Normal 8 2 4 5 2" xfId="5878" xr:uid="{24851512-C14F-479C-B7FD-0E91B275E3DD}"/>
    <cellStyle name="Normal 8 2 4 6" xfId="3743" xr:uid="{95D36D4B-24ED-4594-BC81-34A5EC3CC2AF}"/>
    <cellStyle name="Normal 8 2 4 7" xfId="3744" xr:uid="{E8B50C3D-3AC5-4B9A-A54A-3433D4803F7F}"/>
    <cellStyle name="Normal 8 2 5" xfId="381" xr:uid="{37041319-9DF5-4685-9046-7A463CE67512}"/>
    <cellStyle name="Normal 8 2 5 2" xfId="778" xr:uid="{4D14017F-8BB9-4D78-BC8E-885532DD81A1}"/>
    <cellStyle name="Normal 8 2 5 2 2" xfId="779" xr:uid="{98C161B5-ABEF-4D1E-A899-A5053CADCF14}"/>
    <cellStyle name="Normal 8 2 5 2 2 2" xfId="2086" xr:uid="{46159980-FE14-46CE-B8BD-5894305B5140}"/>
    <cellStyle name="Normal 8 2 5 2 2 2 2" xfId="2087" xr:uid="{6288F9B0-D718-4009-9691-BDE5257C2137}"/>
    <cellStyle name="Normal 8 2 5 2 2 3" xfId="2088" xr:uid="{9F6E513B-07ED-46CA-80BD-C7C56E8C0304}"/>
    <cellStyle name="Normal 8 2 5 2 3" xfId="2089" xr:uid="{44438A76-8EAD-4C0F-846E-F24F015C17DF}"/>
    <cellStyle name="Normal 8 2 5 2 3 2" xfId="2090" xr:uid="{5BEA73EF-939E-41FA-BFD2-02B534478B4B}"/>
    <cellStyle name="Normal 8 2 5 2 4" xfId="2091" xr:uid="{3A2BB280-73FA-490B-80DD-E916B35E0D84}"/>
    <cellStyle name="Normal 8 2 5 3" xfId="780" xr:uid="{9C2B18E3-D9EC-44A4-BD88-B22054296A7C}"/>
    <cellStyle name="Normal 8 2 5 3 2" xfId="2092" xr:uid="{D16EB2CD-822B-410E-967C-7941C5A3D7B2}"/>
    <cellStyle name="Normal 8 2 5 3 2 2" xfId="2093" xr:uid="{49745833-5877-4FD9-91A4-4D8EFF074DFD}"/>
    <cellStyle name="Normal 8 2 5 3 3" xfId="2094" xr:uid="{B9869570-934B-48AB-AD73-8202CC841D5A}"/>
    <cellStyle name="Normal 8 2 5 3 4" xfId="3745" xr:uid="{F165D041-36EE-4E91-8A2B-27B8A0A46155}"/>
    <cellStyle name="Normal 8 2 5 4" xfId="2095" xr:uid="{2C107DE5-B7E8-4404-846A-ED286802D4CC}"/>
    <cellStyle name="Normal 8 2 5 4 2" xfId="2096" xr:uid="{AC6F1199-7DA8-4D33-BA54-6330D421ED2B}"/>
    <cellStyle name="Normal 8 2 5 5" xfId="2097" xr:uid="{FF9CC325-5A37-48AD-9DC4-D3AA1016CC5B}"/>
    <cellStyle name="Normal 8 2 5 6" xfId="3746" xr:uid="{80043F30-4B8F-4236-BB38-FF9C27F2FD94}"/>
    <cellStyle name="Normal 8 2 6" xfId="382" xr:uid="{90B3AF98-B2F2-4EBA-A021-666AC7CDDB23}"/>
    <cellStyle name="Normal 8 2 6 2" xfId="781" xr:uid="{0902A63A-1BC0-4C13-A863-6B9E7088BC11}"/>
    <cellStyle name="Normal 8 2 6 2 2" xfId="2098" xr:uid="{5B824B69-8FCA-408A-83CF-2B0E49580048}"/>
    <cellStyle name="Normal 8 2 6 2 2 2" xfId="2099" xr:uid="{604A524E-C8E0-4119-A113-0EAEA01DA1B7}"/>
    <cellStyle name="Normal 8 2 6 2 3" xfId="2100" xr:uid="{7CE29371-E359-4D8B-83A3-1284F5999BC4}"/>
    <cellStyle name="Normal 8 2 6 2 4" xfId="3747" xr:uid="{9A90B6FF-5875-4CBD-B07F-552C3155B886}"/>
    <cellStyle name="Normal 8 2 6 3" xfId="2101" xr:uid="{81BF600B-0A65-4658-81CB-A08054524853}"/>
    <cellStyle name="Normal 8 2 6 3 2" xfId="2102" xr:uid="{1E475570-E9C1-437F-8610-95AD6B5ADB3D}"/>
    <cellStyle name="Normal 8 2 6 4" xfId="2103" xr:uid="{0739CEFB-9BCA-4B18-A112-BC35FB0DEF01}"/>
    <cellStyle name="Normal 8 2 6 5" xfId="3748" xr:uid="{E08779F9-974B-4D88-8BD8-39250612E2B4}"/>
    <cellStyle name="Normal 8 2 7" xfId="782" xr:uid="{6E33CF35-67E7-4410-B13B-ABFB1D090DC1}"/>
    <cellStyle name="Normal 8 2 7 2" xfId="2104" xr:uid="{53785DC6-1033-435A-B90D-58979284B3D7}"/>
    <cellStyle name="Normal 8 2 7 2 2" xfId="2105" xr:uid="{A248ADEB-A429-47F3-954A-95E0A0EBA208}"/>
    <cellStyle name="Normal 8 2 7 3" xfId="2106" xr:uid="{B55B4FD0-3418-43BA-9BC0-B35E6A34427A}"/>
    <cellStyle name="Normal 8 2 7 4" xfId="3749" xr:uid="{D7EC8846-BE3E-4438-A9A0-3DC1C353E0C3}"/>
    <cellStyle name="Normal 8 2 8" xfId="2107" xr:uid="{978D7061-3878-49B3-ADF1-AF1074EB04D3}"/>
    <cellStyle name="Normal 8 2 8 2" xfId="2108" xr:uid="{242FAD36-3A78-4D7F-BCB6-760F32B9F456}"/>
    <cellStyle name="Normal 8 2 8 3" xfId="3750" xr:uid="{67A1213D-E10D-4BB8-B0EF-B45F03B6FEF0}"/>
    <cellStyle name="Normal 8 2 8 4" xfId="3751" xr:uid="{3E4B78A2-F12E-4AEF-94D7-4F39AC47CD30}"/>
    <cellStyle name="Normal 8 2 9" xfId="2109" xr:uid="{469556EC-3D2C-4370-AF9A-782A42B841FC}"/>
    <cellStyle name="Normal 8 3" xfId="153" xr:uid="{20DB18B2-D006-49FE-B886-6292107320C5}"/>
    <cellStyle name="Normal 8 3 10" xfId="3752" xr:uid="{14E08092-5541-40EC-9EB4-93AC100D6ED7}"/>
    <cellStyle name="Normal 8 3 11" xfId="3753" xr:uid="{09279B0F-F43E-4DC4-958B-C62B52EDE155}"/>
    <cellStyle name="Normal 8 3 2" xfId="154" xr:uid="{D36CBA0C-E744-465E-A2E8-D3345DC2B609}"/>
    <cellStyle name="Normal 8 3 2 2" xfId="155" xr:uid="{7D51AD59-5914-45E2-B9D7-01B2CB2CFDF7}"/>
    <cellStyle name="Normal 8 3 2 2 2" xfId="383" xr:uid="{0D99B903-69D3-4730-9BC1-FBEB37B2AC92}"/>
    <cellStyle name="Normal 8 3 2 2 2 2" xfId="783" xr:uid="{9E48A2B8-D08E-4ED8-8E78-690263ED5971}"/>
    <cellStyle name="Normal 8 3 2 2 2 2 2" xfId="2110" xr:uid="{50C4CD17-7C92-4275-9D37-75DBFFA02DF0}"/>
    <cellStyle name="Normal 8 3 2 2 2 2 2 2" xfId="2111" xr:uid="{B58C66BE-3448-4A00-9974-06A20C0A6A01}"/>
    <cellStyle name="Normal 8 3 2 2 2 2 2 2 2" xfId="5879" xr:uid="{C6BAE11D-107B-469E-BFC2-B8D9E5A4961F}"/>
    <cellStyle name="Normal 8 3 2 2 2 2 2 3" xfId="5880" xr:uid="{B8FEE71B-78D3-42DB-BB7D-E225B8CDE0D1}"/>
    <cellStyle name="Normal 8 3 2 2 2 2 3" xfId="2112" xr:uid="{11894F52-90E3-4617-B926-C4F45A5CFCFE}"/>
    <cellStyle name="Normal 8 3 2 2 2 2 3 2" xfId="5881" xr:uid="{69282C3B-05C2-495A-A678-438F9E688B4E}"/>
    <cellStyle name="Normal 8 3 2 2 2 2 4" xfId="3754" xr:uid="{E7D9CCC6-5075-43E9-9A92-06A84E957BF0}"/>
    <cellStyle name="Normal 8 3 2 2 2 3" xfId="2113" xr:uid="{E68B1E42-FB65-4A95-BA16-076A0AB72FA2}"/>
    <cellStyle name="Normal 8 3 2 2 2 3 2" xfId="2114" xr:uid="{6E3EAB1E-9946-489D-AD08-387EDFB8217A}"/>
    <cellStyle name="Normal 8 3 2 2 2 3 2 2" xfId="5882" xr:uid="{47B15838-7EB3-43F1-BF20-9A1032DC519B}"/>
    <cellStyle name="Normal 8 3 2 2 2 3 3" xfId="3755" xr:uid="{E17D73CF-0150-4CDD-BA28-AA1490182AB8}"/>
    <cellStyle name="Normal 8 3 2 2 2 3 4" xfId="3756" xr:uid="{13C74D9E-75E4-4855-8F01-ACEB0F987381}"/>
    <cellStyle name="Normal 8 3 2 2 2 4" xfId="2115" xr:uid="{D71DD3D0-3F9F-4045-AC11-68B934B6A05C}"/>
    <cellStyle name="Normal 8 3 2 2 2 4 2" xfId="5883" xr:uid="{C9197481-2CC1-4C8D-94F6-D6D86E5EAC54}"/>
    <cellStyle name="Normal 8 3 2 2 2 5" xfId="3757" xr:uid="{6B17181E-B685-47B1-BE1D-9C5CFEE9D37E}"/>
    <cellStyle name="Normal 8 3 2 2 2 6" xfId="3758" xr:uid="{712B1FA6-9A28-4CC8-95D2-2F1B7FD32BCC}"/>
    <cellStyle name="Normal 8 3 2 2 3" xfId="784" xr:uid="{7DEC750D-8A84-492C-BDA8-507857AD1833}"/>
    <cellStyle name="Normal 8 3 2 2 3 2" xfId="2116" xr:uid="{4DF70541-925D-4A73-8403-89B1120E9455}"/>
    <cellStyle name="Normal 8 3 2 2 3 2 2" xfId="2117" xr:uid="{7FE0E927-D876-4D04-B44A-ACF690039F8A}"/>
    <cellStyle name="Normal 8 3 2 2 3 2 2 2" xfId="5884" xr:uid="{037026DB-53CD-4590-91D7-308303EEAFA3}"/>
    <cellStyle name="Normal 8 3 2 2 3 2 3" xfId="3759" xr:uid="{3BFF9544-1519-49BC-9EF7-19C0817AB4CD}"/>
    <cellStyle name="Normal 8 3 2 2 3 2 4" xfId="3760" xr:uid="{CD849613-60EC-426C-B217-4FCAADF10ADD}"/>
    <cellStyle name="Normal 8 3 2 2 3 3" xfId="2118" xr:uid="{8DBC9943-0770-44F5-A688-508FF7572259}"/>
    <cellStyle name="Normal 8 3 2 2 3 3 2" xfId="5885" xr:uid="{738C0E82-6EAD-4C89-B3DE-2FE2540E99DC}"/>
    <cellStyle name="Normal 8 3 2 2 3 4" xfId="3761" xr:uid="{B57AAA02-32AA-4883-B8DD-2E19655EAABA}"/>
    <cellStyle name="Normal 8 3 2 2 3 5" xfId="3762" xr:uid="{3D6398C4-7EA3-4D64-B1AC-4E58C886ED39}"/>
    <cellStyle name="Normal 8 3 2 2 4" xfId="2119" xr:uid="{12A32866-BA75-49AA-B243-A721B3A961CE}"/>
    <cellStyle name="Normal 8 3 2 2 4 2" xfId="2120" xr:uid="{65F67EBE-84D7-4A00-985F-B2179A7822A6}"/>
    <cellStyle name="Normal 8 3 2 2 4 2 2" xfId="5886" xr:uid="{FF4B602A-6D3D-4321-A837-D430242AB50C}"/>
    <cellStyle name="Normal 8 3 2 2 4 3" xfId="3763" xr:uid="{20BB5361-B025-4577-80C2-D367F8A7751E}"/>
    <cellStyle name="Normal 8 3 2 2 4 4" xfId="3764" xr:uid="{D4439796-C14D-4012-8D86-DA4918C88E2E}"/>
    <cellStyle name="Normal 8 3 2 2 5" xfId="2121" xr:uid="{892302DD-8CF4-4149-8755-8462B8236434}"/>
    <cellStyle name="Normal 8 3 2 2 5 2" xfId="3765" xr:uid="{46209AA5-72F4-417E-97CD-641766561DFC}"/>
    <cellStyle name="Normal 8 3 2 2 5 3" xfId="3766" xr:uid="{B95D9CF0-EAD9-48D8-AB2B-AA95D3621303}"/>
    <cellStyle name="Normal 8 3 2 2 5 4" xfId="3767" xr:uid="{CCF7F499-711D-460A-81FC-CE038C138494}"/>
    <cellStyle name="Normal 8 3 2 2 6" xfId="3768" xr:uid="{E789DF34-B290-4D3D-824F-F56576CFA896}"/>
    <cellStyle name="Normal 8 3 2 2 7" xfId="3769" xr:uid="{18A88B8F-BB22-4613-8FE2-D273F7142BE7}"/>
    <cellStyle name="Normal 8 3 2 2 8" xfId="3770" xr:uid="{412FE917-99A2-4225-8201-20A0D359C280}"/>
    <cellStyle name="Normal 8 3 2 3" xfId="384" xr:uid="{51A8CBDB-48A7-427A-A1B1-062BD4D03B50}"/>
    <cellStyle name="Normal 8 3 2 3 2" xfId="785" xr:uid="{4D383B38-375E-4292-9380-BD3DF1590C87}"/>
    <cellStyle name="Normal 8 3 2 3 2 2" xfId="786" xr:uid="{2A6E5D5E-C395-4ACF-80D2-C9B7BA19373D}"/>
    <cellStyle name="Normal 8 3 2 3 2 2 2" xfId="2122" xr:uid="{85D5480B-14EB-46AD-B164-31A520626148}"/>
    <cellStyle name="Normal 8 3 2 3 2 2 2 2" xfId="2123" xr:uid="{55E5B209-DCAB-4114-9BC3-ED5C72A59C60}"/>
    <cellStyle name="Normal 8 3 2 3 2 2 3" xfId="2124" xr:uid="{8F5B05AD-7D76-4274-AF81-69D77867DE7F}"/>
    <cellStyle name="Normal 8 3 2 3 2 3" xfId="2125" xr:uid="{64921C2D-C829-4C50-9B68-EF5B164008D1}"/>
    <cellStyle name="Normal 8 3 2 3 2 3 2" xfId="2126" xr:uid="{CF957138-D22C-4ACD-92DF-5E62949943B6}"/>
    <cellStyle name="Normal 8 3 2 3 2 4" xfId="2127" xr:uid="{1CB6E03C-85E1-4600-A294-D579E0BD8BBC}"/>
    <cellStyle name="Normal 8 3 2 3 3" xfId="787" xr:uid="{DAB3D794-8F02-48A8-A9A3-6D8AFE94CA9C}"/>
    <cellStyle name="Normal 8 3 2 3 3 2" xfId="2128" xr:uid="{05E744BD-AC36-477F-9B15-E2EC2D540ADE}"/>
    <cellStyle name="Normal 8 3 2 3 3 2 2" xfId="2129" xr:uid="{3AD82787-21B5-4D3F-84FF-6BD328EC65A4}"/>
    <cellStyle name="Normal 8 3 2 3 3 3" xfId="2130" xr:uid="{51020231-D60A-4F0F-B414-37460F4E5CB9}"/>
    <cellStyle name="Normal 8 3 2 3 3 4" xfId="3771" xr:uid="{84457DB9-5396-4C22-A11C-12CA0FE8736B}"/>
    <cellStyle name="Normal 8 3 2 3 4" xfId="2131" xr:uid="{42EB3B9E-5390-4750-A513-8174940BA398}"/>
    <cellStyle name="Normal 8 3 2 3 4 2" xfId="2132" xr:uid="{83CC58E5-F3D1-46B3-9FBB-27A93D00A642}"/>
    <cellStyle name="Normal 8 3 2 3 5" xfId="2133" xr:uid="{4D95C582-92F4-4D06-9D9F-295DAFCEF29F}"/>
    <cellStyle name="Normal 8 3 2 3 6" xfId="3772" xr:uid="{EABF0E77-B5EC-4669-A2BA-FB5A3C4DF2AC}"/>
    <cellStyle name="Normal 8 3 2 4" xfId="385" xr:uid="{E8987FAD-185F-463C-B38E-2511FE19DE5D}"/>
    <cellStyle name="Normal 8 3 2 4 2" xfId="788" xr:uid="{86F6C78A-2233-4C47-8FCD-AB932B66506D}"/>
    <cellStyle name="Normal 8 3 2 4 2 2" xfId="2134" xr:uid="{1C5893E6-91F6-4DAB-AF47-097025176FC0}"/>
    <cellStyle name="Normal 8 3 2 4 2 2 2" xfId="2135" xr:uid="{AE186C30-C010-4868-A319-EEE2763E038E}"/>
    <cellStyle name="Normal 8 3 2 4 2 3" xfId="2136" xr:uid="{02581D50-28B2-417C-A507-8428E680B1ED}"/>
    <cellStyle name="Normal 8 3 2 4 2 4" xfId="3773" xr:uid="{F54EAC9B-1CAC-4AE5-A5BF-B558DFD0A268}"/>
    <cellStyle name="Normal 8 3 2 4 3" xfId="2137" xr:uid="{990AAB3A-ADF2-45C8-B46B-7332B9A4BE80}"/>
    <cellStyle name="Normal 8 3 2 4 3 2" xfId="2138" xr:uid="{B00801C9-CDBD-4963-87AF-003236A09453}"/>
    <cellStyle name="Normal 8 3 2 4 4" xfId="2139" xr:uid="{4C0DF6CF-33BC-4897-AD90-605B35D2BF07}"/>
    <cellStyle name="Normal 8 3 2 4 5" xfId="3774" xr:uid="{13A074A2-1506-41A8-AE88-34A160D19903}"/>
    <cellStyle name="Normal 8 3 2 5" xfId="386" xr:uid="{CB7B65CD-8F43-4B7A-BBE2-01A860E578B8}"/>
    <cellStyle name="Normal 8 3 2 5 2" xfId="2140" xr:uid="{29E16A30-DD79-4ED9-BF56-1C9A8EC854CA}"/>
    <cellStyle name="Normal 8 3 2 5 2 2" xfId="2141" xr:uid="{E2E45F30-5CC3-444E-AC1A-419B398E5EF1}"/>
    <cellStyle name="Normal 8 3 2 5 3" xfId="2142" xr:uid="{E924361C-727E-442E-908F-623F85BA8761}"/>
    <cellStyle name="Normal 8 3 2 5 4" xfId="3775" xr:uid="{C0BC7881-484F-4489-BABA-5A4810B963D8}"/>
    <cellStyle name="Normal 8 3 2 6" xfId="2143" xr:uid="{5BBDA466-E39A-40D3-80D9-7D8A67355284}"/>
    <cellStyle name="Normal 8 3 2 6 2" xfId="2144" xr:uid="{3E2CB339-6AA7-4E9B-BAD7-3D2661695572}"/>
    <cellStyle name="Normal 8 3 2 6 3" xfId="3776" xr:uid="{C24D44E2-84B4-40C9-B7E4-46BA538537B3}"/>
    <cellStyle name="Normal 8 3 2 6 4" xfId="3777" xr:uid="{5AAD8EFD-E9EA-416E-ABD9-7A20BDEBC128}"/>
    <cellStyle name="Normal 8 3 2 7" xfId="2145" xr:uid="{2769D649-7A59-43DF-AB31-1BF498EB9FF3}"/>
    <cellStyle name="Normal 8 3 2 8" xfId="3778" xr:uid="{8323D118-12BC-4C48-BD0C-2B5810638B02}"/>
    <cellStyle name="Normal 8 3 2 9" xfId="3779" xr:uid="{B1A6B49B-0FB0-4F1F-87F6-C8DB51308B16}"/>
    <cellStyle name="Normal 8 3 3" xfId="156" xr:uid="{F44A61BB-B848-42C1-814D-CB1D20811EEA}"/>
    <cellStyle name="Normal 8 3 3 2" xfId="157" xr:uid="{86E6BAC6-8CE9-48EB-97F7-4B11203E1C6A}"/>
    <cellStyle name="Normal 8 3 3 2 2" xfId="789" xr:uid="{363DD2A7-2785-437F-B8B2-5242F97CF51D}"/>
    <cellStyle name="Normal 8 3 3 2 2 2" xfId="2146" xr:uid="{50F74CC1-4F1C-4643-BB70-B245824704AD}"/>
    <cellStyle name="Normal 8 3 3 2 2 2 2" xfId="2147" xr:uid="{8C0A2216-1B21-40E5-A780-A604CE90B6A7}"/>
    <cellStyle name="Normal 8 3 3 2 2 2 2 2" xfId="4492" xr:uid="{54072043-957B-423D-BB90-318C9079E11D}"/>
    <cellStyle name="Normal 8 3 3 2 2 2 2 2 2" xfId="5887" xr:uid="{FA4991A2-7383-4962-B42F-D7F7F478BE8A}"/>
    <cellStyle name="Normal 8 3 3 2 2 2 2 3" xfId="5888" xr:uid="{5D165975-F115-47FD-9FE5-8A43EEC07B51}"/>
    <cellStyle name="Normal 8 3 3 2 2 2 3" xfId="4493" xr:uid="{43215FFB-CAE4-4C25-AEA5-57D562C49C0A}"/>
    <cellStyle name="Normal 8 3 3 2 2 2 3 2" xfId="5889" xr:uid="{0479781B-42DB-4A63-95A4-745B70B9CF27}"/>
    <cellStyle name="Normal 8 3 3 2 2 2 4" xfId="5890" xr:uid="{2F5FE697-DE96-49C9-B0B5-392B1B5E5D01}"/>
    <cellStyle name="Normal 8 3 3 2 2 3" xfId="2148" xr:uid="{9959CAC9-4889-49D5-B111-F986B1BF7A04}"/>
    <cellStyle name="Normal 8 3 3 2 2 3 2" xfId="4494" xr:uid="{4988E800-802B-45C4-8C5B-FB985CF6B88E}"/>
    <cellStyle name="Normal 8 3 3 2 2 3 2 2" xfId="5891" xr:uid="{8F9F7D06-7205-4A14-9979-6FD8B78B8306}"/>
    <cellStyle name="Normal 8 3 3 2 2 3 3" xfId="5892" xr:uid="{3A9D6987-C586-439E-8064-2F1412B87ACC}"/>
    <cellStyle name="Normal 8 3 3 2 2 4" xfId="3780" xr:uid="{2A25A40C-BA06-4C08-9C75-371882304B3E}"/>
    <cellStyle name="Normal 8 3 3 2 2 4 2" xfId="5893" xr:uid="{03B1B678-F35A-4614-8855-7065EE89F327}"/>
    <cellStyle name="Normal 8 3 3 2 2 5" xfId="5894" xr:uid="{71382782-6EDC-4DF3-B29D-15683BD6237C}"/>
    <cellStyle name="Normal 8 3 3 2 3" xfId="2149" xr:uid="{A5979267-6346-41A0-BA3D-D9A142B85E95}"/>
    <cellStyle name="Normal 8 3 3 2 3 2" xfId="2150" xr:uid="{D00B7C23-F49B-4644-82C1-A38476EB2794}"/>
    <cellStyle name="Normal 8 3 3 2 3 2 2" xfId="4495" xr:uid="{820B6F4C-CAF9-403E-B506-AA3296E58637}"/>
    <cellStyle name="Normal 8 3 3 2 3 2 2 2" xfId="5895" xr:uid="{3F4E5F8F-4020-4249-9C21-67D0A293633E}"/>
    <cellStyle name="Normal 8 3 3 2 3 2 3" xfId="5896" xr:uid="{967D9856-6AC9-4011-B15A-207A402ADC79}"/>
    <cellStyle name="Normal 8 3 3 2 3 3" xfId="3781" xr:uid="{65F39CA3-071D-4B41-84BC-49DE426BF171}"/>
    <cellStyle name="Normal 8 3 3 2 3 3 2" xfId="5897" xr:uid="{D0014167-0148-4AC8-AFEB-28A626C6E04D}"/>
    <cellStyle name="Normal 8 3 3 2 3 4" xfId="3782" xr:uid="{5F39BB00-F761-4616-B701-B895104B21AF}"/>
    <cellStyle name="Normal 8 3 3 2 4" xfId="2151" xr:uid="{C85340E6-00F0-4C55-8269-85A35E17C9E9}"/>
    <cellStyle name="Normal 8 3 3 2 4 2" xfId="4496" xr:uid="{868ED77F-5AEE-45EC-A5E3-44713AAEAFE3}"/>
    <cellStyle name="Normal 8 3 3 2 4 2 2" xfId="5898" xr:uid="{D931692B-819D-49E6-A767-894A8A2BBFF1}"/>
    <cellStyle name="Normal 8 3 3 2 4 3" xfId="5899" xr:uid="{C72EC6F5-0A06-4DF3-BD43-1D61F2AA8113}"/>
    <cellStyle name="Normal 8 3 3 2 5" xfId="3783" xr:uid="{68383D2D-5B9C-4EAA-BAD8-D25E1413C53B}"/>
    <cellStyle name="Normal 8 3 3 2 5 2" xfId="5900" xr:uid="{D5374CF1-58E8-431A-AA1D-5EEB86450782}"/>
    <cellStyle name="Normal 8 3 3 2 6" xfId="3784" xr:uid="{102BEFFF-CC4A-4AB2-A58B-23B270605E07}"/>
    <cellStyle name="Normal 8 3 3 3" xfId="387" xr:uid="{57616C95-7F6A-4A01-9A1A-83E361A541E3}"/>
    <cellStyle name="Normal 8 3 3 3 2" xfId="2152" xr:uid="{1DDC1CE5-CCA3-41A9-A261-F4E734CAFCFF}"/>
    <cellStyle name="Normal 8 3 3 3 2 2" xfId="2153" xr:uid="{D08138DE-54C4-4E21-BF9E-731EAE71BD89}"/>
    <cellStyle name="Normal 8 3 3 3 2 2 2" xfId="4497" xr:uid="{2BE597B9-6655-41C3-8BFD-E8D30B9E5ADD}"/>
    <cellStyle name="Normal 8 3 3 3 2 2 2 2" xfId="5901" xr:uid="{48D20C9B-8006-42B5-B2FE-3F74CB8E8276}"/>
    <cellStyle name="Normal 8 3 3 3 2 2 3" xfId="5902" xr:uid="{2BBFF13F-B080-47FE-851B-D1190508B66B}"/>
    <cellStyle name="Normal 8 3 3 3 2 3" xfId="3785" xr:uid="{B518AFF1-FD41-49E2-BD33-ACEDBCA28ABB}"/>
    <cellStyle name="Normal 8 3 3 3 2 3 2" xfId="5903" xr:uid="{26E90D4D-3AFD-4F02-8EDD-E7679BD2C8E4}"/>
    <cellStyle name="Normal 8 3 3 3 2 4" xfId="3786" xr:uid="{8CEEE087-B537-4131-A942-E745CB4DFA35}"/>
    <cellStyle name="Normal 8 3 3 3 3" xfId="2154" xr:uid="{CD165AB6-17ED-4F4E-8C25-DCA0B75EA460}"/>
    <cellStyle name="Normal 8 3 3 3 3 2" xfId="4498" xr:uid="{6EB366B3-9319-47D6-B6B0-48CFFFBB8298}"/>
    <cellStyle name="Normal 8 3 3 3 3 2 2" xfId="5904" xr:uid="{44BE8E1B-2DCB-42C1-89E2-8410B62149F3}"/>
    <cellStyle name="Normal 8 3 3 3 3 3" xfId="5905" xr:uid="{38107E4E-2084-4B16-BB62-24A756B1BB8E}"/>
    <cellStyle name="Normal 8 3 3 3 4" xfId="3787" xr:uid="{5803AB54-37B9-4319-A498-80D45481694B}"/>
    <cellStyle name="Normal 8 3 3 3 4 2" xfId="5906" xr:uid="{1BD5D3FB-7CB5-4B32-9A5B-FE84CDCA000E}"/>
    <cellStyle name="Normal 8 3 3 3 5" xfId="3788" xr:uid="{45B8F209-6694-49C6-A263-FB3D0C4A7A7D}"/>
    <cellStyle name="Normal 8 3 3 4" xfId="2155" xr:uid="{35F2933A-6B76-40A5-BE81-05E954E6C3F6}"/>
    <cellStyle name="Normal 8 3 3 4 2" xfId="2156" xr:uid="{E890CA85-A52F-471E-B291-4F6D42633833}"/>
    <cellStyle name="Normal 8 3 3 4 2 2" xfId="4499" xr:uid="{BF84AB52-5D9D-4DC6-82ED-CA2EF46DECD4}"/>
    <cellStyle name="Normal 8 3 3 4 2 2 2" xfId="5907" xr:uid="{35FEDEAA-375A-4EB2-9CD7-8E4A6C3656CD}"/>
    <cellStyle name="Normal 8 3 3 4 2 3" xfId="5908" xr:uid="{E46FC6B1-167B-4CC5-B8E2-4D50B7F3416E}"/>
    <cellStyle name="Normal 8 3 3 4 3" xfId="3789" xr:uid="{C984D2DB-D966-48C7-864F-B79FB9395F5E}"/>
    <cellStyle name="Normal 8 3 3 4 3 2" xfId="5909" xr:uid="{30EEC9C3-2D9F-47F5-815B-18BE64AFCCAD}"/>
    <cellStyle name="Normal 8 3 3 4 4" xfId="3790" xr:uid="{9B584EF1-FFFE-4D5A-9F96-52DB015161CE}"/>
    <cellStyle name="Normal 8 3 3 5" xfId="2157" xr:uid="{92A6348F-C848-4DF7-80D3-9C3D5872F752}"/>
    <cellStyle name="Normal 8 3 3 5 2" xfId="3791" xr:uid="{9EFADBC0-E6E5-4148-ABE8-F9AC67C562A5}"/>
    <cellStyle name="Normal 8 3 3 5 2 2" xfId="5910" xr:uid="{6A250C54-AFE0-466F-9D53-C0C58724AB9F}"/>
    <cellStyle name="Normal 8 3 3 5 3" xfId="3792" xr:uid="{EE23913A-A905-4C92-B844-4C94E7A7BEFF}"/>
    <cellStyle name="Normal 8 3 3 5 4" xfId="3793" xr:uid="{FEBA8CE1-29EC-4711-9A1D-6948730DA505}"/>
    <cellStyle name="Normal 8 3 3 6" xfId="3794" xr:uid="{5426ACCB-4C20-4F7A-834E-4F27EC5EF4BB}"/>
    <cellStyle name="Normal 8 3 3 6 2" xfId="5911" xr:uid="{6083D2CC-8EED-4F51-BF48-DE16ED28EABA}"/>
    <cellStyle name="Normal 8 3 3 7" xfId="3795" xr:uid="{FCEDFE80-21FC-43C1-8C9D-3209D2241636}"/>
    <cellStyle name="Normal 8 3 3 8" xfId="3796" xr:uid="{D8355C0E-D292-4BC2-8D9A-B0628A750A4A}"/>
    <cellStyle name="Normal 8 3 4" xfId="158" xr:uid="{9A83E8FC-C94E-4F5F-AF3B-BE89B9A0639D}"/>
    <cellStyle name="Normal 8 3 4 2" xfId="790" xr:uid="{C2CEEA9B-FF97-4E48-AFB7-A39ED7342474}"/>
    <cellStyle name="Normal 8 3 4 2 2" xfId="791" xr:uid="{F1BBE183-FD19-422D-A4BC-C7AC462FB2E3}"/>
    <cellStyle name="Normal 8 3 4 2 2 2" xfId="2158" xr:uid="{2DD09335-008F-4C87-99A2-F658ACA04F46}"/>
    <cellStyle name="Normal 8 3 4 2 2 2 2" xfId="2159" xr:uid="{4CCBB2D6-4B99-41D0-828A-EEDB3C84A1FA}"/>
    <cellStyle name="Normal 8 3 4 2 2 2 2 2" xfId="5912" xr:uid="{8E995DA3-AE4A-45B3-B759-2A424DB9884D}"/>
    <cellStyle name="Normal 8 3 4 2 2 2 3" xfId="5913" xr:uid="{0327169B-2D02-4F75-B419-7FFE710D47F7}"/>
    <cellStyle name="Normal 8 3 4 2 2 3" xfId="2160" xr:uid="{B225D195-F6C0-4400-BE50-656276112A91}"/>
    <cellStyle name="Normal 8 3 4 2 2 3 2" xfId="5914" xr:uid="{7219ABB4-19DC-448D-95BF-F266FBC06150}"/>
    <cellStyle name="Normal 8 3 4 2 2 4" xfId="3797" xr:uid="{B9FEE4DE-52A7-4621-B07A-13ED6E2504CC}"/>
    <cellStyle name="Normal 8 3 4 2 3" xfId="2161" xr:uid="{79EF07B8-7414-489D-8738-26DB41B17748}"/>
    <cellStyle name="Normal 8 3 4 2 3 2" xfId="2162" xr:uid="{25D4C626-F2A0-4BCA-B6B1-41E566BF1EBF}"/>
    <cellStyle name="Normal 8 3 4 2 3 2 2" xfId="5915" xr:uid="{D3283EF7-371F-46D4-B940-34E7C365AF94}"/>
    <cellStyle name="Normal 8 3 4 2 3 3" xfId="5916" xr:uid="{1767AADC-F2F7-4A56-B774-64CE4CCEE59B}"/>
    <cellStyle name="Normal 8 3 4 2 4" xfId="2163" xr:uid="{CE3C79CF-39B1-440D-A3D7-E92BD7E06C06}"/>
    <cellStyle name="Normal 8 3 4 2 4 2" xfId="5917" xr:uid="{73D452D4-938F-4D99-985B-CA838B0B0737}"/>
    <cellStyle name="Normal 8 3 4 2 5" xfId="3798" xr:uid="{7ABE395E-D92D-4EE5-BDA7-4ED8D4F3CBC5}"/>
    <cellStyle name="Normal 8 3 4 3" xfId="792" xr:uid="{1DB39D12-4B78-46D2-973F-2B4BFAC5456F}"/>
    <cellStyle name="Normal 8 3 4 3 2" xfId="2164" xr:uid="{84D71980-A710-4CDA-8742-F5C708B98768}"/>
    <cellStyle name="Normal 8 3 4 3 2 2" xfId="2165" xr:uid="{975D8763-7B8C-4BC2-9757-15962D5D2547}"/>
    <cellStyle name="Normal 8 3 4 3 2 2 2" xfId="5918" xr:uid="{6169433F-01CE-4F96-8542-FBB2D25D8D9D}"/>
    <cellStyle name="Normal 8 3 4 3 2 3" xfId="5919" xr:uid="{5F3D8C72-8950-47F5-80C9-AB3620E9E2AD}"/>
    <cellStyle name="Normal 8 3 4 3 3" xfId="2166" xr:uid="{89899B5B-0403-4B41-BDC9-F40F4E46B0BF}"/>
    <cellStyle name="Normal 8 3 4 3 3 2" xfId="5920" xr:uid="{F3110597-9946-406D-B9AC-C5D55C38586F}"/>
    <cellStyle name="Normal 8 3 4 3 4" xfId="3799" xr:uid="{B8C4D13F-D7AD-4A43-B850-56ED99665549}"/>
    <cellStyle name="Normal 8 3 4 4" xfId="2167" xr:uid="{7FA1778B-76B9-4A4C-A16F-935A8F436A14}"/>
    <cellStyle name="Normal 8 3 4 4 2" xfId="2168" xr:uid="{A6381F34-12A1-4185-B26C-11BFC944E7DF}"/>
    <cellStyle name="Normal 8 3 4 4 2 2" xfId="5921" xr:uid="{720FEB6C-3DE8-4A65-8D00-1E67B61F79FA}"/>
    <cellStyle name="Normal 8 3 4 4 3" xfId="3800" xr:uid="{64D33257-A46C-43DD-9634-BD9D5A7EED5D}"/>
    <cellStyle name="Normal 8 3 4 4 4" xfId="3801" xr:uid="{4AC9D432-C26F-43ED-9CE4-B35319D0E894}"/>
    <cellStyle name="Normal 8 3 4 5" xfId="2169" xr:uid="{EDEBA014-91CE-4A66-8341-D4B6D3028CAC}"/>
    <cellStyle name="Normal 8 3 4 5 2" xfId="5922" xr:uid="{C0459055-DA8C-47F3-B75C-81CC62CDA8FD}"/>
    <cellStyle name="Normal 8 3 4 6" xfId="3802" xr:uid="{168CEA36-ED68-4301-B391-F1F4F18F79F9}"/>
    <cellStyle name="Normal 8 3 4 7" xfId="3803" xr:uid="{9D743917-263C-4320-99DE-2EDE7A876CAE}"/>
    <cellStyle name="Normal 8 3 5" xfId="388" xr:uid="{0D422E57-8028-4079-B3FD-A2C2E4C3C0D3}"/>
    <cellStyle name="Normal 8 3 5 2" xfId="793" xr:uid="{6098A6B2-759E-47C4-B5A0-2D9F57FDB84B}"/>
    <cellStyle name="Normal 8 3 5 2 2" xfId="2170" xr:uid="{CE5AF0A1-8056-47D1-BA5D-65C379E73962}"/>
    <cellStyle name="Normal 8 3 5 2 2 2" xfId="2171" xr:uid="{5996952B-0AEB-4ED2-8003-EA150BFCA4B5}"/>
    <cellStyle name="Normal 8 3 5 2 2 2 2" xfId="5923" xr:uid="{7C0C7615-DFA8-4A27-BA11-D0948BBD8117}"/>
    <cellStyle name="Normal 8 3 5 2 2 3" xfId="5924" xr:uid="{6B2545B5-BA3B-4132-BBE8-E3EF5499EDF3}"/>
    <cellStyle name="Normal 8 3 5 2 3" xfId="2172" xr:uid="{2B30643B-1FCC-460F-B2F0-D1C242DB2E86}"/>
    <cellStyle name="Normal 8 3 5 2 3 2" xfId="5925" xr:uid="{0D8103E8-F749-47E7-BE82-D4FB340D3C24}"/>
    <cellStyle name="Normal 8 3 5 2 4" xfId="3804" xr:uid="{7903A0B8-5380-4641-A6AA-F7ABA2DBB19B}"/>
    <cellStyle name="Normal 8 3 5 3" xfId="2173" xr:uid="{6472370F-F757-4FBD-A613-E8E205D3E5FF}"/>
    <cellStyle name="Normal 8 3 5 3 2" xfId="2174" xr:uid="{4F016C31-B879-4EC2-96DE-7A1BDAC0A999}"/>
    <cellStyle name="Normal 8 3 5 3 2 2" xfId="5926" xr:uid="{21003670-4402-45FC-82A6-D39D3B459381}"/>
    <cellStyle name="Normal 8 3 5 3 3" xfId="3805" xr:uid="{C032D318-CA88-40FA-8252-DB7D5D1B1E98}"/>
    <cellStyle name="Normal 8 3 5 3 4" xfId="3806" xr:uid="{568D552D-F070-4D74-A73A-901CD98766F1}"/>
    <cellStyle name="Normal 8 3 5 4" xfId="2175" xr:uid="{70E2E507-F637-4C67-AE5F-CCB9ED028632}"/>
    <cellStyle name="Normal 8 3 5 4 2" xfId="5927" xr:uid="{F7F91590-1765-41A9-A64A-20607D819A25}"/>
    <cellStyle name="Normal 8 3 5 5" xfId="3807" xr:uid="{F2D2EE05-19F5-4851-B9CF-F365EFBF3E42}"/>
    <cellStyle name="Normal 8 3 5 6" xfId="3808" xr:uid="{D828D987-9F2D-4466-871C-1BDA140C87B7}"/>
    <cellStyle name="Normal 8 3 6" xfId="389" xr:uid="{43FE605D-A54E-402E-8140-BC3C478848F6}"/>
    <cellStyle name="Normal 8 3 6 2" xfId="2176" xr:uid="{7F573725-B3A5-46A7-BC06-8978EC9B3627}"/>
    <cellStyle name="Normal 8 3 6 2 2" xfId="2177" xr:uid="{E566CB50-E224-4BD2-8A81-4C21B0F171F9}"/>
    <cellStyle name="Normal 8 3 6 2 2 2" xfId="5928" xr:uid="{6ABE99D0-9613-44DD-89D6-E27167897EBE}"/>
    <cellStyle name="Normal 8 3 6 2 3" xfId="3809" xr:uid="{6BD68C02-36A5-44F8-BDC4-DB284BCFB6E9}"/>
    <cellStyle name="Normal 8 3 6 2 4" xfId="3810" xr:uid="{2B3E838A-E155-4F07-B2D6-8DC7C515F122}"/>
    <cellStyle name="Normal 8 3 6 3" xfId="2178" xr:uid="{D67AF91F-78AB-4519-95A9-5E45963928ED}"/>
    <cellStyle name="Normal 8 3 6 3 2" xfId="5929" xr:uid="{7DCBA39B-28D6-42AE-8266-6F0DCD5C6FCB}"/>
    <cellStyle name="Normal 8 3 6 4" xfId="3811" xr:uid="{A7564C7C-424A-44CF-9616-E63D5684497E}"/>
    <cellStyle name="Normal 8 3 6 5" xfId="3812" xr:uid="{732AC52B-E81A-45A7-AF76-DD1A163ED5E5}"/>
    <cellStyle name="Normal 8 3 7" xfId="2179" xr:uid="{312DC899-0A43-45A8-8DE7-80B08B5A9B34}"/>
    <cellStyle name="Normal 8 3 7 2" xfId="2180" xr:uid="{BCD76C22-E3CC-4025-9D15-58AF0A5834B9}"/>
    <cellStyle name="Normal 8 3 7 2 2" xfId="5930" xr:uid="{A778282C-F15A-4FE0-B3EA-F6814F4B7656}"/>
    <cellStyle name="Normal 8 3 7 3" xfId="3813" xr:uid="{EDFD7EFF-70F8-42C7-9B1B-CF120AF3335A}"/>
    <cellStyle name="Normal 8 3 7 4" xfId="3814" xr:uid="{B1C397FD-98BB-4CF3-8910-9D869EB20192}"/>
    <cellStyle name="Normal 8 3 8" xfId="2181" xr:uid="{4E6DAF66-DDA2-4870-8AC1-10E76AE616F1}"/>
    <cellStyle name="Normal 8 3 8 2" xfId="3815" xr:uid="{6EC797A3-C9D7-4F4F-945C-9C1A53F53DBC}"/>
    <cellStyle name="Normal 8 3 8 3" xfId="3816" xr:uid="{38F228E8-6C69-405F-A924-14CF395B371D}"/>
    <cellStyle name="Normal 8 3 8 4" xfId="3817" xr:uid="{65FB1481-0C7C-4103-B456-5DA0C74279B7}"/>
    <cellStyle name="Normal 8 3 9" xfId="3818" xr:uid="{B0F0A0FB-EEB5-46A7-BAB6-71AE3FFF23B1}"/>
    <cellStyle name="Normal 8 4" xfId="159" xr:uid="{102E9E3B-F4E2-40CA-9D51-9345866B53A5}"/>
    <cellStyle name="Normal 8 4 10" xfId="3819" xr:uid="{C1F9F649-3525-4AA6-86A1-8301CBD8AA14}"/>
    <cellStyle name="Normal 8 4 11" xfId="3820" xr:uid="{FFA6362B-83BA-41D4-98AB-B57C97637D90}"/>
    <cellStyle name="Normal 8 4 2" xfId="160" xr:uid="{8BD3F61B-D44B-4134-BC14-D6314259808C}"/>
    <cellStyle name="Normal 8 4 2 2" xfId="390" xr:uid="{6A42F5F0-C970-4A10-B59F-CDACD414546B}"/>
    <cellStyle name="Normal 8 4 2 2 2" xfId="794" xr:uid="{176E673B-447A-4C6E-96A8-ABB8555CE43C}"/>
    <cellStyle name="Normal 8 4 2 2 2 2" xfId="795" xr:uid="{5B6CBD1A-F5E8-477A-87B8-D595BE2D6778}"/>
    <cellStyle name="Normal 8 4 2 2 2 2 2" xfId="2182" xr:uid="{3078531E-B494-4E13-B491-1AB9071E353E}"/>
    <cellStyle name="Normal 8 4 2 2 2 2 2 2" xfId="5931" xr:uid="{F67268EB-338E-4C05-AB87-0B197486E9A8}"/>
    <cellStyle name="Normal 8 4 2 2 2 2 3" xfId="3821" xr:uid="{AD2CC14F-76A5-42C9-864C-B69AFF1A4C97}"/>
    <cellStyle name="Normal 8 4 2 2 2 2 4" xfId="3822" xr:uid="{6194A5FE-32E0-4A1F-BBCF-01A4B35D33ED}"/>
    <cellStyle name="Normal 8 4 2 2 2 3" xfId="2183" xr:uid="{47655665-B584-4F14-BAF1-8D61465865BA}"/>
    <cellStyle name="Normal 8 4 2 2 2 3 2" xfId="3823" xr:uid="{BE854A77-70EA-435A-9ACC-11FE063C7C3E}"/>
    <cellStyle name="Normal 8 4 2 2 2 3 3" xfId="3824" xr:uid="{4CDFE6B1-FCCD-4169-BE2E-4E59911F22D7}"/>
    <cellStyle name="Normal 8 4 2 2 2 3 4" xfId="3825" xr:uid="{7E9B5518-2CD7-4089-BDC1-1830101E6FCD}"/>
    <cellStyle name="Normal 8 4 2 2 2 4" xfId="3826" xr:uid="{2177D542-4418-47CA-AB67-3D8C491184BE}"/>
    <cellStyle name="Normal 8 4 2 2 2 5" xfId="3827" xr:uid="{986A7C26-467B-4966-9A6C-6EFA6EA4EEA2}"/>
    <cellStyle name="Normal 8 4 2 2 2 6" xfId="3828" xr:uid="{B72A52A9-0A9E-4AD2-8139-E8F0BC7731A3}"/>
    <cellStyle name="Normal 8 4 2 2 3" xfId="796" xr:uid="{2BF6B39A-4809-4DE1-905E-88E0576FE2D7}"/>
    <cellStyle name="Normal 8 4 2 2 3 2" xfId="2184" xr:uid="{4D7B5CFA-04A7-4B0F-9691-E59DB44BD78C}"/>
    <cellStyle name="Normal 8 4 2 2 3 2 2" xfId="3829" xr:uid="{4774866C-1A9C-449A-8EBD-AC2A67B562FB}"/>
    <cellStyle name="Normal 8 4 2 2 3 2 3" xfId="3830" xr:uid="{875C915F-0708-47BE-AF56-D2F9D08847D1}"/>
    <cellStyle name="Normal 8 4 2 2 3 2 4" xfId="3831" xr:uid="{1294AADF-DD01-42F7-BBE3-5A11E386F0B4}"/>
    <cellStyle name="Normal 8 4 2 2 3 3" xfId="3832" xr:uid="{71309724-B152-41E6-9D1E-BE77732D80F8}"/>
    <cellStyle name="Normal 8 4 2 2 3 4" xfId="3833" xr:uid="{B05B8DF4-E10F-4D4F-B5C1-C6CB0D135912}"/>
    <cellStyle name="Normal 8 4 2 2 3 5" xfId="3834" xr:uid="{BF8F524A-C3AE-454F-82C7-659E45BA86DC}"/>
    <cellStyle name="Normal 8 4 2 2 4" xfId="2185" xr:uid="{5ABBC366-2EFE-483E-AFCF-818D4A6AEC2C}"/>
    <cellStyle name="Normal 8 4 2 2 4 2" xfId="3835" xr:uid="{A46A5016-A4C4-48C6-B1E9-3BA1AF9D60EA}"/>
    <cellStyle name="Normal 8 4 2 2 4 3" xfId="3836" xr:uid="{0A8AD67A-D394-4B20-99A7-C20ADC06978B}"/>
    <cellStyle name="Normal 8 4 2 2 4 4" xfId="3837" xr:uid="{8FF64379-74CD-4093-ABC6-59B7EC7F1102}"/>
    <cellStyle name="Normal 8 4 2 2 5" xfId="3838" xr:uid="{52AA9107-97A8-4DA2-B26B-5FED79488B0E}"/>
    <cellStyle name="Normal 8 4 2 2 5 2" xfId="3839" xr:uid="{0E35D504-DEAC-4886-AA7A-471DAD6D7D3C}"/>
    <cellStyle name="Normal 8 4 2 2 5 3" xfId="3840" xr:uid="{D4C70B5E-AA4E-46E0-B5FB-DD84E9B50063}"/>
    <cellStyle name="Normal 8 4 2 2 5 4" xfId="3841" xr:uid="{7AF1A28F-0D47-4485-B4E2-03EE58543C27}"/>
    <cellStyle name="Normal 8 4 2 2 6" xfId="3842" xr:uid="{4DCA2E5C-2E01-46F7-AA66-3AF04E972F61}"/>
    <cellStyle name="Normal 8 4 2 2 7" xfId="3843" xr:uid="{6C795AF0-45B5-4D5C-A78F-BC299B0C8756}"/>
    <cellStyle name="Normal 8 4 2 2 8" xfId="3844" xr:uid="{43AC8298-C74C-4CF2-BE6B-3FFA5A6BFB8C}"/>
    <cellStyle name="Normal 8 4 2 3" xfId="797" xr:uid="{2350CF28-AC8C-459B-8833-61ED401DC9E5}"/>
    <cellStyle name="Normal 8 4 2 3 2" xfId="798" xr:uid="{E2E12F8A-6405-45CA-97C3-F52F5409F926}"/>
    <cellStyle name="Normal 8 4 2 3 2 2" xfId="799" xr:uid="{769F615A-9E8B-4856-BA1A-77DD34950C46}"/>
    <cellStyle name="Normal 8 4 2 3 2 2 2" xfId="5932" xr:uid="{9FBB521B-A890-48CE-AB59-A801A140B190}"/>
    <cellStyle name="Normal 8 4 2 3 2 3" xfId="3845" xr:uid="{BBD34854-8504-4C3A-BA0F-6A1E81605BEA}"/>
    <cellStyle name="Normal 8 4 2 3 2 4" xfId="3846" xr:uid="{F8BAF0DE-62EF-4272-A3D8-9137EA327A4D}"/>
    <cellStyle name="Normal 8 4 2 3 3" xfId="800" xr:uid="{68C0C85A-F265-44F3-82B6-908F007CAFFA}"/>
    <cellStyle name="Normal 8 4 2 3 3 2" xfId="3847" xr:uid="{F5F90C37-8429-42DE-B8A7-6A8425F37CD8}"/>
    <cellStyle name="Normal 8 4 2 3 3 3" xfId="3848" xr:uid="{3405F9C2-2A16-41B6-84F6-67FE0DC9E41F}"/>
    <cellStyle name="Normal 8 4 2 3 3 4" xfId="3849" xr:uid="{2667CF74-8E88-431E-89FA-F38AF7B13703}"/>
    <cellStyle name="Normal 8 4 2 3 4" xfId="3850" xr:uid="{CAFF6868-7B8D-4DAF-9EA6-CDF5BD6FD9D9}"/>
    <cellStyle name="Normal 8 4 2 3 5" xfId="3851" xr:uid="{4D5FAAA0-0AAB-468C-A1E6-4CD266C5E22E}"/>
    <cellStyle name="Normal 8 4 2 3 6" xfId="3852" xr:uid="{E34479D0-BA05-4216-A631-7CFDCA5C69B4}"/>
    <cellStyle name="Normal 8 4 2 4" xfId="801" xr:uid="{4B7CF3B9-5D2A-45E9-8DF3-D107C4D038B3}"/>
    <cellStyle name="Normal 8 4 2 4 2" xfId="802" xr:uid="{9E0AF229-EE2C-4278-AEAE-A9E7B38E0DCD}"/>
    <cellStyle name="Normal 8 4 2 4 2 2" xfId="3853" xr:uid="{B0667615-E2BE-4441-BFD5-6DF0B7C6BA96}"/>
    <cellStyle name="Normal 8 4 2 4 2 3" xfId="3854" xr:uid="{7E949789-AED6-4897-B509-5F80A2F80D0E}"/>
    <cellStyle name="Normal 8 4 2 4 2 4" xfId="3855" xr:uid="{07F80E8A-ACC1-4863-9297-07B58418276E}"/>
    <cellStyle name="Normal 8 4 2 4 3" xfId="3856" xr:uid="{B878928C-8570-4D9A-BA92-CA31D1F28FE6}"/>
    <cellStyle name="Normal 8 4 2 4 4" xfId="3857" xr:uid="{70501B91-F0E3-4332-943A-605961B2D103}"/>
    <cellStyle name="Normal 8 4 2 4 5" xfId="3858" xr:uid="{F34FA1A7-6232-419E-BBF7-0CD7AB11814B}"/>
    <cellStyle name="Normal 8 4 2 5" xfId="803" xr:uid="{58DF5AF4-75C1-4068-BCA5-BD26C07643FF}"/>
    <cellStyle name="Normal 8 4 2 5 2" xfId="3859" xr:uid="{08E3D7D2-3E4E-4B0E-B845-A85970AA7533}"/>
    <cellStyle name="Normal 8 4 2 5 3" xfId="3860" xr:uid="{1FC10BF3-4B92-4998-87FF-8853A1989050}"/>
    <cellStyle name="Normal 8 4 2 5 4" xfId="3861" xr:uid="{584011B3-B9CB-4407-B0D4-559C6D9BFCD4}"/>
    <cellStyle name="Normal 8 4 2 6" xfId="3862" xr:uid="{41D8C662-8B06-4548-9632-5FE7CC6C81C4}"/>
    <cellStyle name="Normal 8 4 2 6 2" xfId="3863" xr:uid="{4009BFAC-B270-4002-ABD9-E8FA1C86B74F}"/>
    <cellStyle name="Normal 8 4 2 6 3" xfId="3864" xr:uid="{3F76DF80-157C-4EA6-A66A-0386142FFF97}"/>
    <cellStyle name="Normal 8 4 2 6 4" xfId="3865" xr:uid="{256A418D-6FF0-4E6D-B4CF-8EC95B7FD8C0}"/>
    <cellStyle name="Normal 8 4 2 7" xfId="3866" xr:uid="{7C230139-2509-4E6B-8DC4-3C801CCE8E04}"/>
    <cellStyle name="Normal 8 4 2 8" xfId="3867" xr:uid="{2F686528-5AD3-4964-86B5-5427BDE37F4C}"/>
    <cellStyle name="Normal 8 4 2 9" xfId="3868" xr:uid="{2B8650EE-4246-43A3-B00E-5FD3098E64EB}"/>
    <cellStyle name="Normal 8 4 3" xfId="391" xr:uid="{09EA8DC5-7B80-460D-AA7C-B6FF2CAB1467}"/>
    <cellStyle name="Normal 8 4 3 2" xfId="804" xr:uid="{C90433C0-EC6C-4697-88DE-0B9F79B75F24}"/>
    <cellStyle name="Normal 8 4 3 2 2" xfId="805" xr:uid="{4658430E-1A17-412C-8722-A40BBE63C99C}"/>
    <cellStyle name="Normal 8 4 3 2 2 2" xfId="2186" xr:uid="{58F1743A-0B13-46DF-9B98-4224864E6F20}"/>
    <cellStyle name="Normal 8 4 3 2 2 2 2" xfId="2187" xr:uid="{6193DBB3-F571-4EEF-B8B9-5FF8349B2E8C}"/>
    <cellStyle name="Normal 8 4 3 2 2 3" xfId="2188" xr:uid="{FED3F2A0-8F67-419D-989F-AEE253752127}"/>
    <cellStyle name="Normal 8 4 3 2 2 4" xfId="3869" xr:uid="{AC67D34A-5A96-4623-B61B-5AD527E4C174}"/>
    <cellStyle name="Normal 8 4 3 2 3" xfId="2189" xr:uid="{006AC4E0-1A1A-4E1B-A8B4-22D763532427}"/>
    <cellStyle name="Normal 8 4 3 2 3 2" xfId="2190" xr:uid="{0522D23E-A852-4EB8-88F4-0801B679183C}"/>
    <cellStyle name="Normal 8 4 3 2 3 3" xfId="3870" xr:uid="{28B2A9F1-08AB-4B10-A9AF-9E4F66B87295}"/>
    <cellStyle name="Normal 8 4 3 2 3 4" xfId="3871" xr:uid="{E2BDD741-6D78-4642-80D8-7E4E28A3237E}"/>
    <cellStyle name="Normal 8 4 3 2 4" xfId="2191" xr:uid="{715FF263-33BA-4D55-9680-D2C29E6DB2C8}"/>
    <cellStyle name="Normal 8 4 3 2 5" xfId="3872" xr:uid="{9BAA8FE4-B4FC-4C5B-8E65-7EC0F4500BEF}"/>
    <cellStyle name="Normal 8 4 3 2 6" xfId="3873" xr:uid="{695B0434-7C4B-4E03-B815-C104CC239EA0}"/>
    <cellStyle name="Normal 8 4 3 3" xfId="806" xr:uid="{77FBF3CE-E0B0-45F7-A0E9-38B0C2F9C693}"/>
    <cellStyle name="Normal 8 4 3 3 2" xfId="2192" xr:uid="{4DD36CBE-BE09-4B9E-BA2A-3C36BAE086AF}"/>
    <cellStyle name="Normal 8 4 3 3 2 2" xfId="2193" xr:uid="{C1C6441C-7514-4A05-906B-5E0FE5B2212A}"/>
    <cellStyle name="Normal 8 4 3 3 2 3" xfId="3874" xr:uid="{2D2A41F9-2F12-4F67-A891-E3AF9504A659}"/>
    <cellStyle name="Normal 8 4 3 3 2 4" xfId="3875" xr:uid="{9118C1AE-35F6-4972-8D8F-4F2BA750A8CD}"/>
    <cellStyle name="Normal 8 4 3 3 3" xfId="2194" xr:uid="{650F9975-A47B-4218-A848-856211792FCD}"/>
    <cellStyle name="Normal 8 4 3 3 4" xfId="3876" xr:uid="{C7A9369D-E77D-419D-A9A2-B1A813F0E111}"/>
    <cellStyle name="Normal 8 4 3 3 5" xfId="3877" xr:uid="{0B22A73E-92A8-4C58-B00F-4751E3E63FC0}"/>
    <cellStyle name="Normal 8 4 3 4" xfId="2195" xr:uid="{98597A0B-DC79-45D6-82CA-E069677D36D5}"/>
    <cellStyle name="Normal 8 4 3 4 2" xfId="2196" xr:uid="{059FFD21-E198-43C7-95D2-E66A78E1F242}"/>
    <cellStyle name="Normal 8 4 3 4 3" xfId="3878" xr:uid="{1A127ED0-7146-4DD5-8C6D-1C7A24EFAB0E}"/>
    <cellStyle name="Normal 8 4 3 4 4" xfId="3879" xr:uid="{94CB9970-D370-44AC-ACEA-26CB2FFB202B}"/>
    <cellStyle name="Normal 8 4 3 5" xfId="2197" xr:uid="{1CA11CD6-832A-438A-B222-03E51159795F}"/>
    <cellStyle name="Normal 8 4 3 5 2" xfId="3880" xr:uid="{AD1B8C4C-B9CF-4BE7-BC6B-0A4466930ABB}"/>
    <cellStyle name="Normal 8 4 3 5 3" xfId="3881" xr:uid="{AE5904B5-6B44-4280-8D04-6CD344956CE8}"/>
    <cellStyle name="Normal 8 4 3 5 4" xfId="3882" xr:uid="{8787136A-3D55-492B-9DDB-308B4A681A8B}"/>
    <cellStyle name="Normal 8 4 3 6" xfId="3883" xr:uid="{1E267D0D-66AE-4CEE-BCD1-72ABA1D35119}"/>
    <cellStyle name="Normal 8 4 3 7" xfId="3884" xr:uid="{101CC954-6783-4652-9F48-3A92DDBA2DB0}"/>
    <cellStyle name="Normal 8 4 3 8" xfId="3885" xr:uid="{A0CAB2BE-86E8-4138-A920-50D0E83FECD0}"/>
    <cellStyle name="Normal 8 4 4" xfId="392" xr:uid="{660F47BC-7B57-410F-B2D9-C8E31F130BE6}"/>
    <cellStyle name="Normal 8 4 4 2" xfId="807" xr:uid="{AC5D430D-360F-46C1-93B3-694A87639397}"/>
    <cellStyle name="Normal 8 4 4 2 2" xfId="808" xr:uid="{CF74AD84-77A5-4857-8BF5-8E88B3BD830B}"/>
    <cellStyle name="Normal 8 4 4 2 2 2" xfId="2198" xr:uid="{D1E18902-FC32-4B47-AEAC-704841195F62}"/>
    <cellStyle name="Normal 8 4 4 2 2 3" xfId="3886" xr:uid="{A84A933F-D989-49B1-971D-961A3ADE4769}"/>
    <cellStyle name="Normal 8 4 4 2 2 4" xfId="3887" xr:uid="{E8E6100F-395F-4430-8EA3-F96B5962F857}"/>
    <cellStyle name="Normal 8 4 4 2 3" xfId="2199" xr:uid="{8A53C1E1-5BAC-4CE6-ACCD-EFC439B846B7}"/>
    <cellStyle name="Normal 8 4 4 2 4" xfId="3888" xr:uid="{5B50517D-7296-4879-8B52-C342E7DC534C}"/>
    <cellStyle name="Normal 8 4 4 2 5" xfId="3889" xr:uid="{F9483B2C-3707-450B-A16E-059A0579AC0A}"/>
    <cellStyle name="Normal 8 4 4 3" xfId="809" xr:uid="{8A80A2D7-5218-4125-B0A9-08F5157DC939}"/>
    <cellStyle name="Normal 8 4 4 3 2" xfId="2200" xr:uid="{63C6A3C6-0917-4EEA-8CF0-19637A940778}"/>
    <cellStyle name="Normal 8 4 4 3 3" xfId="3890" xr:uid="{584A1139-01DC-4BC7-9AA7-C0B31D5D055F}"/>
    <cellStyle name="Normal 8 4 4 3 4" xfId="3891" xr:uid="{63BC6C11-B8A9-4738-A365-5232F3A0BC1B}"/>
    <cellStyle name="Normal 8 4 4 4" xfId="2201" xr:uid="{C37CED85-355C-48DF-AA69-4B3E63C9F290}"/>
    <cellStyle name="Normal 8 4 4 4 2" xfId="3892" xr:uid="{4FDD8F43-F1D2-41FB-81C6-A48F01263F96}"/>
    <cellStyle name="Normal 8 4 4 4 3" xfId="3893" xr:uid="{14E8D8D2-66D9-4C52-94F5-CF25804A8925}"/>
    <cellStyle name="Normal 8 4 4 4 4" xfId="3894" xr:uid="{62994B99-91D8-497E-AC8B-8A3AF6C95813}"/>
    <cellStyle name="Normal 8 4 4 5" xfId="3895" xr:uid="{588FC347-3197-4208-84C9-C12B1A33FF93}"/>
    <cellStyle name="Normal 8 4 4 6" xfId="3896" xr:uid="{0E9477C7-4E65-4B5D-9926-EE0F2FE90593}"/>
    <cellStyle name="Normal 8 4 4 7" xfId="3897" xr:uid="{9F69DDEF-15BF-4C02-859A-CCF69C411463}"/>
    <cellStyle name="Normal 8 4 5" xfId="393" xr:uid="{4BAE33E0-A78D-4042-812C-11B1B839BCFA}"/>
    <cellStyle name="Normal 8 4 5 2" xfId="810" xr:uid="{522BEFFC-7C59-4F3D-BDB7-5A557A22124B}"/>
    <cellStyle name="Normal 8 4 5 2 2" xfId="2202" xr:uid="{D92D0CDF-384C-4CA3-B077-47E716E3756F}"/>
    <cellStyle name="Normal 8 4 5 2 3" xfId="3898" xr:uid="{E8F0A363-3390-4930-9106-D19BDBAF692D}"/>
    <cellStyle name="Normal 8 4 5 2 4" xfId="3899" xr:uid="{7FFFCBD0-6C47-4CB0-A676-EC5EC15B65FA}"/>
    <cellStyle name="Normal 8 4 5 3" xfId="2203" xr:uid="{974F8CDE-E546-4A98-B027-CFBE04E0F1B1}"/>
    <cellStyle name="Normal 8 4 5 3 2" xfId="3900" xr:uid="{63A2C173-077E-4A2E-B57F-FB9BA76CBFF7}"/>
    <cellStyle name="Normal 8 4 5 3 3" xfId="3901" xr:uid="{C9C7A06D-3045-4A92-859D-DCC8966BB27C}"/>
    <cellStyle name="Normal 8 4 5 3 4" xfId="3902" xr:uid="{E7E8C64A-F064-4A9A-B198-A37B68EFB4B9}"/>
    <cellStyle name="Normal 8 4 5 4" xfId="3903" xr:uid="{13F1817C-51B1-46F7-A8E6-5698ADCA12BC}"/>
    <cellStyle name="Normal 8 4 5 5" xfId="3904" xr:uid="{8E8D0D93-1FAB-4A5E-A98B-A91950870BB8}"/>
    <cellStyle name="Normal 8 4 5 6" xfId="3905" xr:uid="{9BF7F227-9FD8-4397-A180-BAB76CE9DA5E}"/>
    <cellStyle name="Normal 8 4 6" xfId="811" xr:uid="{E85A4326-3AA8-4225-8206-8204315DE7CB}"/>
    <cellStyle name="Normal 8 4 6 2" xfId="2204" xr:uid="{CA70A0F3-7DD2-4E6F-A192-84E24DE913E1}"/>
    <cellStyle name="Normal 8 4 6 2 2" xfId="3906" xr:uid="{1E1A1D70-B39E-4A32-B3E8-7B89605881D0}"/>
    <cellStyle name="Normal 8 4 6 2 3" xfId="3907" xr:uid="{E2AF8867-942D-4E4A-86D6-3BE40EB0005B}"/>
    <cellStyle name="Normal 8 4 6 2 4" xfId="3908" xr:uid="{6D2B2397-3678-49C7-93C7-74FB50C56A8A}"/>
    <cellStyle name="Normal 8 4 6 3" xfId="3909" xr:uid="{A1320730-A14E-42A1-82B7-8EF9B8ED7B61}"/>
    <cellStyle name="Normal 8 4 6 4" xfId="3910" xr:uid="{8C09CA19-236B-4D2B-B786-AB63E7AD1CD6}"/>
    <cellStyle name="Normal 8 4 6 5" xfId="3911" xr:uid="{EC89CF73-0CF3-44FD-BC39-20AABF2BC0D6}"/>
    <cellStyle name="Normal 8 4 7" xfId="2205" xr:uid="{1E2664A8-3F79-4D74-84D3-ACE9EF701723}"/>
    <cellStyle name="Normal 8 4 7 2" xfId="3912" xr:uid="{802FE1B4-37EC-48C5-A314-B4E1239ED543}"/>
    <cellStyle name="Normal 8 4 7 3" xfId="3913" xr:uid="{576A10B5-6561-4C85-A3D0-C9319A5E6F9F}"/>
    <cellStyle name="Normal 8 4 7 4" xfId="3914" xr:uid="{1C00F46D-12C4-4432-AA1E-3CA8BDB7B417}"/>
    <cellStyle name="Normal 8 4 8" xfId="3915" xr:uid="{8A08DB99-A11A-4762-A784-AFEB225CD9A7}"/>
    <cellStyle name="Normal 8 4 8 2" xfId="3916" xr:uid="{3FF22D65-1C59-4560-B260-A22DAB8466FB}"/>
    <cellStyle name="Normal 8 4 8 3" xfId="3917" xr:uid="{9618E8E0-3BDF-435E-B193-68608E884E81}"/>
    <cellStyle name="Normal 8 4 8 4" xfId="3918" xr:uid="{679227EC-393E-4032-81DB-43C4BB411231}"/>
    <cellStyle name="Normal 8 4 9" xfId="3919" xr:uid="{9FC0E655-55E2-458E-8767-00366EEB07D1}"/>
    <cellStyle name="Normal 8 5" xfId="161" xr:uid="{C17A2C92-7EBB-4B2D-84E7-730A7E8B30B7}"/>
    <cellStyle name="Normal 8 5 2" xfId="162" xr:uid="{C0268B1F-01E7-4FB0-812D-154F1356B974}"/>
    <cellStyle name="Normal 8 5 2 2" xfId="394" xr:uid="{250F41D4-08FC-4007-8E0F-713C7F546DE0}"/>
    <cellStyle name="Normal 8 5 2 2 2" xfId="812" xr:uid="{19C29D5F-4834-424B-9B54-AFED9A729A50}"/>
    <cellStyle name="Normal 8 5 2 2 2 2" xfId="2206" xr:uid="{092508E5-2EAB-436D-B356-65618860F0AA}"/>
    <cellStyle name="Normal 8 5 2 2 2 2 2" xfId="5933" xr:uid="{3D981021-821E-40B9-AB78-267F6D10BE10}"/>
    <cellStyle name="Normal 8 5 2 2 2 3" xfId="3920" xr:uid="{B43E85F0-0DE9-4016-91D8-A84B7F3E5258}"/>
    <cellStyle name="Normal 8 5 2 2 2 4" xfId="3921" xr:uid="{AA6058D9-1A9C-4195-B4E6-4AAA73323EE4}"/>
    <cellStyle name="Normal 8 5 2 2 3" xfId="2207" xr:uid="{7A93FD4D-38FC-480B-B3EF-35902BF748DE}"/>
    <cellStyle name="Normal 8 5 2 2 3 2" xfId="3922" xr:uid="{381D52EF-640A-4F32-B8E6-37F618816C44}"/>
    <cellStyle name="Normal 8 5 2 2 3 3" xfId="3923" xr:uid="{4B7FB99E-7103-4A91-A4F9-D7C240694662}"/>
    <cellStyle name="Normal 8 5 2 2 3 4" xfId="3924" xr:uid="{E47EA0FE-14C3-4111-9B53-53CAFFC9D88B}"/>
    <cellStyle name="Normal 8 5 2 2 4" xfId="3925" xr:uid="{25E1F79D-A49E-4489-AC9C-A4713DC3C41B}"/>
    <cellStyle name="Normal 8 5 2 2 5" xfId="3926" xr:uid="{95227C6F-49DE-4CC3-AF74-94FFAB9B7BCC}"/>
    <cellStyle name="Normal 8 5 2 2 6" xfId="3927" xr:uid="{5095085D-2BC5-4DB2-B132-32B490F92FDD}"/>
    <cellStyle name="Normal 8 5 2 3" xfId="813" xr:uid="{15062562-3F61-45B5-B5F2-2C2845192845}"/>
    <cellStyle name="Normal 8 5 2 3 2" xfId="2208" xr:uid="{81C0F130-905B-4C6D-BD9D-5E1BAC143F44}"/>
    <cellStyle name="Normal 8 5 2 3 2 2" xfId="3928" xr:uid="{5E9D76BA-0CE8-4E68-9893-E4FED39D3A32}"/>
    <cellStyle name="Normal 8 5 2 3 2 3" xfId="3929" xr:uid="{101D9509-C040-4ECB-979E-727DC31C00AE}"/>
    <cellStyle name="Normal 8 5 2 3 2 4" xfId="3930" xr:uid="{B7D35BF1-52E5-40FC-83AE-C60031FF51AC}"/>
    <cellStyle name="Normal 8 5 2 3 3" xfId="3931" xr:uid="{726465FC-425B-4C9B-AE3A-1A1BA05801E4}"/>
    <cellStyle name="Normal 8 5 2 3 4" xfId="3932" xr:uid="{BD1C5B4A-1A3A-4750-AE5D-D0DF4EA381C3}"/>
    <cellStyle name="Normal 8 5 2 3 5" xfId="3933" xr:uid="{C1F2893B-885F-4638-BBA7-71E182E4CBE9}"/>
    <cellStyle name="Normal 8 5 2 4" xfId="2209" xr:uid="{DEAB7D00-BE6F-41EE-AD5A-2C9899260DED}"/>
    <cellStyle name="Normal 8 5 2 4 2" xfId="3934" xr:uid="{6C3AC810-CE87-41E0-9512-DDF26506BB90}"/>
    <cellStyle name="Normal 8 5 2 4 3" xfId="3935" xr:uid="{34A8EC0E-F4BC-4CE7-B514-BEE0BA221189}"/>
    <cellStyle name="Normal 8 5 2 4 4" xfId="3936" xr:uid="{02CD398B-8A64-4D17-BAC0-DB2CD3B1F9B4}"/>
    <cellStyle name="Normal 8 5 2 5" xfId="3937" xr:uid="{E6B8F51B-D3EE-4674-83D8-47E27EA94E5A}"/>
    <cellStyle name="Normal 8 5 2 5 2" xfId="3938" xr:uid="{1623B2DF-14A4-4ABF-80D2-3AFF29DD183C}"/>
    <cellStyle name="Normal 8 5 2 5 3" xfId="3939" xr:uid="{4D81DF5D-2D4D-4324-AEE6-58C765CA4FDC}"/>
    <cellStyle name="Normal 8 5 2 5 4" xfId="3940" xr:uid="{3A428C63-604B-45EE-9613-D786F914246B}"/>
    <cellStyle name="Normal 8 5 2 6" xfId="3941" xr:uid="{C8B42324-E384-4598-BDCB-4CBB9D37444F}"/>
    <cellStyle name="Normal 8 5 2 7" xfId="3942" xr:uid="{C8A0F6B1-5D60-445E-99F6-FB36F5ADBE66}"/>
    <cellStyle name="Normal 8 5 2 8" xfId="3943" xr:uid="{6C107780-4AAE-4F0D-A166-66BFB5C51C1F}"/>
    <cellStyle name="Normal 8 5 3" xfId="395" xr:uid="{869C96EB-C0FF-4FA2-AD63-025C824E02E3}"/>
    <cellStyle name="Normal 8 5 3 2" xfId="814" xr:uid="{BFE45209-58EA-4F10-B2BE-AC15DFD3B0B8}"/>
    <cellStyle name="Normal 8 5 3 2 2" xfId="815" xr:uid="{0AAB15D8-EA93-4441-A890-60DE1C62C6DB}"/>
    <cellStyle name="Normal 8 5 3 2 2 2" xfId="5934" xr:uid="{1945F6FA-C6C1-4C0D-B34E-A6465D4CFA8A}"/>
    <cellStyle name="Normal 8 5 3 2 3" xfId="3944" xr:uid="{AF85FEA1-2A3C-4C7D-9F05-B09CF98DC88F}"/>
    <cellStyle name="Normal 8 5 3 2 4" xfId="3945" xr:uid="{5B13E781-E827-4D70-967C-7F5E17EBE162}"/>
    <cellStyle name="Normal 8 5 3 3" xfId="816" xr:uid="{9D29B54D-B8B9-4634-9A8F-B4EAD95E219E}"/>
    <cellStyle name="Normal 8 5 3 3 2" xfId="3946" xr:uid="{8AF03091-040C-4C48-959D-848A08FCFF8D}"/>
    <cellStyle name="Normal 8 5 3 3 3" xfId="3947" xr:uid="{4EF3B988-12F5-433A-B34B-433E44A32426}"/>
    <cellStyle name="Normal 8 5 3 3 4" xfId="3948" xr:uid="{8C5C6936-9177-4186-9908-6A3EA73AEDF9}"/>
    <cellStyle name="Normal 8 5 3 4" xfId="3949" xr:uid="{AEEEE541-DAA5-437A-903B-9D1E0FFDF077}"/>
    <cellStyle name="Normal 8 5 3 5" xfId="3950" xr:uid="{898F38DC-04CF-46EC-8826-64D8972429B2}"/>
    <cellStyle name="Normal 8 5 3 6" xfId="3951" xr:uid="{139C2D43-4340-4E27-8235-7B9138EDBA48}"/>
    <cellStyle name="Normal 8 5 4" xfId="396" xr:uid="{9C33FC2B-0779-4F2E-AF0F-ACA41C218CE0}"/>
    <cellStyle name="Normal 8 5 4 2" xfId="817" xr:uid="{B5961C2E-6647-4CEF-A19B-CBFC56BB2DF8}"/>
    <cellStyle name="Normal 8 5 4 2 2" xfId="3952" xr:uid="{8336D461-56D8-46BF-AFA8-E1746FADFFF8}"/>
    <cellStyle name="Normal 8 5 4 2 3" xfId="3953" xr:uid="{9FE34FCD-2DE3-4C8C-93E2-284C03F4742E}"/>
    <cellStyle name="Normal 8 5 4 2 4" xfId="3954" xr:uid="{FDEF761F-0957-4273-B190-F8FAAFC0B3BB}"/>
    <cellStyle name="Normal 8 5 4 3" xfId="3955" xr:uid="{E319751B-AD6A-4B22-AC89-4389BA55AB09}"/>
    <cellStyle name="Normal 8 5 4 4" xfId="3956" xr:uid="{9B88C44D-14A0-465A-9518-AFF0807B8C21}"/>
    <cellStyle name="Normal 8 5 4 5" xfId="3957" xr:uid="{8CF8327C-5FA2-4E66-A9AC-AA8EA340DB7E}"/>
    <cellStyle name="Normal 8 5 5" xfId="818" xr:uid="{C2448148-2A21-4023-8A09-3719F809C0A2}"/>
    <cellStyle name="Normal 8 5 5 2" xfId="3958" xr:uid="{01D625C8-70FF-4721-91B0-F5980C99AB0E}"/>
    <cellStyle name="Normal 8 5 5 3" xfId="3959" xr:uid="{058D8E18-6C0D-47A8-AD97-1BA52AE16A6C}"/>
    <cellStyle name="Normal 8 5 5 4" xfId="3960" xr:uid="{CFA9D3E7-F368-4180-9A02-7EB3B251BC66}"/>
    <cellStyle name="Normal 8 5 6" xfId="3961" xr:uid="{24C24A79-3384-4D26-95A6-ED831F92568E}"/>
    <cellStyle name="Normal 8 5 6 2" xfId="3962" xr:uid="{66A1A9CF-CC21-452C-9182-E0816DF7246B}"/>
    <cellStyle name="Normal 8 5 6 3" xfId="3963" xr:uid="{37225B66-7236-49B6-8938-486641BF7A58}"/>
    <cellStyle name="Normal 8 5 6 4" xfId="3964" xr:uid="{8B0513FE-B737-4225-8D03-41AEC4AD5DA1}"/>
    <cellStyle name="Normal 8 5 7" xfId="3965" xr:uid="{3D5F088C-F511-4667-89ED-A51F2400E7BD}"/>
    <cellStyle name="Normal 8 5 8" xfId="3966" xr:uid="{48F041C5-25CF-49AC-A1A7-5D3380D3F6A8}"/>
    <cellStyle name="Normal 8 5 9" xfId="3967" xr:uid="{32824DFE-EEE4-4F33-82AC-050BDEB5902E}"/>
    <cellStyle name="Normal 8 6" xfId="163" xr:uid="{6894602B-50FA-43BD-98E1-FAD1ECA297BE}"/>
    <cellStyle name="Normal 8 6 2" xfId="397" xr:uid="{829C5BC2-FE45-4928-9590-1760159A3CA5}"/>
    <cellStyle name="Normal 8 6 2 2" xfId="819" xr:uid="{E8D6A3ED-555D-475B-8A06-64B10284B910}"/>
    <cellStyle name="Normal 8 6 2 2 2" xfId="2210" xr:uid="{1D91FCB7-760F-4F01-9E74-4351E4E0AB3C}"/>
    <cellStyle name="Normal 8 6 2 2 2 2" xfId="2211" xr:uid="{A5DB8F2A-0662-459B-8F5F-961DA9C5B9D3}"/>
    <cellStyle name="Normal 8 6 2 2 3" xfId="2212" xr:uid="{F84D789E-DD0D-4D8A-90A9-2D6A7B54DFE3}"/>
    <cellStyle name="Normal 8 6 2 2 4" xfId="3968" xr:uid="{17386994-E8F0-4CE8-BC13-6473E4EDBEA2}"/>
    <cellStyle name="Normal 8 6 2 3" xfId="2213" xr:uid="{26E2C26A-779A-4256-8564-136A7668C74F}"/>
    <cellStyle name="Normal 8 6 2 3 2" xfId="2214" xr:uid="{615851E8-D44C-44BE-A431-63EFA8B1C3D5}"/>
    <cellStyle name="Normal 8 6 2 3 3" xfId="3969" xr:uid="{14823949-5696-4074-A322-C41E076A736F}"/>
    <cellStyle name="Normal 8 6 2 3 4" xfId="3970" xr:uid="{DA6CE201-1F3E-42E4-B60F-B675E06B7ECC}"/>
    <cellStyle name="Normal 8 6 2 4" xfId="2215" xr:uid="{1CEB9EB5-9804-4F6C-AF21-537623ADD471}"/>
    <cellStyle name="Normal 8 6 2 5" xfId="3971" xr:uid="{DA21E263-74F5-4A6A-A715-EBC73C12D6F9}"/>
    <cellStyle name="Normal 8 6 2 6" xfId="3972" xr:uid="{D741C67E-CAB5-4097-8BAF-5963AA106CFA}"/>
    <cellStyle name="Normal 8 6 3" xfId="820" xr:uid="{71B3792B-5B60-47AB-BBC2-2B95F84379DC}"/>
    <cellStyle name="Normal 8 6 3 2" xfId="2216" xr:uid="{1EE0A531-0EC8-4E9F-9C6A-DF720C5BC7D4}"/>
    <cellStyle name="Normal 8 6 3 2 2" xfId="2217" xr:uid="{1619EAB9-3677-47DF-83FB-224F74013B5E}"/>
    <cellStyle name="Normal 8 6 3 2 3" xfId="3973" xr:uid="{476A1A6C-7D36-4DED-B5EB-5D3FBA90470E}"/>
    <cellStyle name="Normal 8 6 3 2 4" xfId="3974" xr:uid="{FBB33C63-45F4-4E74-84F4-B4F6B8584B18}"/>
    <cellStyle name="Normal 8 6 3 3" xfId="2218" xr:uid="{21EBB6DF-DA03-41A3-9545-58B340FA5F6D}"/>
    <cellStyle name="Normal 8 6 3 4" xfId="3975" xr:uid="{894E6385-D043-4431-A398-37D4EA975160}"/>
    <cellStyle name="Normal 8 6 3 5" xfId="3976" xr:uid="{1B087C77-207D-4555-88BD-94022B1B7438}"/>
    <cellStyle name="Normal 8 6 4" xfId="2219" xr:uid="{9D340DB9-06EE-44D8-B89E-82A7E332605F}"/>
    <cellStyle name="Normal 8 6 4 2" xfId="2220" xr:uid="{6E825B6B-D211-4602-89B1-C5529D8BEF8A}"/>
    <cellStyle name="Normal 8 6 4 3" xfId="3977" xr:uid="{FF18B17F-88CE-4C0E-AC65-BADA7CADAB04}"/>
    <cellStyle name="Normal 8 6 4 4" xfId="3978" xr:uid="{352AF8A4-7871-46AE-A213-18BB3AD012FD}"/>
    <cellStyle name="Normal 8 6 5" xfId="2221" xr:uid="{0126C151-4EE7-4AE1-ABDB-81CD871CE805}"/>
    <cellStyle name="Normal 8 6 5 2" xfId="3979" xr:uid="{C3C597FA-F377-44D0-8E79-0D6929BBA4FA}"/>
    <cellStyle name="Normal 8 6 5 3" xfId="3980" xr:uid="{D9D27F99-FBC0-4B1C-ADA2-E9F8AFEF2C0B}"/>
    <cellStyle name="Normal 8 6 5 4" xfId="3981" xr:uid="{52951C67-8537-4727-96BC-843FB57E723E}"/>
    <cellStyle name="Normal 8 6 6" xfId="3982" xr:uid="{FB60CFDD-B4DD-421E-A10A-0DEB0DA6F373}"/>
    <cellStyle name="Normal 8 6 7" xfId="3983" xr:uid="{E69EC04F-411F-4DD9-8311-84598385811D}"/>
    <cellStyle name="Normal 8 6 8" xfId="3984" xr:uid="{B77E47A1-5C3A-442C-83F6-9760AB032D93}"/>
    <cellStyle name="Normal 8 7" xfId="398" xr:uid="{996A4695-B03A-4E38-8189-0788DC1568C8}"/>
    <cellStyle name="Normal 8 7 2" xfId="821" xr:uid="{41798495-17DF-411F-9776-5E70F7C4AE31}"/>
    <cellStyle name="Normal 8 7 2 2" xfId="822" xr:uid="{E9BF7610-8F9E-41F9-9DFB-FEEA44F4333C}"/>
    <cellStyle name="Normal 8 7 2 2 2" xfId="2222" xr:uid="{646891E1-9E25-411D-93A2-1C8239D16A6D}"/>
    <cellStyle name="Normal 8 7 2 2 3" xfId="3985" xr:uid="{6DBFF490-CBA9-4F58-ADDB-05E0D223D55B}"/>
    <cellStyle name="Normal 8 7 2 2 4" xfId="3986" xr:uid="{A3EDBA4A-F2ED-474E-BD23-E9F1E8AEACCF}"/>
    <cellStyle name="Normal 8 7 2 3" xfId="2223" xr:uid="{D05A1119-ACB6-449E-99E2-BF788863B99C}"/>
    <cellStyle name="Normal 8 7 2 4" xfId="3987" xr:uid="{AAFE3294-98CA-4315-A29C-FA57B7CDD50A}"/>
    <cellStyle name="Normal 8 7 2 5" xfId="3988" xr:uid="{2A9AFABD-BD8E-4905-A3F4-4282806C8DA7}"/>
    <cellStyle name="Normal 8 7 3" xfId="823" xr:uid="{EC6AB169-B93F-4A26-9892-F5542F7D6404}"/>
    <cellStyle name="Normal 8 7 3 2" xfId="2224" xr:uid="{5986107D-F7C6-4E87-AC14-8AE42A89F9C7}"/>
    <cellStyle name="Normal 8 7 3 3" xfId="3989" xr:uid="{1CAD8989-31E6-4E58-8F90-10CF0380F4F8}"/>
    <cellStyle name="Normal 8 7 3 4" xfId="3990" xr:uid="{8FBB5C9C-B3F1-44EA-A3B1-74A7731FFEA9}"/>
    <cellStyle name="Normal 8 7 4" xfId="2225" xr:uid="{472BD962-86A2-45E0-8F70-001325EDC08E}"/>
    <cellStyle name="Normal 8 7 4 2" xfId="3991" xr:uid="{2AE659FE-BAD5-4F2A-B592-371EDF0825F9}"/>
    <cellStyle name="Normal 8 7 4 3" xfId="3992" xr:uid="{9F5D1FF8-9A15-4D25-9685-BD983D9FB7BC}"/>
    <cellStyle name="Normal 8 7 4 4" xfId="3993" xr:uid="{489E7073-DC4D-468A-853B-105F8833B2A6}"/>
    <cellStyle name="Normal 8 7 5" xfId="3994" xr:uid="{DF72EE69-17BD-41AE-8C7F-59453021E198}"/>
    <cellStyle name="Normal 8 7 6" xfId="3995" xr:uid="{E1A1EE92-AA67-4EC6-8921-3870CB5EAFEB}"/>
    <cellStyle name="Normal 8 7 7" xfId="3996" xr:uid="{C836235B-9D46-4FB6-A4AE-8E0B39951571}"/>
    <cellStyle name="Normal 8 8" xfId="399" xr:uid="{5C4BA240-7168-4EDC-8A3D-D4A0AC05820D}"/>
    <cellStyle name="Normal 8 8 2" xfId="824" xr:uid="{95ACBF8B-3757-4ECA-A1E5-9C95CDD4722C}"/>
    <cellStyle name="Normal 8 8 2 2" xfId="2226" xr:uid="{EF2E13B5-D4E9-4F7C-B3A9-15C63C5038E2}"/>
    <cellStyle name="Normal 8 8 2 3" xfId="3997" xr:uid="{62FABCB8-C3CC-4508-A25E-A6EA9AA42BF9}"/>
    <cellStyle name="Normal 8 8 2 4" xfId="3998" xr:uid="{2553389F-2E4F-4F2E-A810-90D1A0F47920}"/>
    <cellStyle name="Normal 8 8 3" xfId="2227" xr:uid="{E13988F8-14C1-4242-8B75-858FB96E1CF0}"/>
    <cellStyle name="Normal 8 8 3 2" xfId="3999" xr:uid="{9D2B1565-5821-4421-89F1-38A8FA4EC146}"/>
    <cellStyle name="Normal 8 8 3 3" xfId="4000" xr:uid="{E10C716C-88BD-4780-A865-C93490C296A3}"/>
    <cellStyle name="Normal 8 8 3 4" xfId="4001" xr:uid="{E881461A-AE64-49B6-A4FC-C0C3F72FACF0}"/>
    <cellStyle name="Normal 8 8 4" xfId="4002" xr:uid="{26A8D2AC-2551-4303-A212-E7683DE521D9}"/>
    <cellStyle name="Normal 8 8 5" xfId="4003" xr:uid="{958297E9-63C4-4F55-B217-7CFAE9B97CE2}"/>
    <cellStyle name="Normal 8 8 6" xfId="4004" xr:uid="{14224A29-26FD-4BDA-A672-FD1A0C144929}"/>
    <cellStyle name="Normal 8 9" xfId="400" xr:uid="{DBA6A0A7-33E1-4144-A5D8-909E33D8AA5A}"/>
    <cellStyle name="Normal 8 9 2" xfId="2228" xr:uid="{4AE797E9-30D9-4AE8-8586-E5FEA43535B2}"/>
    <cellStyle name="Normal 8 9 2 2" xfId="4005" xr:uid="{7E7C24A3-BD13-4754-B55F-BF22001D2ADC}"/>
    <cellStyle name="Normal 8 9 2 2 2" xfId="4410" xr:uid="{8E7192EE-4CC4-4D6B-8EBD-072C5A6454B3}"/>
    <cellStyle name="Normal 8 9 2 2 3" xfId="4689" xr:uid="{32B016DC-0EBB-469B-9820-2153F7A663D4}"/>
    <cellStyle name="Normal 8 9 2 3" xfId="4006" xr:uid="{EBA1C4F8-9F75-4EC1-805A-FC20BB64FFE4}"/>
    <cellStyle name="Normal 8 9 2 4" xfId="4007" xr:uid="{6A60971B-4181-4EF0-A20F-0AC34EA6A969}"/>
    <cellStyle name="Normal 8 9 3" xfId="4008" xr:uid="{4CDA9557-52C7-4842-BB41-9B560B98981A}"/>
    <cellStyle name="Normal 8 9 3 2" xfId="5343" xr:uid="{061FD546-D222-4071-8AA1-40DE5EF95225}"/>
    <cellStyle name="Normal 8 9 4" xfId="4009" xr:uid="{A0AE1F57-48DB-44EC-9200-15E3B079C837}"/>
    <cellStyle name="Normal 8 9 4 2" xfId="4580" xr:uid="{56DE0C16-7A4F-4ED9-9A80-171C35CA71CE}"/>
    <cellStyle name="Normal 8 9 4 3" xfId="4690" xr:uid="{257E1BFB-BD08-4F31-BFF3-D7B43A4C83DC}"/>
    <cellStyle name="Normal 8 9 4 4" xfId="4609" xr:uid="{0F565C5C-E454-426A-B01B-2963DDD3CD23}"/>
    <cellStyle name="Normal 8 9 5" xfId="4010" xr:uid="{C6CEC1BF-C529-4A7A-9267-400E2123806F}"/>
    <cellStyle name="Normal 9" xfId="164" xr:uid="{5E6A47AD-18D5-4E28-868D-43FD3ADCD9BC}"/>
    <cellStyle name="Normal 9 10" xfId="401" xr:uid="{2B7B3782-DFE3-47BE-89B4-135FBDDCC1FF}"/>
    <cellStyle name="Normal 9 10 2" xfId="2229" xr:uid="{6169DF90-31E8-4775-AAE1-241BD7DA08A6}"/>
    <cellStyle name="Normal 9 10 2 2" xfId="4011" xr:uid="{F3FDBBEA-55DC-4D65-B965-875A7F36A8F2}"/>
    <cellStyle name="Normal 9 10 2 3" xfId="4012" xr:uid="{4F601F2D-A3AE-4A8C-98E5-659422ED876E}"/>
    <cellStyle name="Normal 9 10 2 4" xfId="4013" xr:uid="{75F908F5-E96F-4DB8-A411-96A7B70DC413}"/>
    <cellStyle name="Normal 9 10 3" xfId="4014" xr:uid="{4C19F261-2657-467D-A03A-6A157830D5BD}"/>
    <cellStyle name="Normal 9 10 4" xfId="4015" xr:uid="{0001DEB6-B4CD-4D31-BD09-C91F10065278}"/>
    <cellStyle name="Normal 9 10 5" xfId="4016" xr:uid="{3BB72BD9-D2E4-4FFB-AB20-C170D12792D7}"/>
    <cellStyle name="Normal 9 11" xfId="2230" xr:uid="{836EC984-150B-453E-BB3B-1724BCEE911E}"/>
    <cellStyle name="Normal 9 11 2" xfId="4017" xr:uid="{043BB702-8A23-4051-AEAF-7B294FCA0F07}"/>
    <cellStyle name="Normal 9 11 2 2" xfId="6071" xr:uid="{3E6C9AED-FF7F-4BF7-AE59-FDEC5A9F968F}"/>
    <cellStyle name="Normal 9 11 3" xfId="4018" xr:uid="{BEA4B3E1-192C-4E3A-BD41-FBFDC3097118}"/>
    <cellStyle name="Normal 9 11 4" xfId="4019" xr:uid="{E81C1F63-128A-4354-A42F-0CFE2761C36B}"/>
    <cellStyle name="Normal 9 12" xfId="4020" xr:uid="{1D127DC8-8A09-4DFA-8AB2-9854B8695B51}"/>
    <cellStyle name="Normal 9 12 2" xfId="4021" xr:uid="{53B668EA-B3A5-4167-966F-BB6BA6B5D304}"/>
    <cellStyle name="Normal 9 12 3" xfId="4022" xr:uid="{92044680-91BB-4BAD-82DC-57E88EC9C04E}"/>
    <cellStyle name="Normal 9 12 4" xfId="4023" xr:uid="{744E69CF-6D03-4E04-8683-11538A58E3B2}"/>
    <cellStyle name="Normal 9 13" xfId="4024" xr:uid="{5DF23368-E784-4522-BB95-1277D9459F09}"/>
    <cellStyle name="Normal 9 13 2" xfId="4025" xr:uid="{9A80929F-D4D6-408A-A1CB-817A2740BFE7}"/>
    <cellStyle name="Normal 9 14" xfId="4026" xr:uid="{5DF2E0A6-5545-4E10-9CD9-F2266DCE78B8}"/>
    <cellStyle name="Normal 9 15" xfId="4027" xr:uid="{CB529CD1-9E12-44F6-A3F9-72AF01E1372E}"/>
    <cellStyle name="Normal 9 16" xfId="4028" xr:uid="{6254E52C-EBF5-4EF4-AA11-E4B1409F4C7D}"/>
    <cellStyle name="Normal 9 2" xfId="165" xr:uid="{321C43FF-401E-4E1C-A8DE-2CC418BA7BEF}"/>
    <cellStyle name="Normal 9 2 2" xfId="402" xr:uid="{0518ED57-5020-410D-A2F9-B49B8645838C}"/>
    <cellStyle name="Normal 9 2 2 2" xfId="4672" xr:uid="{651AF0A3-ED40-42BF-B601-F0BB57BEA533}"/>
    <cellStyle name="Normal 9 2 3" xfId="4561" xr:uid="{3DCB44C0-4DAE-4FD0-A605-4765D45EA68A}"/>
    <cellStyle name="Normal 9 3" xfId="166" xr:uid="{E712C5E3-FBE0-4802-BE9E-D64A81C01416}"/>
    <cellStyle name="Normal 9 3 10" xfId="4029" xr:uid="{CD656111-297F-4F38-871D-451C1E2D72C1}"/>
    <cellStyle name="Normal 9 3 11" xfId="4030" xr:uid="{1290578A-D3DE-48AC-A56C-353E441FE13F}"/>
    <cellStyle name="Normal 9 3 2" xfId="167" xr:uid="{D20AF80E-5BAB-441F-9764-1C128ED5E731}"/>
    <cellStyle name="Normal 9 3 2 2" xfId="168" xr:uid="{DC6E48A3-0A17-43D4-9000-0F96267AEB01}"/>
    <cellStyle name="Normal 9 3 2 2 2" xfId="403" xr:uid="{177C737A-7CE6-44A1-BDC3-D314CF749CCB}"/>
    <cellStyle name="Normal 9 3 2 2 2 2" xfId="825" xr:uid="{4ECB12FD-38C7-4E4E-9BF0-EAC854E72A6C}"/>
    <cellStyle name="Normal 9 3 2 2 2 2 2" xfId="826" xr:uid="{73D02579-8B2A-4DD4-A8A0-76A2A0966E48}"/>
    <cellStyle name="Normal 9 3 2 2 2 2 2 2" xfId="2231" xr:uid="{64783CCA-CFE8-42D0-8E4E-C407C32C309A}"/>
    <cellStyle name="Normal 9 3 2 2 2 2 2 2 2" xfId="2232" xr:uid="{C532B23F-0204-408A-A822-B93E6E6F4E40}"/>
    <cellStyle name="Normal 9 3 2 2 2 2 2 2 2 2" xfId="5935" xr:uid="{A2A6B916-F440-4E4C-B6B8-C02F10BFD3C2}"/>
    <cellStyle name="Normal 9 3 2 2 2 2 2 2 3" xfId="5936" xr:uid="{104A65C3-9CDC-4B83-AD48-4D0AB61FE1D3}"/>
    <cellStyle name="Normal 9 3 2 2 2 2 2 3" xfId="2233" xr:uid="{B87861DD-7B17-4508-9EF5-A4933621DFF0}"/>
    <cellStyle name="Normal 9 3 2 2 2 2 2 3 2" xfId="5937" xr:uid="{BFB587A9-37A1-4CD4-A0C5-BCB12B9AE1EE}"/>
    <cellStyle name="Normal 9 3 2 2 2 2 2 4" xfId="5938" xr:uid="{D199961A-A8F6-4FDA-9FFC-C97FA26BC899}"/>
    <cellStyle name="Normal 9 3 2 2 2 2 3" xfId="2234" xr:uid="{2AE188DE-A0FE-4955-B508-78FD17491AAB}"/>
    <cellStyle name="Normal 9 3 2 2 2 2 3 2" xfId="2235" xr:uid="{1167D5FB-E29B-450C-A390-41E1638123AE}"/>
    <cellStyle name="Normal 9 3 2 2 2 2 3 2 2" xfId="5939" xr:uid="{EB1D6977-5455-4C0B-B37A-209C7F2B4992}"/>
    <cellStyle name="Normal 9 3 2 2 2 2 3 3" xfId="5940" xr:uid="{256509DB-49F6-4870-B1B9-743AE59A1E74}"/>
    <cellStyle name="Normal 9 3 2 2 2 2 4" xfId="2236" xr:uid="{6D90363B-739C-4E93-9550-C825EB8F2CC0}"/>
    <cellStyle name="Normal 9 3 2 2 2 2 4 2" xfId="5941" xr:uid="{D694CFC0-5079-432C-8554-255F06685CC1}"/>
    <cellStyle name="Normal 9 3 2 2 2 2 5" xfId="5942" xr:uid="{FC043AC4-0FC0-4AEC-ABC4-CAF888F24430}"/>
    <cellStyle name="Normal 9 3 2 2 2 3" xfId="827" xr:uid="{1C500942-B6B2-49D4-97FE-6ABCEDEC6B5E}"/>
    <cellStyle name="Normal 9 3 2 2 2 3 2" xfId="2237" xr:uid="{EAE3F8B0-F005-494B-AA30-4C368C2D70D9}"/>
    <cellStyle name="Normal 9 3 2 2 2 3 2 2" xfId="2238" xr:uid="{6BC97FE7-D479-4DB9-99CB-CFF8DA213DBE}"/>
    <cellStyle name="Normal 9 3 2 2 2 3 2 2 2" xfId="5943" xr:uid="{6EB2D223-AA17-4230-BBCB-6B1FC1431F22}"/>
    <cellStyle name="Normal 9 3 2 2 2 3 2 3" xfId="5944" xr:uid="{816C9D0F-5531-4B46-8E5C-C170CC657068}"/>
    <cellStyle name="Normal 9 3 2 2 2 3 3" xfId="2239" xr:uid="{FB9ABBA5-1C5E-4D3E-872E-2DE4A123E872}"/>
    <cellStyle name="Normal 9 3 2 2 2 3 3 2" xfId="5945" xr:uid="{8B91AC49-8CD6-4531-8959-CCB208A11CB2}"/>
    <cellStyle name="Normal 9 3 2 2 2 3 4" xfId="4031" xr:uid="{4B46E594-E1A2-42A0-A62B-0480F50C6D3F}"/>
    <cellStyle name="Normal 9 3 2 2 2 4" xfId="2240" xr:uid="{9E6E3106-B497-4EF0-9332-5B39C716960F}"/>
    <cellStyle name="Normal 9 3 2 2 2 4 2" xfId="2241" xr:uid="{7EF2650C-6AAE-43B7-985F-408BDAA2552E}"/>
    <cellStyle name="Normal 9 3 2 2 2 4 2 2" xfId="5946" xr:uid="{CD45C274-5C7C-474A-AD9E-55B664DE3700}"/>
    <cellStyle name="Normal 9 3 2 2 2 4 3" xfId="5947" xr:uid="{415516AD-CDFE-489E-BD46-9D69309B1D90}"/>
    <cellStyle name="Normal 9 3 2 2 2 5" xfId="2242" xr:uid="{F00053F1-8957-4ABE-9D8E-9B87208CFC42}"/>
    <cellStyle name="Normal 9 3 2 2 2 5 2" xfId="5948" xr:uid="{C3C11DE9-D4A9-4CA0-B85C-6925F2656B45}"/>
    <cellStyle name="Normal 9 3 2 2 2 6" xfId="4032" xr:uid="{83C61EB4-6F3E-4BFB-96F1-2B0FBDCFA585}"/>
    <cellStyle name="Normal 9 3 2 2 3" xfId="404" xr:uid="{93EE6AF1-9F9E-4B37-829B-69BE04B8F76D}"/>
    <cellStyle name="Normal 9 3 2 2 3 2" xfId="828" xr:uid="{50591575-FA18-4653-B6F7-A4F0A0C21A8C}"/>
    <cellStyle name="Normal 9 3 2 2 3 2 2" xfId="829" xr:uid="{7BF7E67C-AAC9-4D34-A842-C02FDEDBF4E1}"/>
    <cellStyle name="Normal 9 3 2 2 3 2 2 2" xfId="2243" xr:uid="{98CC8DB2-2779-43AD-AFB5-735068829422}"/>
    <cellStyle name="Normal 9 3 2 2 3 2 2 2 2" xfId="2244" xr:uid="{1B2A87CB-0448-431C-AF68-24708DE1EDB7}"/>
    <cellStyle name="Normal 9 3 2 2 3 2 2 3" xfId="2245" xr:uid="{2627431A-24DD-4F22-AAEA-5B2793DECE65}"/>
    <cellStyle name="Normal 9 3 2 2 3 2 3" xfId="2246" xr:uid="{43CA5E80-9A26-41E9-A511-B6ECCDCE46F5}"/>
    <cellStyle name="Normal 9 3 2 2 3 2 3 2" xfId="2247" xr:uid="{3224D298-FB12-4B22-9939-6920ABF5916B}"/>
    <cellStyle name="Normal 9 3 2 2 3 2 4" xfId="2248" xr:uid="{7505AF25-9C8E-4F4A-B9E9-75FED87AFC5A}"/>
    <cellStyle name="Normal 9 3 2 2 3 3" xfId="830" xr:uid="{3E9A9ABE-968F-4F35-9BD5-B3E0D3DDBD5B}"/>
    <cellStyle name="Normal 9 3 2 2 3 3 2" xfId="2249" xr:uid="{3082D4DA-7851-4ED6-9768-BB097C3008BC}"/>
    <cellStyle name="Normal 9 3 2 2 3 3 2 2" xfId="2250" xr:uid="{BB739DDF-1623-48D8-9CA8-3CD23B6A6B1C}"/>
    <cellStyle name="Normal 9 3 2 2 3 3 3" xfId="2251" xr:uid="{ADD228C9-B046-4F70-97D0-E5650D185C95}"/>
    <cellStyle name="Normal 9 3 2 2 3 4" xfId="2252" xr:uid="{89F713B0-67BE-439B-B28A-7571C710E955}"/>
    <cellStyle name="Normal 9 3 2 2 3 4 2" xfId="2253" xr:uid="{B2FACF07-A5F6-4633-AE27-182AC8BC2C6E}"/>
    <cellStyle name="Normal 9 3 2 2 3 5" xfId="2254" xr:uid="{96329132-7D73-444C-81F7-22582C4582D3}"/>
    <cellStyle name="Normal 9 3 2 2 4" xfId="831" xr:uid="{16F4F0F7-ADAE-48E7-BF58-74DC05487105}"/>
    <cellStyle name="Normal 9 3 2 2 4 2" xfId="832" xr:uid="{3F4BF6E0-C85C-49EC-BD85-19BA4D02E66E}"/>
    <cellStyle name="Normal 9 3 2 2 4 2 2" xfId="2255" xr:uid="{3266BE58-4C96-4BAF-AFDD-8461B3477B42}"/>
    <cellStyle name="Normal 9 3 2 2 4 2 2 2" xfId="2256" xr:uid="{54AEA293-80A0-4939-84DA-5F65C11A9274}"/>
    <cellStyle name="Normal 9 3 2 2 4 2 3" xfId="2257" xr:uid="{3E5123C2-89DE-40CB-B5A9-41827AC1FE4D}"/>
    <cellStyle name="Normal 9 3 2 2 4 3" xfId="2258" xr:uid="{70C2E708-C7F0-4AA8-ADF2-3DC4F2F32088}"/>
    <cellStyle name="Normal 9 3 2 2 4 3 2" xfId="2259" xr:uid="{07C10F43-A14A-4D8E-87C4-FC2367641E75}"/>
    <cellStyle name="Normal 9 3 2 2 4 4" xfId="2260" xr:uid="{3C92A992-E496-4911-889E-6EB147531D81}"/>
    <cellStyle name="Normal 9 3 2 2 5" xfId="833" xr:uid="{5E5F056F-C4F5-4F1B-8598-C066E79B82AB}"/>
    <cellStyle name="Normal 9 3 2 2 5 2" xfId="2261" xr:uid="{7FEDB833-21C8-484A-ADBB-60521CC14C7C}"/>
    <cellStyle name="Normal 9 3 2 2 5 2 2" xfId="2262" xr:uid="{42E4DDDD-3743-4FE8-B5B2-E5E07AC1FA1A}"/>
    <cellStyle name="Normal 9 3 2 2 5 3" xfId="2263" xr:uid="{6E68F90D-4398-4235-BA3C-58C36CC6B20A}"/>
    <cellStyle name="Normal 9 3 2 2 5 4" xfId="4033" xr:uid="{045DD619-C7C0-4979-A120-A906415E1EE5}"/>
    <cellStyle name="Normal 9 3 2 2 6" xfId="2264" xr:uid="{B8FC5D50-3F5A-491E-BFF1-2A791CC86FAE}"/>
    <cellStyle name="Normal 9 3 2 2 6 2" xfId="2265" xr:uid="{FC604D8B-9120-4558-B95D-0BC24F4D69FA}"/>
    <cellStyle name="Normal 9 3 2 2 7" xfId="2266" xr:uid="{93A6D8E5-CC60-4319-B654-7E1FD36134A9}"/>
    <cellStyle name="Normal 9 3 2 2 8" xfId="4034" xr:uid="{A38B3FF1-4D44-470D-A50D-D4A381AEC8A4}"/>
    <cellStyle name="Normal 9 3 2 3" xfId="405" xr:uid="{543CC3E5-24BF-4119-84CA-06024E335E1B}"/>
    <cellStyle name="Normal 9 3 2 3 2" xfId="834" xr:uid="{46DE28BF-4129-4947-A8FD-1DC7DC730802}"/>
    <cellStyle name="Normal 9 3 2 3 2 2" xfId="835" xr:uid="{3DB757E7-8B96-4095-BDFA-71EF237F2D77}"/>
    <cellStyle name="Normal 9 3 2 3 2 2 2" xfId="2267" xr:uid="{2470D6C6-73E7-4AD4-8881-08039040B8AB}"/>
    <cellStyle name="Normal 9 3 2 3 2 2 2 2" xfId="2268" xr:uid="{79D4EE7F-2FD4-493B-AA61-C6017B0B278E}"/>
    <cellStyle name="Normal 9 3 2 3 2 2 2 2 2" xfId="5949" xr:uid="{D7809F7A-A210-4124-981D-3721AD9F8E30}"/>
    <cellStyle name="Normal 9 3 2 3 2 2 2 3" xfId="5950" xr:uid="{E4D361B3-9CFA-4B68-9B57-3ABEA4610F5E}"/>
    <cellStyle name="Normal 9 3 2 3 2 2 3" xfId="2269" xr:uid="{BC1E84EB-B26E-4270-BC3E-8D7B171E051E}"/>
    <cellStyle name="Normal 9 3 2 3 2 2 3 2" xfId="5951" xr:uid="{1814ED57-2A0B-4B8F-B260-967B019EDCCB}"/>
    <cellStyle name="Normal 9 3 2 3 2 2 4" xfId="5952" xr:uid="{D24FAA7E-D391-4EC9-B101-FF9DA4233148}"/>
    <cellStyle name="Normal 9 3 2 3 2 3" xfId="2270" xr:uid="{EC6C3B4A-6C26-469E-BEFE-70A86721B081}"/>
    <cellStyle name="Normal 9 3 2 3 2 3 2" xfId="2271" xr:uid="{E106819C-C177-4CF0-9E60-2C6DF68BAF92}"/>
    <cellStyle name="Normal 9 3 2 3 2 3 2 2" xfId="5953" xr:uid="{FB17DB11-71C8-4BC8-AC6C-4FB0E8B5CC34}"/>
    <cellStyle name="Normal 9 3 2 3 2 3 3" xfId="5954" xr:uid="{5609C73A-041B-46CC-9804-5B281049EEC3}"/>
    <cellStyle name="Normal 9 3 2 3 2 4" xfId="2272" xr:uid="{C0010F2E-0D32-49C1-A2E9-184EBB3820DA}"/>
    <cellStyle name="Normal 9 3 2 3 2 4 2" xfId="5955" xr:uid="{9CE2DAD4-36EA-4F0D-9F13-707CD146B569}"/>
    <cellStyle name="Normal 9 3 2 3 2 5" xfId="5956" xr:uid="{0AC0A3D9-77C3-4357-A713-AA3AC6225B3C}"/>
    <cellStyle name="Normal 9 3 2 3 3" xfId="836" xr:uid="{79AE2F2C-8EC7-4CA5-99D3-AD1950881B7D}"/>
    <cellStyle name="Normal 9 3 2 3 3 2" xfId="2273" xr:uid="{7EDD292B-CF0F-45C9-B43B-962C78FF2E2C}"/>
    <cellStyle name="Normal 9 3 2 3 3 2 2" xfId="2274" xr:uid="{C9BC653C-2892-4A18-A33F-863C5BDBBB28}"/>
    <cellStyle name="Normal 9 3 2 3 3 2 2 2" xfId="5957" xr:uid="{31C189F6-F189-4BA6-9C9A-E1E37C6EE55B}"/>
    <cellStyle name="Normal 9 3 2 3 3 2 3" xfId="5958" xr:uid="{033DD57B-C41F-4BEA-A90F-5318A5FF28E7}"/>
    <cellStyle name="Normal 9 3 2 3 3 3" xfId="2275" xr:uid="{D8C886C4-EDF1-4330-8532-F96B572EF2F6}"/>
    <cellStyle name="Normal 9 3 2 3 3 3 2" xfId="5959" xr:uid="{F994A103-0482-461E-B08C-A7977F5C8BB2}"/>
    <cellStyle name="Normal 9 3 2 3 3 4" xfId="4035" xr:uid="{8327AAE5-73B4-44C2-A609-F67FB4E94208}"/>
    <cellStyle name="Normal 9 3 2 3 4" xfId="2276" xr:uid="{6BC230CF-3D14-47E2-95F9-76703E115E6F}"/>
    <cellStyle name="Normal 9 3 2 3 4 2" xfId="2277" xr:uid="{2D06E504-7EC0-4A99-89B9-C01E267F8C22}"/>
    <cellStyle name="Normal 9 3 2 3 4 2 2" xfId="5960" xr:uid="{B61D6C44-20EC-469C-BF5E-1F2166D3DA2E}"/>
    <cellStyle name="Normal 9 3 2 3 4 3" xfId="5961" xr:uid="{0317CE7B-BEF4-4706-BA27-47261B526BE1}"/>
    <cellStyle name="Normal 9 3 2 3 5" xfId="2278" xr:uid="{0A5FF409-7673-4B93-A114-D2E7E3A15964}"/>
    <cellStyle name="Normal 9 3 2 3 5 2" xfId="5962" xr:uid="{943D1C46-91C8-463B-BE0D-CBE3122AC18E}"/>
    <cellStyle name="Normal 9 3 2 3 6" xfId="4036" xr:uid="{2B327DEE-DED0-4606-8244-135D414B2938}"/>
    <cellStyle name="Normal 9 3 2 4" xfId="406" xr:uid="{9DBD7311-8384-455E-ABDF-71BE92C3530E}"/>
    <cellStyle name="Normal 9 3 2 4 2" xfId="837" xr:uid="{00E1F943-F574-410D-A015-F3FBAC99AEAB}"/>
    <cellStyle name="Normal 9 3 2 4 2 2" xfId="838" xr:uid="{2755758D-F372-40DD-B785-75CC6ABD2A11}"/>
    <cellStyle name="Normal 9 3 2 4 2 2 2" xfId="2279" xr:uid="{1C467FA2-B7DB-4F90-BEFA-DB993DF9EBA8}"/>
    <cellStyle name="Normal 9 3 2 4 2 2 2 2" xfId="2280" xr:uid="{323E2CDA-C5A0-4F83-9E94-C326C322158F}"/>
    <cellStyle name="Normal 9 3 2 4 2 2 3" xfId="2281" xr:uid="{9886BE62-110F-41F1-BC99-79987779F367}"/>
    <cellStyle name="Normal 9 3 2 4 2 3" xfId="2282" xr:uid="{3EF8DA25-11DE-41FF-A912-84CC71530D33}"/>
    <cellStyle name="Normal 9 3 2 4 2 3 2" xfId="2283" xr:uid="{2E8858FA-43F7-4F56-8C6D-CF106DEFAD3F}"/>
    <cellStyle name="Normal 9 3 2 4 2 4" xfId="2284" xr:uid="{810A7B34-607D-46F0-B4E5-D26D29A83D65}"/>
    <cellStyle name="Normal 9 3 2 4 3" xfId="839" xr:uid="{E67694AB-D82E-4D8B-BC26-B0D86C1CB084}"/>
    <cellStyle name="Normal 9 3 2 4 3 2" xfId="2285" xr:uid="{419CDC16-0F3B-4A6F-B1D6-3AD9BB0F33F4}"/>
    <cellStyle name="Normal 9 3 2 4 3 2 2" xfId="2286" xr:uid="{FEA9EE24-B721-447A-8CFE-935344C53C8F}"/>
    <cellStyle name="Normal 9 3 2 4 3 3" xfId="2287" xr:uid="{F963E222-EE46-45B1-BD94-73A266D36B29}"/>
    <cellStyle name="Normal 9 3 2 4 4" xfId="2288" xr:uid="{EEAB1699-C9A0-4EAC-98B6-C4375C9BE189}"/>
    <cellStyle name="Normal 9 3 2 4 4 2" xfId="2289" xr:uid="{DA8B6BC9-B92C-48CA-B308-E3F1DF64114D}"/>
    <cellStyle name="Normal 9 3 2 4 5" xfId="2290" xr:uid="{9BEFE926-56D1-4757-996F-8B94F1FA9A20}"/>
    <cellStyle name="Normal 9 3 2 5" xfId="407" xr:uid="{719B5EE8-B383-4039-8EED-55FCA0219E57}"/>
    <cellStyle name="Normal 9 3 2 5 2" xfId="840" xr:uid="{5F818686-129C-4CF1-9DC5-683C33EB23B5}"/>
    <cellStyle name="Normal 9 3 2 5 2 2" xfId="2291" xr:uid="{7B552C16-A999-44EE-86FA-B227FF10B2C0}"/>
    <cellStyle name="Normal 9 3 2 5 2 2 2" xfId="2292" xr:uid="{92306067-4691-4B19-AD69-A2D8B49105B1}"/>
    <cellStyle name="Normal 9 3 2 5 2 3" xfId="2293" xr:uid="{5AB4B96B-D864-4215-B560-1001B65E2502}"/>
    <cellStyle name="Normal 9 3 2 5 3" xfId="2294" xr:uid="{974742F3-1957-4819-8A6E-8BE27FA4C21F}"/>
    <cellStyle name="Normal 9 3 2 5 3 2" xfId="2295" xr:uid="{FD9A8C90-E9AB-4AC8-9BF5-1AC4AF2DDEBB}"/>
    <cellStyle name="Normal 9 3 2 5 4" xfId="2296" xr:uid="{3127E105-E378-4F76-88A3-0DAF00CD251C}"/>
    <cellStyle name="Normal 9 3 2 6" xfId="841" xr:uid="{CDB8C604-9C78-4A7D-B576-9E2DBC313520}"/>
    <cellStyle name="Normal 9 3 2 6 2" xfId="2297" xr:uid="{2E3A7DF6-6267-40FB-850D-289D0E2557F4}"/>
    <cellStyle name="Normal 9 3 2 6 2 2" xfId="2298" xr:uid="{D4B57BEA-CEA9-4E3D-94E0-91F10EF41360}"/>
    <cellStyle name="Normal 9 3 2 6 3" xfId="2299" xr:uid="{D30310F8-459D-4E42-BE37-EF3D4FFB2A95}"/>
    <cellStyle name="Normal 9 3 2 6 4" xfId="4037" xr:uid="{AAEB7F20-7BD2-4A0C-86F8-AD3823EF0261}"/>
    <cellStyle name="Normal 9 3 2 7" xfId="2300" xr:uid="{513C049C-0BE2-4A73-93F6-8C6E857DB0D3}"/>
    <cellStyle name="Normal 9 3 2 7 2" xfId="2301" xr:uid="{57D7C4CC-E112-4136-B663-FF9F304FF459}"/>
    <cellStyle name="Normal 9 3 2 8" xfId="2302" xr:uid="{4C93E714-A7A1-4B31-9951-0AC6C58AC3A5}"/>
    <cellStyle name="Normal 9 3 2 9" xfId="4038" xr:uid="{9DF72AC1-A5C9-4A6C-AB02-28241C4195FD}"/>
    <cellStyle name="Normal 9 3 3" xfId="169" xr:uid="{33408A33-17D9-4C96-89DA-44FC0C7BB403}"/>
    <cellStyle name="Normal 9 3 3 2" xfId="170" xr:uid="{737E1F70-FB6A-4E8E-9F43-E58F8107E205}"/>
    <cellStyle name="Normal 9 3 3 2 2" xfId="842" xr:uid="{ADB47A34-FBA4-4767-A9B6-87E55090D0DA}"/>
    <cellStyle name="Normal 9 3 3 2 2 2" xfId="843" xr:uid="{2D9DFE73-C21B-4123-ABB7-49027EF38CE6}"/>
    <cellStyle name="Normal 9 3 3 2 2 2 2" xfId="2303" xr:uid="{B57F8042-0B6E-4DFB-B22F-9A855CA936AF}"/>
    <cellStyle name="Normal 9 3 3 2 2 2 2 2" xfId="2304" xr:uid="{D50368A2-18C9-4748-9A8A-B99D80AE60A2}"/>
    <cellStyle name="Normal 9 3 3 2 2 2 2 2 2" xfId="5963" xr:uid="{FB9DBA55-5C96-457C-9338-B12B0D398D23}"/>
    <cellStyle name="Normal 9 3 3 2 2 2 2 3" xfId="5964" xr:uid="{186ECAC7-2B7E-49D7-8278-C489F4A3795F}"/>
    <cellStyle name="Normal 9 3 3 2 2 2 3" xfId="2305" xr:uid="{3BD7356C-37A5-46B5-9A66-3E8523776A7E}"/>
    <cellStyle name="Normal 9 3 3 2 2 2 3 2" xfId="5965" xr:uid="{6244DD7C-4771-4C49-9D0B-14BCB4E89776}"/>
    <cellStyle name="Normal 9 3 3 2 2 2 4" xfId="5966" xr:uid="{55C3788F-95CE-443E-96E1-893D849F816B}"/>
    <cellStyle name="Normal 9 3 3 2 2 3" xfId="2306" xr:uid="{6EC9C0CA-6788-4C11-899A-FE5850CF96C6}"/>
    <cellStyle name="Normal 9 3 3 2 2 3 2" xfId="2307" xr:uid="{67183DC2-825A-45A7-89AD-FB48DF98E41F}"/>
    <cellStyle name="Normal 9 3 3 2 2 3 2 2" xfId="5967" xr:uid="{82C287CE-AD11-4F56-8712-CAA9AD133E7C}"/>
    <cellStyle name="Normal 9 3 3 2 2 3 3" xfId="5968" xr:uid="{DD9B9C84-C02F-4A27-A40D-7C4E60917ED7}"/>
    <cellStyle name="Normal 9 3 3 2 2 4" xfId="2308" xr:uid="{338C263D-A405-4DEB-9071-C6CBB582667F}"/>
    <cellStyle name="Normal 9 3 3 2 2 4 2" xfId="5969" xr:uid="{8015E23E-8D66-466B-A32D-55C33DE56AF5}"/>
    <cellStyle name="Normal 9 3 3 2 2 5" xfId="5970" xr:uid="{1595950E-2589-4753-97D2-69530B55AC09}"/>
    <cellStyle name="Normal 9 3 3 2 3" xfId="844" xr:uid="{CB46194A-BB15-4DCD-9C79-693415954BC5}"/>
    <cellStyle name="Normal 9 3 3 2 3 2" xfId="2309" xr:uid="{38749B02-6BB4-44E3-B6AB-C44A1F38ED3D}"/>
    <cellStyle name="Normal 9 3 3 2 3 2 2" xfId="2310" xr:uid="{F17FB67C-12AE-43FB-8949-C803892A8C64}"/>
    <cellStyle name="Normal 9 3 3 2 3 2 2 2" xfId="5971" xr:uid="{29A9F568-E1DC-48D7-8FA1-E1B9D6C7E7D4}"/>
    <cellStyle name="Normal 9 3 3 2 3 2 3" xfId="5972" xr:uid="{0599DD7D-234D-4548-A035-E0CC0B40BE7E}"/>
    <cellStyle name="Normal 9 3 3 2 3 3" xfId="2311" xr:uid="{85F5B640-46BF-45E9-BE27-C343C5D24CA6}"/>
    <cellStyle name="Normal 9 3 3 2 3 3 2" xfId="5973" xr:uid="{A9F889CE-496E-4D49-AC75-37DC452B9F32}"/>
    <cellStyle name="Normal 9 3 3 2 3 4" xfId="4039" xr:uid="{158F12DD-1CD4-42F0-8977-3EDE2F97ADA2}"/>
    <cellStyle name="Normal 9 3 3 2 4" xfId="2312" xr:uid="{AE3BC58B-6CF1-45C3-9581-83876C29050C}"/>
    <cellStyle name="Normal 9 3 3 2 4 2" xfId="2313" xr:uid="{E3CBBDB8-F106-445D-8DA0-4A442E8811EC}"/>
    <cellStyle name="Normal 9 3 3 2 4 2 2" xfId="5974" xr:uid="{FE211619-44E6-4E3F-BAE5-171B7B04E0E5}"/>
    <cellStyle name="Normal 9 3 3 2 4 3" xfId="5975" xr:uid="{678C7411-018E-4F8D-B7BD-EE0303643B13}"/>
    <cellStyle name="Normal 9 3 3 2 5" xfId="2314" xr:uid="{A1E65F9B-8194-4F70-B36A-0534ED0212C4}"/>
    <cellStyle name="Normal 9 3 3 2 5 2" xfId="5976" xr:uid="{8AA0C7B9-5182-484C-A463-F94AD727535C}"/>
    <cellStyle name="Normal 9 3 3 2 6" xfId="4040" xr:uid="{0DE1BF8D-9A1D-42E7-88AB-90AE073F9FA5}"/>
    <cellStyle name="Normal 9 3 3 3" xfId="408" xr:uid="{8DECCF9B-D83E-4801-8E05-3066EFA5DE5F}"/>
    <cellStyle name="Normal 9 3 3 3 2" xfId="845" xr:uid="{5ACBD3B5-CA82-4915-99B4-EEE0A98A336F}"/>
    <cellStyle name="Normal 9 3 3 3 2 2" xfId="846" xr:uid="{822CDD7B-3C1C-4E61-823C-8096F93DD9C2}"/>
    <cellStyle name="Normal 9 3 3 3 2 2 2" xfId="2315" xr:uid="{FA2CDE19-4731-43A1-B20C-4CE4401072A3}"/>
    <cellStyle name="Normal 9 3 3 3 2 2 2 2" xfId="2316" xr:uid="{319C2C08-2422-4FD2-B4E6-BC3BB6CD0B59}"/>
    <cellStyle name="Normal 9 3 3 3 2 2 2 2 2" xfId="4765" xr:uid="{B0C8D01D-05EE-4CEA-BB17-245891A6318C}"/>
    <cellStyle name="Normal 9 3 3 3 2 2 3" xfId="2317" xr:uid="{648199AB-B2E8-4426-8D95-2F7BE4EDED84}"/>
    <cellStyle name="Normal 9 3 3 3 2 2 3 2" xfId="4766" xr:uid="{843F581C-0F4A-4F26-AE99-3186B7253E0F}"/>
    <cellStyle name="Normal 9 3 3 3 2 3" xfId="2318" xr:uid="{6F8A5A7C-32BD-435A-937E-05576B224FE3}"/>
    <cellStyle name="Normal 9 3 3 3 2 3 2" xfId="2319" xr:uid="{FB91AE8C-12EB-45F9-8A41-E8B2E6C3F9E7}"/>
    <cellStyle name="Normal 9 3 3 3 2 3 2 2" xfId="4768" xr:uid="{39CA8659-4030-45B9-B443-9A4BF1C3B47D}"/>
    <cellStyle name="Normal 9 3 3 3 2 3 3" xfId="4767" xr:uid="{E17267F5-C82E-4774-B630-1D4E4B791530}"/>
    <cellStyle name="Normal 9 3 3 3 2 4" xfId="2320" xr:uid="{822ABFDE-E2DF-43B4-98DF-721CCAC1F6F9}"/>
    <cellStyle name="Normal 9 3 3 3 2 4 2" xfId="4769" xr:uid="{72A3F9AF-FBB1-4861-A42D-564885D60987}"/>
    <cellStyle name="Normal 9 3 3 3 3" xfId="847" xr:uid="{CCAB4B7E-FFE9-4B19-AEB7-3B59CB4BFA74}"/>
    <cellStyle name="Normal 9 3 3 3 3 2" xfId="2321" xr:uid="{AE4276F8-35F5-4CF0-948F-11DAE8319FA0}"/>
    <cellStyle name="Normal 9 3 3 3 3 2 2" xfId="2322" xr:uid="{9EC1D67D-1169-4451-A199-26C8FBEE367C}"/>
    <cellStyle name="Normal 9 3 3 3 3 2 2 2" xfId="4772" xr:uid="{8FC19913-E084-4D3C-B79B-A14AD84E6CED}"/>
    <cellStyle name="Normal 9 3 3 3 3 2 3" xfId="4771" xr:uid="{6E1590D6-58A5-4BFE-98DD-087A2A81AD6F}"/>
    <cellStyle name="Normal 9 3 3 3 3 3" xfId="2323" xr:uid="{FEC01AD5-E0EB-4A30-89B8-99CB9ADBE131}"/>
    <cellStyle name="Normal 9 3 3 3 3 3 2" xfId="4773" xr:uid="{A9F701CE-A336-4C1D-B869-D3D21EF359AA}"/>
    <cellStyle name="Normal 9 3 3 3 3 4" xfId="4770" xr:uid="{19F9F686-CA1E-42B1-9A7F-85B91845FE8A}"/>
    <cellStyle name="Normal 9 3 3 3 4" xfId="2324" xr:uid="{424CD1EF-FBBE-4ADB-B2CD-B1067E66F0EC}"/>
    <cellStyle name="Normal 9 3 3 3 4 2" xfId="2325" xr:uid="{5FC75AFF-397A-4481-896F-0E6E0E144BFF}"/>
    <cellStyle name="Normal 9 3 3 3 4 2 2" xfId="4775" xr:uid="{22598C74-6D5E-4918-B2F1-F23F3EAA5867}"/>
    <cellStyle name="Normal 9 3 3 3 4 3" xfId="4774" xr:uid="{E670C342-A78E-4297-A318-A9903C557B9C}"/>
    <cellStyle name="Normal 9 3 3 3 5" xfId="2326" xr:uid="{ECB18EB7-7B64-49F1-9E1B-C77A3BEC379B}"/>
    <cellStyle name="Normal 9 3 3 3 5 2" xfId="4776" xr:uid="{2DC129D7-1A9D-49EF-A021-42F9590C3005}"/>
    <cellStyle name="Normal 9 3 3 4" xfId="409" xr:uid="{10E3FBED-2869-411D-AD54-22332EA98AA9}"/>
    <cellStyle name="Normal 9 3 3 4 2" xfId="848" xr:uid="{FDCC7559-C179-4E12-BEF1-8994FDE1E241}"/>
    <cellStyle name="Normal 9 3 3 4 2 2" xfId="2327" xr:uid="{C51039C6-B6EC-46D7-A4A9-0C03FFFCC5FD}"/>
    <cellStyle name="Normal 9 3 3 4 2 2 2" xfId="2328" xr:uid="{6445C1CF-72C5-4CEB-9110-9434A581DACF}"/>
    <cellStyle name="Normal 9 3 3 4 2 2 2 2" xfId="4780" xr:uid="{A003EE2A-CA16-4BCD-817B-AD65A07243EB}"/>
    <cellStyle name="Normal 9 3 3 4 2 2 3" xfId="4779" xr:uid="{7910608F-5E53-4BB0-ABB6-4BE06D9B5124}"/>
    <cellStyle name="Normal 9 3 3 4 2 3" xfId="2329" xr:uid="{169847D4-392C-441B-AC0A-FF01C008F1AA}"/>
    <cellStyle name="Normal 9 3 3 4 2 3 2" xfId="4781" xr:uid="{420C1C9E-33DE-4CB6-9141-3A349C2A9492}"/>
    <cellStyle name="Normal 9 3 3 4 2 4" xfId="4778" xr:uid="{4ABEF6CA-519D-449F-9A23-A822B0855DEE}"/>
    <cellStyle name="Normal 9 3 3 4 3" xfId="2330" xr:uid="{0948E868-3E96-44E3-B2B7-65EFAC8F1F0C}"/>
    <cellStyle name="Normal 9 3 3 4 3 2" xfId="2331" xr:uid="{90CD4B0C-BE9D-4A6B-8927-14384FE7F254}"/>
    <cellStyle name="Normal 9 3 3 4 3 2 2" xfId="4783" xr:uid="{87EA4245-DF27-408C-A282-CBB2A4AC8913}"/>
    <cellStyle name="Normal 9 3 3 4 3 3" xfId="4782" xr:uid="{81FB9EF6-F4DC-4CCE-A7CF-EE9DC36BCA2B}"/>
    <cellStyle name="Normal 9 3 3 4 4" xfId="2332" xr:uid="{4D0E9F6F-ED01-4AF6-9AA8-7CF657957632}"/>
    <cellStyle name="Normal 9 3 3 4 4 2" xfId="4784" xr:uid="{ABF82F71-27A2-414D-A1DC-4F1077526EF4}"/>
    <cellStyle name="Normal 9 3 3 4 5" xfId="4777" xr:uid="{828CB3CC-E482-4995-B38B-78C2F01EA93B}"/>
    <cellStyle name="Normal 9 3 3 5" xfId="849" xr:uid="{AA65B39A-F0E8-405B-B8E4-2B3F0014C089}"/>
    <cellStyle name="Normal 9 3 3 5 2" xfId="2333" xr:uid="{F56A47F3-3448-4F0A-85E9-69A34609093C}"/>
    <cellStyle name="Normal 9 3 3 5 2 2" xfId="2334" xr:uid="{CCCAEC69-B808-4A98-AE4D-E873F2058735}"/>
    <cellStyle name="Normal 9 3 3 5 2 2 2" xfId="4787" xr:uid="{F48B778B-0F4A-46C5-B9A7-58873471E78E}"/>
    <cellStyle name="Normal 9 3 3 5 2 3" xfId="4786" xr:uid="{ED324507-FF93-4E15-9CC1-6C5C4988B7CB}"/>
    <cellStyle name="Normal 9 3 3 5 3" xfId="2335" xr:uid="{A5EB4776-2784-49E9-B8C5-0E866592DEF7}"/>
    <cellStyle name="Normal 9 3 3 5 3 2" xfId="4788" xr:uid="{57C5286C-0AD9-47E7-900F-DBB7C2F09C3C}"/>
    <cellStyle name="Normal 9 3 3 5 4" xfId="4041" xr:uid="{05849AE7-7302-49C8-A9A2-96AA0EB40B13}"/>
    <cellStyle name="Normal 9 3 3 5 4 2" xfId="4789" xr:uid="{B247A5DD-4DC3-4E7E-8F5A-7E44370D6375}"/>
    <cellStyle name="Normal 9 3 3 5 5" xfId="4785" xr:uid="{933704E2-070F-4E1D-AEF5-DC36FE94F9E4}"/>
    <cellStyle name="Normal 9 3 3 6" xfId="2336" xr:uid="{DA0B50DF-322A-45D1-8C10-37AF32B7A5F1}"/>
    <cellStyle name="Normal 9 3 3 6 2" xfId="2337" xr:uid="{CD79782A-D7A9-4323-9E86-4886E62E93C8}"/>
    <cellStyle name="Normal 9 3 3 6 2 2" xfId="4791" xr:uid="{23349F93-FF90-45FF-9E1B-43703BBEEB8A}"/>
    <cellStyle name="Normal 9 3 3 6 3" xfId="4790" xr:uid="{5D60562E-247D-4CE7-AE70-DE16ABD68243}"/>
    <cellStyle name="Normal 9 3 3 7" xfId="2338" xr:uid="{58D4C08D-90BB-425D-AA27-F443432BC642}"/>
    <cellStyle name="Normal 9 3 3 7 2" xfId="4792" xr:uid="{E9916F5D-4AA2-4007-BE31-827C6A1954DF}"/>
    <cellStyle name="Normal 9 3 3 8" xfId="4042" xr:uid="{BC248965-6312-4A29-AFA7-3B20E157F020}"/>
    <cellStyle name="Normal 9 3 3 8 2" xfId="4793" xr:uid="{69A1C108-535C-4CC2-AB69-CCE273E3F8DC}"/>
    <cellStyle name="Normal 9 3 4" xfId="171" xr:uid="{E01357B0-2D3B-4F22-8F7C-90ED899BBAC8}"/>
    <cellStyle name="Normal 9 3 4 2" xfId="450" xr:uid="{8573B7AD-77C0-48D1-B6B0-A934F73762A0}"/>
    <cellStyle name="Normal 9 3 4 2 2" xfId="850" xr:uid="{C89B424E-E483-478F-982D-CD95530E97F6}"/>
    <cellStyle name="Normal 9 3 4 2 2 2" xfId="2339" xr:uid="{D0E6C57F-6A96-4CBC-A8FE-244F6715332E}"/>
    <cellStyle name="Normal 9 3 4 2 2 2 2" xfId="2340" xr:uid="{6193AD6E-C086-47F5-A5EE-79FAF2B4FA89}"/>
    <cellStyle name="Normal 9 3 4 2 2 2 2 2" xfId="4798" xr:uid="{A0582B35-DB4D-4747-900C-0AE5DE450E20}"/>
    <cellStyle name="Normal 9 3 4 2 2 2 2 2 2" xfId="5977" xr:uid="{EC6B933D-7E49-43FF-8F4F-999F25EF6580}"/>
    <cellStyle name="Normal 9 3 4 2 2 2 2 2 3" xfId="6098" xr:uid="{EF0FE473-8070-4864-90DA-C89AE928E281}"/>
    <cellStyle name="Normal 9 3 4 2 2 2 3" xfId="4797" xr:uid="{D9C571AE-6613-47CF-A6D7-0041E99D9E4B}"/>
    <cellStyle name="Normal 9 3 4 2 2 2 3 2" xfId="5978" xr:uid="{7AE0C6E5-E4B1-4C77-9ACB-C153178F866E}"/>
    <cellStyle name="Normal 9 3 4 2 2 2 3 3" xfId="6092" xr:uid="{7BF55FF9-7A16-41FC-A0BC-8BC60CE2F337}"/>
    <cellStyle name="Normal 9 3 4 2 2 3" xfId="2341" xr:uid="{FFA8AF5C-0886-4036-9CAA-2CC0E1F98FE1}"/>
    <cellStyle name="Normal 9 3 4 2 2 3 2" xfId="4799" xr:uid="{24FC914E-4E4D-47C5-A84D-F2B1D5FE32C2}"/>
    <cellStyle name="Normal 9 3 4 2 2 3 2 2" xfId="5979" xr:uid="{940E6CCC-010C-4FEA-BD08-9D1326F25E98}"/>
    <cellStyle name="Normal 9 3 4 2 2 3 2 3" xfId="6085" xr:uid="{CE14146D-68D5-47BB-B335-41CF0D9273B9}"/>
    <cellStyle name="Normal 9 3 4 2 2 4" xfId="4043" xr:uid="{B973C455-8389-420A-9CC1-D6AAA6AB704C}"/>
    <cellStyle name="Normal 9 3 4 2 2 4 2" xfId="4800" xr:uid="{BA26B17A-1FD8-47BB-A104-08E382EFDF1D}"/>
    <cellStyle name="Normal 9 3 4 2 2 5" xfId="4796" xr:uid="{F1C7207E-FB0D-47F6-83A2-DC6E9DC297C6}"/>
    <cellStyle name="Normal 9 3 4 2 3" xfId="2342" xr:uid="{A8C74A6F-1B7A-4F99-9810-15C0A330AB47}"/>
    <cellStyle name="Normal 9 3 4 2 3 2" xfId="2343" xr:uid="{6792E92A-D88A-478F-943F-BE6E49AD1FF2}"/>
    <cellStyle name="Normal 9 3 4 2 3 2 2" xfId="4802" xr:uid="{7432B7BA-5F3A-42AA-A09F-8390CD2838D0}"/>
    <cellStyle name="Normal 9 3 4 2 3 2 2 2" xfId="5980" xr:uid="{84B033B4-1B42-4735-B094-FE97EB6877DD}"/>
    <cellStyle name="Normal 9 3 4 2 3 2 2 3" xfId="6084" xr:uid="{5C686484-4FF4-48FA-9204-0C346DA40383}"/>
    <cellStyle name="Normal 9 3 4 2 3 3" xfId="4801" xr:uid="{0408CFFC-53D3-48FA-A5B5-2C587CEF3C34}"/>
    <cellStyle name="Normal 9 3 4 2 3 3 2" xfId="5981" xr:uid="{1BF683DC-6CCB-4186-9C1D-95FFDD818BF5}"/>
    <cellStyle name="Normal 9 3 4 2 3 3 3" xfId="6097" xr:uid="{4444A69C-5EDB-479A-9CA1-3FB40D34B28F}"/>
    <cellStyle name="Normal 9 3 4 2 4" xfId="2344" xr:uid="{A5456C80-C44F-4E23-92E9-07FF5CB5221C}"/>
    <cellStyle name="Normal 9 3 4 2 4 2" xfId="4803" xr:uid="{DAE8893D-2164-40B0-B929-8E6118B5F621}"/>
    <cellStyle name="Normal 9 3 4 2 4 2 2" xfId="5982" xr:uid="{2583522B-6634-4BEA-A556-57AAEAF3CC3A}"/>
    <cellStyle name="Normal 9 3 4 2 4 2 3" xfId="6078" xr:uid="{277DA9DC-E49F-4072-88CA-D2AEF2D80A7A}"/>
    <cellStyle name="Normal 9 3 4 2 5" xfId="4044" xr:uid="{FFB1A2B6-29E7-435A-A0A9-E9EFB6609AA6}"/>
    <cellStyle name="Normal 9 3 4 2 5 2" xfId="4804" xr:uid="{9E28D718-1A7A-4929-A38D-19D118FA0138}"/>
    <cellStyle name="Normal 9 3 4 2 6" xfId="4795" xr:uid="{23A0FA4A-545F-452C-984F-BC96DCAC67FA}"/>
    <cellStyle name="Normal 9 3 4 3" xfId="851" xr:uid="{8E21E69D-EF48-44AB-B152-B5E8A4938878}"/>
    <cellStyle name="Normal 9 3 4 3 2" xfId="2345" xr:uid="{19DDB02F-3290-4215-B1BA-5139AE9E6B0B}"/>
    <cellStyle name="Normal 9 3 4 3 2 2" xfId="2346" xr:uid="{C87EBDAA-0DBF-4ADE-B3C9-7AEDB61FA4A0}"/>
    <cellStyle name="Normal 9 3 4 3 2 2 2" xfId="4807" xr:uid="{7508DCE3-0BE9-4BE4-B46E-9D48576AB525}"/>
    <cellStyle name="Normal 9 3 4 3 2 2 2 2" xfId="5983" xr:uid="{A57B4F17-9145-48BD-87FB-798C13FF7942}"/>
    <cellStyle name="Normal 9 3 4 3 2 2 2 3" xfId="6079" xr:uid="{371264EA-97D4-407D-BC2E-730F8B2E4C8C}"/>
    <cellStyle name="Normal 9 3 4 3 2 3" xfId="4806" xr:uid="{E8E30432-D9AA-4229-846A-5C40CE4E12B9}"/>
    <cellStyle name="Normal 9 3 4 3 2 3 2" xfId="5984" xr:uid="{BAD01542-0E40-4DF8-B599-BE4BC563B012}"/>
    <cellStyle name="Normal 9 3 4 3 2 3 3" xfId="6083" xr:uid="{D9FA9FBA-CA22-4026-A4DC-CB5725E4E1B4}"/>
    <cellStyle name="Normal 9 3 4 3 3" xfId="2347" xr:uid="{39A72E01-CED2-4E08-B82F-1C7CBCBC6662}"/>
    <cellStyle name="Normal 9 3 4 3 3 2" xfId="4808" xr:uid="{B8273A26-3D66-4C16-AEAA-78F3430E9FF9}"/>
    <cellStyle name="Normal 9 3 4 3 3 2 2" xfId="5985" xr:uid="{82F05E70-A630-47E0-9620-BAEFECEA5BD7}"/>
    <cellStyle name="Normal 9 3 4 3 3 2 3" xfId="6080" xr:uid="{2199D4A2-405D-4D37-932A-B7741E24FC8A}"/>
    <cellStyle name="Normal 9 3 4 3 4" xfId="4045" xr:uid="{1BE547E4-FF60-40C5-BA49-8CCD50A236AB}"/>
    <cellStyle name="Normal 9 3 4 3 4 2" xfId="4809" xr:uid="{E0E15138-38D9-4D23-8338-5383964F7BAC}"/>
    <cellStyle name="Normal 9 3 4 3 5" xfId="4805" xr:uid="{6B2DA8B2-2E64-4BCE-BB9B-AA3328092C7E}"/>
    <cellStyle name="Normal 9 3 4 4" xfId="2348" xr:uid="{E4E2E35B-6D65-46D4-B99B-075D370C6975}"/>
    <cellStyle name="Normal 9 3 4 4 2" xfId="2349" xr:uid="{DC7FF9EE-35EA-42B4-946C-0AAC946CD197}"/>
    <cellStyle name="Normal 9 3 4 4 2 2" xfId="4811" xr:uid="{540FE9E3-E96D-4B3B-8DF6-B0378276D2E8}"/>
    <cellStyle name="Normal 9 3 4 4 2 2 2" xfId="5986" xr:uid="{2488FE74-FD0A-4196-A18F-3D5C9DF05EB1}"/>
    <cellStyle name="Normal 9 3 4 4 2 2 3" xfId="6094" xr:uid="{4A54CDF5-F223-4FE9-B7E6-5CBB90B1DCE8}"/>
    <cellStyle name="Normal 9 3 4 4 3" xfId="4046" xr:uid="{FA35DBE9-D682-472E-B5D3-B029883E8543}"/>
    <cellStyle name="Normal 9 3 4 4 3 2" xfId="4812" xr:uid="{B554CBAA-8E36-447C-A10C-0C43FAE86041}"/>
    <cellStyle name="Normal 9 3 4 4 4" xfId="4047" xr:uid="{43011CF8-16C4-40F5-B678-8A6D6BBB0D46}"/>
    <cellStyle name="Normal 9 3 4 4 4 2" xfId="4813" xr:uid="{3F8A595E-4A36-4A43-865F-BC060D953CE0}"/>
    <cellStyle name="Normal 9 3 4 4 5" xfId="4810" xr:uid="{E356A500-CA76-465B-8FD8-6B414ED3FC8B}"/>
    <cellStyle name="Normal 9 3 4 5" xfId="2350" xr:uid="{734FABBF-C76A-4F5C-841D-AAC051E80714}"/>
    <cellStyle name="Normal 9 3 4 5 2" xfId="4814" xr:uid="{2E9C4557-9AB8-4AB1-875B-9E2CCCA59A9B}"/>
    <cellStyle name="Normal 9 3 4 5 2 2" xfId="5987" xr:uid="{537D72A7-E159-4E46-9AA8-9A88AD9F5880}"/>
    <cellStyle name="Normal 9 3 4 5 2 3" xfId="6100" xr:uid="{F4DDEC8A-653B-456A-9D18-E20B5982CD05}"/>
    <cellStyle name="Normal 9 3 4 6" xfId="4048" xr:uid="{BBB15D5A-80E6-479F-BC30-1E1D295F9188}"/>
    <cellStyle name="Normal 9 3 4 6 2" xfId="4815" xr:uid="{F32216C3-2B9E-4CFA-A44D-7CAD78D84C29}"/>
    <cellStyle name="Normal 9 3 4 7" xfId="4049" xr:uid="{ED4A8755-E853-422F-8897-BD265C683AD6}"/>
    <cellStyle name="Normal 9 3 4 7 2" xfId="4816" xr:uid="{E8466542-403F-4C3A-92B2-F98DF48C3A4A}"/>
    <cellStyle name="Normal 9 3 4 8" xfId="4794" xr:uid="{2081F546-CD2D-4FEE-B9A5-9EB86989A339}"/>
    <cellStyle name="Normal 9 3 5" xfId="410" xr:uid="{BA874EF0-853F-4CB2-AAFC-607689F6843B}"/>
    <cellStyle name="Normal 9 3 5 2" xfId="852" xr:uid="{3C1292DF-E2E6-4B0F-AE17-E474D7932BB3}"/>
    <cellStyle name="Normal 9 3 5 2 2" xfId="853" xr:uid="{3C37EE2E-C1B3-4DB0-8CB8-9C0045841D9E}"/>
    <cellStyle name="Normal 9 3 5 2 2 2" xfId="2351" xr:uid="{B010FDE8-6025-4251-9CE7-6FB6DB11F30F}"/>
    <cellStyle name="Normal 9 3 5 2 2 2 2" xfId="2352" xr:uid="{C57B4736-F8E4-431A-8923-29D149FF3D0E}"/>
    <cellStyle name="Normal 9 3 5 2 2 2 2 2" xfId="4821" xr:uid="{3CC6B10C-BBA3-4A0E-8FD1-27862F1E76CB}"/>
    <cellStyle name="Normal 9 3 5 2 2 2 3" xfId="4820" xr:uid="{C619586D-70AF-4850-B4EE-4C89D9B2EB84}"/>
    <cellStyle name="Normal 9 3 5 2 2 3" xfId="2353" xr:uid="{00FCCF73-FBF5-4CBA-AFDB-886C2BA52074}"/>
    <cellStyle name="Normal 9 3 5 2 2 3 2" xfId="4822" xr:uid="{4072FFA7-4A69-4235-9121-A197736507CC}"/>
    <cellStyle name="Normal 9 3 5 2 2 4" xfId="4819" xr:uid="{7B850A3C-CA4E-42D0-B30A-152729C34C70}"/>
    <cellStyle name="Normal 9 3 5 2 3" xfId="2354" xr:uid="{17D4A6AA-012F-4A00-A97A-0667E5AFD54C}"/>
    <cellStyle name="Normal 9 3 5 2 3 2" xfId="2355" xr:uid="{587D2010-794E-4C4E-91FF-92983B726F1F}"/>
    <cellStyle name="Normal 9 3 5 2 3 2 2" xfId="4824" xr:uid="{BAD773E8-4ECD-49B1-A8EE-732201E534DD}"/>
    <cellStyle name="Normal 9 3 5 2 3 3" xfId="4823" xr:uid="{1890098B-6E76-4DDF-BA65-23FC87BF041E}"/>
    <cellStyle name="Normal 9 3 5 2 4" xfId="2356" xr:uid="{56D8F3E2-7846-4B6E-9414-E5784E9AD2E7}"/>
    <cellStyle name="Normal 9 3 5 2 4 2" xfId="4825" xr:uid="{71933F40-7F31-4E39-9805-B8A50C3E6269}"/>
    <cellStyle name="Normal 9 3 5 2 5" xfId="4818" xr:uid="{7A0EF28C-DA8D-4048-B5DD-68830B80EC71}"/>
    <cellStyle name="Normal 9 3 5 3" xfId="854" xr:uid="{D5364A50-EE10-4C9A-9E64-6CCD51F2EC71}"/>
    <cellStyle name="Normal 9 3 5 3 2" xfId="2357" xr:uid="{0E3386B5-1642-40F1-A6E6-0266378DFCEC}"/>
    <cellStyle name="Normal 9 3 5 3 2 2" xfId="2358" xr:uid="{578C4AD7-EC5E-465C-BF09-D60A095AFC1E}"/>
    <cellStyle name="Normal 9 3 5 3 2 2 2" xfId="4828" xr:uid="{7E7C116A-2237-4F85-9A71-DC96D51E14B2}"/>
    <cellStyle name="Normal 9 3 5 3 2 3" xfId="4827" xr:uid="{CC1C96F8-BEDA-4BAD-B1BB-A18071A4C0B1}"/>
    <cellStyle name="Normal 9 3 5 3 3" xfId="2359" xr:uid="{4802E044-EF72-4867-9301-77ADC6D94B0F}"/>
    <cellStyle name="Normal 9 3 5 3 3 2" xfId="4829" xr:uid="{1C6F94DE-A687-4E3A-AC80-F4D4F167DE17}"/>
    <cellStyle name="Normal 9 3 5 3 4" xfId="4050" xr:uid="{FFD167A9-7504-4C0F-A6D3-D171D61782FE}"/>
    <cellStyle name="Normal 9 3 5 3 4 2" xfId="4830" xr:uid="{EB142635-6E6D-4297-9BA2-1D4379E0D0F4}"/>
    <cellStyle name="Normal 9 3 5 3 5" xfId="4826" xr:uid="{A2CB1755-3651-49BD-A19E-F5F8CEF15F8A}"/>
    <cellStyle name="Normal 9 3 5 4" xfId="2360" xr:uid="{D912766C-7A79-44EA-8F2C-AAB1D4963CA9}"/>
    <cellStyle name="Normal 9 3 5 4 2" xfId="2361" xr:uid="{D638C19B-7C6E-4E62-A2FB-12C5F5130F82}"/>
    <cellStyle name="Normal 9 3 5 4 2 2" xfId="4832" xr:uid="{49FC02A0-1CB4-4C3E-A024-28E3C343631F}"/>
    <cellStyle name="Normal 9 3 5 4 3" xfId="4831" xr:uid="{165336F2-1A43-45F8-8A23-481807DFED03}"/>
    <cellStyle name="Normal 9 3 5 5" xfId="2362" xr:uid="{05BF65AC-1A1F-4CF4-BEAD-04A044097068}"/>
    <cellStyle name="Normal 9 3 5 5 2" xfId="4833" xr:uid="{629E6846-BAF4-44DB-9DAE-55BC4D091ECE}"/>
    <cellStyle name="Normal 9 3 5 6" xfId="4051" xr:uid="{7906FB8C-73BE-4390-8D49-643E67530126}"/>
    <cellStyle name="Normal 9 3 5 6 2" xfId="4834" xr:uid="{F077F5A2-ECD5-4273-9BA8-4978237A28D0}"/>
    <cellStyle name="Normal 9 3 5 7" xfId="4817" xr:uid="{18EC25B3-CE5F-4BB4-89F7-B659E0C18725}"/>
    <cellStyle name="Normal 9 3 6" xfId="411" xr:uid="{EDA667E9-1E57-4A71-91A1-6C8055354B8C}"/>
    <cellStyle name="Normal 9 3 6 2" xfId="855" xr:uid="{3F86DF0B-BA00-406C-9A45-790E412C6F4C}"/>
    <cellStyle name="Normal 9 3 6 2 2" xfId="2363" xr:uid="{3308C36D-D527-457F-A053-6767CF1ED19E}"/>
    <cellStyle name="Normal 9 3 6 2 2 2" xfId="2364" xr:uid="{16A9F998-3A91-414D-9F93-2EB00429F526}"/>
    <cellStyle name="Normal 9 3 6 2 2 2 2" xfId="4838" xr:uid="{25F8CFA3-D4C2-4787-B45B-DCA8EFEFD5CB}"/>
    <cellStyle name="Normal 9 3 6 2 2 3" xfId="4837" xr:uid="{8E6F956E-304C-4DB6-8570-B38AA9FFFE3A}"/>
    <cellStyle name="Normal 9 3 6 2 3" xfId="2365" xr:uid="{C33EE895-16B9-43CB-8171-86AF670C19F0}"/>
    <cellStyle name="Normal 9 3 6 2 3 2" xfId="4839" xr:uid="{A4211A21-4B62-4A25-A270-CDB0D863BC1E}"/>
    <cellStyle name="Normal 9 3 6 2 4" xfId="4052" xr:uid="{E6093117-8660-47A7-A527-B4C4DD06FF88}"/>
    <cellStyle name="Normal 9 3 6 2 4 2" xfId="4840" xr:uid="{A50BAFB5-3E3F-42D5-B8BC-E1E1F235600F}"/>
    <cellStyle name="Normal 9 3 6 2 5" xfId="4836" xr:uid="{3474898C-0BF2-4EC1-A8AF-6BD1822B7D0F}"/>
    <cellStyle name="Normal 9 3 6 3" xfId="2366" xr:uid="{F3524F73-BE1B-45A1-AFAF-F7C97AD85C64}"/>
    <cellStyle name="Normal 9 3 6 3 2" xfId="2367" xr:uid="{6ED4CCE2-1E7B-43FD-B270-621BC18B8463}"/>
    <cellStyle name="Normal 9 3 6 3 2 2" xfId="4842" xr:uid="{CC4F0B8E-BC20-4E4E-8C8A-E46AA1C3ABF3}"/>
    <cellStyle name="Normal 9 3 6 3 3" xfId="4841" xr:uid="{5DAC860A-2A28-4A1B-9D0F-A9B947095E2D}"/>
    <cellStyle name="Normal 9 3 6 4" xfId="2368" xr:uid="{C014C05C-D13C-48CD-A0E3-F5936D53D5B2}"/>
    <cellStyle name="Normal 9 3 6 4 2" xfId="4843" xr:uid="{DCB36162-B5E3-4137-821F-4636C7F662D3}"/>
    <cellStyle name="Normal 9 3 6 5" xfId="4053" xr:uid="{0C80A6F7-79C0-4381-80E9-194FB706CD35}"/>
    <cellStyle name="Normal 9 3 6 5 2" xfId="4844" xr:uid="{01506EA7-0592-4591-B507-566D5CE2CEFD}"/>
    <cellStyle name="Normal 9 3 6 6" xfId="4835" xr:uid="{F8DF1E0D-6C5D-455D-BE17-1B4A0EA6F5DD}"/>
    <cellStyle name="Normal 9 3 7" xfId="856" xr:uid="{5AC97A40-752B-4061-9823-F636CFAC3624}"/>
    <cellStyle name="Normal 9 3 7 2" xfId="2369" xr:uid="{12E83679-83DA-4E23-8514-95C09D486798}"/>
    <cellStyle name="Normal 9 3 7 2 2" xfId="2370" xr:uid="{17EDEE38-4EFB-4F72-BD42-91C70BD65ABF}"/>
    <cellStyle name="Normal 9 3 7 2 2 2" xfId="4847" xr:uid="{34302063-A0EB-4F6A-9A18-2A8237DD6145}"/>
    <cellStyle name="Normal 9 3 7 2 3" xfId="4846" xr:uid="{244BE29B-F0F6-4AF5-B66A-74D748759ED1}"/>
    <cellStyle name="Normal 9 3 7 3" xfId="2371" xr:uid="{EADB74BB-DBE6-4B45-A37D-E3F5C4E8E16D}"/>
    <cellStyle name="Normal 9 3 7 3 2" xfId="4848" xr:uid="{2D5268EB-D156-4CEF-A4B5-F9EE5AD021C4}"/>
    <cellStyle name="Normal 9 3 7 4" xfId="4054" xr:uid="{2C9EFD55-EC6B-470B-BC3F-F33B8590C370}"/>
    <cellStyle name="Normal 9 3 7 4 2" xfId="4849" xr:uid="{A41449F2-C3F9-407F-AFCF-FA21D13E7FEA}"/>
    <cellStyle name="Normal 9 3 7 5" xfId="4845" xr:uid="{FF173968-667C-448A-A791-1E1FE90F58E6}"/>
    <cellStyle name="Normal 9 3 8" xfId="2372" xr:uid="{D3D47747-3751-468C-88D8-35EECCE0B6B2}"/>
    <cellStyle name="Normal 9 3 8 2" xfId="2373" xr:uid="{BBFD3981-17F5-428F-982B-480B82C72961}"/>
    <cellStyle name="Normal 9 3 8 2 2" xfId="4851" xr:uid="{835DA51B-47C7-4F07-BC73-FBBC4AF2F3B6}"/>
    <cellStyle name="Normal 9 3 8 3" xfId="4055" xr:uid="{3701C147-86C4-4ACD-B813-5FCD52E24710}"/>
    <cellStyle name="Normal 9 3 8 3 2" xfId="4852" xr:uid="{55E8FEF2-5DB7-4F03-8BEC-36131B6BC1A9}"/>
    <cellStyle name="Normal 9 3 8 4" xfId="4056" xr:uid="{9B9246B3-E2F4-462E-AFF7-27A2A8426B53}"/>
    <cellStyle name="Normal 9 3 8 4 2" xfId="4853" xr:uid="{69D96C17-5684-44B7-B41E-FB34BD478C57}"/>
    <cellStyle name="Normal 9 3 8 5" xfId="4850" xr:uid="{4867921F-E663-4C0F-8130-5765E456E030}"/>
    <cellStyle name="Normal 9 3 9" xfId="2374" xr:uid="{B61C48FF-06CB-4492-8E2E-B63547951D1A}"/>
    <cellStyle name="Normal 9 3 9 2" xfId="4854" xr:uid="{16AC572D-9DFF-4B41-A44F-A78FFB8A73F6}"/>
    <cellStyle name="Normal 9 4" xfId="172" xr:uid="{34D3FBC4-0FD6-4A1E-8247-5D583E6398EB}"/>
    <cellStyle name="Normal 9 4 10" xfId="4057" xr:uid="{BA5452B6-181A-423F-B7B9-F48D2EB85984}"/>
    <cellStyle name="Normal 9 4 10 2" xfId="4856" xr:uid="{CD4EA713-4DBE-48E4-8A89-E7A3003E3E29}"/>
    <cellStyle name="Normal 9 4 11" xfId="4058" xr:uid="{06B4D01B-5792-4F9D-986F-F7291763E839}"/>
    <cellStyle name="Normal 9 4 11 2" xfId="4857" xr:uid="{AD6BEA21-E2BC-45CD-AC60-E04DCF40904B}"/>
    <cellStyle name="Normal 9 4 12" xfId="4855" xr:uid="{18D55360-6176-44B4-A213-33FD4A373FB6}"/>
    <cellStyle name="Normal 9 4 2" xfId="173" xr:uid="{BD78925B-D405-4F03-9646-8C19FCBCAE84}"/>
    <cellStyle name="Normal 9 4 2 10" xfId="4858" xr:uid="{4DA7A25F-8B19-4569-AA14-C869A680ABC2}"/>
    <cellStyle name="Normal 9 4 2 2" xfId="174" xr:uid="{1247F7BA-58C3-495B-95D0-409156CBE7B4}"/>
    <cellStyle name="Normal 9 4 2 2 2" xfId="412" xr:uid="{FE296CEF-2107-4C1E-A215-419CD73F2B07}"/>
    <cellStyle name="Normal 9 4 2 2 2 2" xfId="857" xr:uid="{5DD15433-E325-46D5-8A9A-B0AD1E11288C}"/>
    <cellStyle name="Normal 9 4 2 2 2 2 2" xfId="2375" xr:uid="{40569EA7-FEEF-4F8D-B119-4E7CCF57A34A}"/>
    <cellStyle name="Normal 9 4 2 2 2 2 2 2" xfId="2376" xr:uid="{C1268C8F-843F-47E8-BD0E-B5C03913CE4A}"/>
    <cellStyle name="Normal 9 4 2 2 2 2 2 2 2" xfId="4863" xr:uid="{305CA9D7-0ED0-487C-9368-505BF94FB4F0}"/>
    <cellStyle name="Normal 9 4 2 2 2 2 2 2 2 2" xfId="5988" xr:uid="{64415587-5FE5-455A-AF2E-FED21A98A7E1}"/>
    <cellStyle name="Normal 9 4 2 2 2 2 2 2 2 3" xfId="6102" xr:uid="{A8BB081D-49E9-4ED0-B178-0ACED4E0BE01}"/>
    <cellStyle name="Normal 9 4 2 2 2 2 2 3" xfId="4862" xr:uid="{1466D792-B1AD-477E-8564-6169EBA43388}"/>
    <cellStyle name="Normal 9 4 2 2 2 2 2 3 2" xfId="5989" xr:uid="{B81EBC0E-2784-4EF1-B02B-C33CB2BE572C}"/>
    <cellStyle name="Normal 9 4 2 2 2 2 2 3 3" xfId="6101" xr:uid="{77BC3CFF-5C7A-4718-BD11-5DA4F78ABA83}"/>
    <cellStyle name="Normal 9 4 2 2 2 2 3" xfId="2377" xr:uid="{64297CE2-9856-4E4B-95B0-30B72CC7072E}"/>
    <cellStyle name="Normal 9 4 2 2 2 2 3 2" xfId="4864" xr:uid="{459F7AD3-A2A7-440E-8951-2B542C65CC75}"/>
    <cellStyle name="Normal 9 4 2 2 2 2 3 2 2" xfId="5990" xr:uid="{18394341-4FCC-41D0-8A77-32E905F11AA2}"/>
    <cellStyle name="Normal 9 4 2 2 2 2 3 2 3" xfId="6103" xr:uid="{4FD018E1-B909-45C0-870E-115BF9A0E202}"/>
    <cellStyle name="Normal 9 4 2 2 2 2 4" xfId="4059" xr:uid="{27D2B9C9-3651-415F-B24A-D7F4C1439155}"/>
    <cellStyle name="Normal 9 4 2 2 2 2 4 2" xfId="4865" xr:uid="{A102AC05-28C6-4293-94EE-93FDBABFFDBF}"/>
    <cellStyle name="Normal 9 4 2 2 2 2 5" xfId="4861" xr:uid="{0E1F7F31-836A-4FC7-848B-4E55BC008434}"/>
    <cellStyle name="Normal 9 4 2 2 2 3" xfId="2378" xr:uid="{21939F2A-417B-443D-A71A-FD2665724466}"/>
    <cellStyle name="Normal 9 4 2 2 2 3 2" xfId="2379" xr:uid="{76C21351-8CB8-494C-A2ED-D40B04E3740A}"/>
    <cellStyle name="Normal 9 4 2 2 2 3 2 2" xfId="4867" xr:uid="{F8DFBE83-27EA-4389-ABB4-0B48D97EB774}"/>
    <cellStyle name="Normal 9 4 2 2 2 3 2 2 2" xfId="5991" xr:uid="{30A489FD-9B46-4599-A29B-658582372476}"/>
    <cellStyle name="Normal 9 4 2 2 2 3 2 2 3" xfId="6104" xr:uid="{685C89F5-3A7E-49B7-80F9-76910AF78EC4}"/>
    <cellStyle name="Normal 9 4 2 2 2 3 3" xfId="4060" xr:uid="{1349ACE0-9C09-412A-98C7-B184834985B8}"/>
    <cellStyle name="Normal 9 4 2 2 2 3 3 2" xfId="4868" xr:uid="{F563741A-21E5-4A2C-B6F2-27BB4E52828E}"/>
    <cellStyle name="Normal 9 4 2 2 2 3 4" xfId="4061" xr:uid="{2A34543A-506B-47A9-9E7E-DB7FF9F9EE40}"/>
    <cellStyle name="Normal 9 4 2 2 2 3 4 2" xfId="4869" xr:uid="{323D1A60-6F03-4446-8296-25CFD1144996}"/>
    <cellStyle name="Normal 9 4 2 2 2 3 5" xfId="4866" xr:uid="{D8FDEDAE-B970-473F-A810-E8D826D3CC47}"/>
    <cellStyle name="Normal 9 4 2 2 2 4" xfId="2380" xr:uid="{0EEF8A62-18B7-46F6-BEB7-14C85BFC9D78}"/>
    <cellStyle name="Normal 9 4 2 2 2 4 2" xfId="4870" xr:uid="{FC6AB5AF-D0B9-41CD-A14B-FFA4316A3F08}"/>
    <cellStyle name="Normal 9 4 2 2 2 4 2 2" xfId="5992" xr:uid="{332E3957-E0D8-462D-8A02-2440C96C86B3}"/>
    <cellStyle name="Normal 9 4 2 2 2 4 2 3" xfId="6105" xr:uid="{89ED041F-308C-4B75-8DD5-6B279F0ECB31}"/>
    <cellStyle name="Normal 9 4 2 2 2 5" xfId="4062" xr:uid="{F7C72156-8DAA-4616-8F19-2CF48F1024A8}"/>
    <cellStyle name="Normal 9 4 2 2 2 5 2" xfId="4871" xr:uid="{E084255C-0FC5-46BF-BB49-86E00B3C91CA}"/>
    <cellStyle name="Normal 9 4 2 2 2 6" xfId="4063" xr:uid="{9BDA6169-0CA6-4035-8EE6-6AD5714BEBA0}"/>
    <cellStyle name="Normal 9 4 2 2 2 6 2" xfId="4872" xr:uid="{4C24309D-A9AB-45FD-A21C-1A69C2D61E1D}"/>
    <cellStyle name="Normal 9 4 2 2 2 7" xfId="4860" xr:uid="{7CA09B55-E96B-40E5-BAF3-A5CB5FB6F520}"/>
    <cellStyle name="Normal 9 4 2 2 3" xfId="858" xr:uid="{97B9B179-D49E-487B-8D66-285CDBB3C6F5}"/>
    <cellStyle name="Normal 9 4 2 2 3 2" xfId="2381" xr:uid="{B8D8E17B-1FEA-4D7D-A40B-D74193DFC1E8}"/>
    <cellStyle name="Normal 9 4 2 2 3 2 2" xfId="2382" xr:uid="{3C8E481E-4C9F-4EA6-943A-1A72077403D1}"/>
    <cellStyle name="Normal 9 4 2 2 3 2 2 2" xfId="4875" xr:uid="{61A14499-228C-44AE-91F0-E6F70E374753}"/>
    <cellStyle name="Normal 9 4 2 2 3 2 2 2 2" xfId="5993" xr:uid="{56CC2DA2-AB4D-49F2-8023-6E2B4C72BD10}"/>
    <cellStyle name="Normal 9 4 2 2 3 2 2 2 3" xfId="6106" xr:uid="{463C755E-02D4-444C-AD14-13C8798AB9F5}"/>
    <cellStyle name="Normal 9 4 2 2 3 2 3" xfId="4064" xr:uid="{3DB3F160-01BC-42CD-82D7-5B04B2E8237A}"/>
    <cellStyle name="Normal 9 4 2 2 3 2 3 2" xfId="4876" xr:uid="{86E4F6E6-A12C-42FD-989F-1E881AD439E8}"/>
    <cellStyle name="Normal 9 4 2 2 3 2 4" xfId="4065" xr:uid="{67194BD6-CDA3-47CA-B04C-C883341CD2B2}"/>
    <cellStyle name="Normal 9 4 2 2 3 2 4 2" xfId="4877" xr:uid="{A66DC851-4963-494A-A2F2-A087BD078AC8}"/>
    <cellStyle name="Normal 9 4 2 2 3 2 5" xfId="4874" xr:uid="{032B759E-1763-4B29-BF41-D1AF65B658E3}"/>
    <cellStyle name="Normal 9 4 2 2 3 3" xfId="2383" xr:uid="{028AB706-6D8E-463A-B8BC-82FB33B5642B}"/>
    <cellStyle name="Normal 9 4 2 2 3 3 2" xfId="4878" xr:uid="{F8F51691-CCEB-468F-BDCF-816F16650D44}"/>
    <cellStyle name="Normal 9 4 2 2 3 3 2 2" xfId="5994" xr:uid="{A5FCAC91-C885-4F0A-A1BC-C5B046AD9621}"/>
    <cellStyle name="Normal 9 4 2 2 3 3 2 3" xfId="6107" xr:uid="{AD90ECB2-B675-4109-AA60-526012AE6BD7}"/>
    <cellStyle name="Normal 9 4 2 2 3 4" xfId="4066" xr:uid="{C76A5DD9-D2A6-4D08-A5C7-D8C4AB4EFFDC}"/>
    <cellStyle name="Normal 9 4 2 2 3 4 2" xfId="4879" xr:uid="{3FB124C9-0FAB-47B3-8037-32AD594425A8}"/>
    <cellStyle name="Normal 9 4 2 2 3 5" xfId="4067" xr:uid="{035F4150-D967-463E-A1FE-E0BDF93E4FA1}"/>
    <cellStyle name="Normal 9 4 2 2 3 5 2" xfId="4880" xr:uid="{C01A8215-859E-42EA-B3CE-2FF7DF46C296}"/>
    <cellStyle name="Normal 9 4 2 2 3 6" xfId="4873" xr:uid="{DEEB7040-BFDC-4A08-AFE4-9BB7826CE21B}"/>
    <cellStyle name="Normal 9 4 2 2 4" xfId="2384" xr:uid="{B984F7D7-07AF-4E77-BD7B-EFA70885762A}"/>
    <cellStyle name="Normal 9 4 2 2 4 2" xfId="2385" xr:uid="{08A86075-C1D8-4D07-A300-4C8DD300678E}"/>
    <cellStyle name="Normal 9 4 2 2 4 2 2" xfId="4882" xr:uid="{3E778C52-03B1-43E6-9E6B-5010D8D1E38C}"/>
    <cellStyle name="Normal 9 4 2 2 4 2 2 2" xfId="5995" xr:uid="{74AF7B42-ACA3-40C2-8D8E-76B72D1AF891}"/>
    <cellStyle name="Normal 9 4 2 2 4 2 2 3" xfId="6108" xr:uid="{3F08AB97-3B30-4E0D-BE29-79D1531FCE16}"/>
    <cellStyle name="Normal 9 4 2 2 4 3" xfId="4068" xr:uid="{D626F744-C1FB-48B2-BD9E-EBD21D92936D}"/>
    <cellStyle name="Normal 9 4 2 2 4 3 2" xfId="4883" xr:uid="{F12F30A4-1742-4AA7-8446-6766917DB3C2}"/>
    <cellStyle name="Normal 9 4 2 2 4 4" xfId="4069" xr:uid="{C92CADDA-BF8D-4E2C-B329-5B57620D305A}"/>
    <cellStyle name="Normal 9 4 2 2 4 4 2" xfId="4884" xr:uid="{AEE29A2C-8B14-4D60-870E-BF6219E8592B}"/>
    <cellStyle name="Normal 9 4 2 2 4 5" xfId="4881" xr:uid="{8A4AA80C-429C-44F1-9B97-A51BBCDD169C}"/>
    <cellStyle name="Normal 9 4 2 2 5" xfId="2386" xr:uid="{D88A2B5F-2BF6-479E-BF76-DA9BEFE94270}"/>
    <cellStyle name="Normal 9 4 2 2 5 2" xfId="4070" xr:uid="{B507D99C-5B8A-449D-BC8A-3ABFCD88BF63}"/>
    <cellStyle name="Normal 9 4 2 2 5 2 2" xfId="4886" xr:uid="{67718349-7364-4C9A-A064-AC9441DD50F8}"/>
    <cellStyle name="Normal 9 4 2 2 5 3" xfId="4071" xr:uid="{25E9E553-340D-4CBF-B28B-415F48D2E36C}"/>
    <cellStyle name="Normal 9 4 2 2 5 3 2" xfId="4887" xr:uid="{E6B2E029-D7E4-4AD9-AB7B-ED9F6DDF02C5}"/>
    <cellStyle name="Normal 9 4 2 2 5 4" xfId="4072" xr:uid="{B0913833-4807-4CF2-BBA8-CB55AA303E21}"/>
    <cellStyle name="Normal 9 4 2 2 5 4 2" xfId="4888" xr:uid="{45C22BB2-D1C5-4C42-99DA-8C6949BE6572}"/>
    <cellStyle name="Normal 9 4 2 2 5 5" xfId="4885" xr:uid="{6FB7385D-B258-45BA-8943-DA0136F43FE9}"/>
    <cellStyle name="Normal 9 4 2 2 6" xfId="4073" xr:uid="{83EA86E1-D9B7-49CA-BF0A-90F3FA698AB7}"/>
    <cellStyle name="Normal 9 4 2 2 6 2" xfId="4889" xr:uid="{6DDE6E45-CF67-408C-948F-DA26F331CD43}"/>
    <cellStyle name="Normal 9 4 2 2 7" xfId="4074" xr:uid="{52B7C095-76B8-44E9-B148-AEAEF2C424E0}"/>
    <cellStyle name="Normal 9 4 2 2 7 2" xfId="4890" xr:uid="{B9B92373-A447-493E-9C57-17301956E2FC}"/>
    <cellStyle name="Normal 9 4 2 2 8" xfId="4075" xr:uid="{63E24B41-4B9F-40ED-9CB0-D64FBE253170}"/>
    <cellStyle name="Normal 9 4 2 2 8 2" xfId="4891" xr:uid="{0D23802D-3A97-48D7-9F06-CD17094618D0}"/>
    <cellStyle name="Normal 9 4 2 2 9" xfId="4859" xr:uid="{6872A576-E845-481B-A27B-F3FC8D6A17CB}"/>
    <cellStyle name="Normal 9 4 2 3" xfId="413" xr:uid="{04F75B71-7BFE-4E28-BBE4-5E60DC60B621}"/>
    <cellStyle name="Normal 9 4 2 3 2" xfId="859" xr:uid="{6C7D5CBC-80C5-42D4-AF38-367412D66ADA}"/>
    <cellStyle name="Normal 9 4 2 3 2 2" xfId="860" xr:uid="{6BA69942-79F9-44C8-B777-40645986AF4D}"/>
    <cellStyle name="Normal 9 4 2 3 2 2 2" xfId="2387" xr:uid="{9F16D5F6-AF9D-4F55-9EF3-53EF32B7EDDD}"/>
    <cellStyle name="Normal 9 4 2 3 2 2 2 2" xfId="2388" xr:uid="{2B76F80D-3CD0-4194-B2F8-E889C595F8D2}"/>
    <cellStyle name="Normal 9 4 2 3 2 2 2 2 2" xfId="4896" xr:uid="{ABA33AA7-5B84-42A7-9A50-9341EB0DB2F1}"/>
    <cellStyle name="Normal 9 4 2 3 2 2 2 3" xfId="4895" xr:uid="{CC34E20E-19EA-4C0C-B0B6-A840DEC3B5EA}"/>
    <cellStyle name="Normal 9 4 2 3 2 2 3" xfId="2389" xr:uid="{DBBFA103-04BC-4CD9-80CE-69F1A2262E64}"/>
    <cellStyle name="Normal 9 4 2 3 2 2 3 2" xfId="4897" xr:uid="{2CDAD3C0-F8E0-4F96-B610-315339A58AED}"/>
    <cellStyle name="Normal 9 4 2 3 2 2 4" xfId="4894" xr:uid="{7F97EA37-F1A6-4259-953C-82E83201FB99}"/>
    <cellStyle name="Normal 9 4 2 3 2 3" xfId="2390" xr:uid="{E22EF7B8-3757-4C3F-B24C-D8BDE3E80E7E}"/>
    <cellStyle name="Normal 9 4 2 3 2 3 2" xfId="2391" xr:uid="{0A7E2F88-0314-4AB9-AA63-8BED4ADB54CB}"/>
    <cellStyle name="Normal 9 4 2 3 2 3 2 2" xfId="4899" xr:uid="{9F7B2D1E-2D9A-4523-A86F-882C561084CE}"/>
    <cellStyle name="Normal 9 4 2 3 2 3 3" xfId="4898" xr:uid="{AFFDC01F-BC90-42D1-99FF-7061A317ED4D}"/>
    <cellStyle name="Normal 9 4 2 3 2 4" xfId="2392" xr:uid="{6388C59B-7979-4E96-BC1A-B406DF7AD34D}"/>
    <cellStyle name="Normal 9 4 2 3 2 4 2" xfId="4900" xr:uid="{A907C6DB-88E4-4F81-8A45-F6F89D4D8AF9}"/>
    <cellStyle name="Normal 9 4 2 3 2 5" xfId="4893" xr:uid="{E53D717A-14D8-4A94-BF25-E06247F9D5D8}"/>
    <cellStyle name="Normal 9 4 2 3 3" xfId="861" xr:uid="{E8CF3480-3B12-4635-924A-98CF9293638D}"/>
    <cellStyle name="Normal 9 4 2 3 3 2" xfId="2393" xr:uid="{55449A55-407D-4F77-B633-7CA9D42DF336}"/>
    <cellStyle name="Normal 9 4 2 3 3 2 2" xfId="2394" xr:uid="{20781CED-B627-4FA2-A1D1-85B767A0731B}"/>
    <cellStyle name="Normal 9 4 2 3 3 2 2 2" xfId="4903" xr:uid="{DAF56B59-25AA-42E7-86D1-AE2FD9254086}"/>
    <cellStyle name="Normal 9 4 2 3 3 2 3" xfId="4902" xr:uid="{6C351F92-C230-417E-A572-0E52B8D98CFC}"/>
    <cellStyle name="Normal 9 4 2 3 3 3" xfId="2395" xr:uid="{5D49551B-B2A0-462A-A5AB-0A61ACED167B}"/>
    <cellStyle name="Normal 9 4 2 3 3 3 2" xfId="4904" xr:uid="{80A97D59-78E2-405B-94A6-6B3EC187FF3B}"/>
    <cellStyle name="Normal 9 4 2 3 3 4" xfId="4076" xr:uid="{60508670-68B1-49ED-926F-7191BBDAC0D5}"/>
    <cellStyle name="Normal 9 4 2 3 3 4 2" xfId="4905" xr:uid="{2C66A243-BDF4-43F7-A52B-EDD62C60762E}"/>
    <cellStyle name="Normal 9 4 2 3 3 5" xfId="4901" xr:uid="{44D5E648-475B-45EC-A5DB-A5D64090E73A}"/>
    <cellStyle name="Normal 9 4 2 3 4" xfId="2396" xr:uid="{DBB2080C-885D-4637-A51D-5C17D1EAE1F8}"/>
    <cellStyle name="Normal 9 4 2 3 4 2" xfId="2397" xr:uid="{AD8C8453-50EC-4F44-8DB7-2A206BD84C9B}"/>
    <cellStyle name="Normal 9 4 2 3 4 2 2" xfId="4907" xr:uid="{5FEBA29F-0396-4FC0-9999-13838A7F05D5}"/>
    <cellStyle name="Normal 9 4 2 3 4 3" xfId="4906" xr:uid="{2B237933-6608-49FA-8D25-3CA68A742594}"/>
    <cellStyle name="Normal 9 4 2 3 5" xfId="2398" xr:uid="{D45E287E-1B6A-4FE8-B3E0-FBA228BA2D13}"/>
    <cellStyle name="Normal 9 4 2 3 5 2" xfId="4908" xr:uid="{3DEAD08F-C319-45B6-9E9F-353254458C4C}"/>
    <cellStyle name="Normal 9 4 2 3 6" xfId="4077" xr:uid="{95DD9F36-C292-4117-A054-19A689CF72DA}"/>
    <cellStyle name="Normal 9 4 2 3 6 2" xfId="4909" xr:uid="{0CF60EC7-F13C-40D4-B6EE-F726DCD0F77D}"/>
    <cellStyle name="Normal 9 4 2 3 7" xfId="4892" xr:uid="{CFF6DABC-70BA-4FB8-95BA-EF5662EDDA80}"/>
    <cellStyle name="Normal 9 4 2 4" xfId="414" xr:uid="{08068218-6615-4BE0-9368-40FD151EA836}"/>
    <cellStyle name="Normal 9 4 2 4 2" xfId="862" xr:uid="{518579E4-1CBF-4595-B49F-C5044913E78A}"/>
    <cellStyle name="Normal 9 4 2 4 2 2" xfId="2399" xr:uid="{37467173-57EB-43F4-8535-58828D24F69E}"/>
    <cellStyle name="Normal 9 4 2 4 2 2 2" xfId="2400" xr:uid="{FF373F14-7142-4F81-A5A1-67396FBF010C}"/>
    <cellStyle name="Normal 9 4 2 4 2 2 2 2" xfId="4913" xr:uid="{ECE733C6-C656-4386-8D19-10F6FFDB9AE8}"/>
    <cellStyle name="Normal 9 4 2 4 2 2 3" xfId="4912" xr:uid="{1021D22D-1565-41AD-A653-95E2AD7F5B10}"/>
    <cellStyle name="Normal 9 4 2 4 2 3" xfId="2401" xr:uid="{C93DA3EB-0566-43B8-B213-BA03599F0E5E}"/>
    <cellStyle name="Normal 9 4 2 4 2 3 2" xfId="4914" xr:uid="{63111A23-485D-41C0-84AC-05EFFEDEBC32}"/>
    <cellStyle name="Normal 9 4 2 4 2 4" xfId="4078" xr:uid="{58F002CD-A94D-4185-A068-961C37AC58F7}"/>
    <cellStyle name="Normal 9 4 2 4 2 4 2" xfId="4915" xr:uid="{9FA7BE55-D2F0-4FBB-907D-343E9E769BD6}"/>
    <cellStyle name="Normal 9 4 2 4 2 5" xfId="4911" xr:uid="{D1CD0BBE-6142-41C2-893E-7583251FDBB6}"/>
    <cellStyle name="Normal 9 4 2 4 3" xfId="2402" xr:uid="{E5AAF30F-5F95-4817-AB0B-0F4D45DB1D9E}"/>
    <cellStyle name="Normal 9 4 2 4 3 2" xfId="2403" xr:uid="{13B7EA1A-B9FB-4B1A-8508-B8FF55D51174}"/>
    <cellStyle name="Normal 9 4 2 4 3 2 2" xfId="4917" xr:uid="{0EF9C6EB-2C1D-46E6-A777-4810BE2C7875}"/>
    <cellStyle name="Normal 9 4 2 4 3 3" xfId="4916" xr:uid="{9C6A13C2-4BDF-476E-BE75-A3AE142BA927}"/>
    <cellStyle name="Normal 9 4 2 4 4" xfId="2404" xr:uid="{E054FD8F-FD76-4C20-A4C8-2B3AEFEB91EF}"/>
    <cellStyle name="Normal 9 4 2 4 4 2" xfId="4918" xr:uid="{2AADAEAA-A78E-40F5-856C-E57E55BD6056}"/>
    <cellStyle name="Normal 9 4 2 4 5" xfId="4079" xr:uid="{236C60BC-0719-426F-BD3E-F629E702FC75}"/>
    <cellStyle name="Normal 9 4 2 4 5 2" xfId="4919" xr:uid="{F7CF2CE0-71DE-4913-AC1F-C8F4076BB02A}"/>
    <cellStyle name="Normal 9 4 2 4 6" xfId="4910" xr:uid="{57E412EA-6E04-4F62-88E9-4DA6548AE00A}"/>
    <cellStyle name="Normal 9 4 2 5" xfId="415" xr:uid="{57070632-1A52-4047-9755-DFE1EAC3E895}"/>
    <cellStyle name="Normal 9 4 2 5 2" xfId="2405" xr:uid="{3038F7D6-0AB2-4B17-8646-EFE207389431}"/>
    <cellStyle name="Normal 9 4 2 5 2 2" xfId="2406" xr:uid="{5677458A-29BC-4861-AA19-D974CE5B744D}"/>
    <cellStyle name="Normal 9 4 2 5 2 2 2" xfId="4922" xr:uid="{9E738BC8-980C-4CDE-B3B9-44B900C038DE}"/>
    <cellStyle name="Normal 9 4 2 5 2 3" xfId="4921" xr:uid="{40A3EC35-FE5F-481A-BF98-16371BB0121D}"/>
    <cellStyle name="Normal 9 4 2 5 3" xfId="2407" xr:uid="{49027D35-3022-4462-AE2F-59F90EC47F19}"/>
    <cellStyle name="Normal 9 4 2 5 3 2" xfId="4923" xr:uid="{8A16382A-0DCF-45BB-860C-39F15C800D33}"/>
    <cellStyle name="Normal 9 4 2 5 4" xfId="4080" xr:uid="{42C01FEA-AED9-427B-9CEE-84D064B54C7D}"/>
    <cellStyle name="Normal 9 4 2 5 4 2" xfId="4924" xr:uid="{43970007-DFCE-4A2D-A989-1C80BF9AC98D}"/>
    <cellStyle name="Normal 9 4 2 5 5" xfId="4920" xr:uid="{115EC2C0-BA91-4A79-8DFF-80BC891015A8}"/>
    <cellStyle name="Normal 9 4 2 6" xfId="2408" xr:uid="{C389FF96-122A-4750-95EC-78173A135861}"/>
    <cellStyle name="Normal 9 4 2 6 2" xfId="2409" xr:uid="{8673E257-8B81-4952-B229-89169F8D98D5}"/>
    <cellStyle name="Normal 9 4 2 6 2 2" xfId="4926" xr:uid="{8C3C02D4-23EB-4BD0-88D6-BD64EA07CA00}"/>
    <cellStyle name="Normal 9 4 2 6 3" xfId="4081" xr:uid="{4E0C86B5-6153-4995-91B2-8BD21DC0A89A}"/>
    <cellStyle name="Normal 9 4 2 6 3 2" xfId="4927" xr:uid="{4A0BCCB7-138D-4239-9E90-26B8A923A65B}"/>
    <cellStyle name="Normal 9 4 2 6 4" xfId="4082" xr:uid="{5E6513FA-A49F-495B-958F-032C4417B330}"/>
    <cellStyle name="Normal 9 4 2 6 4 2" xfId="4928" xr:uid="{B3C0FEEF-4482-4BED-89A5-5F1DF99D3C91}"/>
    <cellStyle name="Normal 9 4 2 6 5" xfId="4925" xr:uid="{F3D0F688-5B78-46D0-87FC-8048E13764FC}"/>
    <cellStyle name="Normal 9 4 2 7" xfId="2410" xr:uid="{E16215B4-4C5A-4C09-806F-2E07178BE5CC}"/>
    <cellStyle name="Normal 9 4 2 7 2" xfId="4929" xr:uid="{63240A3D-E30C-4F53-BE1B-AA7ECC673E86}"/>
    <cellStyle name="Normal 9 4 2 8" xfId="4083" xr:uid="{5118A15A-899C-427C-98C1-8A3DBBC0E943}"/>
    <cellStyle name="Normal 9 4 2 8 2" xfId="4930" xr:uid="{868D4FCB-2C29-4493-A8E6-1E6B5E069F01}"/>
    <cellStyle name="Normal 9 4 2 9" xfId="4084" xr:uid="{6E113937-4E15-4E2A-8002-B6D348B12991}"/>
    <cellStyle name="Normal 9 4 2 9 2" xfId="4931" xr:uid="{0C323DF7-5113-4084-B649-925BA25D28F7}"/>
    <cellStyle name="Normal 9 4 3" xfId="175" xr:uid="{BFE0B4E8-D866-41C6-8BDB-04127F74050F}"/>
    <cellStyle name="Normal 9 4 3 2" xfId="176" xr:uid="{9BAC566C-9434-45F2-84A0-A7BFA125AE7C}"/>
    <cellStyle name="Normal 9 4 3 2 2" xfId="863" xr:uid="{9E9E71B6-5588-44D1-B985-74E57BDFD0B3}"/>
    <cellStyle name="Normal 9 4 3 2 2 2" xfId="2411" xr:uid="{BDF0E970-40C5-4EFE-A7F1-0EE7B43580AB}"/>
    <cellStyle name="Normal 9 4 3 2 2 2 2" xfId="2412" xr:uid="{2B28E384-7294-4B66-A047-7D720439D5DA}"/>
    <cellStyle name="Normal 9 4 3 2 2 2 2 2" xfId="4500" xr:uid="{8F6A8F9D-8340-47D8-A5EE-7DE55B53BF0A}"/>
    <cellStyle name="Normal 9 4 3 2 2 2 2 2 2" xfId="5307" xr:uid="{1F4DD2F1-5340-4C17-A149-61E87A1561EA}"/>
    <cellStyle name="Normal 9 4 3 2 2 2 2 2 3" xfId="4936" xr:uid="{E1E0E456-7048-498F-BD60-FA47D0F7948C}"/>
    <cellStyle name="Normal 9 4 3 2 2 2 2 3" xfId="5996" xr:uid="{B6B2097D-3D65-4D52-A3BD-C276A52C33C5}"/>
    <cellStyle name="Normal 9 4 3 2 2 2 3" xfId="4501" xr:uid="{2C3F531F-8D4C-412B-84B1-C7F8CC3AA4B2}"/>
    <cellStyle name="Normal 9 4 3 2 2 2 3 2" xfId="5308" xr:uid="{5FC1A265-F46A-4D20-BD6B-D34E6C308D70}"/>
    <cellStyle name="Normal 9 4 3 2 2 2 3 3" xfId="4935" xr:uid="{6A361702-2920-4B5D-8C2C-0A3B7D81398B}"/>
    <cellStyle name="Normal 9 4 3 2 2 2 4" xfId="5997" xr:uid="{DB41A6C1-8E89-4857-840F-761B4EE561BC}"/>
    <cellStyle name="Normal 9 4 3 2 2 3" xfId="2413" xr:uid="{9BAE88DE-ED27-4858-84EF-37E9F452AB59}"/>
    <cellStyle name="Normal 9 4 3 2 2 3 2" xfId="4502" xr:uid="{CAE61AA7-8169-48C9-898F-EA04DCE3C69D}"/>
    <cellStyle name="Normal 9 4 3 2 2 3 2 2" xfId="5309" xr:uid="{604397BE-9E2A-4B01-B491-2A7B596CE1D3}"/>
    <cellStyle name="Normal 9 4 3 2 2 3 2 3" xfId="4937" xr:uid="{7A3B98A5-CB2D-4BBB-AB4F-9FDE93C83FB1}"/>
    <cellStyle name="Normal 9 4 3 2 2 3 3" xfId="5998" xr:uid="{B49FA677-4B37-4271-A471-8F81451F7EF0}"/>
    <cellStyle name="Normal 9 4 3 2 2 4" xfId="4085" xr:uid="{402A3D3E-2315-4837-AF88-C958850E8AA5}"/>
    <cellStyle name="Normal 9 4 3 2 2 4 2" xfId="4938" xr:uid="{DB65C096-7368-48FD-A00A-25ABD808041A}"/>
    <cellStyle name="Normal 9 4 3 2 2 4 2 2" xfId="5999" xr:uid="{D09BBFD2-9FF3-4C9A-A554-E044638D53AD}"/>
    <cellStyle name="Normal 9 4 3 2 2 4 2 3" xfId="6110" xr:uid="{81A36D8E-9551-4E51-BC37-6CAEB6659C5B}"/>
    <cellStyle name="Normal 9 4 3 2 2 5" xfId="4934" xr:uid="{8465B232-9701-481C-B821-A89BC08DE162}"/>
    <cellStyle name="Normal 9 4 3 2 2 5 2" xfId="6000" xr:uid="{1B72586E-32C4-457C-B6AD-6B9A649941B7}"/>
    <cellStyle name="Normal 9 4 3 2 2 5 3" xfId="6109" xr:uid="{87472D1C-762B-442A-AAC3-B7205C2374F3}"/>
    <cellStyle name="Normal 9 4 3 2 3" xfId="2414" xr:uid="{864D9235-4D65-45C9-9A14-21AEC284EA8C}"/>
    <cellStyle name="Normal 9 4 3 2 3 2" xfId="2415" xr:uid="{463619B5-C700-4CF8-8B97-B6B55E4CE14E}"/>
    <cellStyle name="Normal 9 4 3 2 3 2 2" xfId="4503" xr:uid="{1413156A-6F8D-4F6A-91F3-4489E4C9932F}"/>
    <cellStyle name="Normal 9 4 3 2 3 2 2 2" xfId="5310" xr:uid="{8E9C67F4-FC83-4943-97EF-531C96E9F911}"/>
    <cellStyle name="Normal 9 4 3 2 3 2 2 3" xfId="4940" xr:uid="{1425233F-4CD1-4BEE-BE13-00986E8E112F}"/>
    <cellStyle name="Normal 9 4 3 2 3 2 3" xfId="6001" xr:uid="{CB3C6696-9D34-4651-A4A1-B0D16D53C37C}"/>
    <cellStyle name="Normal 9 4 3 2 3 3" xfId="4086" xr:uid="{3DAB0D58-BE98-4C6C-B7D1-0615430895C8}"/>
    <cellStyle name="Normal 9 4 3 2 3 3 2" xfId="4941" xr:uid="{4F3F746B-9053-4C16-931E-EC7113354E9D}"/>
    <cellStyle name="Normal 9 4 3 2 3 3 2 2" xfId="6002" xr:uid="{6B31DE37-F44C-4192-BF08-D707EADCF49F}"/>
    <cellStyle name="Normal 9 4 3 2 3 3 2 3" xfId="6111" xr:uid="{8BF40CD1-182B-42BD-B001-D05F1D148615}"/>
    <cellStyle name="Normal 9 4 3 2 3 4" xfId="4087" xr:uid="{0FE8B087-0090-482E-94D4-38F3C89C7BBF}"/>
    <cellStyle name="Normal 9 4 3 2 3 4 2" xfId="4942" xr:uid="{6A4C78D2-A49B-40D6-AB36-9DCF28AAF1EA}"/>
    <cellStyle name="Normal 9 4 3 2 3 5" xfId="4939" xr:uid="{6F627756-6C7B-4A6B-A7C2-F7A42DC7D9DD}"/>
    <cellStyle name="Normal 9 4 3 2 4" xfId="2416" xr:uid="{2668CF41-1EC4-444D-94C3-6DC87D88F1FA}"/>
    <cellStyle name="Normal 9 4 3 2 4 2" xfId="4504" xr:uid="{C5AFD7C0-9A06-43C6-8768-458AF0C89E24}"/>
    <cellStyle name="Normal 9 4 3 2 4 2 2" xfId="5311" xr:uid="{F72E446A-7872-4271-B2CD-D5481C2D86EF}"/>
    <cellStyle name="Normal 9 4 3 2 4 2 3" xfId="4943" xr:uid="{92F7628A-00CE-4243-A561-ADAEB9516817}"/>
    <cellStyle name="Normal 9 4 3 2 4 3" xfId="6003" xr:uid="{0176BA86-9955-4212-9D15-9BCB780C6FB9}"/>
    <cellStyle name="Normal 9 4 3 2 5" xfId="4088" xr:uid="{4B6C30E1-F036-45C9-98DC-EFC8BFF091F9}"/>
    <cellStyle name="Normal 9 4 3 2 5 2" xfId="4944" xr:uid="{FC07B0DD-756F-44B2-B4DA-6BB7442A8BCC}"/>
    <cellStyle name="Normal 9 4 3 2 5 2 2" xfId="6004" xr:uid="{F1F24076-F24F-4EFA-8494-B43DD1BCE4DA}"/>
    <cellStyle name="Normal 9 4 3 2 5 2 3" xfId="6112" xr:uid="{EC20154B-2773-4F10-A258-A377BAA8EFDC}"/>
    <cellStyle name="Normal 9 4 3 2 6" xfId="4089" xr:uid="{AEB06688-6AB3-4D43-A1FF-CB27D7861AD7}"/>
    <cellStyle name="Normal 9 4 3 2 6 2" xfId="4945" xr:uid="{5A281454-0343-4208-BD60-C8256AB422BF}"/>
    <cellStyle name="Normal 9 4 3 2 7" xfId="4933" xr:uid="{26B03426-8175-4A08-9356-3593928B8AEE}"/>
    <cellStyle name="Normal 9 4 3 3" xfId="416" xr:uid="{A45681BE-74F7-49BB-ADC3-7A15083E29E8}"/>
    <cellStyle name="Normal 9 4 3 3 2" xfId="2417" xr:uid="{64EB70C4-F42F-42FF-94AC-6A8A9C007423}"/>
    <cellStyle name="Normal 9 4 3 3 2 2" xfId="2418" xr:uid="{B87AC83B-69BD-4B57-9364-21F7C1808ED2}"/>
    <cellStyle name="Normal 9 4 3 3 2 2 2" xfId="4505" xr:uid="{1BA090C5-7B7C-4295-91BE-752EAFBD4EBB}"/>
    <cellStyle name="Normal 9 4 3 3 2 2 2 2" xfId="5312" xr:uid="{4BC91350-764C-4F7B-9BCF-A092026CEDBA}"/>
    <cellStyle name="Normal 9 4 3 3 2 2 2 3" xfId="4948" xr:uid="{299D224C-4EEE-4110-B997-8CFE037D4D92}"/>
    <cellStyle name="Normal 9 4 3 3 2 2 3" xfId="6005" xr:uid="{45C0CFFA-4572-4B7E-A293-726108899B60}"/>
    <cellStyle name="Normal 9 4 3 3 2 3" xfId="4090" xr:uid="{C835B66A-4B75-4ADA-ACDE-C2F035D7D480}"/>
    <cellStyle name="Normal 9 4 3 3 2 3 2" xfId="4949" xr:uid="{03E71274-3625-4902-AEFA-97136004E546}"/>
    <cellStyle name="Normal 9 4 3 3 2 3 2 2" xfId="6006" xr:uid="{91F71B38-68D3-4B84-8CA5-771B51010C17}"/>
    <cellStyle name="Normal 9 4 3 3 2 3 2 3" xfId="6113" xr:uid="{497565AC-8370-45CD-B622-16B8F8A10969}"/>
    <cellStyle name="Normal 9 4 3 3 2 4" xfId="4091" xr:uid="{60DCD755-1E6E-41DC-A559-82744A57AB54}"/>
    <cellStyle name="Normal 9 4 3 3 2 4 2" xfId="4950" xr:uid="{43E949A1-CAFF-48F3-B98A-0515FD0A5BA0}"/>
    <cellStyle name="Normal 9 4 3 3 2 5" xfId="4947" xr:uid="{5DB695AC-10EB-4D18-9AF1-C18DBC63561E}"/>
    <cellStyle name="Normal 9 4 3 3 3" xfId="2419" xr:uid="{60DD8A1F-1DA9-4146-B96D-80A41EB3B12D}"/>
    <cellStyle name="Normal 9 4 3 3 3 2" xfId="4506" xr:uid="{308B11C7-63B2-44E7-9CF8-71E43B1D8C35}"/>
    <cellStyle name="Normal 9 4 3 3 3 2 2" xfId="5313" xr:uid="{FBEB5698-B2C3-41A5-9BC0-B06F3187360E}"/>
    <cellStyle name="Normal 9 4 3 3 3 2 3" xfId="4951" xr:uid="{884E86C1-274D-4FFF-8628-D3428FDA25A3}"/>
    <cellStyle name="Normal 9 4 3 3 3 3" xfId="6007" xr:uid="{41281F87-984B-4A89-89FB-09D350D35FFF}"/>
    <cellStyle name="Normal 9 4 3 3 4" xfId="4092" xr:uid="{BF418251-8305-4D4C-9D03-4DC525B33CF3}"/>
    <cellStyle name="Normal 9 4 3 3 4 2" xfId="4952" xr:uid="{DE5C6175-86C9-449E-9F1E-DBC2D56307C0}"/>
    <cellStyle name="Normal 9 4 3 3 4 2 2" xfId="6008" xr:uid="{5CAE8007-698A-4EC4-82CF-C564523E31E5}"/>
    <cellStyle name="Normal 9 4 3 3 4 2 3" xfId="6114" xr:uid="{0B9B894E-9F57-4195-8832-9DFEC677DE7B}"/>
    <cellStyle name="Normal 9 4 3 3 5" xfId="4093" xr:uid="{B0D9A602-95D1-4261-BAB9-BEBB6536CC14}"/>
    <cellStyle name="Normal 9 4 3 3 5 2" xfId="4953" xr:uid="{1F15DE46-F060-4EF9-952D-BF59EF039440}"/>
    <cellStyle name="Normal 9 4 3 3 6" xfId="4946" xr:uid="{1748033A-E547-48D7-8653-AE29352FA298}"/>
    <cellStyle name="Normal 9 4 3 4" xfId="2420" xr:uid="{A3E6BD77-981A-4E39-9F89-84AD07198E0B}"/>
    <cellStyle name="Normal 9 4 3 4 2" xfId="2421" xr:uid="{3A4BC8EC-4A06-4CCA-851D-3864AF126349}"/>
    <cellStyle name="Normal 9 4 3 4 2 2" xfId="4507" xr:uid="{86DD09A1-0BE3-4438-BB7C-2819CDFCF2DB}"/>
    <cellStyle name="Normal 9 4 3 4 2 2 2" xfId="5314" xr:uid="{AE1B0A23-9395-43E2-A13F-BF4EC8A6498F}"/>
    <cellStyle name="Normal 9 4 3 4 2 2 3" xfId="4955" xr:uid="{AC44DD41-54BD-46A2-A169-C9B329F29A11}"/>
    <cellStyle name="Normal 9 4 3 4 2 3" xfId="6009" xr:uid="{35CF1F2F-245F-43C5-938F-665E3E278308}"/>
    <cellStyle name="Normal 9 4 3 4 3" xfId="4094" xr:uid="{042BA5FB-8EAD-423D-BAE8-CCB449BF650F}"/>
    <cellStyle name="Normal 9 4 3 4 3 2" xfId="4956" xr:uid="{430970CC-2C20-4B05-BC9E-C9697128F708}"/>
    <cellStyle name="Normal 9 4 3 4 3 2 2" xfId="6010" xr:uid="{EB98C843-9CB7-467E-BF03-F446809EC659}"/>
    <cellStyle name="Normal 9 4 3 4 3 2 3" xfId="6115" xr:uid="{46186046-3B16-4C19-91D7-E1D2D67CE9E6}"/>
    <cellStyle name="Normal 9 4 3 4 4" xfId="4095" xr:uid="{D170B0F6-2E85-413D-BC40-2244100081E6}"/>
    <cellStyle name="Normal 9 4 3 4 4 2" xfId="4957" xr:uid="{72451D43-7974-4A37-9D15-7A625F825B8E}"/>
    <cellStyle name="Normal 9 4 3 4 5" xfId="4954" xr:uid="{84097E86-C106-48FB-8BE4-67B6ED332CC6}"/>
    <cellStyle name="Normal 9 4 3 5" xfId="2422" xr:uid="{57D78D58-C066-4874-AB4C-E77F006AD0E3}"/>
    <cellStyle name="Normal 9 4 3 5 2" xfId="4096" xr:uid="{EAB5DD4E-8A29-45CE-92DF-8787D2CF927B}"/>
    <cellStyle name="Normal 9 4 3 5 2 2" xfId="4959" xr:uid="{C81D09EC-3BD7-45D3-A282-E0C39694FB79}"/>
    <cellStyle name="Normal 9 4 3 5 2 2 2" xfId="6011" xr:uid="{4340E8A0-DF27-488D-B49E-EA24423F383E}"/>
    <cellStyle name="Normal 9 4 3 5 2 2 3" xfId="6116" xr:uid="{5ADB0A3B-B4CD-4F9C-90CE-354285F8E6BC}"/>
    <cellStyle name="Normal 9 4 3 5 3" xfId="4097" xr:uid="{119CF400-9FA8-4F21-8DE4-4479CD429638}"/>
    <cellStyle name="Normal 9 4 3 5 3 2" xfId="4960" xr:uid="{DCBDCC15-F38C-4AE4-B7E0-F95766199554}"/>
    <cellStyle name="Normal 9 4 3 5 4" xfId="4098" xr:uid="{04D0BE11-9D20-483A-A649-0D4F99F43935}"/>
    <cellStyle name="Normal 9 4 3 5 4 2" xfId="4961" xr:uid="{1D874962-A958-4BF4-8A35-4DA90D5F769F}"/>
    <cellStyle name="Normal 9 4 3 5 5" xfId="4958" xr:uid="{6B5FD441-2598-4684-8179-CC86AF23C91A}"/>
    <cellStyle name="Normal 9 4 3 6" xfId="4099" xr:uid="{B4784BFE-16D5-45FC-A84D-9860D5EFB66E}"/>
    <cellStyle name="Normal 9 4 3 6 2" xfId="4962" xr:uid="{AE0DEB0C-7F3E-4EC0-A06D-1EF2B4F606D2}"/>
    <cellStyle name="Normal 9 4 3 6 2 2" xfId="6012" xr:uid="{C416AA2B-B725-4E0A-A11D-F1C82C818ADC}"/>
    <cellStyle name="Normal 9 4 3 6 2 3" xfId="6117" xr:uid="{823AFD34-50D8-4D72-B6F6-0A5C89B9727F}"/>
    <cellStyle name="Normal 9 4 3 7" xfId="4100" xr:uid="{C9DA231E-925C-4181-94C9-6415E3140036}"/>
    <cellStyle name="Normal 9 4 3 7 2" xfId="4963" xr:uid="{8AD3687A-71D4-4B36-83B2-CADED4279A73}"/>
    <cellStyle name="Normal 9 4 3 8" xfId="4101" xr:uid="{F2F77490-9C36-45C2-9C94-A23E9F0F7C43}"/>
    <cellStyle name="Normal 9 4 3 8 2" xfId="4964" xr:uid="{408A41E5-5C20-4276-B7C1-035EE63826E3}"/>
    <cellStyle name="Normal 9 4 3 9" xfId="4932" xr:uid="{0374205E-B170-41FD-A08D-31529FDD9CB4}"/>
    <cellStyle name="Normal 9 4 4" xfId="177" xr:uid="{AF4A852E-65C5-45AB-B168-D63121C3C466}"/>
    <cellStyle name="Normal 9 4 4 2" xfId="864" xr:uid="{E81D59DD-0B9B-4C5C-A295-102FF0CCCC4C}"/>
    <cellStyle name="Normal 9 4 4 2 2" xfId="865" xr:uid="{140A3C92-3C0E-4A7A-9151-FB9828ED4C96}"/>
    <cellStyle name="Normal 9 4 4 2 2 2" xfId="2423" xr:uid="{C761C145-9090-4292-A79A-B25ECE94A759}"/>
    <cellStyle name="Normal 9 4 4 2 2 2 2" xfId="2424" xr:uid="{8D31B3A1-EF59-4160-A689-373510C457E0}"/>
    <cellStyle name="Normal 9 4 4 2 2 2 2 2" xfId="4969" xr:uid="{3E2A9CDB-3922-40B7-950A-01FD08F88546}"/>
    <cellStyle name="Normal 9 4 4 2 2 2 2 2 2" xfId="6013" xr:uid="{7320E508-B2C9-4399-B78D-29A7C51E07AC}"/>
    <cellStyle name="Normal 9 4 4 2 2 2 2 2 3" xfId="6119" xr:uid="{7CCC4362-4B5C-42DB-976B-DF8AC53EC82E}"/>
    <cellStyle name="Normal 9 4 4 2 2 2 3" xfId="4968" xr:uid="{6C012C07-8C5B-437E-88E4-272E3F764E6B}"/>
    <cellStyle name="Normal 9 4 4 2 2 2 3 2" xfId="6014" xr:uid="{2B43BA21-1E26-43FC-943F-140B0259673B}"/>
    <cellStyle name="Normal 9 4 4 2 2 2 3 3" xfId="6118" xr:uid="{8D5E1389-3618-4CAC-94E2-AF9A6A0B2547}"/>
    <cellStyle name="Normal 9 4 4 2 2 3" xfId="2425" xr:uid="{04CF588A-1EB4-4D02-9C1B-D4629336A752}"/>
    <cellStyle name="Normal 9 4 4 2 2 3 2" xfId="4970" xr:uid="{43FCA64D-1AE4-4AFC-A459-28F5C203B9BA}"/>
    <cellStyle name="Normal 9 4 4 2 2 3 2 2" xfId="6015" xr:uid="{430667B3-27A2-4AE9-ABD2-9D00A570D8FE}"/>
    <cellStyle name="Normal 9 4 4 2 2 3 2 3" xfId="6120" xr:uid="{368421FC-D20F-46F7-B544-F3C9E6CF8713}"/>
    <cellStyle name="Normal 9 4 4 2 2 4" xfId="4102" xr:uid="{2BC26BBC-66EC-4805-89AD-6E117E5320C4}"/>
    <cellStyle name="Normal 9 4 4 2 2 4 2" xfId="4971" xr:uid="{5E79019D-381D-4A68-AEDB-1099259B69BD}"/>
    <cellStyle name="Normal 9 4 4 2 2 5" xfId="4967" xr:uid="{9C394800-0CB9-4D43-A98E-E76024EBAB6C}"/>
    <cellStyle name="Normal 9 4 4 2 3" xfId="2426" xr:uid="{264A60F7-F2E7-4BBB-A7D6-EF8936C01072}"/>
    <cellStyle name="Normal 9 4 4 2 3 2" xfId="2427" xr:uid="{6BFFC362-F8D4-4913-BFED-5DAD2EDF3566}"/>
    <cellStyle name="Normal 9 4 4 2 3 2 2" xfId="4973" xr:uid="{A07D6C20-9F73-45EB-94D5-EB40DBA1D930}"/>
    <cellStyle name="Normal 9 4 4 2 3 2 2 2" xfId="6016" xr:uid="{EEAFA418-AD02-475E-B1BD-AAEC8FEBCC55}"/>
    <cellStyle name="Normal 9 4 4 2 3 2 2 3" xfId="6122" xr:uid="{99056176-9B66-4379-A8C9-4D1C54986B96}"/>
    <cellStyle name="Normal 9 4 4 2 3 3" xfId="4972" xr:uid="{CC066AD4-38D9-40CF-A874-11FCAF4B140C}"/>
    <cellStyle name="Normal 9 4 4 2 3 3 2" xfId="6017" xr:uid="{A273A5CC-D528-4DFA-A0F0-C93F6342E0B0}"/>
    <cellStyle name="Normal 9 4 4 2 3 3 3" xfId="6121" xr:uid="{7A7CDBE8-9A75-44F0-AD2C-94B2F6661472}"/>
    <cellStyle name="Normal 9 4 4 2 4" xfId="2428" xr:uid="{3F8AC43B-A594-4AE2-BE74-13972E5D9996}"/>
    <cellStyle name="Normal 9 4 4 2 4 2" xfId="4974" xr:uid="{CF899EB4-CBF3-41DA-ACEB-D78943E6F48E}"/>
    <cellStyle name="Normal 9 4 4 2 4 2 2" xfId="6018" xr:uid="{C989B84F-761D-4CBC-96CA-7B6D47E706F1}"/>
    <cellStyle name="Normal 9 4 4 2 4 2 3" xfId="6123" xr:uid="{20206CC6-DF07-41D1-A1F1-6F158DAAE0A3}"/>
    <cellStyle name="Normal 9 4 4 2 5" xfId="4103" xr:uid="{A25C1B9D-6F6B-4C95-AA29-3C5E13701F27}"/>
    <cellStyle name="Normal 9 4 4 2 5 2" xfId="4975" xr:uid="{751E24DE-FFBF-4EF8-92C4-F2B9533EF11A}"/>
    <cellStyle name="Normal 9 4 4 2 6" xfId="4966" xr:uid="{6BA8F156-9A22-4F12-AD03-6069DC6AE7F9}"/>
    <cellStyle name="Normal 9 4 4 3" xfId="866" xr:uid="{BE54698E-3C02-4921-A2F8-A680B7C1700D}"/>
    <cellStyle name="Normal 9 4 4 3 2" xfId="2429" xr:uid="{BF8A2076-0F65-40B1-B069-2EBF7E193E69}"/>
    <cellStyle name="Normal 9 4 4 3 2 2" xfId="2430" xr:uid="{F2F29B47-BE80-40E5-AB88-2C088975EBFC}"/>
    <cellStyle name="Normal 9 4 4 3 2 2 2" xfId="4978" xr:uid="{A2671EE6-ECB7-4301-B54A-054048BEE608}"/>
    <cellStyle name="Normal 9 4 4 3 2 2 2 2" xfId="6019" xr:uid="{C98002E7-9860-4FA6-82C2-260028937880}"/>
    <cellStyle name="Normal 9 4 4 3 2 2 2 3" xfId="6125" xr:uid="{76918004-73E8-4FC6-8326-1AF61F9B661E}"/>
    <cellStyle name="Normal 9 4 4 3 2 3" xfId="4977" xr:uid="{701B0C98-C3A2-4EBC-874E-0EE25C1B3FF9}"/>
    <cellStyle name="Normal 9 4 4 3 2 3 2" xfId="6020" xr:uid="{04895664-55AD-47EA-B85E-FCE41C3F7C8D}"/>
    <cellStyle name="Normal 9 4 4 3 2 3 3" xfId="6124" xr:uid="{930ADBE0-C51B-49B9-89B4-DA26C0FCCA6A}"/>
    <cellStyle name="Normal 9 4 4 3 3" xfId="2431" xr:uid="{1D662D4D-74A4-46FC-9B97-6CEB5F9BA629}"/>
    <cellStyle name="Normal 9 4 4 3 3 2" xfId="4979" xr:uid="{80D4B8D8-B451-4302-9B4E-F06A8D6F25E7}"/>
    <cellStyle name="Normal 9 4 4 3 3 2 2" xfId="6021" xr:uid="{31EDD173-EE3A-4C55-982A-2BC06F88EC88}"/>
    <cellStyle name="Normal 9 4 4 3 3 2 3" xfId="6126" xr:uid="{2CEB6DDB-353D-4AF0-8EE7-EAC6BCB98902}"/>
    <cellStyle name="Normal 9 4 4 3 4" xfId="4104" xr:uid="{79187481-5080-497D-935B-1CE309A23829}"/>
    <cellStyle name="Normal 9 4 4 3 4 2" xfId="4980" xr:uid="{AA9848D6-C30B-4AEC-8B0D-33881140128A}"/>
    <cellStyle name="Normal 9 4 4 3 5" xfId="4976" xr:uid="{C777CE68-A5A0-472A-A90E-F6C715BCCA01}"/>
    <cellStyle name="Normal 9 4 4 4" xfId="2432" xr:uid="{30828AB8-AF7B-4EE4-A97A-B09C2FAA8B49}"/>
    <cellStyle name="Normal 9 4 4 4 2" xfId="2433" xr:uid="{BFCC266D-ED6A-4C6D-AD6F-AC50B2215791}"/>
    <cellStyle name="Normal 9 4 4 4 2 2" xfId="4982" xr:uid="{F205A8CF-6B93-4E24-AE07-780A60D2B311}"/>
    <cellStyle name="Normal 9 4 4 4 2 2 2" xfId="6022" xr:uid="{556FA12D-2A12-481A-BBC7-F82D12C6C978}"/>
    <cellStyle name="Normal 9 4 4 4 2 2 3" xfId="6127" xr:uid="{221C4D96-A5A6-4216-82C8-A118426376A3}"/>
    <cellStyle name="Normal 9 4 4 4 3" xfId="4105" xr:uid="{76BAE22C-2FB8-4503-9C1D-7059F39F53BC}"/>
    <cellStyle name="Normal 9 4 4 4 3 2" xfId="4983" xr:uid="{F6C31947-6EC9-40E0-BC35-59BC64B92AF7}"/>
    <cellStyle name="Normal 9 4 4 4 4" xfId="4106" xr:uid="{708CA322-11BB-4068-8410-B1E32E7E2B74}"/>
    <cellStyle name="Normal 9 4 4 4 4 2" xfId="4984" xr:uid="{EAAE9B28-D2F7-4A48-9E22-843F9A429B0F}"/>
    <cellStyle name="Normal 9 4 4 4 5" xfId="4981" xr:uid="{23553C88-5084-4F13-A375-0F3B02D0B19F}"/>
    <cellStyle name="Normal 9 4 4 5" xfId="2434" xr:uid="{E41283E6-FA7F-4A8D-ABA3-4F8CE46E46E4}"/>
    <cellStyle name="Normal 9 4 4 5 2" xfId="4985" xr:uid="{A668122A-A1DA-44A2-8B32-BE79BFE48E8B}"/>
    <cellStyle name="Normal 9 4 4 5 2 2" xfId="6023" xr:uid="{B5683B5F-5577-4A63-8F82-E4E204FAE1BD}"/>
    <cellStyle name="Normal 9 4 4 5 2 3" xfId="6128" xr:uid="{63A9B83F-20A2-40F4-8AF6-643DA9EE7EAA}"/>
    <cellStyle name="Normal 9 4 4 6" xfId="4107" xr:uid="{AEC943A5-D9C0-4028-A4AA-C12A39B0AF48}"/>
    <cellStyle name="Normal 9 4 4 6 2" xfId="4986" xr:uid="{6664C92A-DB1C-4660-94F0-6A5A371C59A1}"/>
    <cellStyle name="Normal 9 4 4 7" xfId="4108" xr:uid="{4C51BD39-8B7C-42FF-B16C-9AAF397BEBA6}"/>
    <cellStyle name="Normal 9 4 4 7 2" xfId="4987" xr:uid="{1002E58B-19A9-4D65-9E1A-2B5237E1BC3C}"/>
    <cellStyle name="Normal 9 4 4 8" xfId="4965" xr:uid="{F164A9B6-D6FA-421F-AFF6-E401C22CBE78}"/>
    <cellStyle name="Normal 9 4 5" xfId="417" xr:uid="{EA216286-2BD6-41AA-B33F-84527F7D1EAE}"/>
    <cellStyle name="Normal 9 4 5 2" xfId="867" xr:uid="{61700CBE-D19B-4F1E-9CD8-4FE5D79324E5}"/>
    <cellStyle name="Normal 9 4 5 2 2" xfId="2435" xr:uid="{20B9A7E9-AF3B-4EE3-94A8-A9CF5C3B756E}"/>
    <cellStyle name="Normal 9 4 5 2 2 2" xfId="2436" xr:uid="{044FC063-DA3C-44FD-8F2D-D2BF6DB31A36}"/>
    <cellStyle name="Normal 9 4 5 2 2 2 2" xfId="4991" xr:uid="{43B0BF61-3CFF-4749-9623-0F7FAD9D03EE}"/>
    <cellStyle name="Normal 9 4 5 2 2 2 2 2" xfId="6024" xr:uid="{161568D5-AD85-40F9-998F-54EB7FE4BA05}"/>
    <cellStyle name="Normal 9 4 5 2 2 2 2 3" xfId="6130" xr:uid="{426E04C7-5A58-4727-A4AD-102BD4ACB549}"/>
    <cellStyle name="Normal 9 4 5 2 2 3" xfId="4990" xr:uid="{FE3B46CC-7464-4614-90A0-5D50FC42C24F}"/>
    <cellStyle name="Normal 9 4 5 2 2 3 2" xfId="6025" xr:uid="{D3084ABC-99BC-47B3-9547-20284679F015}"/>
    <cellStyle name="Normal 9 4 5 2 2 3 3" xfId="6129" xr:uid="{1E199CA6-34BF-4C20-94DA-CB336FFD036C}"/>
    <cellStyle name="Normal 9 4 5 2 3" xfId="2437" xr:uid="{0987DE91-F307-4708-ADF4-E9EEFF00A397}"/>
    <cellStyle name="Normal 9 4 5 2 3 2" xfId="4992" xr:uid="{75E150F9-3D45-4FC6-8F04-567F9D21D7A3}"/>
    <cellStyle name="Normal 9 4 5 2 3 2 2" xfId="6026" xr:uid="{B2028C2B-6B1B-4BB3-8D56-EB81663F34D4}"/>
    <cellStyle name="Normal 9 4 5 2 3 2 3" xfId="6131" xr:uid="{FC82D3E2-DE61-481F-98F2-D21B91555917}"/>
    <cellStyle name="Normal 9 4 5 2 4" xfId="4109" xr:uid="{A75E43B2-3B00-483A-93D5-2B2C15BC0176}"/>
    <cellStyle name="Normal 9 4 5 2 4 2" xfId="4993" xr:uid="{8121EFCA-390F-465D-AD50-678F8A4119DA}"/>
    <cellStyle name="Normal 9 4 5 2 5" xfId="4989" xr:uid="{2DF9521A-29A3-4F8D-8421-A2FDC0AE7A4B}"/>
    <cellStyle name="Normal 9 4 5 3" xfId="2438" xr:uid="{53635260-DE3F-4C07-8AC1-143C583A0488}"/>
    <cellStyle name="Normal 9 4 5 3 2" xfId="2439" xr:uid="{5A8C16F3-89DD-4C3A-8860-570F51566438}"/>
    <cellStyle name="Normal 9 4 5 3 2 2" xfId="4995" xr:uid="{1FBA5DC2-467E-4323-8565-F2003CF83836}"/>
    <cellStyle name="Normal 9 4 5 3 2 2 2" xfId="6027" xr:uid="{66A29EFA-F39A-4643-989A-5235F78110F6}"/>
    <cellStyle name="Normal 9 4 5 3 2 2 3" xfId="6132" xr:uid="{5EC28CD1-2C9A-4DD5-A7BB-E1C9287C1D60}"/>
    <cellStyle name="Normal 9 4 5 3 3" xfId="4110" xr:uid="{51604768-4486-4083-8612-A41E8D45364D}"/>
    <cellStyle name="Normal 9 4 5 3 3 2" xfId="4996" xr:uid="{0D8D4592-F435-4CF5-92B2-CD498D39B9C0}"/>
    <cellStyle name="Normal 9 4 5 3 4" xfId="4111" xr:uid="{6A8A4AB7-C2E8-4259-B2BA-40643F88C7D7}"/>
    <cellStyle name="Normal 9 4 5 3 4 2" xfId="4997" xr:uid="{0E138206-2951-4921-A779-7B52425A6D9A}"/>
    <cellStyle name="Normal 9 4 5 3 5" xfId="4994" xr:uid="{AE2D715B-0635-469B-9BE6-7CFDB3AE788D}"/>
    <cellStyle name="Normal 9 4 5 4" xfId="2440" xr:uid="{A88FEA45-E02E-4ED7-A699-057290EC7B9D}"/>
    <cellStyle name="Normal 9 4 5 4 2" xfId="4998" xr:uid="{61A43176-4F49-4C9D-BEB0-AD866DE66732}"/>
    <cellStyle name="Normal 9 4 5 4 2 2" xfId="6028" xr:uid="{226E2FAF-FD50-46F5-B3EA-C99AD3F8892A}"/>
    <cellStyle name="Normal 9 4 5 4 2 3" xfId="6133" xr:uid="{7A2F9D96-4B73-4D1A-9B19-F77A3F228629}"/>
    <cellStyle name="Normal 9 4 5 5" xfId="4112" xr:uid="{5F6A436F-EC35-40BA-B9EF-513E9BB5BA6C}"/>
    <cellStyle name="Normal 9 4 5 5 2" xfId="4999" xr:uid="{973536B1-B2FC-4012-8A9F-AC4FF2E2B81A}"/>
    <cellStyle name="Normal 9 4 5 6" xfId="4113" xr:uid="{154B21D3-BF8B-442E-8B29-EFFD306A6E50}"/>
    <cellStyle name="Normal 9 4 5 6 2" xfId="5000" xr:uid="{3EF0EAC7-8CE0-4B83-93AC-3349ECD230EE}"/>
    <cellStyle name="Normal 9 4 5 7" xfId="4988" xr:uid="{B84EDF49-6060-4348-A668-0C1BD2E1F59F}"/>
    <cellStyle name="Normal 9 4 6" xfId="418" xr:uid="{D35B7AC6-93DE-4E15-B939-288999D4FEB5}"/>
    <cellStyle name="Normal 9 4 6 2" xfId="2441" xr:uid="{16F81C7F-A9DF-47CC-ABB4-4A7B49157570}"/>
    <cellStyle name="Normal 9 4 6 2 2" xfId="2442" xr:uid="{9322A998-1376-4CC1-83D4-17CD96988B7B}"/>
    <cellStyle name="Normal 9 4 6 2 2 2" xfId="5003" xr:uid="{C3C7F857-A83C-40C2-A6A4-4A53C9E0D260}"/>
    <cellStyle name="Normal 9 4 6 2 2 2 2" xfId="6029" xr:uid="{AD88A64A-3E36-4822-AC4E-60DB1183F6BF}"/>
    <cellStyle name="Normal 9 4 6 2 2 2 3" xfId="6134" xr:uid="{E20B5231-46D0-4288-9260-ACF2E6FEB424}"/>
    <cellStyle name="Normal 9 4 6 2 3" xfId="4114" xr:uid="{D34C3981-0D3C-45A2-A538-13E46D3A354C}"/>
    <cellStyle name="Normal 9 4 6 2 3 2" xfId="5004" xr:uid="{F8306A48-FE3A-4488-9D10-AC0F868D78B9}"/>
    <cellStyle name="Normal 9 4 6 2 4" xfId="4115" xr:uid="{FC056EFD-F9C2-4B86-90EC-139A38E35655}"/>
    <cellStyle name="Normal 9 4 6 2 4 2" xfId="5005" xr:uid="{AEFED923-1D37-4485-869A-2D29FD4BD2B9}"/>
    <cellStyle name="Normal 9 4 6 2 5" xfId="5002" xr:uid="{7BDB0BB0-8153-43A3-864C-68BAB7A00C79}"/>
    <cellStyle name="Normal 9 4 6 3" xfId="2443" xr:uid="{1DF443D8-CBB0-4CB7-A355-C3FA00F59244}"/>
    <cellStyle name="Normal 9 4 6 3 2" xfId="5006" xr:uid="{23291DE5-E380-42A3-88F4-81521A2D4696}"/>
    <cellStyle name="Normal 9 4 6 3 2 2" xfId="6030" xr:uid="{24F126D2-224A-4C72-9588-CB984694C92C}"/>
    <cellStyle name="Normal 9 4 6 3 2 3" xfId="6135" xr:uid="{3B4F1EB6-6D16-48E8-BC27-A99000D6C795}"/>
    <cellStyle name="Normal 9 4 6 4" xfId="4116" xr:uid="{57D10C3C-1DCF-4734-A473-E9FF155C8FD0}"/>
    <cellStyle name="Normal 9 4 6 4 2" xfId="5007" xr:uid="{E09F6861-603A-4C34-9CCD-E14C328E3469}"/>
    <cellStyle name="Normal 9 4 6 5" xfId="4117" xr:uid="{FBDDE66C-077F-4C39-9BA9-5B31EF1A7402}"/>
    <cellStyle name="Normal 9 4 6 5 2" xfId="5008" xr:uid="{D49DCEE7-F27C-446A-A487-C92C4E2D36E4}"/>
    <cellStyle name="Normal 9 4 6 6" xfId="5001" xr:uid="{D7794FA5-5F5E-4615-83C1-85C488B55F85}"/>
    <cellStyle name="Normal 9 4 7" xfId="2444" xr:uid="{045810F3-2ECD-4102-936D-016AC8316CF3}"/>
    <cellStyle name="Normal 9 4 7 2" xfId="2445" xr:uid="{A7C65B3C-18F3-4ACD-BB1C-C166FF2E7B60}"/>
    <cellStyle name="Normal 9 4 7 2 2" xfId="5010" xr:uid="{8C37E22B-F216-462B-B3E5-1BA302648EE4}"/>
    <cellStyle name="Normal 9 4 7 2 2 2" xfId="6031" xr:uid="{328152F4-A4A8-427F-A1FF-C1EE58579404}"/>
    <cellStyle name="Normal 9 4 7 2 2 3" xfId="6136" xr:uid="{F9FAB4DE-6B68-4078-8F61-EAA99B52C1F8}"/>
    <cellStyle name="Normal 9 4 7 3" xfId="4118" xr:uid="{CD2E24A9-089A-481C-8A41-989806DCBAF6}"/>
    <cellStyle name="Normal 9 4 7 3 2" xfId="5011" xr:uid="{65F8A09D-CC89-47F5-96B5-01A16CB89DA9}"/>
    <cellStyle name="Normal 9 4 7 4" xfId="4119" xr:uid="{1964321D-2ECC-445F-AA00-1150C4529E37}"/>
    <cellStyle name="Normal 9 4 7 4 2" xfId="5012" xr:uid="{A300B679-7F20-4F4D-B5F6-5A67C0B56AA0}"/>
    <cellStyle name="Normal 9 4 7 5" xfId="5009" xr:uid="{20AD650E-602C-4329-B428-E588E5DF4DE2}"/>
    <cellStyle name="Normal 9 4 8" xfId="2446" xr:uid="{58E0B46D-5BA5-4D95-A31E-80595A0CAD8A}"/>
    <cellStyle name="Normal 9 4 8 2" xfId="4120" xr:uid="{730A1FC8-7CD6-4821-9A5D-A1B2E27F3113}"/>
    <cellStyle name="Normal 9 4 8 2 2" xfId="5014" xr:uid="{071F67F8-694B-4F08-A071-951C788FF795}"/>
    <cellStyle name="Normal 9 4 8 3" xfId="4121" xr:uid="{80CCF805-E3CF-40B8-958B-B69BA7C08F5F}"/>
    <cellStyle name="Normal 9 4 8 3 2" xfId="5015" xr:uid="{12AD89CE-6A7D-4A40-896C-96B90A2AF4F2}"/>
    <cellStyle name="Normal 9 4 8 4" xfId="4122" xr:uid="{B99358CD-D6F9-4E55-B4B9-CF665541A4EB}"/>
    <cellStyle name="Normal 9 4 8 4 2" xfId="5016" xr:uid="{45D9AD18-F2FF-4572-B1B4-EE89EF301EEE}"/>
    <cellStyle name="Normal 9 4 8 5" xfId="5013" xr:uid="{70C0D9C2-2D09-4187-A320-24F805EEEF81}"/>
    <cellStyle name="Normal 9 4 9" xfId="4123" xr:uid="{06FFEB38-A55E-4082-8411-9A2E61AB6749}"/>
    <cellStyle name="Normal 9 4 9 2" xfId="5017" xr:uid="{2020FC83-3A9C-4637-AE35-F74AFD89CBC4}"/>
    <cellStyle name="Normal 9 4 9 2 2" xfId="6072" xr:uid="{DAD855DF-4BC8-4B6C-82A9-B006EE1FE710}"/>
    <cellStyle name="Normal 9 4 9 2 3" xfId="6137" xr:uid="{EFF3B6D3-0344-4726-AF75-8795D1A7EF8F}"/>
    <cellStyle name="Normal 9 5" xfId="178" xr:uid="{E04C74E2-7A5A-4E92-950A-01D9DA4B4E1D}"/>
    <cellStyle name="Normal 9 5 10" xfId="4124" xr:uid="{260FF843-2758-4443-A1C6-8840C9ACA51F}"/>
    <cellStyle name="Normal 9 5 10 2" xfId="5019" xr:uid="{7D478574-CB22-4504-9D25-5079D59756B4}"/>
    <cellStyle name="Normal 9 5 11" xfId="4125" xr:uid="{9FB8F3C6-5C9E-4F79-B3AC-112CD54D20F1}"/>
    <cellStyle name="Normal 9 5 11 2" xfId="5020" xr:uid="{5234C97C-1657-4062-8C31-EE92B504DAAC}"/>
    <cellStyle name="Normal 9 5 12" xfId="5018" xr:uid="{C2959F4D-5670-41BB-882A-E716C1173E89}"/>
    <cellStyle name="Normal 9 5 2" xfId="179" xr:uid="{53A5C43E-0F1E-4B09-9195-FDAEF20E2A1D}"/>
    <cellStyle name="Normal 9 5 2 10" xfId="5021" xr:uid="{6E2296C3-D03F-4278-BB3C-D00CA74A8244}"/>
    <cellStyle name="Normal 9 5 2 2" xfId="419" xr:uid="{909FC15D-D4EA-464B-AFCB-D7F1B493C44E}"/>
    <cellStyle name="Normal 9 5 2 2 2" xfId="868" xr:uid="{DD57E073-4DB1-4807-B389-B67BAF2E321A}"/>
    <cellStyle name="Normal 9 5 2 2 2 2" xfId="869" xr:uid="{3BB97822-EC9A-46B2-A733-444A6880E3B7}"/>
    <cellStyle name="Normal 9 5 2 2 2 2 2" xfId="2447" xr:uid="{4A7C50D3-E3C6-4FD3-AECC-C48279E49AF7}"/>
    <cellStyle name="Normal 9 5 2 2 2 2 2 2" xfId="5025" xr:uid="{A338CA27-0FDA-4B8A-9864-D720CC09D557}"/>
    <cellStyle name="Normal 9 5 2 2 2 2 2 2 2" xfId="6032" xr:uid="{C892594B-2C3F-4AFD-B8B9-9BE43640CF5F}"/>
    <cellStyle name="Normal 9 5 2 2 2 2 2 2 3" xfId="6138" xr:uid="{BCC8DD29-47E3-4BA0-AF99-B5444456B9A1}"/>
    <cellStyle name="Normal 9 5 2 2 2 2 3" xfId="4126" xr:uid="{D19A4344-CDC2-4151-84F5-C9A9F9E95151}"/>
    <cellStyle name="Normal 9 5 2 2 2 2 3 2" xfId="5026" xr:uid="{7A2DAB87-7D75-4C71-A276-593A040AE1E0}"/>
    <cellStyle name="Normal 9 5 2 2 2 2 4" xfId="4127" xr:uid="{81A4BB8F-716E-4005-B452-73191C2CCA80}"/>
    <cellStyle name="Normal 9 5 2 2 2 2 4 2" xfId="5027" xr:uid="{76A033D1-08CB-40FD-9198-AB2C991B4C31}"/>
    <cellStyle name="Normal 9 5 2 2 2 2 5" xfId="5024" xr:uid="{3800E380-1EA4-45EB-9831-C80464C624AC}"/>
    <cellStyle name="Normal 9 5 2 2 2 3" xfId="2448" xr:uid="{02AF03BA-875E-41D6-8EBA-445589E1DE4C}"/>
    <cellStyle name="Normal 9 5 2 2 2 3 2" xfId="4128" xr:uid="{4FCF0CEA-33E6-4EDB-A26E-D316BB9F6CC2}"/>
    <cellStyle name="Normal 9 5 2 2 2 3 2 2" xfId="5029" xr:uid="{B9B1D838-F124-4CD4-B041-9835FA400938}"/>
    <cellStyle name="Normal 9 5 2 2 2 3 3" xfId="4129" xr:uid="{8FEA3CE6-DE25-4C55-8E5B-B54122B68226}"/>
    <cellStyle name="Normal 9 5 2 2 2 3 3 2" xfId="5030" xr:uid="{C64F1CF7-C875-4534-B510-2D6A20D39093}"/>
    <cellStyle name="Normal 9 5 2 2 2 3 4" xfId="4130" xr:uid="{3ABF32E5-C6BF-4B5E-97A8-5A58B328DBC8}"/>
    <cellStyle name="Normal 9 5 2 2 2 3 4 2" xfId="5031" xr:uid="{5B1AAFA2-82B2-457C-83AB-A177D50DE059}"/>
    <cellStyle name="Normal 9 5 2 2 2 3 5" xfId="5028" xr:uid="{58F6211D-2EB4-4A6E-B637-000C137A7AE5}"/>
    <cellStyle name="Normal 9 5 2 2 2 4" xfId="4131" xr:uid="{9C247D50-62CD-4F05-A212-ABFFD560AEE9}"/>
    <cellStyle name="Normal 9 5 2 2 2 4 2" xfId="5032" xr:uid="{376F39A5-7309-42A1-B576-6935ADE878D8}"/>
    <cellStyle name="Normal 9 5 2 2 2 5" xfId="4132" xr:uid="{05A6B5D7-F427-4A04-8A8D-68128AFEC2B4}"/>
    <cellStyle name="Normal 9 5 2 2 2 5 2" xfId="5033" xr:uid="{DE344662-1B92-48A9-B088-901879DCF749}"/>
    <cellStyle name="Normal 9 5 2 2 2 6" xfId="4133" xr:uid="{6C173544-A4C4-4946-AED8-EC2F3B88AFCC}"/>
    <cellStyle name="Normal 9 5 2 2 2 6 2" xfId="5034" xr:uid="{6F5FA8CB-09A0-40F8-BE32-DFC67E1249A8}"/>
    <cellStyle name="Normal 9 5 2 2 2 7" xfId="5023" xr:uid="{5A509557-DF7B-460D-82B8-C38419EA76DA}"/>
    <cellStyle name="Normal 9 5 2 2 3" xfId="870" xr:uid="{53B677AE-DB20-49E7-B829-B99A8D0AC51C}"/>
    <cellStyle name="Normal 9 5 2 2 3 2" xfId="2449" xr:uid="{113B7D33-6B07-4618-9238-7B7A30A4C425}"/>
    <cellStyle name="Normal 9 5 2 2 3 2 2" xfId="4134" xr:uid="{2568CDBC-14DF-49F2-843A-C5462D459575}"/>
    <cellStyle name="Normal 9 5 2 2 3 2 2 2" xfId="5037" xr:uid="{3ED2D0F6-D758-4B87-AA94-6910FCFC6909}"/>
    <cellStyle name="Normal 9 5 2 2 3 2 3" xfId="4135" xr:uid="{B266E755-0253-4B43-BC67-DF62AE304BE7}"/>
    <cellStyle name="Normal 9 5 2 2 3 2 3 2" xfId="5038" xr:uid="{87CA6479-A3C3-41C2-869F-35D38B1C3F64}"/>
    <cellStyle name="Normal 9 5 2 2 3 2 4" xfId="4136" xr:uid="{7747D1C2-BAA7-49CD-A28B-F6F68337FED4}"/>
    <cellStyle name="Normal 9 5 2 2 3 2 4 2" xfId="5039" xr:uid="{8EF564C0-C08F-4C60-9AE3-77335FEC5BDF}"/>
    <cellStyle name="Normal 9 5 2 2 3 2 5" xfId="5036" xr:uid="{DF4F1F21-8E51-4A75-A952-04BCE61867D2}"/>
    <cellStyle name="Normal 9 5 2 2 3 3" xfId="4137" xr:uid="{22C377A1-7A1B-4834-80E2-4CF953521DF7}"/>
    <cellStyle name="Normal 9 5 2 2 3 3 2" xfId="5040" xr:uid="{61CB3B6C-AB9D-483D-A8BE-731198FAB83C}"/>
    <cellStyle name="Normal 9 5 2 2 3 4" xfId="4138" xr:uid="{F2889D35-D9E4-4CAB-889B-4647076F86E2}"/>
    <cellStyle name="Normal 9 5 2 2 3 4 2" xfId="5041" xr:uid="{8BC595D4-43DA-4A63-BA0E-798FCAD11F1C}"/>
    <cellStyle name="Normal 9 5 2 2 3 5" xfId="4139" xr:uid="{62D319BC-B24D-4983-AB0D-B9921BF6048D}"/>
    <cellStyle name="Normal 9 5 2 2 3 5 2" xfId="5042" xr:uid="{72B1362E-4AA5-4EAD-B434-A123D358DF91}"/>
    <cellStyle name="Normal 9 5 2 2 3 6" xfId="5035" xr:uid="{8754C8FB-E701-4590-A9CF-4914AD308042}"/>
    <cellStyle name="Normal 9 5 2 2 4" xfId="2450" xr:uid="{D6159375-FE9E-4853-9A8B-5AF3242A40CD}"/>
    <cellStyle name="Normal 9 5 2 2 4 2" xfId="4140" xr:uid="{15DB86F3-5602-4059-9030-7512C0F944DE}"/>
    <cellStyle name="Normal 9 5 2 2 4 2 2" xfId="5044" xr:uid="{AF2779A9-61B5-449A-B1AD-52232A4E7A4C}"/>
    <cellStyle name="Normal 9 5 2 2 4 3" xfId="4141" xr:uid="{EDD50B6A-562F-43EE-A5B0-9565848B9AF2}"/>
    <cellStyle name="Normal 9 5 2 2 4 3 2" xfId="5045" xr:uid="{50697F21-AFFF-44F2-92D1-D978C5276A67}"/>
    <cellStyle name="Normal 9 5 2 2 4 4" xfId="4142" xr:uid="{83484A26-C7D0-45E8-8ABA-BC8DE0CD35B9}"/>
    <cellStyle name="Normal 9 5 2 2 4 4 2" xfId="5046" xr:uid="{AAE58EC0-2B38-4ECA-A8A2-E0E2B44BA4F7}"/>
    <cellStyle name="Normal 9 5 2 2 4 5" xfId="5043" xr:uid="{C520334E-43DE-4CF8-8742-A88403D36466}"/>
    <cellStyle name="Normal 9 5 2 2 5" xfId="4143" xr:uid="{5B71732E-4422-41A8-97B1-5CE61713907F}"/>
    <cellStyle name="Normal 9 5 2 2 5 2" xfId="4144" xr:uid="{70D496B0-94EC-4EBE-AFDF-3F2726A5C735}"/>
    <cellStyle name="Normal 9 5 2 2 5 2 2" xfId="5048" xr:uid="{5A33B983-6E35-40C3-AFE6-C9A9C69AC4DC}"/>
    <cellStyle name="Normal 9 5 2 2 5 3" xfId="4145" xr:uid="{39983CBA-F329-4990-9525-78D5F176B9DD}"/>
    <cellStyle name="Normal 9 5 2 2 5 3 2" xfId="5049" xr:uid="{4C3C11BE-20AA-4E0B-89C6-80E02956445B}"/>
    <cellStyle name="Normal 9 5 2 2 5 4" xfId="4146" xr:uid="{5211A414-4474-4478-B95F-EB6AF4727242}"/>
    <cellStyle name="Normal 9 5 2 2 5 4 2" xfId="5050" xr:uid="{E9314549-2D3D-4097-8D5C-2778B61C4A7E}"/>
    <cellStyle name="Normal 9 5 2 2 5 5" xfId="5047" xr:uid="{9AAB729F-2EDB-4CA7-A0D3-8EBDEA25051D}"/>
    <cellStyle name="Normal 9 5 2 2 6" xfId="4147" xr:uid="{1665E783-2984-4731-9D9C-D133A84DFFE9}"/>
    <cellStyle name="Normal 9 5 2 2 6 2" xfId="5051" xr:uid="{62D7AE9B-792D-4B2E-B576-92FBBB60366B}"/>
    <cellStyle name="Normal 9 5 2 2 7" xfId="4148" xr:uid="{90393286-6E8E-42BD-B561-B106DE7827DF}"/>
    <cellStyle name="Normal 9 5 2 2 7 2" xfId="5052" xr:uid="{0814654E-D0A9-4BC4-AB18-C53413DAB5BB}"/>
    <cellStyle name="Normal 9 5 2 2 8" xfId="4149" xr:uid="{3B0124BD-229C-4CA0-9447-E43D051609B2}"/>
    <cellStyle name="Normal 9 5 2 2 8 2" xfId="5053" xr:uid="{8E11CD71-6299-47D6-A78E-BAA21299B897}"/>
    <cellStyle name="Normal 9 5 2 2 9" xfId="5022" xr:uid="{9131F7F9-0AF7-4173-8ECA-F6A860303F0F}"/>
    <cellStyle name="Normal 9 5 2 3" xfId="871" xr:uid="{872AD24F-0422-40E8-B768-E40AD9847E92}"/>
    <cellStyle name="Normal 9 5 2 3 2" xfId="872" xr:uid="{FA3D6473-96DD-4528-B037-969D319FA61F}"/>
    <cellStyle name="Normal 9 5 2 3 2 2" xfId="873" xr:uid="{E766525C-8920-4C09-9E29-534B075744BF}"/>
    <cellStyle name="Normal 9 5 2 3 2 2 2" xfId="5056" xr:uid="{382B6B57-9C24-40F7-AF87-0116349F6A02}"/>
    <cellStyle name="Normal 9 5 2 3 2 2 2 2" xfId="6033" xr:uid="{8BB432C7-4551-4D39-A2D5-712D2128604E}"/>
    <cellStyle name="Normal 9 5 2 3 2 2 2 3" xfId="6139" xr:uid="{ECDE5EA2-D225-48C4-A857-DC4D4FD003BD}"/>
    <cellStyle name="Normal 9 5 2 3 2 3" xfId="4150" xr:uid="{58BC4DD2-7EF7-4672-BB86-2B83684BA57F}"/>
    <cellStyle name="Normal 9 5 2 3 2 3 2" xfId="5057" xr:uid="{7A619715-CF61-4CCF-9874-471718594CC8}"/>
    <cellStyle name="Normal 9 5 2 3 2 4" xfId="4151" xr:uid="{A961012B-D761-41F5-8303-5616CA91BCC0}"/>
    <cellStyle name="Normal 9 5 2 3 2 4 2" xfId="5058" xr:uid="{CAB824F9-CE28-40C8-819D-998F5E3A2CCE}"/>
    <cellStyle name="Normal 9 5 2 3 2 5" xfId="5055" xr:uid="{C643779D-46CB-4F37-B9A7-8B7CEDEC5EA2}"/>
    <cellStyle name="Normal 9 5 2 3 3" xfId="874" xr:uid="{E5AA658E-5E2A-4A2A-85BA-E733B95FACD7}"/>
    <cellStyle name="Normal 9 5 2 3 3 2" xfId="4152" xr:uid="{AB92927D-CF71-499E-A4DB-CC0D81DE2545}"/>
    <cellStyle name="Normal 9 5 2 3 3 2 2" xfId="5060" xr:uid="{0AF943F9-C7FD-4738-AEE6-65CF4920E4C8}"/>
    <cellStyle name="Normal 9 5 2 3 3 3" xfId="4153" xr:uid="{78055F11-E4E5-4F12-8D64-7DC38D379566}"/>
    <cellStyle name="Normal 9 5 2 3 3 3 2" xfId="5061" xr:uid="{F0FFC8EC-B020-4597-ADA2-E58F15C4E8BD}"/>
    <cellStyle name="Normal 9 5 2 3 3 4" xfId="4154" xr:uid="{9B388530-4C57-417F-ADB6-7EEB22CEF124}"/>
    <cellStyle name="Normal 9 5 2 3 3 4 2" xfId="5062" xr:uid="{057DF348-542F-48D2-A272-1EDDE67E92BE}"/>
    <cellStyle name="Normal 9 5 2 3 3 5" xfId="5059" xr:uid="{92DA82B1-897B-46BB-B069-AB2936630681}"/>
    <cellStyle name="Normal 9 5 2 3 4" xfId="4155" xr:uid="{CA3621C5-C86E-4650-A9B3-F96603C2B1DA}"/>
    <cellStyle name="Normal 9 5 2 3 4 2" xfId="5063" xr:uid="{3ECDE61E-428F-41FF-A993-C31751568791}"/>
    <cellStyle name="Normal 9 5 2 3 5" xfId="4156" xr:uid="{87736E1F-CB09-4D9C-B921-4BCDB0498093}"/>
    <cellStyle name="Normal 9 5 2 3 5 2" xfId="5064" xr:uid="{574B9363-1D29-4ED2-8DDB-E176A6BA2D00}"/>
    <cellStyle name="Normal 9 5 2 3 6" xfId="4157" xr:uid="{983AFE45-17A5-4862-9C92-5C0FF8A1A8CC}"/>
    <cellStyle name="Normal 9 5 2 3 6 2" xfId="5065" xr:uid="{26C65F75-9D77-47B9-A98C-AE2D20D69CD0}"/>
    <cellStyle name="Normal 9 5 2 3 7" xfId="5054" xr:uid="{C3203DBD-CCDC-4992-B025-0C07521E3914}"/>
    <cellStyle name="Normal 9 5 2 4" xfId="875" xr:uid="{F167DF0C-CECD-4038-8BDB-3BAE2ECFDE40}"/>
    <cellStyle name="Normal 9 5 2 4 2" xfId="876" xr:uid="{FFF36DFD-7586-4A5D-92A8-5AE900C9385F}"/>
    <cellStyle name="Normal 9 5 2 4 2 2" xfId="4158" xr:uid="{28861231-976C-47FD-8245-495AC42DCA6C}"/>
    <cellStyle name="Normal 9 5 2 4 2 2 2" xfId="5068" xr:uid="{A14E962A-45D1-4656-BE16-775A564F7001}"/>
    <cellStyle name="Normal 9 5 2 4 2 3" xfId="4159" xr:uid="{6D3A6A84-FF39-49C2-A56A-70D40D1D1F3A}"/>
    <cellStyle name="Normal 9 5 2 4 2 3 2" xfId="5069" xr:uid="{1C5D5DAD-8AD0-4A9C-8C6F-DB080DFC1EA3}"/>
    <cellStyle name="Normal 9 5 2 4 2 4" xfId="4160" xr:uid="{08578649-2B42-4780-93B3-DEA2ED6F8C7E}"/>
    <cellStyle name="Normal 9 5 2 4 2 4 2" xfId="5070" xr:uid="{7538340B-2D1E-4373-8C4A-085269C6E563}"/>
    <cellStyle name="Normal 9 5 2 4 2 5" xfId="5067" xr:uid="{C1C3F45D-44E0-4A71-91E8-C1E6E6A2C5EF}"/>
    <cellStyle name="Normal 9 5 2 4 3" xfId="4161" xr:uid="{5A1B991A-2BB9-4362-8BBD-570CDFD9BEBD}"/>
    <cellStyle name="Normal 9 5 2 4 3 2" xfId="5071" xr:uid="{86B08A9D-CB7C-438A-8AD2-1CF961E393C1}"/>
    <cellStyle name="Normal 9 5 2 4 4" xfId="4162" xr:uid="{4519BF4F-4592-4116-816F-E584C54242BA}"/>
    <cellStyle name="Normal 9 5 2 4 4 2" xfId="5072" xr:uid="{CD3BDB1A-B4FA-4965-BE0E-1858D75273F9}"/>
    <cellStyle name="Normal 9 5 2 4 5" xfId="4163" xr:uid="{651E83CB-1289-4E38-B281-77F64FB4B1F1}"/>
    <cellStyle name="Normal 9 5 2 4 5 2" xfId="5073" xr:uid="{3C37482E-2EB2-4D22-B390-D42E19614BAF}"/>
    <cellStyle name="Normal 9 5 2 4 6" xfId="5066" xr:uid="{DFEAC003-420D-41BE-832F-0CFDB7FC6188}"/>
    <cellStyle name="Normal 9 5 2 5" xfId="877" xr:uid="{68EEA07F-ECD4-4885-AB2E-C4BC50DB2032}"/>
    <cellStyle name="Normal 9 5 2 5 2" xfId="4164" xr:uid="{BAB254FF-2437-4821-B57B-D25E0EB022E6}"/>
    <cellStyle name="Normal 9 5 2 5 2 2" xfId="5075" xr:uid="{91B6A401-3AEB-4D15-9FA1-7131E2C5EA02}"/>
    <cellStyle name="Normal 9 5 2 5 3" xfId="4165" xr:uid="{8D10BF70-8D75-4829-B901-63A8733E1179}"/>
    <cellStyle name="Normal 9 5 2 5 3 2" xfId="5076" xr:uid="{A99E7444-FB4D-4516-BFE0-98D1A720D6DC}"/>
    <cellStyle name="Normal 9 5 2 5 4" xfId="4166" xr:uid="{A9FA33B9-A92F-478D-955B-0E3DF45F302A}"/>
    <cellStyle name="Normal 9 5 2 5 4 2" xfId="5077" xr:uid="{BD1B4D29-4B9E-46A2-B387-74C03EF63A9D}"/>
    <cellStyle name="Normal 9 5 2 5 5" xfId="5074" xr:uid="{46815703-0DEA-49B4-B8AE-D668EC9DE6B1}"/>
    <cellStyle name="Normal 9 5 2 6" xfId="4167" xr:uid="{189746C6-5B9B-4AA4-8FC4-2C5D493F85AD}"/>
    <cellStyle name="Normal 9 5 2 6 2" xfId="4168" xr:uid="{429613B0-9794-4B0C-BFF7-2AD4A6B83F06}"/>
    <cellStyle name="Normal 9 5 2 6 2 2" xfId="5079" xr:uid="{DA59AE7E-0CD4-45F9-B827-BC1D50654A60}"/>
    <cellStyle name="Normal 9 5 2 6 3" xfId="4169" xr:uid="{72211D60-C29D-4923-9946-443774F1BCA1}"/>
    <cellStyle name="Normal 9 5 2 6 3 2" xfId="5080" xr:uid="{529D0F7D-8CC8-4D5E-805E-91D6745F8E93}"/>
    <cellStyle name="Normal 9 5 2 6 4" xfId="4170" xr:uid="{FB567CBB-4611-42A8-A57E-8072DCDA8B4D}"/>
    <cellStyle name="Normal 9 5 2 6 4 2" xfId="5081" xr:uid="{C92D08CF-06F8-4599-9A0A-8AE91F42D36D}"/>
    <cellStyle name="Normal 9 5 2 6 5" xfId="5078" xr:uid="{89430170-E7FE-45FE-A4CC-F679070DEDCD}"/>
    <cellStyle name="Normal 9 5 2 7" xfId="4171" xr:uid="{BA6ACF75-585C-45F8-B8BA-D23954AC6307}"/>
    <cellStyle name="Normal 9 5 2 7 2" xfId="5082" xr:uid="{2091BE46-7D97-49BA-A445-81CAF7AB5F2E}"/>
    <cellStyle name="Normal 9 5 2 8" xfId="4172" xr:uid="{71380324-18CA-4274-8CE1-B24011D1E797}"/>
    <cellStyle name="Normal 9 5 2 8 2" xfId="5083" xr:uid="{FC7A2B84-6ED7-4EB6-BC7F-050A5DFA009C}"/>
    <cellStyle name="Normal 9 5 2 9" xfId="4173" xr:uid="{FFAC2620-A390-4B89-907A-3DEC3D5443A5}"/>
    <cellStyle name="Normal 9 5 2 9 2" xfId="5084" xr:uid="{9C737B20-77B0-4A37-AE5F-AB22846C330D}"/>
    <cellStyle name="Normal 9 5 3" xfId="420" xr:uid="{0DDF50CF-C1C5-4A03-BC22-75D0A934F2FC}"/>
    <cellStyle name="Normal 9 5 3 2" xfId="878" xr:uid="{FB3BBBDE-0235-4C41-ABD0-F496B36206EC}"/>
    <cellStyle name="Normal 9 5 3 2 2" xfId="879" xr:uid="{B06F9671-8CD2-4E7B-B2A5-2EBEE43BEC2A}"/>
    <cellStyle name="Normal 9 5 3 2 2 2" xfId="2451" xr:uid="{F5CECA12-BFE8-486A-BCDB-B56572C5AAC2}"/>
    <cellStyle name="Normal 9 5 3 2 2 2 2" xfId="2452" xr:uid="{BA312EE4-E421-456C-B775-8DD403FB1F40}"/>
    <cellStyle name="Normal 9 5 3 2 2 2 2 2" xfId="5089" xr:uid="{1C99796E-856D-4829-9DC9-0AE693FA4785}"/>
    <cellStyle name="Normal 9 5 3 2 2 2 3" xfId="5088" xr:uid="{5A4439A8-50BC-47C6-B570-DFD6B7EDAA86}"/>
    <cellStyle name="Normal 9 5 3 2 2 3" xfId="2453" xr:uid="{3BA34FC0-BF9F-40D4-91A6-96A85F77200E}"/>
    <cellStyle name="Normal 9 5 3 2 2 3 2" xfId="5090" xr:uid="{BAADA0A1-761F-4060-BC30-A78C684FB123}"/>
    <cellStyle name="Normal 9 5 3 2 2 4" xfId="4174" xr:uid="{EA740484-2649-48B0-8C98-A036995A7EA3}"/>
    <cellStyle name="Normal 9 5 3 2 2 4 2" xfId="5091" xr:uid="{D886AF3B-70AC-45D6-A963-CFB4C9AE6883}"/>
    <cellStyle name="Normal 9 5 3 2 2 5" xfId="5087" xr:uid="{F8548EF3-1719-4B70-ACA1-1B811A6811F2}"/>
    <cellStyle name="Normal 9 5 3 2 3" xfId="2454" xr:uid="{AEAA1B3E-E2F1-4BD6-BCFE-88BC448BCE94}"/>
    <cellStyle name="Normal 9 5 3 2 3 2" xfId="2455" xr:uid="{9AD00134-60EF-44D4-941B-5E4C47F8597A}"/>
    <cellStyle name="Normal 9 5 3 2 3 2 2" xfId="5093" xr:uid="{CB710AF7-49EB-4848-994F-454970A7EC06}"/>
    <cellStyle name="Normal 9 5 3 2 3 3" xfId="4175" xr:uid="{12F71A7A-7B13-4DCA-9CDF-A4F2E13A594B}"/>
    <cellStyle name="Normal 9 5 3 2 3 3 2" xfId="5094" xr:uid="{CB60E578-4CF3-4D43-8741-F33AB550BE10}"/>
    <cellStyle name="Normal 9 5 3 2 3 4" xfId="4176" xr:uid="{DC2BEF57-3876-4BC4-AFD6-8D004BCF9B9B}"/>
    <cellStyle name="Normal 9 5 3 2 3 4 2" xfId="5095" xr:uid="{E27689AC-8BF6-4961-95FC-6EE3466921AD}"/>
    <cellStyle name="Normal 9 5 3 2 3 5" xfId="5092" xr:uid="{BE3C5CC5-9A42-4E50-9174-CCC29061EE5D}"/>
    <cellStyle name="Normal 9 5 3 2 4" xfId="2456" xr:uid="{E7C8BF1A-2EDF-4FE6-B15F-53D5A8EFCA62}"/>
    <cellStyle name="Normal 9 5 3 2 4 2" xfId="5096" xr:uid="{B7149250-F248-44B4-84C4-AD8A8D7EC5B8}"/>
    <cellStyle name="Normal 9 5 3 2 5" xfId="4177" xr:uid="{B92E6D99-1C0B-489F-9F53-52661E83878F}"/>
    <cellStyle name="Normal 9 5 3 2 5 2" xfId="5097" xr:uid="{3043088C-D212-4F2B-AFA4-60D1CA168E62}"/>
    <cellStyle name="Normal 9 5 3 2 6" xfId="4178" xr:uid="{26826937-1EDB-4E92-B6AF-E453EDD9BC0E}"/>
    <cellStyle name="Normal 9 5 3 2 6 2" xfId="5098" xr:uid="{E27207E5-FFD8-4305-9A8E-232F6F57FD07}"/>
    <cellStyle name="Normal 9 5 3 2 7" xfId="5086" xr:uid="{AA276905-90DA-48C9-8540-0862EBA5B06E}"/>
    <cellStyle name="Normal 9 5 3 3" xfId="880" xr:uid="{340B266D-A522-4947-B08B-25F87409DCDC}"/>
    <cellStyle name="Normal 9 5 3 3 2" xfId="2457" xr:uid="{96A98652-88F7-4917-8B17-F01FBAEABC15}"/>
    <cellStyle name="Normal 9 5 3 3 2 2" xfId="2458" xr:uid="{8F523F86-F006-460D-81AA-F67904AA433A}"/>
    <cellStyle name="Normal 9 5 3 3 2 2 2" xfId="5101" xr:uid="{4B9FE41C-032E-47A8-BD0C-4A33BCEA4002}"/>
    <cellStyle name="Normal 9 5 3 3 2 3" xfId="4179" xr:uid="{C5909637-4613-4937-9437-691AA76FA3D1}"/>
    <cellStyle name="Normal 9 5 3 3 2 3 2" xfId="5102" xr:uid="{C185A6CF-6668-4FD1-B630-AA6CD414F6A8}"/>
    <cellStyle name="Normal 9 5 3 3 2 4" xfId="4180" xr:uid="{25192881-944C-42E6-96CA-EE5EE298D39A}"/>
    <cellStyle name="Normal 9 5 3 3 2 4 2" xfId="5103" xr:uid="{2C4B3948-5C6D-4BCD-863B-45BFC95B4698}"/>
    <cellStyle name="Normal 9 5 3 3 2 5" xfId="5100" xr:uid="{040EE575-7A3C-4577-8555-5349014A1B75}"/>
    <cellStyle name="Normal 9 5 3 3 3" xfId="2459" xr:uid="{554B58CA-B16D-431F-B38A-F376D373F845}"/>
    <cellStyle name="Normal 9 5 3 3 3 2" xfId="5104" xr:uid="{339F16F6-7E63-4BEF-B65F-3FE732DD8E45}"/>
    <cellStyle name="Normal 9 5 3 3 4" xfId="4181" xr:uid="{348C42B9-C96C-4EFD-9517-C1C91DA7D106}"/>
    <cellStyle name="Normal 9 5 3 3 4 2" xfId="5105" xr:uid="{D4AC88AA-12BB-492F-8483-0030FF605428}"/>
    <cellStyle name="Normal 9 5 3 3 5" xfId="4182" xr:uid="{43C79EB7-B6AE-48B8-9FA7-E63A59804FDA}"/>
    <cellStyle name="Normal 9 5 3 3 5 2" xfId="5106" xr:uid="{2AFCB951-D115-4D4D-8D95-9C02BDFC68EA}"/>
    <cellStyle name="Normal 9 5 3 3 6" xfId="5099" xr:uid="{AB9B5BC9-D65F-436A-A518-AF16FA48DDCE}"/>
    <cellStyle name="Normal 9 5 3 4" xfId="2460" xr:uid="{1E483192-BE04-425B-8E71-59452310BDD9}"/>
    <cellStyle name="Normal 9 5 3 4 2" xfId="2461" xr:uid="{82242570-FE6C-41F2-BBF6-9743A041C710}"/>
    <cellStyle name="Normal 9 5 3 4 2 2" xfId="5108" xr:uid="{58ED5472-81B2-42E6-973B-8122FDBA41EE}"/>
    <cellStyle name="Normal 9 5 3 4 3" xfId="4183" xr:uid="{31AA4924-C5A1-451F-B9ED-839ECA488500}"/>
    <cellStyle name="Normal 9 5 3 4 3 2" xfId="5109" xr:uid="{FD92860A-4B94-4812-9FE4-875B753825F3}"/>
    <cellStyle name="Normal 9 5 3 4 4" xfId="4184" xr:uid="{A059C5B2-F431-4DD4-B1BB-595212481A88}"/>
    <cellStyle name="Normal 9 5 3 4 4 2" xfId="5110" xr:uid="{756C6D15-824A-4368-9A05-C3DD572A4255}"/>
    <cellStyle name="Normal 9 5 3 4 5" xfId="5107" xr:uid="{DBB80DE9-C5C2-418C-B2DC-6C221B00B99F}"/>
    <cellStyle name="Normal 9 5 3 5" xfId="2462" xr:uid="{D85EC223-E197-4275-ADD6-1566BB57A8E3}"/>
    <cellStyle name="Normal 9 5 3 5 2" xfId="4185" xr:uid="{FB49EDD8-FC50-4A01-B2C6-43EFCE6D2BD8}"/>
    <cellStyle name="Normal 9 5 3 5 2 2" xfId="5112" xr:uid="{24C5B828-84BC-418D-901D-CB6FB0D7D54B}"/>
    <cellStyle name="Normal 9 5 3 5 3" xfId="4186" xr:uid="{47FD9785-A7F7-480D-9DF6-FA8A2478A39F}"/>
    <cellStyle name="Normal 9 5 3 5 3 2" xfId="5113" xr:uid="{203E2CD7-B4C8-4646-B4B7-02E0B68B634D}"/>
    <cellStyle name="Normal 9 5 3 5 4" xfId="4187" xr:uid="{D3C71861-AE8D-4CFE-B633-7C822D0085DC}"/>
    <cellStyle name="Normal 9 5 3 5 4 2" xfId="5114" xr:uid="{FEBD6265-45A0-43C6-BC67-188F0DCC0D36}"/>
    <cellStyle name="Normal 9 5 3 5 5" xfId="5111" xr:uid="{3F39AB5E-36AB-47A7-92AC-044AC9DD5982}"/>
    <cellStyle name="Normal 9 5 3 6" xfId="4188" xr:uid="{D8C623C9-C741-4706-8572-4598B1D488EA}"/>
    <cellStyle name="Normal 9 5 3 6 2" xfId="5115" xr:uid="{CAB43ADC-7B86-4A3D-AA15-B20843A961A1}"/>
    <cellStyle name="Normal 9 5 3 7" xfId="4189" xr:uid="{3E28009F-8778-447F-97B5-9938218FF2A8}"/>
    <cellStyle name="Normal 9 5 3 7 2" xfId="5116" xr:uid="{84ED5ACD-EC71-434E-B9F4-E97D449F8F70}"/>
    <cellStyle name="Normal 9 5 3 8" xfId="4190" xr:uid="{100127A3-8D72-42A7-B65E-F7E2CEA8040F}"/>
    <cellStyle name="Normal 9 5 3 8 2" xfId="5117" xr:uid="{E4A463A1-E486-417B-8719-DA373F1A87E4}"/>
    <cellStyle name="Normal 9 5 3 9" xfId="5085" xr:uid="{1228AC59-0D97-4963-AA25-23E5ADE61A88}"/>
    <cellStyle name="Normal 9 5 4" xfId="421" xr:uid="{3F1BC1A9-935F-43B5-9DFA-05311168E15D}"/>
    <cellStyle name="Normal 9 5 4 2" xfId="881" xr:uid="{CFCCBF76-3A32-477A-8EA9-E319C43B486B}"/>
    <cellStyle name="Normal 9 5 4 2 2" xfId="882" xr:uid="{08C10CD2-99DF-4FBA-9DAE-5DA3D27F7332}"/>
    <cellStyle name="Normal 9 5 4 2 2 2" xfId="2463" xr:uid="{EAE5547A-6FAD-4042-8F8D-04009D933347}"/>
    <cellStyle name="Normal 9 5 4 2 2 2 2" xfId="5121" xr:uid="{64D234A0-2135-452D-977F-30819214D395}"/>
    <cellStyle name="Normal 9 5 4 2 2 3" xfId="4191" xr:uid="{4272BB43-E04A-4442-A670-6E5A4D9C1346}"/>
    <cellStyle name="Normal 9 5 4 2 2 3 2" xfId="5122" xr:uid="{8F28B908-BE67-48AA-9284-64840D44B62C}"/>
    <cellStyle name="Normal 9 5 4 2 2 4" xfId="4192" xr:uid="{4DCE4797-4A12-4F94-9637-B535F12530A7}"/>
    <cellStyle name="Normal 9 5 4 2 2 4 2" xfId="5123" xr:uid="{5F316C39-D561-416F-8321-F7EE00D7D1CD}"/>
    <cellStyle name="Normal 9 5 4 2 2 5" xfId="5120" xr:uid="{D3F547AF-CAF5-4F09-B099-D01BE6A00027}"/>
    <cellStyle name="Normal 9 5 4 2 3" xfId="2464" xr:uid="{29CC11D7-F7B3-441B-B5DE-6F5C58E9A661}"/>
    <cellStyle name="Normal 9 5 4 2 3 2" xfId="5124" xr:uid="{5D788225-C8A2-43F5-8465-339B5F088709}"/>
    <cellStyle name="Normal 9 5 4 2 4" xfId="4193" xr:uid="{41D6D3A5-9047-4D51-B6BB-81F4F59F64C8}"/>
    <cellStyle name="Normal 9 5 4 2 4 2" xfId="5125" xr:uid="{FDD4FB21-FD67-4806-8897-B280A9A46896}"/>
    <cellStyle name="Normal 9 5 4 2 5" xfId="4194" xr:uid="{3E85A087-77E4-474B-B989-9A9F7DBE459F}"/>
    <cellStyle name="Normal 9 5 4 2 5 2" xfId="5126" xr:uid="{199F946D-358C-4D59-BBF5-6C7BF6214B3A}"/>
    <cellStyle name="Normal 9 5 4 2 6" xfId="5119" xr:uid="{FED9FF1D-FEE0-46B1-B4D7-1F56DE57D96D}"/>
    <cellStyle name="Normal 9 5 4 3" xfId="883" xr:uid="{591C5C13-95AB-46AF-BC6A-DD5D4C3E49D8}"/>
    <cellStyle name="Normal 9 5 4 3 2" xfId="2465" xr:uid="{8B955124-BE9D-49E1-995E-0385A053ED4F}"/>
    <cellStyle name="Normal 9 5 4 3 2 2" xfId="5128" xr:uid="{A3FADE3E-39C4-4446-A09E-BC6CAA0D43F3}"/>
    <cellStyle name="Normal 9 5 4 3 3" xfId="4195" xr:uid="{D9DFED50-E8FC-4D5E-B1BE-4DD98AF7F8A5}"/>
    <cellStyle name="Normal 9 5 4 3 3 2" xfId="5129" xr:uid="{9157E92B-A05E-4E5B-8B8A-AFD3B72A3081}"/>
    <cellStyle name="Normal 9 5 4 3 4" xfId="4196" xr:uid="{FA6E88E7-C1DF-4F9A-8D36-BF1D642341AC}"/>
    <cellStyle name="Normal 9 5 4 3 4 2" xfId="5130" xr:uid="{FE1E2C0A-32CA-4A13-B588-52F480CE3231}"/>
    <cellStyle name="Normal 9 5 4 3 5" xfId="5127" xr:uid="{B0B0D8E4-DA5D-4DB6-973A-9DBEC2E66936}"/>
    <cellStyle name="Normal 9 5 4 4" xfId="2466" xr:uid="{BB5D6B54-69EB-4C85-8540-58782E3F8D29}"/>
    <cellStyle name="Normal 9 5 4 4 2" xfId="4197" xr:uid="{01B7E8CC-955B-43F1-9507-621083101590}"/>
    <cellStyle name="Normal 9 5 4 4 2 2" xfId="5132" xr:uid="{EA7805EE-C281-458A-9524-10E1F32C9218}"/>
    <cellStyle name="Normal 9 5 4 4 3" xfId="4198" xr:uid="{454593AC-878A-4215-BF04-B7318425C403}"/>
    <cellStyle name="Normal 9 5 4 4 3 2" xfId="5133" xr:uid="{BE4BDAD0-823A-4CBF-8BBF-917A38EE5D31}"/>
    <cellStyle name="Normal 9 5 4 4 4" xfId="4199" xr:uid="{9192A396-F9A0-4975-B708-F09BAF00A596}"/>
    <cellStyle name="Normal 9 5 4 4 4 2" xfId="5134" xr:uid="{5063163A-8578-4CC6-A37B-EF78E4257D97}"/>
    <cellStyle name="Normal 9 5 4 4 5" xfId="5131" xr:uid="{706C63FF-32A3-4088-8CC2-B3E3CE949C2B}"/>
    <cellStyle name="Normal 9 5 4 5" xfId="4200" xr:uid="{38C1A3C9-7CAE-4E1C-B530-213FBA845EDC}"/>
    <cellStyle name="Normal 9 5 4 5 2" xfId="5135" xr:uid="{627EB07C-CC42-46DC-955A-9314FEE45940}"/>
    <cellStyle name="Normal 9 5 4 6" xfId="4201" xr:uid="{B966F741-DAC1-4136-9D19-75C1DC8A1094}"/>
    <cellStyle name="Normal 9 5 4 6 2" xfId="5136" xr:uid="{BD27FF26-8E23-4815-8C3B-4CBA5FB2FD46}"/>
    <cellStyle name="Normal 9 5 4 7" xfId="4202" xr:uid="{DF8AF820-AE14-432A-A762-459CC64B41CA}"/>
    <cellStyle name="Normal 9 5 4 7 2" xfId="5137" xr:uid="{3C21BCEE-B7BA-41E5-A17C-3B369451044E}"/>
    <cellStyle name="Normal 9 5 4 8" xfId="5118" xr:uid="{D5F3953F-517B-4AA3-8452-28CD5E93A15F}"/>
    <cellStyle name="Normal 9 5 5" xfId="422" xr:uid="{212DDCD9-C2AD-43AD-9387-97F2F8427248}"/>
    <cellStyle name="Normal 9 5 5 2" xfId="884" xr:uid="{BC25C934-6EEB-4AC4-9A15-13BA09ED9AB3}"/>
    <cellStyle name="Normal 9 5 5 2 2" xfId="2467" xr:uid="{400BB94C-B312-4EED-8176-8C56FF2BBC6E}"/>
    <cellStyle name="Normal 9 5 5 2 2 2" xfId="5140" xr:uid="{6F432267-0AD2-478A-89A7-98FEC9B99C35}"/>
    <cellStyle name="Normal 9 5 5 2 3" xfId="4203" xr:uid="{A421DB5C-D83C-4861-A0C1-EEE5C6E1A995}"/>
    <cellStyle name="Normal 9 5 5 2 3 2" xfId="5141" xr:uid="{0DCE3C2E-AB1C-4496-A80D-145EBE9FE6EB}"/>
    <cellStyle name="Normal 9 5 5 2 4" xfId="4204" xr:uid="{EAFDE8E4-CC31-4930-BA08-577EB5CCC540}"/>
    <cellStyle name="Normal 9 5 5 2 4 2" xfId="5142" xr:uid="{6ACF8989-258D-49A4-990D-ECAF7F088071}"/>
    <cellStyle name="Normal 9 5 5 2 5" xfId="5139" xr:uid="{65881347-8A71-4EC6-BD08-02288775150C}"/>
    <cellStyle name="Normal 9 5 5 3" xfId="2468" xr:uid="{C689388D-6A7E-4008-ACEC-894974ABBF2A}"/>
    <cellStyle name="Normal 9 5 5 3 2" xfId="4205" xr:uid="{5C27E9EA-A955-43BA-BB9C-DB8BD4830F4C}"/>
    <cellStyle name="Normal 9 5 5 3 2 2" xfId="5144" xr:uid="{05D6ECF6-C4C5-4AE3-B5AF-4674B57FC8A8}"/>
    <cellStyle name="Normal 9 5 5 3 3" xfId="4206" xr:uid="{26163171-49CD-46B3-B62A-745F67BC007C}"/>
    <cellStyle name="Normal 9 5 5 3 3 2" xfId="5145" xr:uid="{38F0E488-8022-4170-BFE5-1D5445109DE0}"/>
    <cellStyle name="Normal 9 5 5 3 4" xfId="4207" xr:uid="{FBD2B88A-2A19-4860-9F99-560D5F63EA07}"/>
    <cellStyle name="Normal 9 5 5 3 4 2" xfId="5146" xr:uid="{02D5E05B-3EBC-4A4C-97F5-21E3EAF71247}"/>
    <cellStyle name="Normal 9 5 5 3 5" xfId="5143" xr:uid="{56ED12BD-61EA-435E-905D-C8844780C00B}"/>
    <cellStyle name="Normal 9 5 5 4" xfId="4208" xr:uid="{18EB4204-3EE0-40F8-B76F-18E5BB71A6CF}"/>
    <cellStyle name="Normal 9 5 5 4 2" xfId="5147" xr:uid="{2619EB47-EBE6-4AF3-8183-DB4C6C5D07B6}"/>
    <cellStyle name="Normal 9 5 5 5" xfId="4209" xr:uid="{F0876AD4-2C10-463F-A4F2-E1A1F4C16C8F}"/>
    <cellStyle name="Normal 9 5 5 5 2" xfId="5148" xr:uid="{7F9D373C-7F30-4233-908F-D72102404DBF}"/>
    <cellStyle name="Normal 9 5 5 6" xfId="4210" xr:uid="{B487B822-7785-47A4-9D93-B8CECF913E32}"/>
    <cellStyle name="Normal 9 5 5 6 2" xfId="5149" xr:uid="{C704038B-B533-4593-92C9-3EC9B466210F}"/>
    <cellStyle name="Normal 9 5 5 7" xfId="5138" xr:uid="{D5E5BD5A-531E-4EA6-B33B-3BFA47E31B61}"/>
    <cellStyle name="Normal 9 5 6" xfId="885" xr:uid="{FA93DEF1-639E-4A77-849E-FC5B4F989B8E}"/>
    <cellStyle name="Normal 9 5 6 2" xfId="2469" xr:uid="{14B996A7-E0D2-49C2-8CF4-B67E01C22DE5}"/>
    <cellStyle name="Normal 9 5 6 2 2" xfId="4211" xr:uid="{EE17A952-E97D-40A7-9B84-B02F1B869ECB}"/>
    <cellStyle name="Normal 9 5 6 2 2 2" xfId="5152" xr:uid="{9D9F4510-6FA8-49B5-9880-0EE2D7216B5B}"/>
    <cellStyle name="Normal 9 5 6 2 3" xfId="4212" xr:uid="{E1522428-6B56-406F-A1E0-5FEC05914480}"/>
    <cellStyle name="Normal 9 5 6 2 3 2" xfId="5153" xr:uid="{4E7541EE-61B6-4135-9D3C-C373555669C0}"/>
    <cellStyle name="Normal 9 5 6 2 4" xfId="4213" xr:uid="{CCB02F1C-D938-419A-890E-C51DE9C007A1}"/>
    <cellStyle name="Normal 9 5 6 2 4 2" xfId="5154" xr:uid="{7E2E95F8-7D6D-4AA1-983B-D2E8B3B39003}"/>
    <cellStyle name="Normal 9 5 6 2 5" xfId="5151" xr:uid="{FA0BCCCF-2451-4A91-8A00-C00E4B1797CA}"/>
    <cellStyle name="Normal 9 5 6 3" xfId="4214" xr:uid="{96214B32-F4C6-44D3-A8C2-F7A1A6AF5252}"/>
    <cellStyle name="Normal 9 5 6 3 2" xfId="5155" xr:uid="{B362B853-62A1-4A21-A2FF-088AFD511469}"/>
    <cellStyle name="Normal 9 5 6 4" xfId="4215" xr:uid="{783CB664-B46B-467D-851A-AA8B9CAA0B71}"/>
    <cellStyle name="Normal 9 5 6 4 2" xfId="5156" xr:uid="{019F2EC3-E0FA-4851-9D0C-7C95DFD501D0}"/>
    <cellStyle name="Normal 9 5 6 5" xfId="4216" xr:uid="{CD12BABE-8B1C-4489-83D2-3E664ADF057B}"/>
    <cellStyle name="Normal 9 5 6 5 2" xfId="5157" xr:uid="{DC30650C-E467-4B4C-887C-3424030EA9CA}"/>
    <cellStyle name="Normal 9 5 6 6" xfId="5150" xr:uid="{DDA7DF9F-E166-4250-A8E6-FDDFCC28D1EB}"/>
    <cellStyle name="Normal 9 5 7" xfId="2470" xr:uid="{670F7BD0-1586-4EBA-8818-97AF10365C5F}"/>
    <cellStyle name="Normal 9 5 7 2" xfId="4217" xr:uid="{F0ADF300-AAD8-4E8A-84DF-47B175CD6D32}"/>
    <cellStyle name="Normal 9 5 7 2 2" xfId="5159" xr:uid="{5850C9DD-A424-44C1-B6A5-34BA9B371901}"/>
    <cellStyle name="Normal 9 5 7 3" xfId="4218" xr:uid="{7276C179-AA17-466E-8DE6-B48C1841ED14}"/>
    <cellStyle name="Normal 9 5 7 3 2" xfId="5160" xr:uid="{02D7A511-9A6C-4033-8568-9DA27DAC3642}"/>
    <cellStyle name="Normal 9 5 7 4" xfId="4219" xr:uid="{7699A5D6-B29A-43AC-B01D-1394CDB81620}"/>
    <cellStyle name="Normal 9 5 7 4 2" xfId="5161" xr:uid="{3E9F92A8-4A21-4D85-BB81-FBD08958E3CE}"/>
    <cellStyle name="Normal 9 5 7 5" xfId="5158" xr:uid="{50E3D3D9-E4E1-4B75-86CE-E11E1100A139}"/>
    <cellStyle name="Normal 9 5 8" xfId="4220" xr:uid="{CB4A72F0-F745-4D34-8221-9F4D3DEB2324}"/>
    <cellStyle name="Normal 9 5 8 2" xfId="4221" xr:uid="{2816943E-FF9C-4142-8184-5330924E6B36}"/>
    <cellStyle name="Normal 9 5 8 2 2" xfId="5163" xr:uid="{A49BD5A4-96BE-4376-8CF6-0E1986216BB4}"/>
    <cellStyle name="Normal 9 5 8 3" xfId="4222" xr:uid="{B7B1A510-9321-4F7E-A377-08BFF54F651F}"/>
    <cellStyle name="Normal 9 5 8 3 2" xfId="5164" xr:uid="{2EFF6C44-39FE-4FC4-B191-86D952ED9BE4}"/>
    <cellStyle name="Normal 9 5 8 4" xfId="4223" xr:uid="{8E1FD400-F177-4396-B130-DBBE4D1D73BC}"/>
    <cellStyle name="Normal 9 5 8 4 2" xfId="5165" xr:uid="{FC337613-34CE-46D2-B57F-FCD9637D000F}"/>
    <cellStyle name="Normal 9 5 8 5" xfId="5162" xr:uid="{8598F5DF-74BD-4353-957E-9C369CBC0653}"/>
    <cellStyle name="Normal 9 5 9" xfId="4224" xr:uid="{2B184FF3-25ED-4095-A2A8-296C663286B8}"/>
    <cellStyle name="Normal 9 5 9 2" xfId="5166" xr:uid="{6778D95E-9F7B-4C4F-BD4A-2C692414A424}"/>
    <cellStyle name="Normal 9 6" xfId="180" xr:uid="{B88FDF7F-B6BF-45BE-8A3E-9896D9758CB2}"/>
    <cellStyle name="Normal 9 6 10" xfId="5167" xr:uid="{A9E910E3-1AFE-4E7B-9900-FA08FB6DD51E}"/>
    <cellStyle name="Normal 9 6 2" xfId="181" xr:uid="{1EF43BA2-B084-420C-954C-B62A72B83A97}"/>
    <cellStyle name="Normal 9 6 2 2" xfId="423" xr:uid="{6EE21D64-20DF-4C83-B8DE-970D19CF95FC}"/>
    <cellStyle name="Normal 9 6 2 2 2" xfId="886" xr:uid="{467E2334-4BCF-495A-875E-0C3892A2693D}"/>
    <cellStyle name="Normal 9 6 2 2 2 2" xfId="2471" xr:uid="{8C2567CF-877B-4EE3-A478-4D2F626543CE}"/>
    <cellStyle name="Normal 9 6 2 2 2 2 2" xfId="5171" xr:uid="{4015F637-0099-4BFF-9A4D-494E9D2DFA40}"/>
    <cellStyle name="Normal 9 6 2 2 2 2 2 2" xfId="6034" xr:uid="{23367BDD-3716-43D8-9C22-081EC1134DA1}"/>
    <cellStyle name="Normal 9 6 2 2 2 2 2 3" xfId="6140" xr:uid="{3D93F21C-8D81-49E7-A589-6CD38734CF33}"/>
    <cellStyle name="Normal 9 6 2 2 2 3" xfId="4225" xr:uid="{CC5960FE-F7E4-47F1-A9B5-7E84CA90ABA4}"/>
    <cellStyle name="Normal 9 6 2 2 2 3 2" xfId="5172" xr:uid="{6B8F2DAB-0AD2-403F-9447-5023D8DC6CFC}"/>
    <cellStyle name="Normal 9 6 2 2 2 4" xfId="4226" xr:uid="{F2F7DB7F-3D54-4EF9-83FA-83425BB9505C}"/>
    <cellStyle name="Normal 9 6 2 2 2 4 2" xfId="5173" xr:uid="{EB2F9491-E26A-481C-84F2-03B8C7026C8D}"/>
    <cellStyle name="Normal 9 6 2 2 2 5" xfId="5170" xr:uid="{8D0FD161-8EDD-4EBD-84ED-72491DE7CB2E}"/>
    <cellStyle name="Normal 9 6 2 2 3" xfId="2472" xr:uid="{537322E2-D729-4E70-A764-58BDCF7A07DB}"/>
    <cellStyle name="Normal 9 6 2 2 3 2" xfId="4227" xr:uid="{000740F5-B0E5-4FC4-90B2-C82DF86ED76B}"/>
    <cellStyle name="Normal 9 6 2 2 3 2 2" xfId="5175" xr:uid="{F93D2584-AA54-41D0-AACC-A5B8779CFBEF}"/>
    <cellStyle name="Normal 9 6 2 2 3 3" xfId="4228" xr:uid="{E9385DFA-9B89-4741-96BD-FFED07FE614F}"/>
    <cellStyle name="Normal 9 6 2 2 3 3 2" xfId="5176" xr:uid="{F16A3019-056D-4973-9F9A-0BD1B1D51728}"/>
    <cellStyle name="Normal 9 6 2 2 3 4" xfId="4229" xr:uid="{FB3EC962-7CA8-410B-AE4B-B4DFD3AD1159}"/>
    <cellStyle name="Normal 9 6 2 2 3 4 2" xfId="5177" xr:uid="{FA920B7D-A5B5-49B1-966B-4C6983F1EFFE}"/>
    <cellStyle name="Normal 9 6 2 2 3 5" xfId="5174" xr:uid="{B8324C07-EE94-46FD-A52A-29D2D48DF9F3}"/>
    <cellStyle name="Normal 9 6 2 2 4" xfId="4230" xr:uid="{66A6A025-9BB9-4D2A-97FB-2F2CBBFF624D}"/>
    <cellStyle name="Normal 9 6 2 2 4 2" xfId="5178" xr:uid="{1A25CEFC-F55B-4CD8-A978-04511003EA5D}"/>
    <cellStyle name="Normal 9 6 2 2 5" xfId="4231" xr:uid="{33998768-0257-4373-8F73-98E7E7405D53}"/>
    <cellStyle name="Normal 9 6 2 2 5 2" xfId="5179" xr:uid="{CF967D0F-9C17-4E00-849E-0B62DBE1BCAE}"/>
    <cellStyle name="Normal 9 6 2 2 6" xfId="4232" xr:uid="{693BBD4E-A16B-4A1F-9F69-522A3D6CC259}"/>
    <cellStyle name="Normal 9 6 2 2 6 2" xfId="5180" xr:uid="{26BED26B-7F45-4CD8-92A1-25CDFFE2B951}"/>
    <cellStyle name="Normal 9 6 2 2 7" xfId="5169" xr:uid="{35A7AD29-CDBA-4EE6-8435-C3689FE3E094}"/>
    <cellStyle name="Normal 9 6 2 3" xfId="887" xr:uid="{B029AC3E-ABC7-4B25-A519-0F1DE2B1389C}"/>
    <cellStyle name="Normal 9 6 2 3 2" xfId="2473" xr:uid="{9119442A-47BA-442A-B96C-2F70D4E930DD}"/>
    <cellStyle name="Normal 9 6 2 3 2 2" xfId="4233" xr:uid="{644A7969-95D3-4C41-98A2-BFBC5D0B3B79}"/>
    <cellStyle name="Normal 9 6 2 3 2 2 2" xfId="5183" xr:uid="{318EE5ED-9EED-4763-92F8-5D724DFA8157}"/>
    <cellStyle name="Normal 9 6 2 3 2 3" xfId="4234" xr:uid="{DB792A02-9E84-4E20-A35A-98941C1E3028}"/>
    <cellStyle name="Normal 9 6 2 3 2 3 2" xfId="5184" xr:uid="{A872D9CA-35F1-4833-899C-A2AB1D75A563}"/>
    <cellStyle name="Normal 9 6 2 3 2 4" xfId="4235" xr:uid="{2891AE2D-0CC6-451E-BE2C-6B9F2B6000F4}"/>
    <cellStyle name="Normal 9 6 2 3 2 4 2" xfId="5185" xr:uid="{B9FEFF34-EEEA-4C85-A07E-F56C13172682}"/>
    <cellStyle name="Normal 9 6 2 3 2 5" xfId="5182" xr:uid="{52C17FAA-FECB-4D27-AAC3-0D72223330F6}"/>
    <cellStyle name="Normal 9 6 2 3 3" xfId="4236" xr:uid="{70BECE27-39CA-4728-954B-5837996DB630}"/>
    <cellStyle name="Normal 9 6 2 3 3 2" xfId="5186" xr:uid="{5066C5CC-3F4F-4D59-9CF9-CEE020B1525E}"/>
    <cellStyle name="Normal 9 6 2 3 4" xfId="4237" xr:uid="{A55A1627-88BF-4774-98F6-C68D7DA6BDC8}"/>
    <cellStyle name="Normal 9 6 2 3 4 2" xfId="5187" xr:uid="{0CEF6962-C76D-42BD-8FF9-33192FDEEF97}"/>
    <cellStyle name="Normal 9 6 2 3 5" xfId="4238" xr:uid="{EF95B1CF-666D-4F2C-A237-C86908349192}"/>
    <cellStyle name="Normal 9 6 2 3 5 2" xfId="5188" xr:uid="{3338B7C7-04D2-44EF-9A73-E36815451976}"/>
    <cellStyle name="Normal 9 6 2 3 6" xfId="5181" xr:uid="{11111C60-5E5E-4922-AB48-D37191AD9CA2}"/>
    <cellStyle name="Normal 9 6 2 4" xfId="2474" xr:uid="{7025BA67-9E0F-4CE7-BACE-B73E4671D2DE}"/>
    <cellStyle name="Normal 9 6 2 4 2" xfId="4239" xr:uid="{D7A4877F-2DCA-4BFF-B9F5-736138658574}"/>
    <cellStyle name="Normal 9 6 2 4 2 2" xfId="5190" xr:uid="{FEFAB726-6AAC-4D1A-8F5D-2D4CD4F216B3}"/>
    <cellStyle name="Normal 9 6 2 4 3" xfId="4240" xr:uid="{40974060-BFC0-4092-B063-CAF1A4C2F94D}"/>
    <cellStyle name="Normal 9 6 2 4 3 2" xfId="5191" xr:uid="{7F814D1C-3D86-4498-80DE-6FF675B40038}"/>
    <cellStyle name="Normal 9 6 2 4 4" xfId="4241" xr:uid="{B63C0A92-C3A5-4C12-9E2B-5C4D3ABE12A7}"/>
    <cellStyle name="Normal 9 6 2 4 4 2" xfId="5192" xr:uid="{951E78E4-1D11-4540-BC87-E5744D869760}"/>
    <cellStyle name="Normal 9 6 2 4 5" xfId="5189" xr:uid="{2E0CC333-8BDF-486B-B592-5462A8CF494B}"/>
    <cellStyle name="Normal 9 6 2 5" xfId="4242" xr:uid="{D816F296-18CE-4E6F-90D6-D791096D4D22}"/>
    <cellStyle name="Normal 9 6 2 5 2" xfId="4243" xr:uid="{6C017CF8-8D23-403F-96F6-0E1F6A7549CC}"/>
    <cellStyle name="Normal 9 6 2 5 2 2" xfId="5194" xr:uid="{249CAD4F-032A-4239-B4F4-5A5525644347}"/>
    <cellStyle name="Normal 9 6 2 5 3" xfId="4244" xr:uid="{F944CF2E-5879-4193-9172-8BB858C24433}"/>
    <cellStyle name="Normal 9 6 2 5 3 2" xfId="5195" xr:uid="{B3EBE393-6DFA-4CE2-9E41-AC461D48EABA}"/>
    <cellStyle name="Normal 9 6 2 5 4" xfId="4245" xr:uid="{20EFC7F3-FD3A-47F0-BBD1-D73451EEB2C2}"/>
    <cellStyle name="Normal 9 6 2 5 4 2" xfId="5196" xr:uid="{BCA7AF85-FE02-4443-841F-80DD96B88D5E}"/>
    <cellStyle name="Normal 9 6 2 5 5" xfId="5193" xr:uid="{3C97655B-9F7C-4D81-B405-422821984F70}"/>
    <cellStyle name="Normal 9 6 2 6" xfId="4246" xr:uid="{376A4CC9-1DFF-44BC-A0B1-7D79CBD56822}"/>
    <cellStyle name="Normal 9 6 2 6 2" xfId="5197" xr:uid="{68FF7293-B933-4937-836A-E5C579F84A24}"/>
    <cellStyle name="Normal 9 6 2 7" xfId="4247" xr:uid="{A1D1BE97-6CE1-4A96-9239-C70591F4F00E}"/>
    <cellStyle name="Normal 9 6 2 7 2" xfId="5198" xr:uid="{7CE75EC3-E92F-4D34-B91A-069DC354DCED}"/>
    <cellStyle name="Normal 9 6 2 8" xfId="4248" xr:uid="{9238FB53-91A9-4E11-906C-2E0A051E5ED4}"/>
    <cellStyle name="Normal 9 6 2 8 2" xfId="5199" xr:uid="{AD2A261B-83D1-45F7-A459-1029F4719179}"/>
    <cellStyle name="Normal 9 6 2 9" xfId="5168" xr:uid="{0A20FD85-47CD-4D8F-8823-22D0154A5C6B}"/>
    <cellStyle name="Normal 9 6 3" xfId="424" xr:uid="{1900B534-8935-43FE-9FB0-0AB1366D156D}"/>
    <cellStyle name="Normal 9 6 3 2" xfId="888" xr:uid="{06F6D633-0AD4-426D-8445-A1681AEC0AB2}"/>
    <cellStyle name="Normal 9 6 3 2 2" xfId="889" xr:uid="{2856E30B-2F92-4B9E-B04D-16B3F151B64D}"/>
    <cellStyle name="Normal 9 6 3 2 2 2" xfId="5202" xr:uid="{E2F56887-461A-44F5-8334-015AC51EA522}"/>
    <cellStyle name="Normal 9 6 3 2 2 2 2" xfId="6035" xr:uid="{B1AC9FAB-26A0-4A95-A910-416EFF4C3A38}"/>
    <cellStyle name="Normal 9 6 3 2 2 2 3" xfId="6141" xr:uid="{2E3E081A-CE32-4BE0-A107-4E946503489C}"/>
    <cellStyle name="Normal 9 6 3 2 3" xfId="4249" xr:uid="{7F61652E-0A6A-42DE-96F1-40F69588F59F}"/>
    <cellStyle name="Normal 9 6 3 2 3 2" xfId="5203" xr:uid="{0D7D125B-FB7F-43C9-8B7F-59201D437184}"/>
    <cellStyle name="Normal 9 6 3 2 4" xfId="4250" xr:uid="{1B79EBF2-3647-44E4-A755-354733FDB356}"/>
    <cellStyle name="Normal 9 6 3 2 4 2" xfId="5204" xr:uid="{340ADFC0-5287-4C47-859D-39F31F693923}"/>
    <cellStyle name="Normal 9 6 3 2 5" xfId="5201" xr:uid="{CB8BF221-3179-4003-8890-258A67F0B5A6}"/>
    <cellStyle name="Normal 9 6 3 3" xfId="890" xr:uid="{4F31B1C4-908F-462D-BC13-524467E1D27C}"/>
    <cellStyle name="Normal 9 6 3 3 2" xfId="4251" xr:uid="{71593C2A-DAB7-4061-B5DF-3E53D38E2310}"/>
    <cellStyle name="Normal 9 6 3 3 2 2" xfId="5206" xr:uid="{F45C3B2C-3F76-444B-BC21-1D7BD7579623}"/>
    <cellStyle name="Normal 9 6 3 3 3" xfId="4252" xr:uid="{EAA45D98-64F5-4EFA-9E8D-07DEBF704ACA}"/>
    <cellStyle name="Normal 9 6 3 3 3 2" xfId="5207" xr:uid="{ECB14C48-2AFD-404D-9B70-37ECA2786B11}"/>
    <cellStyle name="Normal 9 6 3 3 4" xfId="4253" xr:uid="{C248552C-9365-47F5-B84E-A3786C13AC15}"/>
    <cellStyle name="Normal 9 6 3 3 4 2" xfId="5208" xr:uid="{CA3A7913-EAC9-47D8-AFF7-5D1F21F34833}"/>
    <cellStyle name="Normal 9 6 3 3 5" xfId="5205" xr:uid="{9B0D5A83-6BCF-45EA-AC2E-D1E149EA0C0A}"/>
    <cellStyle name="Normal 9 6 3 4" xfId="4254" xr:uid="{25496356-E6CF-4EEE-9C75-E35F23028927}"/>
    <cellStyle name="Normal 9 6 3 4 2" xfId="5209" xr:uid="{540294F1-5F6C-420D-91F5-7FD389034F94}"/>
    <cellStyle name="Normal 9 6 3 5" xfId="4255" xr:uid="{3948CAB0-B41C-4F14-B131-CCBFD386D828}"/>
    <cellStyle name="Normal 9 6 3 5 2" xfId="5210" xr:uid="{D263813E-0802-43FC-84E7-62C4578F63F2}"/>
    <cellStyle name="Normal 9 6 3 6" xfId="4256" xr:uid="{B5F275C9-B9DF-4E1D-A88F-270D3D83031D}"/>
    <cellStyle name="Normal 9 6 3 6 2" xfId="5211" xr:uid="{4592CD66-8C0E-4752-ADB5-74984637C7B0}"/>
    <cellStyle name="Normal 9 6 3 7" xfId="5200" xr:uid="{75091C67-10DE-4D5F-8714-ACD097F631D1}"/>
    <cellStyle name="Normal 9 6 4" xfId="425" xr:uid="{DE8A92B3-EDB6-44E9-8C7D-B9AF9CAAA041}"/>
    <cellStyle name="Normal 9 6 4 2" xfId="891" xr:uid="{DF16DE5F-06C2-4D5B-88DA-C7FE76DAF8E2}"/>
    <cellStyle name="Normal 9 6 4 2 2" xfId="4257" xr:uid="{4CA1E3F4-3643-4939-B5E8-F3D62D678E18}"/>
    <cellStyle name="Normal 9 6 4 2 2 2" xfId="5214" xr:uid="{B528DA16-76FB-4898-9590-2C3BBFCED836}"/>
    <cellStyle name="Normal 9 6 4 2 3" xfId="4258" xr:uid="{884C6837-20CC-4B6E-8C43-5E5E974CE283}"/>
    <cellStyle name="Normal 9 6 4 2 3 2" xfId="5215" xr:uid="{4037953E-33E6-4A5D-ACC4-F2895E326A00}"/>
    <cellStyle name="Normal 9 6 4 2 4" xfId="4259" xr:uid="{29A94B50-1717-45C6-A3D6-8CA2BDF0BEF9}"/>
    <cellStyle name="Normal 9 6 4 2 4 2" xfId="5216" xr:uid="{7E1CFC85-6D47-459C-B998-14CECD91B68A}"/>
    <cellStyle name="Normal 9 6 4 2 5" xfId="5213" xr:uid="{C2B0DEE4-D8C1-42E8-96C9-EE39D7383BDB}"/>
    <cellStyle name="Normal 9 6 4 3" xfId="4260" xr:uid="{DF4CD8D9-3887-441A-B306-003F02ABCFC7}"/>
    <cellStyle name="Normal 9 6 4 3 2" xfId="5217" xr:uid="{559B09D5-65FC-4496-AF1C-C3651397256E}"/>
    <cellStyle name="Normal 9 6 4 4" xfId="4261" xr:uid="{83B669BA-5BAF-4DBE-A006-BD3A3338A1AF}"/>
    <cellStyle name="Normal 9 6 4 4 2" xfId="5218" xr:uid="{5D47A09C-4031-4AC1-A19D-9C9034709235}"/>
    <cellStyle name="Normal 9 6 4 5" xfId="4262" xr:uid="{11F9424C-6244-4485-B697-67FC66E683C6}"/>
    <cellStyle name="Normal 9 6 4 5 2" xfId="5219" xr:uid="{66306F24-5470-415D-90EA-C2AA2A6BFB92}"/>
    <cellStyle name="Normal 9 6 4 6" xfId="5212" xr:uid="{61A3D47E-E300-437A-B3CF-098B85B0349A}"/>
    <cellStyle name="Normal 9 6 5" xfId="892" xr:uid="{EF6C063B-B6DF-4923-96D6-D68E03E52664}"/>
    <cellStyle name="Normal 9 6 5 2" xfId="4263" xr:uid="{8869448B-992A-497A-9EFA-EDA80BA5A8B1}"/>
    <cellStyle name="Normal 9 6 5 2 2" xfId="5221" xr:uid="{C7857630-5E0A-49E2-991E-6F29736F78C9}"/>
    <cellStyle name="Normal 9 6 5 3" xfId="4264" xr:uid="{809AD816-9D9B-45A6-BDE2-769A454DCFAF}"/>
    <cellStyle name="Normal 9 6 5 3 2" xfId="5222" xr:uid="{39C5F282-E099-424F-9AFC-88B8C61A1B30}"/>
    <cellStyle name="Normal 9 6 5 4" xfId="4265" xr:uid="{0119587B-2688-431E-962D-39627C7FB312}"/>
    <cellStyle name="Normal 9 6 5 4 2" xfId="5223" xr:uid="{689E461F-0E4A-45A2-8DA8-6225F145879E}"/>
    <cellStyle name="Normal 9 6 5 5" xfId="5220" xr:uid="{BA2131A7-C196-4994-8FF5-4F73DB5C047C}"/>
    <cellStyle name="Normal 9 6 6" xfId="4266" xr:uid="{5B221A52-9A63-47FA-8B0B-E21B491A8596}"/>
    <cellStyle name="Normal 9 6 6 2" xfId="4267" xr:uid="{FCC16F1B-79C9-4D08-AA1F-DD6EF39BA84E}"/>
    <cellStyle name="Normal 9 6 6 2 2" xfId="5225" xr:uid="{567FBBF2-ABB0-4B0C-AB1B-2BB30EF30621}"/>
    <cellStyle name="Normal 9 6 6 3" xfId="4268" xr:uid="{9DB29453-7119-4BD3-A2B6-47D9BF35A821}"/>
    <cellStyle name="Normal 9 6 6 3 2" xfId="5226" xr:uid="{9BB24C3D-262D-48F4-9F90-A2EFC085437A}"/>
    <cellStyle name="Normal 9 6 6 4" xfId="4269" xr:uid="{35FF4FA5-D0B0-4EC4-AEE8-4E8E66EE3C89}"/>
    <cellStyle name="Normal 9 6 6 4 2" xfId="5227" xr:uid="{BFDE0C0F-3B99-470F-8693-F5764C48E718}"/>
    <cellStyle name="Normal 9 6 6 5" xfId="5224" xr:uid="{C1CAE0D0-3E18-4E6E-B509-B0ED865441B3}"/>
    <cellStyle name="Normal 9 6 7" xfId="4270" xr:uid="{33E5D817-129A-4CBB-92FC-C61160E40D17}"/>
    <cellStyle name="Normal 9 6 7 2" xfId="5228" xr:uid="{4AB05CAE-E4B4-4BDB-9B62-50BB3D425DA7}"/>
    <cellStyle name="Normal 9 6 8" xfId="4271" xr:uid="{4B3A47C9-F056-4304-887E-680566BA0BA1}"/>
    <cellStyle name="Normal 9 6 8 2" xfId="5229" xr:uid="{83ED6958-DA9E-46ED-9A4E-C93724E487EB}"/>
    <cellStyle name="Normal 9 6 9" xfId="4272" xr:uid="{435B8AFC-87A0-43B8-A66B-6B45A151AF3E}"/>
    <cellStyle name="Normal 9 6 9 2" xfId="5230" xr:uid="{E4050F7F-9BC0-4D50-A858-2CF2FA841885}"/>
    <cellStyle name="Normal 9 7" xfId="182" xr:uid="{F7FAD89D-ED20-425F-A107-E1245132A126}"/>
    <cellStyle name="Normal 9 7 2" xfId="426" xr:uid="{35915407-698F-481D-BC2A-D4A1D987E2A2}"/>
    <cellStyle name="Normal 9 7 2 2" xfId="893" xr:uid="{C30A54A8-3C74-498D-AD6E-0DAEF784DB4C}"/>
    <cellStyle name="Normal 9 7 2 2 2" xfId="2475" xr:uid="{DD56FC9A-3EFF-4018-ABE3-36B92CECF6A4}"/>
    <cellStyle name="Normal 9 7 2 2 2 2" xfId="2476" xr:uid="{54ADCA99-F8B3-46C4-B82E-7212F022C7E0}"/>
    <cellStyle name="Normal 9 7 2 2 2 2 2" xfId="5235" xr:uid="{7CE28BA3-0229-4DA8-9691-26258DDE5AD7}"/>
    <cellStyle name="Normal 9 7 2 2 2 3" xfId="5234" xr:uid="{AD677DCB-5AFA-4EE0-8D14-44877BD94760}"/>
    <cellStyle name="Normal 9 7 2 2 3" xfId="2477" xr:uid="{244FC749-A77C-4448-9FB4-6F506DE1EB1A}"/>
    <cellStyle name="Normal 9 7 2 2 3 2" xfId="5236" xr:uid="{DA193854-4F1A-4DA6-B604-C5D3C8E1C429}"/>
    <cellStyle name="Normal 9 7 2 2 4" xfId="4273" xr:uid="{4B4C25D5-8D16-42F8-9383-A4690DED89C1}"/>
    <cellStyle name="Normal 9 7 2 2 4 2" xfId="5237" xr:uid="{DAD9474A-4E99-4A31-ADCF-6C647221E153}"/>
    <cellStyle name="Normal 9 7 2 2 5" xfId="5233" xr:uid="{8988C595-DE64-46AC-8643-9EF4A0821345}"/>
    <cellStyle name="Normal 9 7 2 3" xfId="2478" xr:uid="{BBD6AD42-CB68-446B-86FD-4013516317ED}"/>
    <cellStyle name="Normal 9 7 2 3 2" xfId="2479" xr:uid="{4D3DC290-ACB9-40E5-B199-2773BE04B9AE}"/>
    <cellStyle name="Normal 9 7 2 3 2 2" xfId="5239" xr:uid="{9B590A7D-135B-4B21-880C-CB8F8B99B19F}"/>
    <cellStyle name="Normal 9 7 2 3 3" xfId="4274" xr:uid="{C05CBB60-5433-46C5-904A-EBFB55E7C738}"/>
    <cellStyle name="Normal 9 7 2 3 3 2" xfId="5240" xr:uid="{CB49B6DA-A13E-4609-A639-AD732680A1E1}"/>
    <cellStyle name="Normal 9 7 2 3 4" xfId="4275" xr:uid="{ED265567-9FB8-4225-8844-BCCB3B0D718A}"/>
    <cellStyle name="Normal 9 7 2 3 4 2" xfId="5241" xr:uid="{B971831E-711F-45A6-9A82-79EAA49C1537}"/>
    <cellStyle name="Normal 9 7 2 3 5" xfId="5238" xr:uid="{334A9EF8-D5F1-4453-993D-A2DBA0DF578D}"/>
    <cellStyle name="Normal 9 7 2 4" xfId="2480" xr:uid="{F117652F-7CCA-4FEC-A38E-16376A888150}"/>
    <cellStyle name="Normal 9 7 2 4 2" xfId="5242" xr:uid="{5DC003F3-A629-448D-8F19-627E1BBF311A}"/>
    <cellStyle name="Normal 9 7 2 5" xfId="4276" xr:uid="{FD44BBAD-C74A-48C2-8977-9B92F9A49EC0}"/>
    <cellStyle name="Normal 9 7 2 5 2" xfId="5243" xr:uid="{176EDE36-090E-4A0A-93CB-35DAC14D43B8}"/>
    <cellStyle name="Normal 9 7 2 6" xfId="4277" xr:uid="{5EEBC603-35A4-43F2-850D-C4236C910244}"/>
    <cellStyle name="Normal 9 7 2 6 2" xfId="5244" xr:uid="{1F1FF3B2-CDAA-44E8-9CE3-26982D1027F3}"/>
    <cellStyle name="Normal 9 7 2 7" xfId="5232" xr:uid="{0B1390D3-2A40-4A9A-8B22-99FEFF8BA4C2}"/>
    <cellStyle name="Normal 9 7 3" xfId="894" xr:uid="{28CAB0A3-32E7-4F83-B691-61AA2B1994D5}"/>
    <cellStyle name="Normal 9 7 3 2" xfId="2481" xr:uid="{3A3AAAA0-88A9-4D78-8361-E0DE93112769}"/>
    <cellStyle name="Normal 9 7 3 2 2" xfId="2482" xr:uid="{C1707AED-30BF-478A-9041-1980538CCCFF}"/>
    <cellStyle name="Normal 9 7 3 2 2 2" xfId="5247" xr:uid="{EF040707-4CAF-4E59-8323-D5DB5B9E9E4E}"/>
    <cellStyle name="Normal 9 7 3 2 3" xfId="4278" xr:uid="{8B8A9077-6F06-4BE4-B237-49483F0C0362}"/>
    <cellStyle name="Normal 9 7 3 2 3 2" xfId="5248" xr:uid="{A56D04B0-12A1-44A1-9F1F-140C3B707D64}"/>
    <cellStyle name="Normal 9 7 3 2 4" xfId="4279" xr:uid="{E6679218-3F67-4287-B09E-22AB96FDE57A}"/>
    <cellStyle name="Normal 9 7 3 2 4 2" xfId="5249" xr:uid="{50EA422D-B4FE-4839-AD60-0845E478673A}"/>
    <cellStyle name="Normal 9 7 3 2 5" xfId="5246" xr:uid="{B416FEC8-1A66-4E09-A43E-846BB78579C8}"/>
    <cellStyle name="Normal 9 7 3 3" xfId="2483" xr:uid="{6AD7DDC0-57B4-4AE9-96FF-9B7D70E13DE0}"/>
    <cellStyle name="Normal 9 7 3 3 2" xfId="5250" xr:uid="{D6B582C0-39AA-432D-8B27-EE4457FB0416}"/>
    <cellStyle name="Normal 9 7 3 4" xfId="4280" xr:uid="{2F0B3E0A-C783-4316-9738-FD5E275762B3}"/>
    <cellStyle name="Normal 9 7 3 4 2" xfId="5251" xr:uid="{0C2A13D5-F7F0-4E56-BEA3-CCE1AF777F34}"/>
    <cellStyle name="Normal 9 7 3 5" xfId="4281" xr:uid="{20C2D3B8-B647-4EBE-85FA-65359F061DC3}"/>
    <cellStyle name="Normal 9 7 3 5 2" xfId="5252" xr:uid="{84259A49-1FC2-4A31-A22F-C1F80B21597F}"/>
    <cellStyle name="Normal 9 7 3 6" xfId="5245" xr:uid="{DCB23353-6163-4A53-AF63-08E008487BD8}"/>
    <cellStyle name="Normal 9 7 4" xfId="2484" xr:uid="{17BB29D6-9758-4C49-B767-7FA9D864A7DD}"/>
    <cellStyle name="Normal 9 7 4 2" xfId="2485" xr:uid="{78B2BC85-6D1C-4665-A054-E6F02C11D507}"/>
    <cellStyle name="Normal 9 7 4 2 2" xfId="5254" xr:uid="{F5139D3E-171E-4FCE-A7B0-C7307E960323}"/>
    <cellStyle name="Normal 9 7 4 3" xfId="4282" xr:uid="{D3578B2C-FC50-4531-9743-CFE593433F7C}"/>
    <cellStyle name="Normal 9 7 4 3 2" xfId="5255" xr:uid="{4C1FD02E-18E5-48BD-A450-F0909E1733D4}"/>
    <cellStyle name="Normal 9 7 4 4" xfId="4283" xr:uid="{4D55F413-EE13-4B0F-8B2A-1A0E3B795DC8}"/>
    <cellStyle name="Normal 9 7 4 4 2" xfId="5256" xr:uid="{3F4D137B-8C23-44BA-8C6A-74856117B8A5}"/>
    <cellStyle name="Normal 9 7 4 5" xfId="5253" xr:uid="{841BF8EF-5822-4DE8-A0BE-5C0997BC636F}"/>
    <cellStyle name="Normal 9 7 5" xfId="2486" xr:uid="{2BC51FCE-5943-41D3-B501-71A0551634C1}"/>
    <cellStyle name="Normal 9 7 5 2" xfId="4284" xr:uid="{764C1835-6FAB-4B7C-BD0A-FD21D73717F6}"/>
    <cellStyle name="Normal 9 7 5 2 2" xfId="5258" xr:uid="{816ED042-8DFC-41D9-BF45-79AA14ED1BF9}"/>
    <cellStyle name="Normal 9 7 5 3" xfId="4285" xr:uid="{AD3E7344-8306-4ADB-B610-1FEEE1825274}"/>
    <cellStyle name="Normal 9 7 5 3 2" xfId="5259" xr:uid="{8C7958C6-E26D-4410-876D-1C3F30701877}"/>
    <cellStyle name="Normal 9 7 5 4" xfId="4286" xr:uid="{D5F84222-E049-470B-9FBE-29FD31DAD899}"/>
    <cellStyle name="Normal 9 7 5 4 2" xfId="5260" xr:uid="{B6FD7DCB-479F-40B1-AB37-3DAE3183ABBA}"/>
    <cellStyle name="Normal 9 7 5 5" xfId="5257" xr:uid="{56C0190C-F90D-42DD-AFAA-672CA6B17D64}"/>
    <cellStyle name="Normal 9 7 6" xfId="4287" xr:uid="{EF540506-95F5-4A1E-AD78-8A1735424207}"/>
    <cellStyle name="Normal 9 7 6 2" xfId="5261" xr:uid="{DF67FBF0-F4F0-48D5-8E5B-6DD17321240D}"/>
    <cellStyle name="Normal 9 7 7" xfId="4288" xr:uid="{3192894F-937A-44F6-ADF5-4854F8E90DE6}"/>
    <cellStyle name="Normal 9 7 7 2" xfId="5262" xr:uid="{FE3C85AC-11CB-46B7-A8F4-77272DFDD820}"/>
    <cellStyle name="Normal 9 7 8" xfId="4289" xr:uid="{7E0DBD6C-FB07-4E2D-BE0F-6A9E4F71FA4F}"/>
    <cellStyle name="Normal 9 7 8 2" xfId="5263" xr:uid="{B97D6C00-0DF5-44D8-9DB4-F6DFD2A7917C}"/>
    <cellStyle name="Normal 9 7 9" xfId="5231" xr:uid="{C09E7BA8-E2E0-4E2E-A13D-6322F3B5A31E}"/>
    <cellStyle name="Normal 9 8" xfId="427" xr:uid="{16616B2D-727A-4E7C-B209-F59298B810FE}"/>
    <cellStyle name="Normal 9 8 2" xfId="895" xr:uid="{58EB20F2-29B8-411D-A6EB-3DE559E86C36}"/>
    <cellStyle name="Normal 9 8 2 2" xfId="896" xr:uid="{152B653E-1B4F-4D9B-B25A-BAAC1782DA7A}"/>
    <cellStyle name="Normal 9 8 2 2 2" xfId="2487" xr:uid="{C3EEBCE9-AF73-4F36-B349-4DF75A2428FA}"/>
    <cellStyle name="Normal 9 8 2 2 2 2" xfId="5267" xr:uid="{DF144F27-A83B-490E-9658-6AAE814291EC}"/>
    <cellStyle name="Normal 9 8 2 2 3" xfId="4290" xr:uid="{163ED9D6-C801-4FED-B258-7DA0FA17A3EA}"/>
    <cellStyle name="Normal 9 8 2 2 3 2" xfId="5268" xr:uid="{67188F67-E68B-4F0A-B9CD-701B5A9B6BCC}"/>
    <cellStyle name="Normal 9 8 2 2 4" xfId="4291" xr:uid="{F1EBD212-3261-4AA9-B26F-13293D5DC80F}"/>
    <cellStyle name="Normal 9 8 2 2 4 2" xfId="5269" xr:uid="{7B6BE466-1B31-477E-B20E-38DC8E1D8F12}"/>
    <cellStyle name="Normal 9 8 2 2 5" xfId="5266" xr:uid="{5E2FD14F-6764-428D-95B3-32DFD9A77322}"/>
    <cellStyle name="Normal 9 8 2 3" xfId="2488" xr:uid="{C2EE1E24-DC46-4CAB-B5A4-56C487021C40}"/>
    <cellStyle name="Normal 9 8 2 3 2" xfId="5270" xr:uid="{2760C33F-BCFE-4491-B392-40E1EA0CA4F2}"/>
    <cellStyle name="Normal 9 8 2 4" xfId="4292" xr:uid="{D086C751-8B0D-4F4A-92AF-4FCC60085E48}"/>
    <cellStyle name="Normal 9 8 2 4 2" xfId="5271" xr:uid="{D56A07C8-BF5B-48D2-AF0C-B4303ED31099}"/>
    <cellStyle name="Normal 9 8 2 5" xfId="4293" xr:uid="{28159BBD-7A78-42EB-ACC3-38E799C5D140}"/>
    <cellStyle name="Normal 9 8 2 5 2" xfId="5272" xr:uid="{4459E868-6BBF-41E8-B769-4EC676C0FDD5}"/>
    <cellStyle name="Normal 9 8 2 6" xfId="5265" xr:uid="{6C3339DE-02D0-4D42-9C9E-4BB22FD89241}"/>
    <cellStyle name="Normal 9 8 3" xfId="897" xr:uid="{A92F908B-E3F1-471B-AED6-273757236EA1}"/>
    <cellStyle name="Normal 9 8 3 2" xfId="2489" xr:uid="{0D8A9C08-C37C-483D-AFC8-84E28F0A1AA3}"/>
    <cellStyle name="Normal 9 8 3 2 2" xfId="5274" xr:uid="{56689D2C-FD3C-4103-9760-32A893BD9345}"/>
    <cellStyle name="Normal 9 8 3 3" xfId="4294" xr:uid="{45A52EA7-77CB-44B3-B3E2-14B8BC0A623B}"/>
    <cellStyle name="Normal 9 8 3 3 2" xfId="5275" xr:uid="{5297E9BA-0650-4EAE-B6A8-9EC22A236D6E}"/>
    <cellStyle name="Normal 9 8 3 4" xfId="4295" xr:uid="{E4135794-B238-4F94-B710-9D1F0908346A}"/>
    <cellStyle name="Normal 9 8 3 4 2" xfId="5276" xr:uid="{7AA984F4-94CF-49F6-BB73-C4993205C40C}"/>
    <cellStyle name="Normal 9 8 3 5" xfId="5273" xr:uid="{B3E44C19-07EF-428E-91A8-1A8D4C452E85}"/>
    <cellStyle name="Normal 9 8 4" xfId="2490" xr:uid="{F164FAB7-4D71-42EE-B65C-EEFCE7322427}"/>
    <cellStyle name="Normal 9 8 4 2" xfId="4296" xr:uid="{62E00C01-AF5E-48BF-9FB7-DA6C0A8815D5}"/>
    <cellStyle name="Normal 9 8 4 2 2" xfId="5278" xr:uid="{DC6874BF-D6C6-44B4-ACF2-86461545F541}"/>
    <cellStyle name="Normal 9 8 4 3" xfId="4297" xr:uid="{11454A81-A5B7-4BC4-83E8-14E17C1AE752}"/>
    <cellStyle name="Normal 9 8 4 3 2" xfId="5279" xr:uid="{B2F56FC6-37C2-4870-8A0D-ED9186DEF820}"/>
    <cellStyle name="Normal 9 8 4 4" xfId="4298" xr:uid="{BEB2890E-0421-4338-BD1B-1C4B9B7DEBC4}"/>
    <cellStyle name="Normal 9 8 4 4 2" xfId="5280" xr:uid="{88F90DDE-F8E7-4869-8812-B94082B33207}"/>
    <cellStyle name="Normal 9 8 4 5" xfId="5277" xr:uid="{B4E50DD3-E947-4670-A2A4-7134F662FADD}"/>
    <cellStyle name="Normal 9 8 5" xfId="4299" xr:uid="{4B9AC3DA-8B6C-4F46-A767-913FE93B7BB9}"/>
    <cellStyle name="Normal 9 8 5 2" xfId="5281" xr:uid="{28762080-4CAD-47C3-AAA6-97530B4F3D7A}"/>
    <cellStyle name="Normal 9 8 6" xfId="4300" xr:uid="{211979EA-DC69-4329-BAE4-6A715EDD0AFA}"/>
    <cellStyle name="Normal 9 8 6 2" xfId="5282" xr:uid="{9844D3F9-7E9C-4246-BAF5-D006C32849F2}"/>
    <cellStyle name="Normal 9 8 7" xfId="4301" xr:uid="{6EFA487C-5680-440F-B25D-03C0A65CB656}"/>
    <cellStyle name="Normal 9 8 7 2" xfId="5283" xr:uid="{963C3A30-BEA8-4C64-A690-44F98C2053C8}"/>
    <cellStyle name="Normal 9 8 8" xfId="5264" xr:uid="{9D992286-2BBF-4087-9DC6-E2DF055476AE}"/>
    <cellStyle name="Normal 9 9" xfId="428" xr:uid="{BCA29F93-E31C-416A-9A08-3F17E34D691B}"/>
    <cellStyle name="Normal 9 9 2" xfId="898" xr:uid="{EF6F4FB3-3E31-4FE4-8A66-FFC0A83C8A9A}"/>
    <cellStyle name="Normal 9 9 2 2" xfId="2491" xr:uid="{9097FAD0-1B0F-4ECB-A4D1-A9B24CF17723}"/>
    <cellStyle name="Normal 9 9 2 2 2" xfId="5286" xr:uid="{FCA0D3A7-F864-4EE1-B5AC-99385A5B2DC8}"/>
    <cellStyle name="Normal 9 9 2 3" xfId="4302" xr:uid="{DD5167EB-E3A1-41B8-AE3D-37791899ABB0}"/>
    <cellStyle name="Normal 9 9 2 3 2" xfId="5287" xr:uid="{004CC57E-69C4-462E-8151-52CAB251E483}"/>
    <cellStyle name="Normal 9 9 2 4" xfId="4303" xr:uid="{96DC4E9A-8AAA-45D9-A280-B5CD816CC882}"/>
    <cellStyle name="Normal 9 9 2 4 2" xfId="5288" xr:uid="{9A011C0C-5900-4648-B50F-582F523FDA12}"/>
    <cellStyle name="Normal 9 9 2 5" xfId="5285" xr:uid="{DD914D14-F1A8-4C40-A46F-6E73DB20997F}"/>
    <cellStyle name="Normal 9 9 3" xfId="2492" xr:uid="{1CD6F24F-AD16-4479-99DC-31D93DB8CDD1}"/>
    <cellStyle name="Normal 9 9 3 2" xfId="4304" xr:uid="{875A1664-3F0F-4697-87BB-FFA6766BE5BB}"/>
    <cellStyle name="Normal 9 9 3 2 2" xfId="5290" xr:uid="{CED240D3-8BCF-497E-AB9F-7BAE352C8B8D}"/>
    <cellStyle name="Normal 9 9 3 3" xfId="4305" xr:uid="{8395D20C-2E18-404B-8A24-7D2D4C4D032B}"/>
    <cellStyle name="Normal 9 9 3 3 2" xfId="5291" xr:uid="{27278146-4262-4386-8C16-2A49A8BD42EB}"/>
    <cellStyle name="Normal 9 9 3 4" xfId="4306" xr:uid="{49942E76-966E-4821-8C3F-DD6A6602FB22}"/>
    <cellStyle name="Normal 9 9 3 4 2" xfId="5292" xr:uid="{A30ACF39-A833-4888-8E2C-3B99E2F3C368}"/>
    <cellStyle name="Normal 9 9 3 5" xfId="5289" xr:uid="{26AE36C4-EBF8-443B-A707-2F382E73A8CF}"/>
    <cellStyle name="Normal 9 9 4" xfId="4307" xr:uid="{27AE523B-F8D0-473D-968A-787375A7560C}"/>
    <cellStyle name="Normal 9 9 4 2" xfId="5293" xr:uid="{F77F28D7-C959-4E4B-ABB1-F1D7E670FF5D}"/>
    <cellStyle name="Normal 9 9 5" xfId="4308" xr:uid="{3AA1A265-0901-4078-90F7-431A45A37D6F}"/>
    <cellStyle name="Normal 9 9 5 2" xfId="5294" xr:uid="{B32E0263-B186-488F-A8BF-054296BEC44F}"/>
    <cellStyle name="Normal 9 9 6" xfId="4309" xr:uid="{465C8287-D010-4099-92E3-073BC217F4D0}"/>
    <cellStyle name="Normal 9 9 6 2" xfId="5295" xr:uid="{92AF7377-3319-4EF6-8573-A837E12E64F7}"/>
    <cellStyle name="Normal 9 9 7" xfId="5284" xr:uid="{6E859A9A-DF74-48F7-ACEE-179964559F9B}"/>
    <cellStyle name="Percent 2" xfId="183" xr:uid="{CE718FAC-2120-461A-BF1B-11EBD36F96FA}"/>
    <cellStyle name="Percent 2 2" xfId="5296" xr:uid="{E589B7E8-6FE1-428E-9864-66C6F82C8DC2}"/>
    <cellStyle name="Percent 2 2 2" xfId="6073" xr:uid="{4E75A90E-8461-4648-BC98-1EE8A0BD486B}"/>
    <cellStyle name="Percent 2 2 3" xfId="6037" xr:uid="{978C0805-0A5B-4E13-9BDF-DA58A3F73E1C}"/>
    <cellStyle name="Percent 2 2 4" xfId="6142" xr:uid="{BFDDFDF4-DE54-4EFA-AFDE-1C351D0E997A}"/>
    <cellStyle name="Percent 2 3" xfId="6036" xr:uid="{D6DC0FCE-01BB-4F4B-A0A7-B28799E831CE}"/>
    <cellStyle name="Percent 2 3 2" xfId="6074" xr:uid="{D9D0C6D8-E98C-4CA6-A9FA-119956ED151C}"/>
    <cellStyle name="Percent 3" xfId="6075" xr:uid="{BC24C7A6-A091-4FF5-BBEF-F908857287AF}"/>
    <cellStyle name="Гиперссылка 2" xfId="4" xr:uid="{49BAA0F8-B3D3-41B5-87DD-435502328B29}"/>
    <cellStyle name="Гиперссылка 2 2" xfId="5297" xr:uid="{AE89425E-30A6-4947-866A-A4DC8B391E83}"/>
    <cellStyle name="Обычный 2" xfId="1" xr:uid="{A3CD5D5E-4502-4158-8112-08CDD679ACF5}"/>
    <cellStyle name="Обычный 2 2" xfId="5" xr:uid="{D19F253E-EE9B-4476-9D91-2EE3A6D7A3DC}"/>
    <cellStyle name="Обычный 2 2 2" xfId="5299" xr:uid="{EBCB7D4C-80B3-43D5-AB93-9B26031156C8}"/>
    <cellStyle name="Обычный 2 3" xfId="5298" xr:uid="{426BF66B-70B0-450D-BC69-B23854869646}"/>
    <cellStyle name="常规_Sheet1_1" xfId="4411" xr:uid="{3E6E2306-91A2-4362-89F0-D700DDB39BB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Q23" sqref="Q23"/>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4" t="s">
        <v>2</v>
      </c>
      <c r="C8" s="94"/>
      <c r="D8" s="94"/>
      <c r="E8" s="94"/>
      <c r="F8" s="94"/>
      <c r="G8" s="95"/>
    </row>
    <row r="9" spans="2:7" ht="14.25">
      <c r="B9" s="144"/>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3"/>
  <sheetViews>
    <sheetView tabSelected="1" topLeftCell="A118" zoomScale="90" zoomScaleNormal="90" workbookViewId="0">
      <selection activeCell="J143" sqref="J14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47">
        <v>51293</v>
      </c>
      <c r="K10" s="127"/>
    </row>
    <row r="11" spans="1:11">
      <c r="A11" s="126"/>
      <c r="B11" s="126" t="s">
        <v>717</v>
      </c>
      <c r="C11" s="132"/>
      <c r="D11" s="132"/>
      <c r="E11" s="132"/>
      <c r="F11" s="127"/>
      <c r="G11" s="128"/>
      <c r="H11" s="128" t="s">
        <v>717</v>
      </c>
      <c r="I11" s="132"/>
      <c r="J11" s="148"/>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49">
        <v>45174</v>
      </c>
      <c r="K14" s="127"/>
    </row>
    <row r="15" spans="1:11" ht="15" customHeight="1">
      <c r="A15" s="126"/>
      <c r="B15" s="6" t="s">
        <v>11</v>
      </c>
      <c r="C15" s="7"/>
      <c r="D15" s="7"/>
      <c r="E15" s="7"/>
      <c r="F15" s="8"/>
      <c r="G15" s="128"/>
      <c r="H15" s="9" t="s">
        <v>11</v>
      </c>
      <c r="I15" s="132"/>
      <c r="J15" s="150"/>
      <c r="K15" s="127"/>
    </row>
    <row r="16" spans="1:11" ht="15" customHeight="1">
      <c r="A16" s="126"/>
      <c r="B16" s="132"/>
      <c r="C16" s="132"/>
      <c r="D16" s="132"/>
      <c r="E16" s="132"/>
      <c r="F16" s="132"/>
      <c r="G16" s="132"/>
      <c r="H16" s="132"/>
      <c r="I16" s="136" t="s">
        <v>147</v>
      </c>
      <c r="J16" s="142">
        <v>39860</v>
      </c>
      <c r="K16" s="127"/>
    </row>
    <row r="17" spans="1:11">
      <c r="A17" s="126"/>
      <c r="B17" s="132" t="s">
        <v>720</v>
      </c>
      <c r="C17" s="132"/>
      <c r="D17" s="132"/>
      <c r="E17" s="132"/>
      <c r="F17" s="132"/>
      <c r="G17" s="132"/>
      <c r="H17" s="132"/>
      <c r="I17" s="136" t="s">
        <v>148</v>
      </c>
      <c r="J17" s="142" t="s">
        <v>866</v>
      </c>
      <c r="K17" s="127"/>
    </row>
    <row r="18" spans="1:11" ht="18">
      <c r="A18" s="126"/>
      <c r="B18" s="132" t="s">
        <v>721</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1" t="s">
        <v>207</v>
      </c>
      <c r="G20" s="152"/>
      <c r="H20" s="112" t="s">
        <v>174</v>
      </c>
      <c r="I20" s="112" t="s">
        <v>208</v>
      </c>
      <c r="J20" s="112" t="s">
        <v>26</v>
      </c>
      <c r="K20" s="127"/>
    </row>
    <row r="21" spans="1:11">
      <c r="A21" s="126"/>
      <c r="B21" s="117"/>
      <c r="C21" s="117"/>
      <c r="D21" s="118"/>
      <c r="E21" s="118"/>
      <c r="F21" s="153"/>
      <c r="G21" s="154"/>
      <c r="H21" s="117" t="s">
        <v>146</v>
      </c>
      <c r="I21" s="117"/>
      <c r="J21" s="117"/>
      <c r="K21" s="127"/>
    </row>
    <row r="22" spans="1:11" ht="24">
      <c r="A22" s="126"/>
      <c r="B22" s="119">
        <v>26</v>
      </c>
      <c r="C22" s="10" t="s">
        <v>722</v>
      </c>
      <c r="D22" s="130" t="s">
        <v>722</v>
      </c>
      <c r="E22" s="130" t="s">
        <v>30</v>
      </c>
      <c r="F22" s="145" t="s">
        <v>279</v>
      </c>
      <c r="G22" s="146"/>
      <c r="H22" s="11" t="s">
        <v>723</v>
      </c>
      <c r="I22" s="14">
        <v>7.37</v>
      </c>
      <c r="J22" s="121">
        <f t="shared" ref="J22:J53" si="0">I22*B22</f>
        <v>191.62</v>
      </c>
      <c r="K22" s="127"/>
    </row>
    <row r="23" spans="1:11" ht="24">
      <c r="A23" s="126"/>
      <c r="B23" s="119">
        <v>111</v>
      </c>
      <c r="C23" s="10" t="s">
        <v>586</v>
      </c>
      <c r="D23" s="130" t="s">
        <v>586</v>
      </c>
      <c r="E23" s="130"/>
      <c r="F23" s="145"/>
      <c r="G23" s="146"/>
      <c r="H23" s="11" t="s">
        <v>281</v>
      </c>
      <c r="I23" s="14">
        <v>11.94</v>
      </c>
      <c r="J23" s="121">
        <f t="shared" si="0"/>
        <v>1325.34</v>
      </c>
      <c r="K23" s="133"/>
    </row>
    <row r="24" spans="1:11" ht="24">
      <c r="A24" s="126"/>
      <c r="B24" s="119">
        <v>2</v>
      </c>
      <c r="C24" s="10" t="s">
        <v>724</v>
      </c>
      <c r="D24" s="130" t="s">
        <v>724</v>
      </c>
      <c r="E24" s="130" t="s">
        <v>112</v>
      </c>
      <c r="F24" s="145"/>
      <c r="G24" s="146"/>
      <c r="H24" s="11" t="s">
        <v>725</v>
      </c>
      <c r="I24" s="14">
        <v>11.94</v>
      </c>
      <c r="J24" s="121">
        <f t="shared" si="0"/>
        <v>23.88</v>
      </c>
      <c r="K24" s="127"/>
    </row>
    <row r="25" spans="1:11" ht="24">
      <c r="A25" s="126"/>
      <c r="B25" s="119">
        <v>18</v>
      </c>
      <c r="C25" s="10" t="s">
        <v>726</v>
      </c>
      <c r="D25" s="130" t="s">
        <v>726</v>
      </c>
      <c r="E25" s="130" t="s">
        <v>112</v>
      </c>
      <c r="F25" s="145"/>
      <c r="G25" s="146"/>
      <c r="H25" s="11" t="s">
        <v>727</v>
      </c>
      <c r="I25" s="14">
        <v>11.94</v>
      </c>
      <c r="J25" s="121">
        <f t="shared" si="0"/>
        <v>214.92</v>
      </c>
      <c r="K25" s="127"/>
    </row>
    <row r="26" spans="1:11" ht="24">
      <c r="A26" s="126"/>
      <c r="B26" s="119">
        <v>2</v>
      </c>
      <c r="C26" s="10" t="s">
        <v>726</v>
      </c>
      <c r="D26" s="130" t="s">
        <v>726</v>
      </c>
      <c r="E26" s="130" t="s">
        <v>271</v>
      </c>
      <c r="F26" s="145"/>
      <c r="G26" s="146"/>
      <c r="H26" s="11" t="s">
        <v>727</v>
      </c>
      <c r="I26" s="14">
        <v>11.94</v>
      </c>
      <c r="J26" s="121">
        <f t="shared" si="0"/>
        <v>23.88</v>
      </c>
      <c r="K26" s="127"/>
    </row>
    <row r="27" spans="1:11" ht="24">
      <c r="A27" s="126"/>
      <c r="B27" s="119">
        <v>2</v>
      </c>
      <c r="C27" s="10" t="s">
        <v>726</v>
      </c>
      <c r="D27" s="130" t="s">
        <v>726</v>
      </c>
      <c r="E27" s="130" t="s">
        <v>275</v>
      </c>
      <c r="F27" s="145"/>
      <c r="G27" s="146"/>
      <c r="H27" s="11" t="s">
        <v>727</v>
      </c>
      <c r="I27" s="14">
        <v>11.94</v>
      </c>
      <c r="J27" s="121">
        <f t="shared" si="0"/>
        <v>23.88</v>
      </c>
      <c r="K27" s="127"/>
    </row>
    <row r="28" spans="1:11" ht="24">
      <c r="A28" s="126"/>
      <c r="B28" s="119">
        <v>2</v>
      </c>
      <c r="C28" s="10" t="s">
        <v>726</v>
      </c>
      <c r="D28" s="130" t="s">
        <v>726</v>
      </c>
      <c r="E28" s="130" t="s">
        <v>276</v>
      </c>
      <c r="F28" s="145"/>
      <c r="G28" s="146"/>
      <c r="H28" s="11" t="s">
        <v>727</v>
      </c>
      <c r="I28" s="14">
        <v>11.94</v>
      </c>
      <c r="J28" s="121">
        <f t="shared" si="0"/>
        <v>23.88</v>
      </c>
      <c r="K28" s="127"/>
    </row>
    <row r="29" spans="1:11">
      <c r="A29" s="126"/>
      <c r="B29" s="119">
        <v>2</v>
      </c>
      <c r="C29" s="10" t="s">
        <v>728</v>
      </c>
      <c r="D29" s="130" t="s">
        <v>856</v>
      </c>
      <c r="E29" s="130" t="s">
        <v>729</v>
      </c>
      <c r="F29" s="145" t="s">
        <v>589</v>
      </c>
      <c r="G29" s="146"/>
      <c r="H29" s="11" t="s">
        <v>730</v>
      </c>
      <c r="I29" s="14">
        <v>16.850000000000001</v>
      </c>
      <c r="J29" s="121">
        <f t="shared" si="0"/>
        <v>33.700000000000003</v>
      </c>
      <c r="K29" s="127"/>
    </row>
    <row r="30" spans="1:11" ht="24">
      <c r="A30" s="126"/>
      <c r="B30" s="119">
        <v>2</v>
      </c>
      <c r="C30" s="10" t="s">
        <v>731</v>
      </c>
      <c r="D30" s="130" t="s">
        <v>731</v>
      </c>
      <c r="E30" s="130" t="s">
        <v>28</v>
      </c>
      <c r="F30" s="145" t="s">
        <v>278</v>
      </c>
      <c r="G30" s="146"/>
      <c r="H30" s="11" t="s">
        <v>732</v>
      </c>
      <c r="I30" s="14">
        <v>20.72</v>
      </c>
      <c r="J30" s="121">
        <f t="shared" si="0"/>
        <v>41.44</v>
      </c>
      <c r="K30" s="127"/>
    </row>
    <row r="31" spans="1:11" ht="24">
      <c r="A31" s="126"/>
      <c r="B31" s="119">
        <v>2</v>
      </c>
      <c r="C31" s="10" t="s">
        <v>731</v>
      </c>
      <c r="D31" s="130" t="s">
        <v>731</v>
      </c>
      <c r="E31" s="130" t="s">
        <v>31</v>
      </c>
      <c r="F31" s="145" t="s">
        <v>278</v>
      </c>
      <c r="G31" s="146"/>
      <c r="H31" s="11" t="s">
        <v>732</v>
      </c>
      <c r="I31" s="14">
        <v>20.72</v>
      </c>
      <c r="J31" s="121">
        <f t="shared" si="0"/>
        <v>41.44</v>
      </c>
      <c r="K31" s="127"/>
    </row>
    <row r="32" spans="1:11" ht="36">
      <c r="A32" s="126"/>
      <c r="B32" s="119">
        <v>8</v>
      </c>
      <c r="C32" s="10" t="s">
        <v>733</v>
      </c>
      <c r="D32" s="130" t="s">
        <v>733</v>
      </c>
      <c r="E32" s="130" t="s">
        <v>112</v>
      </c>
      <c r="F32" s="145"/>
      <c r="G32" s="146"/>
      <c r="H32" s="11" t="s">
        <v>862</v>
      </c>
      <c r="I32" s="14">
        <v>31.25</v>
      </c>
      <c r="J32" s="121">
        <f t="shared" si="0"/>
        <v>250</v>
      </c>
      <c r="K32" s="127"/>
    </row>
    <row r="33" spans="1:11" ht="36">
      <c r="A33" s="126"/>
      <c r="B33" s="119">
        <v>3</v>
      </c>
      <c r="C33" s="10" t="s">
        <v>733</v>
      </c>
      <c r="D33" s="130" t="s">
        <v>733</v>
      </c>
      <c r="E33" s="130" t="s">
        <v>216</v>
      </c>
      <c r="F33" s="145"/>
      <c r="G33" s="146"/>
      <c r="H33" s="11" t="s">
        <v>862</v>
      </c>
      <c r="I33" s="14">
        <v>31.25</v>
      </c>
      <c r="J33" s="121">
        <f t="shared" si="0"/>
        <v>93.75</v>
      </c>
      <c r="K33" s="127"/>
    </row>
    <row r="34" spans="1:11" ht="24">
      <c r="A34" s="126"/>
      <c r="B34" s="119">
        <v>2</v>
      </c>
      <c r="C34" s="10" t="s">
        <v>734</v>
      </c>
      <c r="D34" s="130" t="s">
        <v>857</v>
      </c>
      <c r="E34" s="130" t="s">
        <v>39</v>
      </c>
      <c r="F34" s="145"/>
      <c r="G34" s="146"/>
      <c r="H34" s="11" t="s">
        <v>735</v>
      </c>
      <c r="I34" s="14">
        <v>8.7799999999999994</v>
      </c>
      <c r="J34" s="121">
        <f t="shared" si="0"/>
        <v>17.559999999999999</v>
      </c>
      <c r="K34" s="127"/>
    </row>
    <row r="35" spans="1:11" ht="24">
      <c r="A35" s="126"/>
      <c r="B35" s="119">
        <v>2</v>
      </c>
      <c r="C35" s="10" t="s">
        <v>736</v>
      </c>
      <c r="D35" s="130" t="s">
        <v>736</v>
      </c>
      <c r="E35" s="130" t="s">
        <v>39</v>
      </c>
      <c r="F35" s="145" t="s">
        <v>279</v>
      </c>
      <c r="G35" s="146"/>
      <c r="H35" s="11" t="s">
        <v>737</v>
      </c>
      <c r="I35" s="14">
        <v>25.98</v>
      </c>
      <c r="J35" s="121">
        <f t="shared" si="0"/>
        <v>51.96</v>
      </c>
      <c r="K35" s="127"/>
    </row>
    <row r="36" spans="1:11" ht="24">
      <c r="A36" s="126"/>
      <c r="B36" s="119">
        <v>6</v>
      </c>
      <c r="C36" s="10" t="s">
        <v>738</v>
      </c>
      <c r="D36" s="130" t="s">
        <v>738</v>
      </c>
      <c r="E36" s="130" t="s">
        <v>34</v>
      </c>
      <c r="F36" s="145" t="s">
        <v>739</v>
      </c>
      <c r="G36" s="146"/>
      <c r="H36" s="11" t="s">
        <v>740</v>
      </c>
      <c r="I36" s="14">
        <v>39.68</v>
      </c>
      <c r="J36" s="121">
        <f t="shared" si="0"/>
        <v>238.07999999999998</v>
      </c>
      <c r="K36" s="127"/>
    </row>
    <row r="37" spans="1:11" ht="24">
      <c r="A37" s="126"/>
      <c r="B37" s="119">
        <v>2</v>
      </c>
      <c r="C37" s="10" t="s">
        <v>741</v>
      </c>
      <c r="D37" s="130" t="s">
        <v>741</v>
      </c>
      <c r="E37" s="130" t="s">
        <v>30</v>
      </c>
      <c r="F37" s="145" t="s">
        <v>277</v>
      </c>
      <c r="G37" s="146"/>
      <c r="H37" s="11" t="s">
        <v>742</v>
      </c>
      <c r="I37" s="14">
        <v>20.72</v>
      </c>
      <c r="J37" s="121">
        <f t="shared" si="0"/>
        <v>41.44</v>
      </c>
      <c r="K37" s="127"/>
    </row>
    <row r="38" spans="1:11">
      <c r="A38" s="126"/>
      <c r="B38" s="119">
        <v>2</v>
      </c>
      <c r="C38" s="10" t="s">
        <v>743</v>
      </c>
      <c r="D38" s="130" t="s">
        <v>743</v>
      </c>
      <c r="E38" s="130" t="s">
        <v>31</v>
      </c>
      <c r="F38" s="145" t="s">
        <v>278</v>
      </c>
      <c r="G38" s="146"/>
      <c r="H38" s="11" t="s">
        <v>744</v>
      </c>
      <c r="I38" s="14">
        <v>22.47</v>
      </c>
      <c r="J38" s="121">
        <f t="shared" si="0"/>
        <v>44.94</v>
      </c>
      <c r="K38" s="127"/>
    </row>
    <row r="39" spans="1:11" ht="24">
      <c r="A39" s="126"/>
      <c r="B39" s="119">
        <v>15</v>
      </c>
      <c r="C39" s="10" t="s">
        <v>745</v>
      </c>
      <c r="D39" s="130" t="s">
        <v>745</v>
      </c>
      <c r="E39" s="130" t="s">
        <v>746</v>
      </c>
      <c r="F39" s="145"/>
      <c r="G39" s="146"/>
      <c r="H39" s="11" t="s">
        <v>747</v>
      </c>
      <c r="I39" s="14">
        <v>21.77</v>
      </c>
      <c r="J39" s="121">
        <f t="shared" si="0"/>
        <v>326.55</v>
      </c>
      <c r="K39" s="127"/>
    </row>
    <row r="40" spans="1:11" ht="24">
      <c r="A40" s="126"/>
      <c r="B40" s="119">
        <v>2</v>
      </c>
      <c r="C40" s="10" t="s">
        <v>748</v>
      </c>
      <c r="D40" s="130" t="s">
        <v>748</v>
      </c>
      <c r="E40" s="130" t="s">
        <v>749</v>
      </c>
      <c r="F40" s="145" t="s">
        <v>28</v>
      </c>
      <c r="G40" s="146"/>
      <c r="H40" s="11" t="s">
        <v>750</v>
      </c>
      <c r="I40" s="14">
        <v>6.67</v>
      </c>
      <c r="J40" s="121">
        <f t="shared" si="0"/>
        <v>13.34</v>
      </c>
      <c r="K40" s="127"/>
    </row>
    <row r="41" spans="1:11" ht="24">
      <c r="A41" s="126"/>
      <c r="B41" s="119">
        <v>2</v>
      </c>
      <c r="C41" s="10" t="s">
        <v>751</v>
      </c>
      <c r="D41" s="130" t="s">
        <v>751</v>
      </c>
      <c r="E41" s="130" t="s">
        <v>30</v>
      </c>
      <c r="F41" s="145"/>
      <c r="G41" s="146"/>
      <c r="H41" s="11" t="s">
        <v>752</v>
      </c>
      <c r="I41" s="14">
        <v>13.69</v>
      </c>
      <c r="J41" s="121">
        <f t="shared" si="0"/>
        <v>27.38</v>
      </c>
      <c r="K41" s="127"/>
    </row>
    <row r="42" spans="1:11" ht="24">
      <c r="A42" s="126"/>
      <c r="B42" s="119">
        <v>9</v>
      </c>
      <c r="C42" s="10" t="s">
        <v>753</v>
      </c>
      <c r="D42" s="130" t="s">
        <v>753</v>
      </c>
      <c r="E42" s="130" t="s">
        <v>30</v>
      </c>
      <c r="F42" s="145"/>
      <c r="G42" s="146"/>
      <c r="H42" s="11" t="s">
        <v>754</v>
      </c>
      <c r="I42" s="14">
        <v>27.74</v>
      </c>
      <c r="J42" s="121">
        <f t="shared" si="0"/>
        <v>249.66</v>
      </c>
      <c r="K42" s="127"/>
    </row>
    <row r="43" spans="1:11" ht="24">
      <c r="A43" s="126"/>
      <c r="B43" s="119">
        <v>2</v>
      </c>
      <c r="C43" s="10" t="s">
        <v>755</v>
      </c>
      <c r="D43" s="130" t="s">
        <v>755</v>
      </c>
      <c r="E43" s="130" t="s">
        <v>31</v>
      </c>
      <c r="F43" s="145" t="s">
        <v>279</v>
      </c>
      <c r="G43" s="146"/>
      <c r="H43" s="11" t="s">
        <v>756</v>
      </c>
      <c r="I43" s="14">
        <v>20.72</v>
      </c>
      <c r="J43" s="121">
        <f t="shared" si="0"/>
        <v>41.44</v>
      </c>
      <c r="K43" s="127"/>
    </row>
    <row r="44" spans="1:11" ht="24">
      <c r="A44" s="126"/>
      <c r="B44" s="119">
        <v>8</v>
      </c>
      <c r="C44" s="10" t="s">
        <v>755</v>
      </c>
      <c r="D44" s="130" t="s">
        <v>755</v>
      </c>
      <c r="E44" s="130" t="s">
        <v>31</v>
      </c>
      <c r="F44" s="145" t="s">
        <v>278</v>
      </c>
      <c r="G44" s="146"/>
      <c r="H44" s="11" t="s">
        <v>756</v>
      </c>
      <c r="I44" s="14">
        <v>20.72</v>
      </c>
      <c r="J44" s="121">
        <f t="shared" si="0"/>
        <v>165.76</v>
      </c>
      <c r="K44" s="127"/>
    </row>
    <row r="45" spans="1:11" ht="24">
      <c r="A45" s="126"/>
      <c r="B45" s="119">
        <v>2</v>
      </c>
      <c r="C45" s="10" t="s">
        <v>757</v>
      </c>
      <c r="D45" s="130" t="s">
        <v>757</v>
      </c>
      <c r="E45" s="130" t="s">
        <v>30</v>
      </c>
      <c r="F45" s="145"/>
      <c r="G45" s="146"/>
      <c r="H45" s="11" t="s">
        <v>758</v>
      </c>
      <c r="I45" s="14">
        <v>20.72</v>
      </c>
      <c r="J45" s="121">
        <f t="shared" si="0"/>
        <v>41.44</v>
      </c>
      <c r="K45" s="127"/>
    </row>
    <row r="46" spans="1:11" ht="24">
      <c r="A46" s="126"/>
      <c r="B46" s="119">
        <v>1</v>
      </c>
      <c r="C46" s="10" t="s">
        <v>759</v>
      </c>
      <c r="D46" s="130" t="s">
        <v>759</v>
      </c>
      <c r="E46" s="130" t="s">
        <v>112</v>
      </c>
      <c r="F46" s="145" t="s">
        <v>115</v>
      </c>
      <c r="G46" s="146"/>
      <c r="H46" s="11" t="s">
        <v>863</v>
      </c>
      <c r="I46" s="14">
        <v>52.32</v>
      </c>
      <c r="J46" s="121">
        <f t="shared" si="0"/>
        <v>52.32</v>
      </c>
      <c r="K46" s="127"/>
    </row>
    <row r="47" spans="1:11" ht="24">
      <c r="A47" s="126"/>
      <c r="B47" s="119">
        <v>1</v>
      </c>
      <c r="C47" s="10" t="s">
        <v>759</v>
      </c>
      <c r="D47" s="130" t="s">
        <v>759</v>
      </c>
      <c r="E47" s="130" t="s">
        <v>216</v>
      </c>
      <c r="F47" s="145" t="s">
        <v>115</v>
      </c>
      <c r="G47" s="146"/>
      <c r="H47" s="11" t="s">
        <v>863</v>
      </c>
      <c r="I47" s="14">
        <v>52.32</v>
      </c>
      <c r="J47" s="121">
        <f t="shared" si="0"/>
        <v>52.32</v>
      </c>
      <c r="K47" s="127"/>
    </row>
    <row r="48" spans="1:11" ht="24">
      <c r="A48" s="126"/>
      <c r="B48" s="119">
        <v>1</v>
      </c>
      <c r="C48" s="10" t="s">
        <v>759</v>
      </c>
      <c r="D48" s="130" t="s">
        <v>759</v>
      </c>
      <c r="E48" s="130" t="s">
        <v>269</v>
      </c>
      <c r="F48" s="145" t="s">
        <v>115</v>
      </c>
      <c r="G48" s="146"/>
      <c r="H48" s="11" t="s">
        <v>863</v>
      </c>
      <c r="I48" s="14">
        <v>52.32</v>
      </c>
      <c r="J48" s="121">
        <f t="shared" si="0"/>
        <v>52.32</v>
      </c>
      <c r="K48" s="127"/>
    </row>
    <row r="49" spans="1:11" ht="24">
      <c r="A49" s="126"/>
      <c r="B49" s="119">
        <v>1</v>
      </c>
      <c r="C49" s="10" t="s">
        <v>759</v>
      </c>
      <c r="D49" s="130" t="s">
        <v>759</v>
      </c>
      <c r="E49" s="130" t="s">
        <v>220</v>
      </c>
      <c r="F49" s="145" t="s">
        <v>115</v>
      </c>
      <c r="G49" s="146"/>
      <c r="H49" s="11" t="s">
        <v>863</v>
      </c>
      <c r="I49" s="14">
        <v>52.32</v>
      </c>
      <c r="J49" s="121">
        <f t="shared" si="0"/>
        <v>52.32</v>
      </c>
      <c r="K49" s="127"/>
    </row>
    <row r="50" spans="1:11" ht="24">
      <c r="A50" s="126"/>
      <c r="B50" s="119">
        <v>6</v>
      </c>
      <c r="C50" s="10" t="s">
        <v>618</v>
      </c>
      <c r="D50" s="130" t="s">
        <v>618</v>
      </c>
      <c r="E50" s="130" t="s">
        <v>30</v>
      </c>
      <c r="F50" s="145" t="s">
        <v>760</v>
      </c>
      <c r="G50" s="146"/>
      <c r="H50" s="11" t="s">
        <v>621</v>
      </c>
      <c r="I50" s="14">
        <v>4.92</v>
      </c>
      <c r="J50" s="121">
        <f t="shared" si="0"/>
        <v>29.52</v>
      </c>
      <c r="K50" s="127"/>
    </row>
    <row r="51" spans="1:11" ht="24">
      <c r="A51" s="126"/>
      <c r="B51" s="119">
        <v>68</v>
      </c>
      <c r="C51" s="10" t="s">
        <v>618</v>
      </c>
      <c r="D51" s="130" t="s">
        <v>618</v>
      </c>
      <c r="E51" s="130" t="s">
        <v>31</v>
      </c>
      <c r="F51" s="145" t="s">
        <v>760</v>
      </c>
      <c r="G51" s="146"/>
      <c r="H51" s="11" t="s">
        <v>621</v>
      </c>
      <c r="I51" s="14">
        <v>4.92</v>
      </c>
      <c r="J51" s="121">
        <f t="shared" si="0"/>
        <v>334.56</v>
      </c>
      <c r="K51" s="127"/>
    </row>
    <row r="52" spans="1:11" ht="24">
      <c r="A52" s="126"/>
      <c r="B52" s="119">
        <v>46</v>
      </c>
      <c r="C52" s="10" t="s">
        <v>618</v>
      </c>
      <c r="D52" s="130" t="s">
        <v>618</v>
      </c>
      <c r="E52" s="130" t="s">
        <v>32</v>
      </c>
      <c r="F52" s="145" t="s">
        <v>760</v>
      </c>
      <c r="G52" s="146"/>
      <c r="H52" s="11" t="s">
        <v>621</v>
      </c>
      <c r="I52" s="14">
        <v>4.92</v>
      </c>
      <c r="J52" s="121">
        <f t="shared" si="0"/>
        <v>226.32</v>
      </c>
      <c r="K52" s="127"/>
    </row>
    <row r="53" spans="1:11" ht="24">
      <c r="A53" s="126"/>
      <c r="B53" s="119">
        <v>2</v>
      </c>
      <c r="C53" s="10" t="s">
        <v>761</v>
      </c>
      <c r="D53" s="130" t="s">
        <v>761</v>
      </c>
      <c r="E53" s="130" t="s">
        <v>32</v>
      </c>
      <c r="F53" s="145" t="s">
        <v>279</v>
      </c>
      <c r="G53" s="146"/>
      <c r="H53" s="11" t="s">
        <v>762</v>
      </c>
      <c r="I53" s="14">
        <v>20.72</v>
      </c>
      <c r="J53" s="121">
        <f t="shared" si="0"/>
        <v>41.44</v>
      </c>
      <c r="K53" s="127"/>
    </row>
    <row r="54" spans="1:11">
      <c r="A54" s="126"/>
      <c r="B54" s="119">
        <v>18</v>
      </c>
      <c r="C54" s="10" t="s">
        <v>763</v>
      </c>
      <c r="D54" s="130" t="s">
        <v>763</v>
      </c>
      <c r="E54" s="130" t="s">
        <v>30</v>
      </c>
      <c r="F54" s="145"/>
      <c r="G54" s="146"/>
      <c r="H54" s="11" t="s">
        <v>764</v>
      </c>
      <c r="I54" s="14">
        <v>10.18</v>
      </c>
      <c r="J54" s="121">
        <f t="shared" ref="J54:J85" si="1">I54*B54</f>
        <v>183.24</v>
      </c>
      <c r="K54" s="127"/>
    </row>
    <row r="55" spans="1:11">
      <c r="A55" s="126"/>
      <c r="B55" s="119">
        <v>2</v>
      </c>
      <c r="C55" s="10" t="s">
        <v>763</v>
      </c>
      <c r="D55" s="130" t="s">
        <v>763</v>
      </c>
      <c r="E55" s="130" t="s">
        <v>31</v>
      </c>
      <c r="F55" s="145"/>
      <c r="G55" s="146"/>
      <c r="H55" s="11" t="s">
        <v>764</v>
      </c>
      <c r="I55" s="14">
        <v>10.18</v>
      </c>
      <c r="J55" s="121">
        <f t="shared" si="1"/>
        <v>20.36</v>
      </c>
      <c r="K55" s="127"/>
    </row>
    <row r="56" spans="1:11" ht="24">
      <c r="A56" s="126"/>
      <c r="B56" s="119">
        <v>2</v>
      </c>
      <c r="C56" s="10" t="s">
        <v>765</v>
      </c>
      <c r="D56" s="130" t="s">
        <v>765</v>
      </c>
      <c r="E56" s="130" t="s">
        <v>31</v>
      </c>
      <c r="F56" s="145"/>
      <c r="G56" s="146"/>
      <c r="H56" s="11" t="s">
        <v>766</v>
      </c>
      <c r="I56" s="14">
        <v>13.69</v>
      </c>
      <c r="J56" s="121">
        <f t="shared" si="1"/>
        <v>27.38</v>
      </c>
      <c r="K56" s="127"/>
    </row>
    <row r="57" spans="1:11" ht="24">
      <c r="A57" s="126"/>
      <c r="B57" s="119">
        <v>2</v>
      </c>
      <c r="C57" s="10" t="s">
        <v>767</v>
      </c>
      <c r="D57" s="130" t="s">
        <v>767</v>
      </c>
      <c r="E57" s="130" t="s">
        <v>30</v>
      </c>
      <c r="F57" s="145" t="s">
        <v>679</v>
      </c>
      <c r="G57" s="146"/>
      <c r="H57" s="11" t="s">
        <v>768</v>
      </c>
      <c r="I57" s="14">
        <v>20.72</v>
      </c>
      <c r="J57" s="121">
        <f t="shared" si="1"/>
        <v>41.44</v>
      </c>
      <c r="K57" s="127"/>
    </row>
    <row r="58" spans="1:11" ht="24">
      <c r="A58" s="126"/>
      <c r="B58" s="119">
        <v>2</v>
      </c>
      <c r="C58" s="10" t="s">
        <v>767</v>
      </c>
      <c r="D58" s="130" t="s">
        <v>767</v>
      </c>
      <c r="E58" s="130" t="s">
        <v>31</v>
      </c>
      <c r="F58" s="145" t="s">
        <v>679</v>
      </c>
      <c r="G58" s="146"/>
      <c r="H58" s="11" t="s">
        <v>768</v>
      </c>
      <c r="I58" s="14">
        <v>20.72</v>
      </c>
      <c r="J58" s="121">
        <f t="shared" si="1"/>
        <v>41.44</v>
      </c>
      <c r="K58" s="127"/>
    </row>
    <row r="59" spans="1:11" ht="24">
      <c r="A59" s="126"/>
      <c r="B59" s="119">
        <v>2</v>
      </c>
      <c r="C59" s="10" t="s">
        <v>769</v>
      </c>
      <c r="D59" s="130" t="s">
        <v>769</v>
      </c>
      <c r="E59" s="130" t="s">
        <v>30</v>
      </c>
      <c r="F59" s="145" t="s">
        <v>279</v>
      </c>
      <c r="G59" s="146"/>
      <c r="H59" s="11" t="s">
        <v>770</v>
      </c>
      <c r="I59" s="14">
        <v>20.72</v>
      </c>
      <c r="J59" s="121">
        <f t="shared" si="1"/>
        <v>41.44</v>
      </c>
      <c r="K59" s="127"/>
    </row>
    <row r="60" spans="1:11" ht="24">
      <c r="A60" s="126"/>
      <c r="B60" s="119">
        <v>4</v>
      </c>
      <c r="C60" s="10" t="s">
        <v>771</v>
      </c>
      <c r="D60" s="130" t="s">
        <v>771</v>
      </c>
      <c r="E60" s="130" t="s">
        <v>31</v>
      </c>
      <c r="F60" s="145"/>
      <c r="G60" s="146"/>
      <c r="H60" s="11" t="s">
        <v>772</v>
      </c>
      <c r="I60" s="14">
        <v>20.72</v>
      </c>
      <c r="J60" s="121">
        <f t="shared" si="1"/>
        <v>82.88</v>
      </c>
      <c r="K60" s="127"/>
    </row>
    <row r="61" spans="1:11" ht="24">
      <c r="A61" s="126"/>
      <c r="B61" s="119">
        <v>10</v>
      </c>
      <c r="C61" s="10" t="s">
        <v>773</v>
      </c>
      <c r="D61" s="130" t="s">
        <v>773</v>
      </c>
      <c r="E61" s="130" t="s">
        <v>28</v>
      </c>
      <c r="F61" s="145" t="s">
        <v>279</v>
      </c>
      <c r="G61" s="146"/>
      <c r="H61" s="11" t="s">
        <v>774</v>
      </c>
      <c r="I61" s="14">
        <v>23.18</v>
      </c>
      <c r="J61" s="121">
        <f t="shared" si="1"/>
        <v>231.8</v>
      </c>
      <c r="K61" s="127"/>
    </row>
    <row r="62" spans="1:11" ht="24">
      <c r="A62" s="126"/>
      <c r="B62" s="119">
        <v>6</v>
      </c>
      <c r="C62" s="10" t="s">
        <v>773</v>
      </c>
      <c r="D62" s="130" t="s">
        <v>773</v>
      </c>
      <c r="E62" s="130" t="s">
        <v>30</v>
      </c>
      <c r="F62" s="145" t="s">
        <v>277</v>
      </c>
      <c r="G62" s="146"/>
      <c r="H62" s="11" t="s">
        <v>774</v>
      </c>
      <c r="I62" s="14">
        <v>23.18</v>
      </c>
      <c r="J62" s="121">
        <f t="shared" si="1"/>
        <v>139.07999999999998</v>
      </c>
      <c r="K62" s="127"/>
    </row>
    <row r="63" spans="1:11" ht="24">
      <c r="A63" s="126"/>
      <c r="B63" s="119">
        <v>2</v>
      </c>
      <c r="C63" s="10" t="s">
        <v>773</v>
      </c>
      <c r="D63" s="130" t="s">
        <v>773</v>
      </c>
      <c r="E63" s="130" t="s">
        <v>31</v>
      </c>
      <c r="F63" s="145" t="s">
        <v>279</v>
      </c>
      <c r="G63" s="146"/>
      <c r="H63" s="11" t="s">
        <v>774</v>
      </c>
      <c r="I63" s="14">
        <v>23.18</v>
      </c>
      <c r="J63" s="121">
        <f t="shared" si="1"/>
        <v>46.36</v>
      </c>
      <c r="K63" s="127"/>
    </row>
    <row r="64" spans="1:11" ht="24">
      <c r="A64" s="126"/>
      <c r="B64" s="119">
        <v>8</v>
      </c>
      <c r="C64" s="10" t="s">
        <v>773</v>
      </c>
      <c r="D64" s="130" t="s">
        <v>773</v>
      </c>
      <c r="E64" s="130" t="s">
        <v>31</v>
      </c>
      <c r="F64" s="145" t="s">
        <v>277</v>
      </c>
      <c r="G64" s="146"/>
      <c r="H64" s="11" t="s">
        <v>774</v>
      </c>
      <c r="I64" s="14">
        <v>23.18</v>
      </c>
      <c r="J64" s="121">
        <f t="shared" si="1"/>
        <v>185.44</v>
      </c>
      <c r="K64" s="127"/>
    </row>
    <row r="65" spans="1:11" ht="24">
      <c r="A65" s="126"/>
      <c r="B65" s="119">
        <v>2</v>
      </c>
      <c r="C65" s="10" t="s">
        <v>775</v>
      </c>
      <c r="D65" s="130" t="s">
        <v>775</v>
      </c>
      <c r="E65" s="130" t="s">
        <v>28</v>
      </c>
      <c r="F65" s="145" t="s">
        <v>278</v>
      </c>
      <c r="G65" s="146"/>
      <c r="H65" s="11" t="s">
        <v>776</v>
      </c>
      <c r="I65" s="14">
        <v>24.23</v>
      </c>
      <c r="J65" s="121">
        <f t="shared" si="1"/>
        <v>48.46</v>
      </c>
      <c r="K65" s="127"/>
    </row>
    <row r="66" spans="1:11" ht="24">
      <c r="A66" s="126"/>
      <c r="B66" s="119">
        <v>2</v>
      </c>
      <c r="C66" s="10" t="s">
        <v>775</v>
      </c>
      <c r="D66" s="130" t="s">
        <v>775</v>
      </c>
      <c r="E66" s="130" t="s">
        <v>31</v>
      </c>
      <c r="F66" s="145" t="s">
        <v>279</v>
      </c>
      <c r="G66" s="146"/>
      <c r="H66" s="11" t="s">
        <v>776</v>
      </c>
      <c r="I66" s="14">
        <v>24.23</v>
      </c>
      <c r="J66" s="121">
        <f t="shared" si="1"/>
        <v>48.46</v>
      </c>
      <c r="K66" s="127"/>
    </row>
    <row r="67" spans="1:11" ht="24">
      <c r="A67" s="126"/>
      <c r="B67" s="119">
        <v>10</v>
      </c>
      <c r="C67" s="10" t="s">
        <v>777</v>
      </c>
      <c r="D67" s="130" t="s">
        <v>777</v>
      </c>
      <c r="E67" s="130" t="s">
        <v>30</v>
      </c>
      <c r="F67" s="145" t="s">
        <v>279</v>
      </c>
      <c r="G67" s="146"/>
      <c r="H67" s="11" t="s">
        <v>778</v>
      </c>
      <c r="I67" s="14">
        <v>22.47</v>
      </c>
      <c r="J67" s="121">
        <f t="shared" si="1"/>
        <v>224.7</v>
      </c>
      <c r="K67" s="127"/>
    </row>
    <row r="68" spans="1:11" ht="24">
      <c r="A68" s="126"/>
      <c r="B68" s="119">
        <v>10</v>
      </c>
      <c r="C68" s="10" t="s">
        <v>779</v>
      </c>
      <c r="D68" s="130" t="s">
        <v>779</v>
      </c>
      <c r="E68" s="130" t="s">
        <v>30</v>
      </c>
      <c r="F68" s="145" t="s">
        <v>279</v>
      </c>
      <c r="G68" s="146"/>
      <c r="H68" s="11" t="s">
        <v>780</v>
      </c>
      <c r="I68" s="14">
        <v>22.47</v>
      </c>
      <c r="J68" s="121">
        <f t="shared" si="1"/>
        <v>224.7</v>
      </c>
      <c r="K68" s="127"/>
    </row>
    <row r="69" spans="1:11" ht="24">
      <c r="A69" s="126"/>
      <c r="B69" s="119">
        <v>58</v>
      </c>
      <c r="C69" s="10" t="s">
        <v>781</v>
      </c>
      <c r="D69" s="130" t="s">
        <v>781</v>
      </c>
      <c r="E69" s="130" t="s">
        <v>28</v>
      </c>
      <c r="F69" s="145"/>
      <c r="G69" s="146"/>
      <c r="H69" s="11" t="s">
        <v>864</v>
      </c>
      <c r="I69" s="14">
        <v>4.92</v>
      </c>
      <c r="J69" s="121">
        <f t="shared" si="1"/>
        <v>285.36</v>
      </c>
      <c r="K69" s="127"/>
    </row>
    <row r="70" spans="1:11" ht="24">
      <c r="A70" s="126"/>
      <c r="B70" s="119">
        <v>94</v>
      </c>
      <c r="C70" s="10" t="s">
        <v>781</v>
      </c>
      <c r="D70" s="130" t="s">
        <v>781</v>
      </c>
      <c r="E70" s="130" t="s">
        <v>30</v>
      </c>
      <c r="F70" s="145"/>
      <c r="G70" s="146"/>
      <c r="H70" s="11" t="s">
        <v>864</v>
      </c>
      <c r="I70" s="14">
        <v>4.92</v>
      </c>
      <c r="J70" s="121">
        <f t="shared" si="1"/>
        <v>462.48</v>
      </c>
      <c r="K70" s="127"/>
    </row>
    <row r="71" spans="1:11" ht="24">
      <c r="A71" s="126"/>
      <c r="B71" s="119">
        <v>12</v>
      </c>
      <c r="C71" s="10" t="s">
        <v>781</v>
      </c>
      <c r="D71" s="130" t="s">
        <v>781</v>
      </c>
      <c r="E71" s="130" t="s">
        <v>31</v>
      </c>
      <c r="F71" s="145"/>
      <c r="G71" s="146"/>
      <c r="H71" s="11" t="s">
        <v>864</v>
      </c>
      <c r="I71" s="14">
        <v>4.92</v>
      </c>
      <c r="J71" s="121">
        <f t="shared" si="1"/>
        <v>59.04</v>
      </c>
      <c r="K71" s="127"/>
    </row>
    <row r="72" spans="1:11" ht="24">
      <c r="A72" s="126"/>
      <c r="B72" s="119">
        <v>8</v>
      </c>
      <c r="C72" s="10" t="s">
        <v>781</v>
      </c>
      <c r="D72" s="130" t="s">
        <v>781</v>
      </c>
      <c r="E72" s="130" t="s">
        <v>32</v>
      </c>
      <c r="F72" s="145"/>
      <c r="G72" s="146"/>
      <c r="H72" s="11" t="s">
        <v>864</v>
      </c>
      <c r="I72" s="14">
        <v>4.92</v>
      </c>
      <c r="J72" s="121">
        <f t="shared" si="1"/>
        <v>39.36</v>
      </c>
      <c r="K72" s="127"/>
    </row>
    <row r="73" spans="1:11">
      <c r="A73" s="126"/>
      <c r="B73" s="119">
        <v>8</v>
      </c>
      <c r="C73" s="10" t="s">
        <v>782</v>
      </c>
      <c r="D73" s="130" t="s">
        <v>782</v>
      </c>
      <c r="E73" s="130" t="s">
        <v>30</v>
      </c>
      <c r="F73" s="145" t="s">
        <v>115</v>
      </c>
      <c r="G73" s="146"/>
      <c r="H73" s="11" t="s">
        <v>783</v>
      </c>
      <c r="I73" s="14">
        <v>8.43</v>
      </c>
      <c r="J73" s="121">
        <f t="shared" si="1"/>
        <v>67.44</v>
      </c>
      <c r="K73" s="127"/>
    </row>
    <row r="74" spans="1:11">
      <c r="A74" s="126"/>
      <c r="B74" s="119">
        <v>12</v>
      </c>
      <c r="C74" s="10" t="s">
        <v>782</v>
      </c>
      <c r="D74" s="130" t="s">
        <v>782</v>
      </c>
      <c r="E74" s="130" t="s">
        <v>31</v>
      </c>
      <c r="F74" s="145" t="s">
        <v>279</v>
      </c>
      <c r="G74" s="146"/>
      <c r="H74" s="11" t="s">
        <v>783</v>
      </c>
      <c r="I74" s="14">
        <v>8.43</v>
      </c>
      <c r="J74" s="121">
        <f t="shared" si="1"/>
        <v>101.16</v>
      </c>
      <c r="K74" s="127"/>
    </row>
    <row r="75" spans="1:11">
      <c r="A75" s="126"/>
      <c r="B75" s="119">
        <v>4</v>
      </c>
      <c r="C75" s="10" t="s">
        <v>782</v>
      </c>
      <c r="D75" s="130" t="s">
        <v>782</v>
      </c>
      <c r="E75" s="130" t="s">
        <v>31</v>
      </c>
      <c r="F75" s="145" t="s">
        <v>115</v>
      </c>
      <c r="G75" s="146"/>
      <c r="H75" s="11" t="s">
        <v>783</v>
      </c>
      <c r="I75" s="14">
        <v>8.43</v>
      </c>
      <c r="J75" s="121">
        <f t="shared" si="1"/>
        <v>33.72</v>
      </c>
      <c r="K75" s="127"/>
    </row>
    <row r="76" spans="1:11">
      <c r="A76" s="126"/>
      <c r="B76" s="119">
        <v>12</v>
      </c>
      <c r="C76" s="10" t="s">
        <v>784</v>
      </c>
      <c r="D76" s="130" t="s">
        <v>784</v>
      </c>
      <c r="E76" s="130" t="s">
        <v>31</v>
      </c>
      <c r="F76" s="145" t="s">
        <v>279</v>
      </c>
      <c r="G76" s="146"/>
      <c r="H76" s="11" t="s">
        <v>785</v>
      </c>
      <c r="I76" s="14">
        <v>9.1300000000000008</v>
      </c>
      <c r="J76" s="121">
        <f t="shared" si="1"/>
        <v>109.56</v>
      </c>
      <c r="K76" s="127"/>
    </row>
    <row r="77" spans="1:11">
      <c r="A77" s="126"/>
      <c r="B77" s="119">
        <v>2</v>
      </c>
      <c r="C77" s="10" t="s">
        <v>786</v>
      </c>
      <c r="D77" s="130" t="s">
        <v>786</v>
      </c>
      <c r="E77" s="130" t="s">
        <v>300</v>
      </c>
      <c r="F77" s="145" t="s">
        <v>787</v>
      </c>
      <c r="G77" s="146"/>
      <c r="H77" s="11" t="s">
        <v>788</v>
      </c>
      <c r="I77" s="14">
        <v>11.94</v>
      </c>
      <c r="J77" s="121">
        <f t="shared" si="1"/>
        <v>23.88</v>
      </c>
      <c r="K77" s="127"/>
    </row>
    <row r="78" spans="1:11">
      <c r="A78" s="126"/>
      <c r="B78" s="119">
        <v>2</v>
      </c>
      <c r="C78" s="10" t="s">
        <v>786</v>
      </c>
      <c r="D78" s="130" t="s">
        <v>786</v>
      </c>
      <c r="E78" s="130" t="s">
        <v>300</v>
      </c>
      <c r="F78" s="145" t="s">
        <v>789</v>
      </c>
      <c r="G78" s="146"/>
      <c r="H78" s="11" t="s">
        <v>788</v>
      </c>
      <c r="I78" s="14">
        <v>11.94</v>
      </c>
      <c r="J78" s="121">
        <f t="shared" si="1"/>
        <v>23.88</v>
      </c>
      <c r="K78" s="127"/>
    </row>
    <row r="79" spans="1:11">
      <c r="A79" s="126"/>
      <c r="B79" s="119">
        <v>2</v>
      </c>
      <c r="C79" s="10" t="s">
        <v>786</v>
      </c>
      <c r="D79" s="130" t="s">
        <v>786</v>
      </c>
      <c r="E79" s="130" t="s">
        <v>300</v>
      </c>
      <c r="F79" s="145" t="s">
        <v>790</v>
      </c>
      <c r="G79" s="146"/>
      <c r="H79" s="11" t="s">
        <v>788</v>
      </c>
      <c r="I79" s="14">
        <v>11.94</v>
      </c>
      <c r="J79" s="121">
        <f t="shared" si="1"/>
        <v>23.88</v>
      </c>
      <c r="K79" s="127"/>
    </row>
    <row r="80" spans="1:11">
      <c r="A80" s="126"/>
      <c r="B80" s="119">
        <v>2</v>
      </c>
      <c r="C80" s="10" t="s">
        <v>791</v>
      </c>
      <c r="D80" s="130" t="s">
        <v>791</v>
      </c>
      <c r="E80" s="130" t="s">
        <v>30</v>
      </c>
      <c r="F80" s="145"/>
      <c r="G80" s="146"/>
      <c r="H80" s="11" t="s">
        <v>792</v>
      </c>
      <c r="I80" s="14">
        <v>8.43</v>
      </c>
      <c r="J80" s="121">
        <f t="shared" si="1"/>
        <v>16.86</v>
      </c>
      <c r="K80" s="127"/>
    </row>
    <row r="81" spans="1:11">
      <c r="A81" s="126"/>
      <c r="B81" s="119">
        <v>8</v>
      </c>
      <c r="C81" s="10" t="s">
        <v>793</v>
      </c>
      <c r="D81" s="130" t="s">
        <v>793</v>
      </c>
      <c r="E81" s="130" t="s">
        <v>28</v>
      </c>
      <c r="F81" s="145"/>
      <c r="G81" s="146"/>
      <c r="H81" s="11" t="s">
        <v>794</v>
      </c>
      <c r="I81" s="14">
        <v>10.18</v>
      </c>
      <c r="J81" s="121">
        <f t="shared" si="1"/>
        <v>81.44</v>
      </c>
      <c r="K81" s="127"/>
    </row>
    <row r="82" spans="1:11">
      <c r="A82" s="126"/>
      <c r="B82" s="119">
        <v>8</v>
      </c>
      <c r="C82" s="10" t="s">
        <v>793</v>
      </c>
      <c r="D82" s="130" t="s">
        <v>793</v>
      </c>
      <c r="E82" s="130" t="s">
        <v>30</v>
      </c>
      <c r="F82" s="145"/>
      <c r="G82" s="146"/>
      <c r="H82" s="11" t="s">
        <v>794</v>
      </c>
      <c r="I82" s="14">
        <v>10.18</v>
      </c>
      <c r="J82" s="121">
        <f t="shared" si="1"/>
        <v>81.44</v>
      </c>
      <c r="K82" s="127"/>
    </row>
    <row r="83" spans="1:11">
      <c r="A83" s="126"/>
      <c r="B83" s="119">
        <v>8</v>
      </c>
      <c r="C83" s="10" t="s">
        <v>793</v>
      </c>
      <c r="D83" s="130" t="s">
        <v>793</v>
      </c>
      <c r="E83" s="130" t="s">
        <v>31</v>
      </c>
      <c r="F83" s="145"/>
      <c r="G83" s="146"/>
      <c r="H83" s="11" t="s">
        <v>794</v>
      </c>
      <c r="I83" s="14">
        <v>10.18</v>
      </c>
      <c r="J83" s="121">
        <f t="shared" si="1"/>
        <v>81.44</v>
      </c>
      <c r="K83" s="127"/>
    </row>
    <row r="84" spans="1:11">
      <c r="A84" s="126"/>
      <c r="B84" s="119">
        <v>2</v>
      </c>
      <c r="C84" s="10" t="s">
        <v>795</v>
      </c>
      <c r="D84" s="130" t="s">
        <v>795</v>
      </c>
      <c r="E84" s="130" t="s">
        <v>28</v>
      </c>
      <c r="F84" s="145" t="s">
        <v>277</v>
      </c>
      <c r="G84" s="146"/>
      <c r="H84" s="11" t="s">
        <v>796</v>
      </c>
      <c r="I84" s="14">
        <v>20.72</v>
      </c>
      <c r="J84" s="121">
        <f t="shared" si="1"/>
        <v>41.44</v>
      </c>
      <c r="K84" s="127"/>
    </row>
    <row r="85" spans="1:11" ht="24">
      <c r="A85" s="126"/>
      <c r="B85" s="119">
        <v>15</v>
      </c>
      <c r="C85" s="10" t="s">
        <v>797</v>
      </c>
      <c r="D85" s="130" t="s">
        <v>797</v>
      </c>
      <c r="E85" s="130" t="s">
        <v>798</v>
      </c>
      <c r="F85" s="145"/>
      <c r="G85" s="146"/>
      <c r="H85" s="11" t="s">
        <v>799</v>
      </c>
      <c r="I85" s="14">
        <v>4.92</v>
      </c>
      <c r="J85" s="121">
        <f t="shared" si="1"/>
        <v>73.8</v>
      </c>
      <c r="K85" s="127"/>
    </row>
    <row r="86" spans="1:11" ht="24">
      <c r="A86" s="126"/>
      <c r="B86" s="119">
        <v>40</v>
      </c>
      <c r="C86" s="10" t="s">
        <v>800</v>
      </c>
      <c r="D86" s="130" t="s">
        <v>800</v>
      </c>
      <c r="E86" s="130"/>
      <c r="F86" s="145"/>
      <c r="G86" s="146"/>
      <c r="H86" s="11" t="s">
        <v>801</v>
      </c>
      <c r="I86" s="14">
        <v>4.92</v>
      </c>
      <c r="J86" s="121">
        <f t="shared" ref="J86:J117" si="2">I86*B86</f>
        <v>196.8</v>
      </c>
      <c r="K86" s="127"/>
    </row>
    <row r="87" spans="1:11" ht="24">
      <c r="A87" s="126"/>
      <c r="B87" s="119">
        <v>2</v>
      </c>
      <c r="C87" s="10" t="s">
        <v>802</v>
      </c>
      <c r="D87" s="130" t="s">
        <v>802</v>
      </c>
      <c r="E87" s="130" t="s">
        <v>279</v>
      </c>
      <c r="F87" s="145" t="s">
        <v>220</v>
      </c>
      <c r="G87" s="146"/>
      <c r="H87" s="11" t="s">
        <v>803</v>
      </c>
      <c r="I87" s="14">
        <v>15.45</v>
      </c>
      <c r="J87" s="121">
        <f t="shared" si="2"/>
        <v>30.9</v>
      </c>
      <c r="K87" s="127"/>
    </row>
    <row r="88" spans="1:11" ht="24">
      <c r="A88" s="126"/>
      <c r="B88" s="119">
        <v>2</v>
      </c>
      <c r="C88" s="10" t="s">
        <v>802</v>
      </c>
      <c r="D88" s="130" t="s">
        <v>802</v>
      </c>
      <c r="E88" s="130" t="s">
        <v>279</v>
      </c>
      <c r="F88" s="145" t="s">
        <v>275</v>
      </c>
      <c r="G88" s="146"/>
      <c r="H88" s="11" t="s">
        <v>803</v>
      </c>
      <c r="I88" s="14">
        <v>15.45</v>
      </c>
      <c r="J88" s="121">
        <f t="shared" si="2"/>
        <v>30.9</v>
      </c>
      <c r="K88" s="127"/>
    </row>
    <row r="89" spans="1:11">
      <c r="A89" s="126"/>
      <c r="B89" s="119">
        <v>10</v>
      </c>
      <c r="C89" s="10" t="s">
        <v>804</v>
      </c>
      <c r="D89" s="130" t="s">
        <v>858</v>
      </c>
      <c r="E89" s="130" t="s">
        <v>805</v>
      </c>
      <c r="F89" s="145"/>
      <c r="G89" s="146"/>
      <c r="H89" s="11" t="s">
        <v>806</v>
      </c>
      <c r="I89" s="14">
        <v>31.25</v>
      </c>
      <c r="J89" s="121">
        <f t="shared" si="2"/>
        <v>312.5</v>
      </c>
      <c r="K89" s="127"/>
    </row>
    <row r="90" spans="1:11" ht="24">
      <c r="A90" s="126"/>
      <c r="B90" s="119">
        <v>2</v>
      </c>
      <c r="C90" s="10" t="s">
        <v>807</v>
      </c>
      <c r="D90" s="130" t="s">
        <v>859</v>
      </c>
      <c r="E90" s="130" t="s">
        <v>620</v>
      </c>
      <c r="F90" s="145" t="s">
        <v>32</v>
      </c>
      <c r="G90" s="146"/>
      <c r="H90" s="11" t="s">
        <v>808</v>
      </c>
      <c r="I90" s="14">
        <v>11.94</v>
      </c>
      <c r="J90" s="121">
        <f t="shared" si="2"/>
        <v>23.88</v>
      </c>
      <c r="K90" s="127"/>
    </row>
    <row r="91" spans="1:11" ht="36">
      <c r="A91" s="126"/>
      <c r="B91" s="119">
        <v>2</v>
      </c>
      <c r="C91" s="10" t="s">
        <v>809</v>
      </c>
      <c r="D91" s="130" t="s">
        <v>860</v>
      </c>
      <c r="E91" s="130" t="s">
        <v>810</v>
      </c>
      <c r="F91" s="145" t="s">
        <v>279</v>
      </c>
      <c r="G91" s="146"/>
      <c r="H91" s="11" t="s">
        <v>811</v>
      </c>
      <c r="I91" s="14">
        <v>24.23</v>
      </c>
      <c r="J91" s="121">
        <f t="shared" si="2"/>
        <v>48.46</v>
      </c>
      <c r="K91" s="127"/>
    </row>
    <row r="92" spans="1:11" ht="36">
      <c r="A92" s="126"/>
      <c r="B92" s="119">
        <v>2</v>
      </c>
      <c r="C92" s="10" t="s">
        <v>809</v>
      </c>
      <c r="D92" s="130" t="s">
        <v>860</v>
      </c>
      <c r="E92" s="130" t="s">
        <v>810</v>
      </c>
      <c r="F92" s="145" t="s">
        <v>278</v>
      </c>
      <c r="G92" s="146"/>
      <c r="H92" s="11" t="s">
        <v>811</v>
      </c>
      <c r="I92" s="14">
        <v>24.23</v>
      </c>
      <c r="J92" s="121">
        <f t="shared" si="2"/>
        <v>48.46</v>
      </c>
      <c r="K92" s="127"/>
    </row>
    <row r="93" spans="1:11" ht="36">
      <c r="A93" s="126"/>
      <c r="B93" s="119">
        <v>2</v>
      </c>
      <c r="C93" s="10" t="s">
        <v>809</v>
      </c>
      <c r="D93" s="130" t="s">
        <v>860</v>
      </c>
      <c r="E93" s="130" t="s">
        <v>812</v>
      </c>
      <c r="F93" s="145" t="s">
        <v>278</v>
      </c>
      <c r="G93" s="146"/>
      <c r="H93" s="11" t="s">
        <v>811</v>
      </c>
      <c r="I93" s="14">
        <v>24.23</v>
      </c>
      <c r="J93" s="121">
        <f t="shared" si="2"/>
        <v>48.46</v>
      </c>
      <c r="K93" s="127"/>
    </row>
    <row r="94" spans="1:11" ht="24">
      <c r="A94" s="126"/>
      <c r="B94" s="119">
        <v>2</v>
      </c>
      <c r="C94" s="10" t="s">
        <v>813</v>
      </c>
      <c r="D94" s="130" t="s">
        <v>813</v>
      </c>
      <c r="E94" s="130" t="s">
        <v>31</v>
      </c>
      <c r="F94" s="145"/>
      <c r="G94" s="146"/>
      <c r="H94" s="11" t="s">
        <v>814</v>
      </c>
      <c r="I94" s="14">
        <v>13.69</v>
      </c>
      <c r="J94" s="121">
        <f t="shared" si="2"/>
        <v>27.38</v>
      </c>
      <c r="K94" s="127"/>
    </row>
    <row r="95" spans="1:11" ht="24">
      <c r="A95" s="126"/>
      <c r="B95" s="119">
        <v>1</v>
      </c>
      <c r="C95" s="10" t="s">
        <v>606</v>
      </c>
      <c r="D95" s="130" t="s">
        <v>606</v>
      </c>
      <c r="E95" s="130" t="s">
        <v>30</v>
      </c>
      <c r="F95" s="145" t="s">
        <v>279</v>
      </c>
      <c r="G95" s="146"/>
      <c r="H95" s="11" t="s">
        <v>608</v>
      </c>
      <c r="I95" s="14">
        <v>24.23</v>
      </c>
      <c r="J95" s="121">
        <f t="shared" si="2"/>
        <v>24.23</v>
      </c>
      <c r="K95" s="127"/>
    </row>
    <row r="96" spans="1:11" ht="24">
      <c r="A96" s="126"/>
      <c r="B96" s="119">
        <v>1</v>
      </c>
      <c r="C96" s="10" t="s">
        <v>815</v>
      </c>
      <c r="D96" s="130" t="s">
        <v>815</v>
      </c>
      <c r="E96" s="130" t="s">
        <v>30</v>
      </c>
      <c r="F96" s="145" t="s">
        <v>279</v>
      </c>
      <c r="G96" s="146"/>
      <c r="H96" s="11" t="s">
        <v>816</v>
      </c>
      <c r="I96" s="14">
        <v>24.23</v>
      </c>
      <c r="J96" s="121">
        <f t="shared" si="2"/>
        <v>24.23</v>
      </c>
      <c r="K96" s="127"/>
    </row>
    <row r="97" spans="1:11" ht="24">
      <c r="A97" s="126"/>
      <c r="B97" s="119">
        <v>2</v>
      </c>
      <c r="C97" s="10" t="s">
        <v>817</v>
      </c>
      <c r="D97" s="130" t="s">
        <v>817</v>
      </c>
      <c r="E97" s="130" t="s">
        <v>28</v>
      </c>
      <c r="F97" s="145" t="s">
        <v>279</v>
      </c>
      <c r="G97" s="146"/>
      <c r="H97" s="11" t="s">
        <v>818</v>
      </c>
      <c r="I97" s="14">
        <v>20.72</v>
      </c>
      <c r="J97" s="121">
        <f t="shared" si="2"/>
        <v>41.44</v>
      </c>
      <c r="K97" s="127"/>
    </row>
    <row r="98" spans="1:11" ht="24">
      <c r="A98" s="126"/>
      <c r="B98" s="119">
        <v>8</v>
      </c>
      <c r="C98" s="10" t="s">
        <v>819</v>
      </c>
      <c r="D98" s="130" t="s">
        <v>819</v>
      </c>
      <c r="E98" s="130" t="s">
        <v>31</v>
      </c>
      <c r="F98" s="145"/>
      <c r="G98" s="146"/>
      <c r="H98" s="11" t="s">
        <v>820</v>
      </c>
      <c r="I98" s="14">
        <v>65.66</v>
      </c>
      <c r="J98" s="121">
        <f t="shared" si="2"/>
        <v>525.28</v>
      </c>
      <c r="K98" s="127"/>
    </row>
    <row r="99" spans="1:11" ht="24">
      <c r="A99" s="126"/>
      <c r="B99" s="119">
        <v>2</v>
      </c>
      <c r="C99" s="10" t="s">
        <v>821</v>
      </c>
      <c r="D99" s="130" t="s">
        <v>821</v>
      </c>
      <c r="E99" s="130" t="s">
        <v>31</v>
      </c>
      <c r="F99" s="145"/>
      <c r="G99" s="146"/>
      <c r="H99" s="11" t="s">
        <v>822</v>
      </c>
      <c r="I99" s="14">
        <v>41.08</v>
      </c>
      <c r="J99" s="121">
        <f t="shared" si="2"/>
        <v>82.16</v>
      </c>
      <c r="K99" s="127"/>
    </row>
    <row r="100" spans="1:11" ht="24">
      <c r="A100" s="126"/>
      <c r="B100" s="119">
        <v>8</v>
      </c>
      <c r="C100" s="10" t="s">
        <v>821</v>
      </c>
      <c r="D100" s="130" t="s">
        <v>821</v>
      </c>
      <c r="E100" s="130" t="s">
        <v>32</v>
      </c>
      <c r="F100" s="145"/>
      <c r="G100" s="146"/>
      <c r="H100" s="11" t="s">
        <v>822</v>
      </c>
      <c r="I100" s="14">
        <v>41.08</v>
      </c>
      <c r="J100" s="121">
        <f t="shared" si="2"/>
        <v>328.64</v>
      </c>
      <c r="K100" s="127"/>
    </row>
    <row r="101" spans="1:11">
      <c r="A101" s="126"/>
      <c r="B101" s="119">
        <v>4</v>
      </c>
      <c r="C101" s="10" t="s">
        <v>823</v>
      </c>
      <c r="D101" s="130" t="s">
        <v>823</v>
      </c>
      <c r="E101" s="130" t="s">
        <v>28</v>
      </c>
      <c r="F101" s="145"/>
      <c r="G101" s="146"/>
      <c r="H101" s="11" t="s">
        <v>824</v>
      </c>
      <c r="I101" s="14">
        <v>34.76</v>
      </c>
      <c r="J101" s="121">
        <f t="shared" si="2"/>
        <v>139.04</v>
      </c>
      <c r="K101" s="127"/>
    </row>
    <row r="102" spans="1:11" ht="24">
      <c r="A102" s="126"/>
      <c r="B102" s="119">
        <v>1</v>
      </c>
      <c r="C102" s="10" t="s">
        <v>825</v>
      </c>
      <c r="D102" s="130" t="s">
        <v>825</v>
      </c>
      <c r="E102" s="130" t="s">
        <v>31</v>
      </c>
      <c r="F102" s="145" t="s">
        <v>115</v>
      </c>
      <c r="G102" s="146"/>
      <c r="H102" s="11" t="s">
        <v>826</v>
      </c>
      <c r="I102" s="14">
        <v>27.39</v>
      </c>
      <c r="J102" s="121">
        <f t="shared" si="2"/>
        <v>27.39</v>
      </c>
      <c r="K102" s="127"/>
    </row>
    <row r="103" spans="1:11" ht="24">
      <c r="A103" s="126"/>
      <c r="B103" s="119">
        <v>1</v>
      </c>
      <c r="C103" s="10" t="s">
        <v>827</v>
      </c>
      <c r="D103" s="130" t="s">
        <v>827</v>
      </c>
      <c r="E103" s="130" t="s">
        <v>589</v>
      </c>
      <c r="F103" s="145"/>
      <c r="G103" s="146"/>
      <c r="H103" s="11" t="s">
        <v>828</v>
      </c>
      <c r="I103" s="14">
        <v>61.1</v>
      </c>
      <c r="J103" s="121">
        <f t="shared" si="2"/>
        <v>61.1</v>
      </c>
      <c r="K103" s="127"/>
    </row>
    <row r="104" spans="1:11" ht="24">
      <c r="A104" s="126"/>
      <c r="B104" s="119">
        <v>1</v>
      </c>
      <c r="C104" s="10" t="s">
        <v>829</v>
      </c>
      <c r="D104" s="130" t="s">
        <v>829</v>
      </c>
      <c r="E104" s="130" t="s">
        <v>112</v>
      </c>
      <c r="F104" s="145"/>
      <c r="G104" s="146"/>
      <c r="H104" s="11" t="s">
        <v>830</v>
      </c>
      <c r="I104" s="14">
        <v>86.03</v>
      </c>
      <c r="J104" s="121">
        <f t="shared" si="2"/>
        <v>86.03</v>
      </c>
      <c r="K104" s="127"/>
    </row>
    <row r="105" spans="1:11" ht="24">
      <c r="A105" s="126"/>
      <c r="B105" s="119">
        <v>1</v>
      </c>
      <c r="C105" s="10" t="s">
        <v>831</v>
      </c>
      <c r="D105" s="130" t="s">
        <v>831</v>
      </c>
      <c r="E105" s="130" t="s">
        <v>277</v>
      </c>
      <c r="F105" s="145"/>
      <c r="G105" s="146"/>
      <c r="H105" s="11" t="s">
        <v>832</v>
      </c>
      <c r="I105" s="14">
        <v>68.47</v>
      </c>
      <c r="J105" s="121">
        <f t="shared" si="2"/>
        <v>68.47</v>
      </c>
      <c r="K105" s="127"/>
    </row>
    <row r="106" spans="1:11" ht="24">
      <c r="A106" s="126"/>
      <c r="B106" s="119">
        <v>1</v>
      </c>
      <c r="C106" s="10" t="s">
        <v>831</v>
      </c>
      <c r="D106" s="130" t="s">
        <v>831</v>
      </c>
      <c r="E106" s="130" t="s">
        <v>833</v>
      </c>
      <c r="F106" s="145"/>
      <c r="G106" s="146"/>
      <c r="H106" s="11" t="s">
        <v>832</v>
      </c>
      <c r="I106" s="14">
        <v>68.47</v>
      </c>
      <c r="J106" s="121">
        <f t="shared" si="2"/>
        <v>68.47</v>
      </c>
      <c r="K106" s="127"/>
    </row>
    <row r="107" spans="1:11" ht="24">
      <c r="A107" s="126"/>
      <c r="B107" s="119">
        <v>1</v>
      </c>
      <c r="C107" s="10" t="s">
        <v>834</v>
      </c>
      <c r="D107" s="130" t="s">
        <v>834</v>
      </c>
      <c r="E107" s="130" t="s">
        <v>279</v>
      </c>
      <c r="F107" s="145"/>
      <c r="G107" s="146"/>
      <c r="H107" s="11" t="s">
        <v>835</v>
      </c>
      <c r="I107" s="14">
        <v>69.88</v>
      </c>
      <c r="J107" s="121">
        <f t="shared" si="2"/>
        <v>69.88</v>
      </c>
      <c r="K107" s="127"/>
    </row>
    <row r="108" spans="1:11" ht="24">
      <c r="A108" s="126"/>
      <c r="B108" s="119">
        <v>1</v>
      </c>
      <c r="C108" s="10" t="s">
        <v>834</v>
      </c>
      <c r="D108" s="130" t="s">
        <v>834</v>
      </c>
      <c r="E108" s="130" t="s">
        <v>679</v>
      </c>
      <c r="F108" s="145"/>
      <c r="G108" s="146"/>
      <c r="H108" s="11" t="s">
        <v>835</v>
      </c>
      <c r="I108" s="14">
        <v>69.88</v>
      </c>
      <c r="J108" s="121">
        <f t="shared" si="2"/>
        <v>69.88</v>
      </c>
      <c r="K108" s="127"/>
    </row>
    <row r="109" spans="1:11" ht="24">
      <c r="A109" s="126"/>
      <c r="B109" s="119">
        <v>1</v>
      </c>
      <c r="C109" s="10" t="s">
        <v>836</v>
      </c>
      <c r="D109" s="130" t="s">
        <v>836</v>
      </c>
      <c r="E109" s="130" t="s">
        <v>112</v>
      </c>
      <c r="F109" s="145"/>
      <c r="G109" s="146"/>
      <c r="H109" s="11" t="s">
        <v>837</v>
      </c>
      <c r="I109" s="14">
        <v>129.91999999999999</v>
      </c>
      <c r="J109" s="121">
        <f t="shared" si="2"/>
        <v>129.91999999999999</v>
      </c>
      <c r="K109" s="127"/>
    </row>
    <row r="110" spans="1:11" ht="24">
      <c r="A110" s="126"/>
      <c r="B110" s="119">
        <v>1</v>
      </c>
      <c r="C110" s="10" t="s">
        <v>836</v>
      </c>
      <c r="D110" s="130" t="s">
        <v>836</v>
      </c>
      <c r="E110" s="130" t="s">
        <v>276</v>
      </c>
      <c r="F110" s="145"/>
      <c r="G110" s="146"/>
      <c r="H110" s="11" t="s">
        <v>837</v>
      </c>
      <c r="I110" s="14">
        <v>129.91999999999999</v>
      </c>
      <c r="J110" s="121">
        <f t="shared" si="2"/>
        <v>129.91999999999999</v>
      </c>
      <c r="K110" s="127"/>
    </row>
    <row r="111" spans="1:11" ht="24">
      <c r="A111" s="126"/>
      <c r="B111" s="119">
        <v>1</v>
      </c>
      <c r="C111" s="10" t="s">
        <v>838</v>
      </c>
      <c r="D111" s="130" t="s">
        <v>838</v>
      </c>
      <c r="E111" s="130" t="s">
        <v>112</v>
      </c>
      <c r="F111" s="145"/>
      <c r="G111" s="146"/>
      <c r="H111" s="11" t="s">
        <v>839</v>
      </c>
      <c r="I111" s="14">
        <v>84.27</v>
      </c>
      <c r="J111" s="121">
        <f t="shared" si="2"/>
        <v>84.27</v>
      </c>
      <c r="K111" s="127"/>
    </row>
    <row r="112" spans="1:11" ht="24">
      <c r="A112" s="126"/>
      <c r="B112" s="119">
        <v>1</v>
      </c>
      <c r="C112" s="10" t="s">
        <v>840</v>
      </c>
      <c r="D112" s="130" t="s">
        <v>840</v>
      </c>
      <c r="E112" s="130" t="s">
        <v>841</v>
      </c>
      <c r="F112" s="145"/>
      <c r="G112" s="146"/>
      <c r="H112" s="11" t="s">
        <v>842</v>
      </c>
      <c r="I112" s="14">
        <v>22.47</v>
      </c>
      <c r="J112" s="121">
        <f t="shared" si="2"/>
        <v>22.47</v>
      </c>
      <c r="K112" s="127"/>
    </row>
    <row r="113" spans="1:11" ht="24">
      <c r="A113" s="126"/>
      <c r="B113" s="119">
        <v>1</v>
      </c>
      <c r="C113" s="10" t="s">
        <v>843</v>
      </c>
      <c r="D113" s="130" t="s">
        <v>843</v>
      </c>
      <c r="E113" s="130" t="s">
        <v>787</v>
      </c>
      <c r="F113" s="145"/>
      <c r="G113" s="146"/>
      <c r="H113" s="11" t="s">
        <v>844</v>
      </c>
      <c r="I113" s="14">
        <v>25.98</v>
      </c>
      <c r="J113" s="121">
        <f t="shared" si="2"/>
        <v>25.98</v>
      </c>
      <c r="K113" s="127"/>
    </row>
    <row r="114" spans="1:11" ht="24">
      <c r="A114" s="126"/>
      <c r="B114" s="119">
        <v>1</v>
      </c>
      <c r="C114" s="10" t="s">
        <v>845</v>
      </c>
      <c r="D114" s="130" t="s">
        <v>845</v>
      </c>
      <c r="E114" s="130" t="s">
        <v>277</v>
      </c>
      <c r="F114" s="145"/>
      <c r="G114" s="146"/>
      <c r="H114" s="11" t="s">
        <v>846</v>
      </c>
      <c r="I114" s="14">
        <v>136.94</v>
      </c>
      <c r="J114" s="121">
        <f t="shared" si="2"/>
        <v>136.94</v>
      </c>
      <c r="K114" s="127"/>
    </row>
    <row r="115" spans="1:11" ht="24">
      <c r="A115" s="126"/>
      <c r="B115" s="119">
        <v>1</v>
      </c>
      <c r="C115" s="10" t="s">
        <v>847</v>
      </c>
      <c r="D115" s="130" t="s">
        <v>847</v>
      </c>
      <c r="E115" s="130" t="s">
        <v>31</v>
      </c>
      <c r="F115" s="145" t="s">
        <v>279</v>
      </c>
      <c r="G115" s="146"/>
      <c r="H115" s="11" t="s">
        <v>848</v>
      </c>
      <c r="I115" s="14">
        <v>106.04</v>
      </c>
      <c r="J115" s="121">
        <f t="shared" si="2"/>
        <v>106.04</v>
      </c>
      <c r="K115" s="127"/>
    </row>
    <row r="116" spans="1:11" ht="24">
      <c r="A116" s="126"/>
      <c r="B116" s="119">
        <v>1</v>
      </c>
      <c r="C116" s="10" t="s">
        <v>849</v>
      </c>
      <c r="D116" s="130" t="s">
        <v>849</v>
      </c>
      <c r="E116" s="130" t="s">
        <v>787</v>
      </c>
      <c r="F116" s="145"/>
      <c r="G116" s="146"/>
      <c r="H116" s="11" t="s">
        <v>850</v>
      </c>
      <c r="I116" s="14">
        <v>22.47</v>
      </c>
      <c r="J116" s="121">
        <f t="shared" si="2"/>
        <v>22.47</v>
      </c>
      <c r="K116" s="127"/>
    </row>
    <row r="117" spans="1:11" ht="24">
      <c r="A117" s="126"/>
      <c r="B117" s="119">
        <v>1</v>
      </c>
      <c r="C117" s="10" t="s">
        <v>849</v>
      </c>
      <c r="D117" s="130" t="s">
        <v>849</v>
      </c>
      <c r="E117" s="130" t="s">
        <v>841</v>
      </c>
      <c r="F117" s="145"/>
      <c r="G117" s="146"/>
      <c r="H117" s="11" t="s">
        <v>850</v>
      </c>
      <c r="I117" s="14">
        <v>22.47</v>
      </c>
      <c r="J117" s="121">
        <f t="shared" si="2"/>
        <v>22.47</v>
      </c>
      <c r="K117" s="127"/>
    </row>
    <row r="118" spans="1:11" ht="24">
      <c r="A118" s="126"/>
      <c r="B118" s="119">
        <v>1</v>
      </c>
      <c r="C118" s="10" t="s">
        <v>851</v>
      </c>
      <c r="D118" s="130" t="s">
        <v>851</v>
      </c>
      <c r="E118" s="130" t="s">
        <v>279</v>
      </c>
      <c r="F118" s="145"/>
      <c r="G118" s="146"/>
      <c r="H118" s="11" t="s">
        <v>852</v>
      </c>
      <c r="I118" s="14">
        <v>25.98</v>
      </c>
      <c r="J118" s="121">
        <f t="shared" ref="J118:J121" si="3">I118*B118</f>
        <v>25.98</v>
      </c>
      <c r="K118" s="127"/>
    </row>
    <row r="119" spans="1:11" ht="24">
      <c r="A119" s="126"/>
      <c r="B119" s="119">
        <v>1</v>
      </c>
      <c r="C119" s="10" t="s">
        <v>851</v>
      </c>
      <c r="D119" s="130" t="s">
        <v>851</v>
      </c>
      <c r="E119" s="130" t="s">
        <v>853</v>
      </c>
      <c r="F119" s="145"/>
      <c r="G119" s="146"/>
      <c r="H119" s="11" t="s">
        <v>852</v>
      </c>
      <c r="I119" s="14">
        <v>25.98</v>
      </c>
      <c r="J119" s="121">
        <f t="shared" si="3"/>
        <v>25.98</v>
      </c>
      <c r="K119" s="127"/>
    </row>
    <row r="120" spans="1:11" ht="24">
      <c r="A120" s="126"/>
      <c r="B120" s="119">
        <v>1</v>
      </c>
      <c r="C120" s="10" t="s">
        <v>854</v>
      </c>
      <c r="D120" s="130" t="s">
        <v>854</v>
      </c>
      <c r="E120" s="130" t="s">
        <v>279</v>
      </c>
      <c r="F120" s="145"/>
      <c r="G120" s="146"/>
      <c r="H120" s="11" t="s">
        <v>855</v>
      </c>
      <c r="I120" s="14">
        <v>25.98</v>
      </c>
      <c r="J120" s="121">
        <f t="shared" si="3"/>
        <v>25.98</v>
      </c>
      <c r="K120" s="127"/>
    </row>
    <row r="121" spans="1:11" ht="24">
      <c r="A121" s="126"/>
      <c r="B121" s="120">
        <v>1</v>
      </c>
      <c r="C121" s="12" t="s">
        <v>854</v>
      </c>
      <c r="D121" s="131" t="s">
        <v>854</v>
      </c>
      <c r="E121" s="131" t="s">
        <v>853</v>
      </c>
      <c r="F121" s="155"/>
      <c r="G121" s="156"/>
      <c r="H121" s="13" t="s">
        <v>855</v>
      </c>
      <c r="I121" s="15">
        <v>25.98</v>
      </c>
      <c r="J121" s="122">
        <f t="shared" si="3"/>
        <v>25.98</v>
      </c>
      <c r="K121" s="127"/>
    </row>
    <row r="122" spans="1:11">
      <c r="A122" s="126"/>
      <c r="B122" s="139"/>
      <c r="C122" s="139"/>
      <c r="D122" s="139"/>
      <c r="E122" s="139"/>
      <c r="F122" s="139"/>
      <c r="G122" s="139"/>
      <c r="H122" s="139"/>
      <c r="I122" s="140" t="s">
        <v>261</v>
      </c>
      <c r="J122" s="141">
        <f>SUM(J22:J121)</f>
        <v>10750.139999999989</v>
      </c>
      <c r="K122" s="127"/>
    </row>
    <row r="123" spans="1:11">
      <c r="A123" s="126"/>
      <c r="B123" s="139"/>
      <c r="C123" s="139"/>
      <c r="D123" s="139"/>
      <c r="E123" s="139"/>
      <c r="F123" s="139"/>
      <c r="G123" s="139"/>
      <c r="H123" s="139"/>
      <c r="I123" s="143" t="s">
        <v>867</v>
      </c>
      <c r="J123" s="141">
        <f>J122*-0.4</f>
        <v>-4300.0559999999959</v>
      </c>
      <c r="K123" s="127"/>
    </row>
    <row r="124" spans="1:11" outlineLevel="1">
      <c r="A124" s="126"/>
      <c r="B124" s="139"/>
      <c r="C124" s="139"/>
      <c r="D124" s="139"/>
      <c r="E124" s="139"/>
      <c r="F124" s="139"/>
      <c r="G124" s="139"/>
      <c r="H124" s="139"/>
      <c r="I124" s="140" t="s">
        <v>868</v>
      </c>
      <c r="J124" s="141">
        <v>0</v>
      </c>
      <c r="K124" s="127"/>
    </row>
    <row r="125" spans="1:11">
      <c r="A125" s="126"/>
      <c r="B125" s="139"/>
      <c r="C125" s="139"/>
      <c r="D125" s="139"/>
      <c r="E125" s="139"/>
      <c r="F125" s="139"/>
      <c r="G125" s="139"/>
      <c r="H125" s="139"/>
      <c r="I125" s="140" t="s">
        <v>263</v>
      </c>
      <c r="J125" s="141">
        <f>SUM(J122:J124)</f>
        <v>6450.0839999999926</v>
      </c>
      <c r="K125" s="127"/>
    </row>
    <row r="126" spans="1:11">
      <c r="A126" s="6"/>
      <c r="B126" s="7"/>
      <c r="C126" s="7"/>
      <c r="D126" s="7"/>
      <c r="E126" s="7"/>
      <c r="F126" s="7"/>
      <c r="G126" s="7"/>
      <c r="H126" s="7" t="s">
        <v>869</v>
      </c>
      <c r="I126" s="7"/>
      <c r="J126" s="7"/>
      <c r="K126" s="8"/>
    </row>
    <row r="128" spans="1:11">
      <c r="H128" s="1" t="s">
        <v>865</v>
      </c>
      <c r="I128" s="103">
        <f>'Tax Invoice'!E14</f>
        <v>1</v>
      </c>
    </row>
    <row r="129" spans="8:9">
      <c r="H129" s="1" t="s">
        <v>711</v>
      </c>
      <c r="I129" s="103">
        <v>35.409999999999997</v>
      </c>
    </row>
    <row r="130" spans="8:9">
      <c r="H130" s="1" t="s">
        <v>714</v>
      </c>
      <c r="I130" s="103">
        <f>I132/I129</f>
        <v>303.59051115504064</v>
      </c>
    </row>
    <row r="131" spans="8:9">
      <c r="H131" s="1" t="s">
        <v>715</v>
      </c>
      <c r="I131" s="103">
        <f>I133/I129</f>
        <v>182.15430669302438</v>
      </c>
    </row>
    <row r="132" spans="8:9">
      <c r="H132" s="1" t="s">
        <v>712</v>
      </c>
      <c r="I132" s="103">
        <f>J122*I128</f>
        <v>10750.139999999989</v>
      </c>
    </row>
    <row r="133" spans="8:9">
      <c r="H133" s="1" t="s">
        <v>713</v>
      </c>
      <c r="I133" s="103">
        <f>J125*I128</f>
        <v>6450.0839999999926</v>
      </c>
    </row>
  </sheetData>
  <mergeCells count="104">
    <mergeCell ref="F120:G120"/>
    <mergeCell ref="F121:G121"/>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809</v>
      </c>
      <c r="O1" t="s">
        <v>149</v>
      </c>
      <c r="T1" t="s">
        <v>261</v>
      </c>
      <c r="U1">
        <v>10750.139999999989</v>
      </c>
    </row>
    <row r="2" spans="1:21" ht="15.75">
      <c r="A2" s="126"/>
      <c r="B2" s="137" t="s">
        <v>139</v>
      </c>
      <c r="C2" s="132"/>
      <c r="D2" s="132"/>
      <c r="E2" s="132"/>
      <c r="F2" s="132"/>
      <c r="G2" s="132"/>
      <c r="H2" s="132"/>
      <c r="I2" s="138" t="s">
        <v>145</v>
      </c>
      <c r="J2" s="127"/>
      <c r="T2" t="s">
        <v>190</v>
      </c>
      <c r="U2">
        <v>702.28</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11452.419999999989</v>
      </c>
    </row>
    <row r="5" spans="1:21">
      <c r="A5" s="126"/>
      <c r="B5" s="134" t="s">
        <v>142</v>
      </c>
      <c r="C5" s="132"/>
      <c r="D5" s="132"/>
      <c r="E5" s="132"/>
      <c r="F5" s="132"/>
      <c r="G5" s="132"/>
      <c r="H5" s="132"/>
      <c r="I5" s="132"/>
      <c r="J5" s="127"/>
      <c r="S5" t="s">
        <v>861</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47"/>
      <c r="J10" s="127"/>
    </row>
    <row r="11" spans="1:21">
      <c r="A11" s="126"/>
      <c r="B11" s="126" t="s">
        <v>717</v>
      </c>
      <c r="C11" s="132"/>
      <c r="D11" s="132"/>
      <c r="E11" s="127"/>
      <c r="F11" s="128"/>
      <c r="G11" s="128" t="s">
        <v>717</v>
      </c>
      <c r="H11" s="132"/>
      <c r="I11" s="148"/>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49">
        <v>45173</v>
      </c>
      <c r="J14" s="127"/>
    </row>
    <row r="15" spans="1:21">
      <c r="A15" s="126"/>
      <c r="B15" s="6" t="s">
        <v>11</v>
      </c>
      <c r="C15" s="7"/>
      <c r="D15" s="7"/>
      <c r="E15" s="8"/>
      <c r="F15" s="128"/>
      <c r="G15" s="9" t="s">
        <v>11</v>
      </c>
      <c r="H15" s="132"/>
      <c r="I15" s="150"/>
      <c r="J15" s="127"/>
    </row>
    <row r="16" spans="1:21">
      <c r="A16" s="126"/>
      <c r="B16" s="132"/>
      <c r="C16" s="132"/>
      <c r="D16" s="132"/>
      <c r="E16" s="132"/>
      <c r="F16" s="132"/>
      <c r="G16" s="132"/>
      <c r="H16" s="136" t="s">
        <v>147</v>
      </c>
      <c r="I16" s="142">
        <v>39860</v>
      </c>
      <c r="J16" s="127"/>
    </row>
    <row r="17" spans="1:16">
      <c r="A17" s="126"/>
      <c r="B17" s="132" t="s">
        <v>720</v>
      </c>
      <c r="C17" s="132"/>
      <c r="D17" s="132"/>
      <c r="E17" s="132"/>
      <c r="F17" s="132"/>
      <c r="G17" s="132"/>
      <c r="H17" s="136" t="s">
        <v>148</v>
      </c>
      <c r="I17" s="142"/>
      <c r="J17" s="127"/>
    </row>
    <row r="18" spans="1:16" ht="18">
      <c r="A18" s="126"/>
      <c r="B18" s="132" t="s">
        <v>721</v>
      </c>
      <c r="C18" s="132"/>
      <c r="D18" s="132"/>
      <c r="E18" s="132"/>
      <c r="F18" s="132"/>
      <c r="G18" s="132"/>
      <c r="H18" s="135" t="s">
        <v>264</v>
      </c>
      <c r="I18" s="116" t="s">
        <v>282</v>
      </c>
      <c r="J18" s="127"/>
    </row>
    <row r="19" spans="1:16">
      <c r="A19" s="126"/>
      <c r="B19" s="132"/>
      <c r="C19" s="132"/>
      <c r="D19" s="132"/>
      <c r="E19" s="132"/>
      <c r="F19" s="132"/>
      <c r="G19" s="132"/>
      <c r="H19" s="132"/>
      <c r="I19" s="132"/>
      <c r="J19" s="127"/>
      <c r="P19">
        <v>45173</v>
      </c>
    </row>
    <row r="20" spans="1:16">
      <c r="A20" s="126"/>
      <c r="B20" s="112" t="s">
        <v>204</v>
      </c>
      <c r="C20" s="112" t="s">
        <v>205</v>
      </c>
      <c r="D20" s="129" t="s">
        <v>206</v>
      </c>
      <c r="E20" s="151" t="s">
        <v>207</v>
      </c>
      <c r="F20" s="152"/>
      <c r="G20" s="112" t="s">
        <v>174</v>
      </c>
      <c r="H20" s="112" t="s">
        <v>208</v>
      </c>
      <c r="I20" s="112" t="s">
        <v>26</v>
      </c>
      <c r="J20" s="127"/>
    </row>
    <row r="21" spans="1:16">
      <c r="A21" s="126"/>
      <c r="B21" s="117"/>
      <c r="C21" s="117"/>
      <c r="D21" s="118"/>
      <c r="E21" s="153"/>
      <c r="F21" s="154"/>
      <c r="G21" s="117" t="s">
        <v>146</v>
      </c>
      <c r="H21" s="117"/>
      <c r="I21" s="117"/>
      <c r="J21" s="127"/>
    </row>
    <row r="22" spans="1:16" ht="108">
      <c r="A22" s="126"/>
      <c r="B22" s="119">
        <v>26</v>
      </c>
      <c r="C22" s="10" t="s">
        <v>722</v>
      </c>
      <c r="D22" s="130" t="s">
        <v>30</v>
      </c>
      <c r="E22" s="145" t="s">
        <v>279</v>
      </c>
      <c r="F22" s="146"/>
      <c r="G22" s="11" t="s">
        <v>723</v>
      </c>
      <c r="H22" s="14">
        <v>7.37</v>
      </c>
      <c r="I22" s="121">
        <f t="shared" ref="I22:I53" si="0">H22*B22</f>
        <v>191.62</v>
      </c>
      <c r="J22" s="127"/>
    </row>
    <row r="23" spans="1:16" ht="168">
      <c r="A23" s="126"/>
      <c r="B23" s="119">
        <v>111</v>
      </c>
      <c r="C23" s="10" t="s">
        <v>586</v>
      </c>
      <c r="D23" s="130"/>
      <c r="E23" s="145"/>
      <c r="F23" s="146"/>
      <c r="G23" s="11" t="s">
        <v>281</v>
      </c>
      <c r="H23" s="14">
        <v>11.94</v>
      </c>
      <c r="I23" s="121">
        <f t="shared" si="0"/>
        <v>1325.34</v>
      </c>
      <c r="J23" s="133"/>
    </row>
    <row r="24" spans="1:16" ht="132">
      <c r="A24" s="126"/>
      <c r="B24" s="119">
        <v>2</v>
      </c>
      <c r="C24" s="10" t="s">
        <v>724</v>
      </c>
      <c r="D24" s="130" t="s">
        <v>112</v>
      </c>
      <c r="E24" s="145"/>
      <c r="F24" s="146"/>
      <c r="G24" s="11" t="s">
        <v>725</v>
      </c>
      <c r="H24" s="14">
        <v>11.94</v>
      </c>
      <c r="I24" s="121">
        <f t="shared" si="0"/>
        <v>23.88</v>
      </c>
      <c r="J24" s="127"/>
    </row>
    <row r="25" spans="1:16" ht="132">
      <c r="A25" s="126"/>
      <c r="B25" s="119">
        <v>18</v>
      </c>
      <c r="C25" s="10" t="s">
        <v>726</v>
      </c>
      <c r="D25" s="130" t="s">
        <v>112</v>
      </c>
      <c r="E25" s="145"/>
      <c r="F25" s="146"/>
      <c r="G25" s="11" t="s">
        <v>727</v>
      </c>
      <c r="H25" s="14">
        <v>11.94</v>
      </c>
      <c r="I25" s="121">
        <f t="shared" si="0"/>
        <v>214.92</v>
      </c>
      <c r="J25" s="127"/>
    </row>
    <row r="26" spans="1:16" ht="132">
      <c r="A26" s="126"/>
      <c r="B26" s="119">
        <v>2</v>
      </c>
      <c r="C26" s="10" t="s">
        <v>726</v>
      </c>
      <c r="D26" s="130" t="s">
        <v>271</v>
      </c>
      <c r="E26" s="145"/>
      <c r="F26" s="146"/>
      <c r="G26" s="11" t="s">
        <v>727</v>
      </c>
      <c r="H26" s="14">
        <v>11.94</v>
      </c>
      <c r="I26" s="121">
        <f t="shared" si="0"/>
        <v>23.88</v>
      </c>
      <c r="J26" s="127"/>
    </row>
    <row r="27" spans="1:16" ht="132">
      <c r="A27" s="126"/>
      <c r="B27" s="119">
        <v>2</v>
      </c>
      <c r="C27" s="10" t="s">
        <v>726</v>
      </c>
      <c r="D27" s="130" t="s">
        <v>275</v>
      </c>
      <c r="E27" s="145"/>
      <c r="F27" s="146"/>
      <c r="G27" s="11" t="s">
        <v>727</v>
      </c>
      <c r="H27" s="14">
        <v>11.94</v>
      </c>
      <c r="I27" s="121">
        <f t="shared" si="0"/>
        <v>23.88</v>
      </c>
      <c r="J27" s="127"/>
    </row>
    <row r="28" spans="1:16" ht="132">
      <c r="A28" s="126"/>
      <c r="B28" s="119">
        <v>2</v>
      </c>
      <c r="C28" s="10" t="s">
        <v>726</v>
      </c>
      <c r="D28" s="130" t="s">
        <v>276</v>
      </c>
      <c r="E28" s="145"/>
      <c r="F28" s="146"/>
      <c r="G28" s="11" t="s">
        <v>727</v>
      </c>
      <c r="H28" s="14">
        <v>11.94</v>
      </c>
      <c r="I28" s="121">
        <f t="shared" si="0"/>
        <v>23.88</v>
      </c>
      <c r="J28" s="127"/>
    </row>
    <row r="29" spans="1:16" ht="60">
      <c r="A29" s="126"/>
      <c r="B29" s="119">
        <v>2</v>
      </c>
      <c r="C29" s="10" t="s">
        <v>728</v>
      </c>
      <c r="D29" s="130" t="s">
        <v>729</v>
      </c>
      <c r="E29" s="145" t="s">
        <v>589</v>
      </c>
      <c r="F29" s="146"/>
      <c r="G29" s="11" t="s">
        <v>730</v>
      </c>
      <c r="H29" s="14">
        <v>16.850000000000001</v>
      </c>
      <c r="I29" s="121">
        <f t="shared" si="0"/>
        <v>33.700000000000003</v>
      </c>
      <c r="J29" s="127"/>
    </row>
    <row r="30" spans="1:16" ht="132">
      <c r="A30" s="126"/>
      <c r="B30" s="119">
        <v>2</v>
      </c>
      <c r="C30" s="10" t="s">
        <v>731</v>
      </c>
      <c r="D30" s="130" t="s">
        <v>28</v>
      </c>
      <c r="E30" s="145" t="s">
        <v>278</v>
      </c>
      <c r="F30" s="146"/>
      <c r="G30" s="11" t="s">
        <v>732</v>
      </c>
      <c r="H30" s="14">
        <v>20.72</v>
      </c>
      <c r="I30" s="121">
        <f t="shared" si="0"/>
        <v>41.44</v>
      </c>
      <c r="J30" s="127"/>
    </row>
    <row r="31" spans="1:16" ht="132">
      <c r="A31" s="126"/>
      <c r="B31" s="119">
        <v>2</v>
      </c>
      <c r="C31" s="10" t="s">
        <v>731</v>
      </c>
      <c r="D31" s="130" t="s">
        <v>31</v>
      </c>
      <c r="E31" s="145" t="s">
        <v>278</v>
      </c>
      <c r="F31" s="146"/>
      <c r="G31" s="11" t="s">
        <v>732</v>
      </c>
      <c r="H31" s="14">
        <v>20.72</v>
      </c>
      <c r="I31" s="121">
        <f t="shared" si="0"/>
        <v>41.44</v>
      </c>
      <c r="J31" s="127"/>
    </row>
    <row r="32" spans="1:16" ht="264">
      <c r="A32" s="126"/>
      <c r="B32" s="119">
        <v>8</v>
      </c>
      <c r="C32" s="10" t="s">
        <v>733</v>
      </c>
      <c r="D32" s="130" t="s">
        <v>112</v>
      </c>
      <c r="E32" s="145"/>
      <c r="F32" s="146"/>
      <c r="G32" s="11" t="s">
        <v>862</v>
      </c>
      <c r="H32" s="14">
        <v>31.25</v>
      </c>
      <c r="I32" s="121">
        <f t="shared" si="0"/>
        <v>250</v>
      </c>
      <c r="J32" s="127"/>
    </row>
    <row r="33" spans="1:10" ht="264">
      <c r="A33" s="126"/>
      <c r="B33" s="119">
        <v>3</v>
      </c>
      <c r="C33" s="10" t="s">
        <v>733</v>
      </c>
      <c r="D33" s="130" t="s">
        <v>216</v>
      </c>
      <c r="E33" s="145"/>
      <c r="F33" s="146"/>
      <c r="G33" s="11" t="s">
        <v>862</v>
      </c>
      <c r="H33" s="14">
        <v>31.25</v>
      </c>
      <c r="I33" s="121">
        <f t="shared" si="0"/>
        <v>93.75</v>
      </c>
      <c r="J33" s="127"/>
    </row>
    <row r="34" spans="1:10" ht="108">
      <c r="A34" s="126"/>
      <c r="B34" s="119">
        <v>2</v>
      </c>
      <c r="C34" s="10" t="s">
        <v>734</v>
      </c>
      <c r="D34" s="130" t="s">
        <v>39</v>
      </c>
      <c r="E34" s="145"/>
      <c r="F34" s="146"/>
      <c r="G34" s="11" t="s">
        <v>735</v>
      </c>
      <c r="H34" s="14">
        <v>8.7799999999999994</v>
      </c>
      <c r="I34" s="121">
        <f t="shared" si="0"/>
        <v>17.559999999999999</v>
      </c>
      <c r="J34" s="127"/>
    </row>
    <row r="35" spans="1:10" ht="144">
      <c r="A35" s="126"/>
      <c r="B35" s="119">
        <v>2</v>
      </c>
      <c r="C35" s="10" t="s">
        <v>736</v>
      </c>
      <c r="D35" s="130" t="s">
        <v>39</v>
      </c>
      <c r="E35" s="145" t="s">
        <v>279</v>
      </c>
      <c r="F35" s="146"/>
      <c r="G35" s="11" t="s">
        <v>737</v>
      </c>
      <c r="H35" s="14">
        <v>25.98</v>
      </c>
      <c r="I35" s="121">
        <f t="shared" si="0"/>
        <v>51.96</v>
      </c>
      <c r="J35" s="127"/>
    </row>
    <row r="36" spans="1:10" ht="156">
      <c r="A36" s="126"/>
      <c r="B36" s="119">
        <v>6</v>
      </c>
      <c r="C36" s="10" t="s">
        <v>738</v>
      </c>
      <c r="D36" s="130" t="s">
        <v>34</v>
      </c>
      <c r="E36" s="145" t="s">
        <v>739</v>
      </c>
      <c r="F36" s="146"/>
      <c r="G36" s="11" t="s">
        <v>740</v>
      </c>
      <c r="H36" s="14">
        <v>39.68</v>
      </c>
      <c r="I36" s="121">
        <f t="shared" si="0"/>
        <v>238.07999999999998</v>
      </c>
      <c r="J36" s="127"/>
    </row>
    <row r="37" spans="1:10" ht="108">
      <c r="A37" s="126"/>
      <c r="B37" s="119">
        <v>2</v>
      </c>
      <c r="C37" s="10" t="s">
        <v>741</v>
      </c>
      <c r="D37" s="130" t="s">
        <v>30</v>
      </c>
      <c r="E37" s="145" t="s">
        <v>277</v>
      </c>
      <c r="F37" s="146"/>
      <c r="G37" s="11" t="s">
        <v>742</v>
      </c>
      <c r="H37" s="14">
        <v>20.72</v>
      </c>
      <c r="I37" s="121">
        <f t="shared" si="0"/>
        <v>41.44</v>
      </c>
      <c r="J37" s="127"/>
    </row>
    <row r="38" spans="1:10" ht="84">
      <c r="A38" s="126"/>
      <c r="B38" s="119">
        <v>2</v>
      </c>
      <c r="C38" s="10" t="s">
        <v>743</v>
      </c>
      <c r="D38" s="130" t="s">
        <v>31</v>
      </c>
      <c r="E38" s="145" t="s">
        <v>278</v>
      </c>
      <c r="F38" s="146"/>
      <c r="G38" s="11" t="s">
        <v>744</v>
      </c>
      <c r="H38" s="14">
        <v>22.47</v>
      </c>
      <c r="I38" s="121">
        <f t="shared" si="0"/>
        <v>44.94</v>
      </c>
      <c r="J38" s="127"/>
    </row>
    <row r="39" spans="1:10" ht="120">
      <c r="A39" s="126"/>
      <c r="B39" s="119">
        <v>15</v>
      </c>
      <c r="C39" s="10" t="s">
        <v>745</v>
      </c>
      <c r="D39" s="130" t="s">
        <v>746</v>
      </c>
      <c r="E39" s="145"/>
      <c r="F39" s="146"/>
      <c r="G39" s="11" t="s">
        <v>747</v>
      </c>
      <c r="H39" s="14">
        <v>21.77</v>
      </c>
      <c r="I39" s="121">
        <f t="shared" si="0"/>
        <v>326.55</v>
      </c>
      <c r="J39" s="127"/>
    </row>
    <row r="40" spans="1:10" ht="132">
      <c r="A40" s="126"/>
      <c r="B40" s="119">
        <v>2</v>
      </c>
      <c r="C40" s="10" t="s">
        <v>748</v>
      </c>
      <c r="D40" s="130" t="s">
        <v>749</v>
      </c>
      <c r="E40" s="145" t="s">
        <v>28</v>
      </c>
      <c r="F40" s="146"/>
      <c r="G40" s="11" t="s">
        <v>750</v>
      </c>
      <c r="H40" s="14">
        <v>6.67</v>
      </c>
      <c r="I40" s="121">
        <f t="shared" si="0"/>
        <v>13.34</v>
      </c>
      <c r="J40" s="127"/>
    </row>
    <row r="41" spans="1:10" ht="108">
      <c r="A41" s="126"/>
      <c r="B41" s="119">
        <v>2</v>
      </c>
      <c r="C41" s="10" t="s">
        <v>751</v>
      </c>
      <c r="D41" s="130" t="s">
        <v>30</v>
      </c>
      <c r="E41" s="145"/>
      <c r="F41" s="146"/>
      <c r="G41" s="11" t="s">
        <v>752</v>
      </c>
      <c r="H41" s="14">
        <v>13.69</v>
      </c>
      <c r="I41" s="121">
        <f t="shared" si="0"/>
        <v>27.38</v>
      </c>
      <c r="J41" s="127"/>
    </row>
    <row r="42" spans="1:10" ht="132">
      <c r="A42" s="126"/>
      <c r="B42" s="119">
        <v>9</v>
      </c>
      <c r="C42" s="10" t="s">
        <v>753</v>
      </c>
      <c r="D42" s="130" t="s">
        <v>30</v>
      </c>
      <c r="E42" s="145"/>
      <c r="F42" s="146"/>
      <c r="G42" s="11" t="s">
        <v>754</v>
      </c>
      <c r="H42" s="14">
        <v>27.74</v>
      </c>
      <c r="I42" s="121">
        <f t="shared" si="0"/>
        <v>249.66</v>
      </c>
      <c r="J42" s="127"/>
    </row>
    <row r="43" spans="1:10" ht="120">
      <c r="A43" s="126"/>
      <c r="B43" s="119">
        <v>2</v>
      </c>
      <c r="C43" s="10" t="s">
        <v>755</v>
      </c>
      <c r="D43" s="130" t="s">
        <v>31</v>
      </c>
      <c r="E43" s="145" t="s">
        <v>279</v>
      </c>
      <c r="F43" s="146"/>
      <c r="G43" s="11" t="s">
        <v>756</v>
      </c>
      <c r="H43" s="14">
        <v>20.72</v>
      </c>
      <c r="I43" s="121">
        <f t="shared" si="0"/>
        <v>41.44</v>
      </c>
      <c r="J43" s="127"/>
    </row>
    <row r="44" spans="1:10" ht="120">
      <c r="A44" s="126"/>
      <c r="B44" s="119">
        <v>8</v>
      </c>
      <c r="C44" s="10" t="s">
        <v>755</v>
      </c>
      <c r="D44" s="130" t="s">
        <v>31</v>
      </c>
      <c r="E44" s="145" t="s">
        <v>278</v>
      </c>
      <c r="F44" s="146"/>
      <c r="G44" s="11" t="s">
        <v>756</v>
      </c>
      <c r="H44" s="14">
        <v>20.72</v>
      </c>
      <c r="I44" s="121">
        <f t="shared" si="0"/>
        <v>165.76</v>
      </c>
      <c r="J44" s="127"/>
    </row>
    <row r="45" spans="1:10" ht="144">
      <c r="A45" s="126"/>
      <c r="B45" s="119">
        <v>2</v>
      </c>
      <c r="C45" s="10" t="s">
        <v>757</v>
      </c>
      <c r="D45" s="130" t="s">
        <v>30</v>
      </c>
      <c r="E45" s="145"/>
      <c r="F45" s="146"/>
      <c r="G45" s="11" t="s">
        <v>758</v>
      </c>
      <c r="H45" s="14">
        <v>20.72</v>
      </c>
      <c r="I45" s="121">
        <f t="shared" si="0"/>
        <v>41.44</v>
      </c>
      <c r="J45" s="127"/>
    </row>
    <row r="46" spans="1:10" ht="192">
      <c r="A46" s="126"/>
      <c r="B46" s="119">
        <v>1</v>
      </c>
      <c r="C46" s="10" t="s">
        <v>759</v>
      </c>
      <c r="D46" s="130" t="s">
        <v>112</v>
      </c>
      <c r="E46" s="145" t="s">
        <v>115</v>
      </c>
      <c r="F46" s="146"/>
      <c r="G46" s="11" t="s">
        <v>863</v>
      </c>
      <c r="H46" s="14">
        <v>52.32</v>
      </c>
      <c r="I46" s="121">
        <f t="shared" si="0"/>
        <v>52.32</v>
      </c>
      <c r="J46" s="127"/>
    </row>
    <row r="47" spans="1:10" ht="192">
      <c r="A47" s="126"/>
      <c r="B47" s="119">
        <v>1</v>
      </c>
      <c r="C47" s="10" t="s">
        <v>759</v>
      </c>
      <c r="D47" s="130" t="s">
        <v>216</v>
      </c>
      <c r="E47" s="145" t="s">
        <v>115</v>
      </c>
      <c r="F47" s="146"/>
      <c r="G47" s="11" t="s">
        <v>863</v>
      </c>
      <c r="H47" s="14">
        <v>52.32</v>
      </c>
      <c r="I47" s="121">
        <f t="shared" si="0"/>
        <v>52.32</v>
      </c>
      <c r="J47" s="127"/>
    </row>
    <row r="48" spans="1:10" ht="192">
      <c r="A48" s="126"/>
      <c r="B48" s="119">
        <v>1</v>
      </c>
      <c r="C48" s="10" t="s">
        <v>759</v>
      </c>
      <c r="D48" s="130" t="s">
        <v>269</v>
      </c>
      <c r="E48" s="145" t="s">
        <v>115</v>
      </c>
      <c r="F48" s="146"/>
      <c r="G48" s="11" t="s">
        <v>863</v>
      </c>
      <c r="H48" s="14">
        <v>52.32</v>
      </c>
      <c r="I48" s="121">
        <f t="shared" si="0"/>
        <v>52.32</v>
      </c>
      <c r="J48" s="127"/>
    </row>
    <row r="49" spans="1:10" ht="192">
      <c r="A49" s="126"/>
      <c r="B49" s="119">
        <v>1</v>
      </c>
      <c r="C49" s="10" t="s">
        <v>759</v>
      </c>
      <c r="D49" s="130" t="s">
        <v>220</v>
      </c>
      <c r="E49" s="145" t="s">
        <v>115</v>
      </c>
      <c r="F49" s="146"/>
      <c r="G49" s="11" t="s">
        <v>863</v>
      </c>
      <c r="H49" s="14">
        <v>52.32</v>
      </c>
      <c r="I49" s="121">
        <f t="shared" si="0"/>
        <v>52.32</v>
      </c>
      <c r="J49" s="127"/>
    </row>
    <row r="50" spans="1:10" ht="132">
      <c r="A50" s="126"/>
      <c r="B50" s="119">
        <v>6</v>
      </c>
      <c r="C50" s="10" t="s">
        <v>618</v>
      </c>
      <c r="D50" s="130" t="s">
        <v>30</v>
      </c>
      <c r="E50" s="145" t="s">
        <v>760</v>
      </c>
      <c r="F50" s="146"/>
      <c r="G50" s="11" t="s">
        <v>621</v>
      </c>
      <c r="H50" s="14">
        <v>4.92</v>
      </c>
      <c r="I50" s="121">
        <f t="shared" si="0"/>
        <v>29.52</v>
      </c>
      <c r="J50" s="127"/>
    </row>
    <row r="51" spans="1:10" ht="132">
      <c r="A51" s="126"/>
      <c r="B51" s="119">
        <v>68</v>
      </c>
      <c r="C51" s="10" t="s">
        <v>618</v>
      </c>
      <c r="D51" s="130" t="s">
        <v>31</v>
      </c>
      <c r="E51" s="145" t="s">
        <v>760</v>
      </c>
      <c r="F51" s="146"/>
      <c r="G51" s="11" t="s">
        <v>621</v>
      </c>
      <c r="H51" s="14">
        <v>4.92</v>
      </c>
      <c r="I51" s="121">
        <f t="shared" si="0"/>
        <v>334.56</v>
      </c>
      <c r="J51" s="127"/>
    </row>
    <row r="52" spans="1:10" ht="132">
      <c r="A52" s="126"/>
      <c r="B52" s="119">
        <v>46</v>
      </c>
      <c r="C52" s="10" t="s">
        <v>618</v>
      </c>
      <c r="D52" s="130" t="s">
        <v>32</v>
      </c>
      <c r="E52" s="145" t="s">
        <v>760</v>
      </c>
      <c r="F52" s="146"/>
      <c r="G52" s="11" t="s">
        <v>621</v>
      </c>
      <c r="H52" s="14">
        <v>4.92</v>
      </c>
      <c r="I52" s="121">
        <f t="shared" si="0"/>
        <v>226.32</v>
      </c>
      <c r="J52" s="127"/>
    </row>
    <row r="53" spans="1:10" ht="120">
      <c r="A53" s="126"/>
      <c r="B53" s="119">
        <v>2</v>
      </c>
      <c r="C53" s="10" t="s">
        <v>761</v>
      </c>
      <c r="D53" s="130" t="s">
        <v>32</v>
      </c>
      <c r="E53" s="145" t="s">
        <v>279</v>
      </c>
      <c r="F53" s="146"/>
      <c r="G53" s="11" t="s">
        <v>762</v>
      </c>
      <c r="H53" s="14">
        <v>20.72</v>
      </c>
      <c r="I53" s="121">
        <f t="shared" si="0"/>
        <v>41.44</v>
      </c>
      <c r="J53" s="127"/>
    </row>
    <row r="54" spans="1:10" ht="108">
      <c r="A54" s="126"/>
      <c r="B54" s="119">
        <v>18</v>
      </c>
      <c r="C54" s="10" t="s">
        <v>763</v>
      </c>
      <c r="D54" s="130" t="s">
        <v>30</v>
      </c>
      <c r="E54" s="145"/>
      <c r="F54" s="146"/>
      <c r="G54" s="11" t="s">
        <v>764</v>
      </c>
      <c r="H54" s="14">
        <v>10.18</v>
      </c>
      <c r="I54" s="121">
        <f t="shared" ref="I54:I85" si="1">H54*B54</f>
        <v>183.24</v>
      </c>
      <c r="J54" s="127"/>
    </row>
    <row r="55" spans="1:10" ht="108">
      <c r="A55" s="126"/>
      <c r="B55" s="119">
        <v>2</v>
      </c>
      <c r="C55" s="10" t="s">
        <v>763</v>
      </c>
      <c r="D55" s="130" t="s">
        <v>31</v>
      </c>
      <c r="E55" s="145"/>
      <c r="F55" s="146"/>
      <c r="G55" s="11" t="s">
        <v>764</v>
      </c>
      <c r="H55" s="14">
        <v>10.18</v>
      </c>
      <c r="I55" s="121">
        <f t="shared" si="1"/>
        <v>20.36</v>
      </c>
      <c r="J55" s="127"/>
    </row>
    <row r="56" spans="1:10" ht="108">
      <c r="A56" s="126"/>
      <c r="B56" s="119">
        <v>2</v>
      </c>
      <c r="C56" s="10" t="s">
        <v>765</v>
      </c>
      <c r="D56" s="130" t="s">
        <v>31</v>
      </c>
      <c r="E56" s="145"/>
      <c r="F56" s="146"/>
      <c r="G56" s="11" t="s">
        <v>766</v>
      </c>
      <c r="H56" s="14">
        <v>13.69</v>
      </c>
      <c r="I56" s="121">
        <f t="shared" si="1"/>
        <v>27.38</v>
      </c>
      <c r="J56" s="127"/>
    </row>
    <row r="57" spans="1:10" ht="144">
      <c r="A57" s="126"/>
      <c r="B57" s="119">
        <v>2</v>
      </c>
      <c r="C57" s="10" t="s">
        <v>767</v>
      </c>
      <c r="D57" s="130" t="s">
        <v>30</v>
      </c>
      <c r="E57" s="145" t="s">
        <v>679</v>
      </c>
      <c r="F57" s="146"/>
      <c r="G57" s="11" t="s">
        <v>768</v>
      </c>
      <c r="H57" s="14">
        <v>20.72</v>
      </c>
      <c r="I57" s="121">
        <f t="shared" si="1"/>
        <v>41.44</v>
      </c>
      <c r="J57" s="127"/>
    </row>
    <row r="58" spans="1:10" ht="144">
      <c r="A58" s="126"/>
      <c r="B58" s="119">
        <v>2</v>
      </c>
      <c r="C58" s="10" t="s">
        <v>767</v>
      </c>
      <c r="D58" s="130" t="s">
        <v>31</v>
      </c>
      <c r="E58" s="145" t="s">
        <v>679</v>
      </c>
      <c r="F58" s="146"/>
      <c r="G58" s="11" t="s">
        <v>768</v>
      </c>
      <c r="H58" s="14">
        <v>20.72</v>
      </c>
      <c r="I58" s="121">
        <f t="shared" si="1"/>
        <v>41.44</v>
      </c>
      <c r="J58" s="127"/>
    </row>
    <row r="59" spans="1:10" ht="144">
      <c r="A59" s="126"/>
      <c r="B59" s="119">
        <v>2</v>
      </c>
      <c r="C59" s="10" t="s">
        <v>769</v>
      </c>
      <c r="D59" s="130" t="s">
        <v>30</v>
      </c>
      <c r="E59" s="145" t="s">
        <v>279</v>
      </c>
      <c r="F59" s="146"/>
      <c r="G59" s="11" t="s">
        <v>770</v>
      </c>
      <c r="H59" s="14">
        <v>20.72</v>
      </c>
      <c r="I59" s="121">
        <f t="shared" si="1"/>
        <v>41.44</v>
      </c>
      <c r="J59" s="127"/>
    </row>
    <row r="60" spans="1:10" ht="144">
      <c r="A60" s="126"/>
      <c r="B60" s="119">
        <v>4</v>
      </c>
      <c r="C60" s="10" t="s">
        <v>771</v>
      </c>
      <c r="D60" s="130" t="s">
        <v>31</v>
      </c>
      <c r="E60" s="145"/>
      <c r="F60" s="146"/>
      <c r="G60" s="11" t="s">
        <v>772</v>
      </c>
      <c r="H60" s="14">
        <v>20.72</v>
      </c>
      <c r="I60" s="121">
        <f t="shared" si="1"/>
        <v>82.88</v>
      </c>
      <c r="J60" s="127"/>
    </row>
    <row r="61" spans="1:10" ht="132">
      <c r="A61" s="126"/>
      <c r="B61" s="119">
        <v>10</v>
      </c>
      <c r="C61" s="10" t="s">
        <v>773</v>
      </c>
      <c r="D61" s="130" t="s">
        <v>28</v>
      </c>
      <c r="E61" s="145" t="s">
        <v>279</v>
      </c>
      <c r="F61" s="146"/>
      <c r="G61" s="11" t="s">
        <v>774</v>
      </c>
      <c r="H61" s="14">
        <v>23.18</v>
      </c>
      <c r="I61" s="121">
        <f t="shared" si="1"/>
        <v>231.8</v>
      </c>
      <c r="J61" s="127"/>
    </row>
    <row r="62" spans="1:10" ht="132">
      <c r="A62" s="126"/>
      <c r="B62" s="119">
        <v>6</v>
      </c>
      <c r="C62" s="10" t="s">
        <v>773</v>
      </c>
      <c r="D62" s="130" t="s">
        <v>30</v>
      </c>
      <c r="E62" s="145" t="s">
        <v>277</v>
      </c>
      <c r="F62" s="146"/>
      <c r="G62" s="11" t="s">
        <v>774</v>
      </c>
      <c r="H62" s="14">
        <v>23.18</v>
      </c>
      <c r="I62" s="121">
        <f t="shared" si="1"/>
        <v>139.07999999999998</v>
      </c>
      <c r="J62" s="127"/>
    </row>
    <row r="63" spans="1:10" ht="132">
      <c r="A63" s="126"/>
      <c r="B63" s="119">
        <v>2</v>
      </c>
      <c r="C63" s="10" t="s">
        <v>773</v>
      </c>
      <c r="D63" s="130" t="s">
        <v>31</v>
      </c>
      <c r="E63" s="145" t="s">
        <v>279</v>
      </c>
      <c r="F63" s="146"/>
      <c r="G63" s="11" t="s">
        <v>774</v>
      </c>
      <c r="H63" s="14">
        <v>23.18</v>
      </c>
      <c r="I63" s="121">
        <f t="shared" si="1"/>
        <v>46.36</v>
      </c>
      <c r="J63" s="127"/>
    </row>
    <row r="64" spans="1:10" ht="132">
      <c r="A64" s="126"/>
      <c r="B64" s="119">
        <v>8</v>
      </c>
      <c r="C64" s="10" t="s">
        <v>773</v>
      </c>
      <c r="D64" s="130" t="s">
        <v>31</v>
      </c>
      <c r="E64" s="145" t="s">
        <v>277</v>
      </c>
      <c r="F64" s="146"/>
      <c r="G64" s="11" t="s">
        <v>774</v>
      </c>
      <c r="H64" s="14">
        <v>23.18</v>
      </c>
      <c r="I64" s="121">
        <f t="shared" si="1"/>
        <v>185.44</v>
      </c>
      <c r="J64" s="127"/>
    </row>
    <row r="65" spans="1:10" ht="132">
      <c r="A65" s="126"/>
      <c r="B65" s="119">
        <v>2</v>
      </c>
      <c r="C65" s="10" t="s">
        <v>775</v>
      </c>
      <c r="D65" s="130" t="s">
        <v>28</v>
      </c>
      <c r="E65" s="145" t="s">
        <v>278</v>
      </c>
      <c r="F65" s="146"/>
      <c r="G65" s="11" t="s">
        <v>776</v>
      </c>
      <c r="H65" s="14">
        <v>24.23</v>
      </c>
      <c r="I65" s="121">
        <f t="shared" si="1"/>
        <v>48.46</v>
      </c>
      <c r="J65" s="127"/>
    </row>
    <row r="66" spans="1:10" ht="132">
      <c r="A66" s="126"/>
      <c r="B66" s="119">
        <v>2</v>
      </c>
      <c r="C66" s="10" t="s">
        <v>775</v>
      </c>
      <c r="D66" s="130" t="s">
        <v>31</v>
      </c>
      <c r="E66" s="145" t="s">
        <v>279</v>
      </c>
      <c r="F66" s="146"/>
      <c r="G66" s="11" t="s">
        <v>776</v>
      </c>
      <c r="H66" s="14">
        <v>24.23</v>
      </c>
      <c r="I66" s="121">
        <f t="shared" si="1"/>
        <v>48.46</v>
      </c>
      <c r="J66" s="127"/>
    </row>
    <row r="67" spans="1:10" ht="120">
      <c r="A67" s="126"/>
      <c r="B67" s="119">
        <v>10</v>
      </c>
      <c r="C67" s="10" t="s">
        <v>777</v>
      </c>
      <c r="D67" s="130" t="s">
        <v>30</v>
      </c>
      <c r="E67" s="145" t="s">
        <v>279</v>
      </c>
      <c r="F67" s="146"/>
      <c r="G67" s="11" t="s">
        <v>778</v>
      </c>
      <c r="H67" s="14">
        <v>22.47</v>
      </c>
      <c r="I67" s="121">
        <f t="shared" si="1"/>
        <v>224.7</v>
      </c>
      <c r="J67" s="127"/>
    </row>
    <row r="68" spans="1:10" ht="120">
      <c r="A68" s="126"/>
      <c r="B68" s="119">
        <v>10</v>
      </c>
      <c r="C68" s="10" t="s">
        <v>779</v>
      </c>
      <c r="D68" s="130" t="s">
        <v>30</v>
      </c>
      <c r="E68" s="145" t="s">
        <v>279</v>
      </c>
      <c r="F68" s="146"/>
      <c r="G68" s="11" t="s">
        <v>780</v>
      </c>
      <c r="H68" s="14">
        <v>22.47</v>
      </c>
      <c r="I68" s="121">
        <f t="shared" si="1"/>
        <v>224.7</v>
      </c>
      <c r="J68" s="127"/>
    </row>
    <row r="69" spans="1:10" ht="120">
      <c r="A69" s="126"/>
      <c r="B69" s="119">
        <v>58</v>
      </c>
      <c r="C69" s="10" t="s">
        <v>781</v>
      </c>
      <c r="D69" s="130" t="s">
        <v>28</v>
      </c>
      <c r="E69" s="145"/>
      <c r="F69" s="146"/>
      <c r="G69" s="11" t="s">
        <v>864</v>
      </c>
      <c r="H69" s="14">
        <v>4.92</v>
      </c>
      <c r="I69" s="121">
        <f t="shared" si="1"/>
        <v>285.36</v>
      </c>
      <c r="J69" s="127"/>
    </row>
    <row r="70" spans="1:10" ht="120">
      <c r="A70" s="126"/>
      <c r="B70" s="119">
        <v>94</v>
      </c>
      <c r="C70" s="10" t="s">
        <v>781</v>
      </c>
      <c r="D70" s="130" t="s">
        <v>30</v>
      </c>
      <c r="E70" s="145"/>
      <c r="F70" s="146"/>
      <c r="G70" s="11" t="s">
        <v>864</v>
      </c>
      <c r="H70" s="14">
        <v>4.92</v>
      </c>
      <c r="I70" s="121">
        <f t="shared" si="1"/>
        <v>462.48</v>
      </c>
      <c r="J70" s="127"/>
    </row>
    <row r="71" spans="1:10" ht="120">
      <c r="A71" s="126"/>
      <c r="B71" s="119">
        <v>12</v>
      </c>
      <c r="C71" s="10" t="s">
        <v>781</v>
      </c>
      <c r="D71" s="130" t="s">
        <v>31</v>
      </c>
      <c r="E71" s="145"/>
      <c r="F71" s="146"/>
      <c r="G71" s="11" t="s">
        <v>864</v>
      </c>
      <c r="H71" s="14">
        <v>4.92</v>
      </c>
      <c r="I71" s="121">
        <f t="shared" si="1"/>
        <v>59.04</v>
      </c>
      <c r="J71" s="127"/>
    </row>
    <row r="72" spans="1:10" ht="120">
      <c r="A72" s="126"/>
      <c r="B72" s="119">
        <v>8</v>
      </c>
      <c r="C72" s="10" t="s">
        <v>781</v>
      </c>
      <c r="D72" s="130" t="s">
        <v>32</v>
      </c>
      <c r="E72" s="145"/>
      <c r="F72" s="146"/>
      <c r="G72" s="11" t="s">
        <v>864</v>
      </c>
      <c r="H72" s="14">
        <v>4.92</v>
      </c>
      <c r="I72" s="121">
        <f t="shared" si="1"/>
        <v>39.36</v>
      </c>
      <c r="J72" s="127"/>
    </row>
    <row r="73" spans="1:10" ht="96">
      <c r="A73" s="126"/>
      <c r="B73" s="119">
        <v>8</v>
      </c>
      <c r="C73" s="10" t="s">
        <v>782</v>
      </c>
      <c r="D73" s="130" t="s">
        <v>30</v>
      </c>
      <c r="E73" s="145" t="s">
        <v>115</v>
      </c>
      <c r="F73" s="146"/>
      <c r="G73" s="11" t="s">
        <v>783</v>
      </c>
      <c r="H73" s="14">
        <v>8.43</v>
      </c>
      <c r="I73" s="121">
        <f t="shared" si="1"/>
        <v>67.44</v>
      </c>
      <c r="J73" s="127"/>
    </row>
    <row r="74" spans="1:10" ht="96">
      <c r="A74" s="126"/>
      <c r="B74" s="119">
        <v>12</v>
      </c>
      <c r="C74" s="10" t="s">
        <v>782</v>
      </c>
      <c r="D74" s="130" t="s">
        <v>31</v>
      </c>
      <c r="E74" s="145" t="s">
        <v>279</v>
      </c>
      <c r="F74" s="146"/>
      <c r="G74" s="11" t="s">
        <v>783</v>
      </c>
      <c r="H74" s="14">
        <v>8.43</v>
      </c>
      <c r="I74" s="121">
        <f t="shared" si="1"/>
        <v>101.16</v>
      </c>
      <c r="J74" s="127"/>
    </row>
    <row r="75" spans="1:10" ht="96">
      <c r="A75" s="126"/>
      <c r="B75" s="119">
        <v>4</v>
      </c>
      <c r="C75" s="10" t="s">
        <v>782</v>
      </c>
      <c r="D75" s="130" t="s">
        <v>31</v>
      </c>
      <c r="E75" s="145" t="s">
        <v>115</v>
      </c>
      <c r="F75" s="146"/>
      <c r="G75" s="11" t="s">
        <v>783</v>
      </c>
      <c r="H75" s="14">
        <v>8.43</v>
      </c>
      <c r="I75" s="121">
        <f t="shared" si="1"/>
        <v>33.72</v>
      </c>
      <c r="J75" s="127"/>
    </row>
    <row r="76" spans="1:10" ht="96">
      <c r="A76" s="126"/>
      <c r="B76" s="119">
        <v>12</v>
      </c>
      <c r="C76" s="10" t="s">
        <v>784</v>
      </c>
      <c r="D76" s="130" t="s">
        <v>31</v>
      </c>
      <c r="E76" s="145" t="s">
        <v>279</v>
      </c>
      <c r="F76" s="146"/>
      <c r="G76" s="11" t="s">
        <v>785</v>
      </c>
      <c r="H76" s="14">
        <v>9.1300000000000008</v>
      </c>
      <c r="I76" s="121">
        <f t="shared" si="1"/>
        <v>109.56</v>
      </c>
      <c r="J76" s="127"/>
    </row>
    <row r="77" spans="1:10" ht="60">
      <c r="A77" s="126"/>
      <c r="B77" s="119">
        <v>2</v>
      </c>
      <c r="C77" s="10" t="s">
        <v>786</v>
      </c>
      <c r="D77" s="130" t="s">
        <v>300</v>
      </c>
      <c r="E77" s="145" t="s">
        <v>787</v>
      </c>
      <c r="F77" s="146"/>
      <c r="G77" s="11" t="s">
        <v>788</v>
      </c>
      <c r="H77" s="14">
        <v>11.94</v>
      </c>
      <c r="I77" s="121">
        <f t="shared" si="1"/>
        <v>23.88</v>
      </c>
      <c r="J77" s="127"/>
    </row>
    <row r="78" spans="1:10" ht="60">
      <c r="A78" s="126"/>
      <c r="B78" s="119">
        <v>2</v>
      </c>
      <c r="C78" s="10" t="s">
        <v>786</v>
      </c>
      <c r="D78" s="130" t="s">
        <v>300</v>
      </c>
      <c r="E78" s="145" t="s">
        <v>789</v>
      </c>
      <c r="F78" s="146"/>
      <c r="G78" s="11" t="s">
        <v>788</v>
      </c>
      <c r="H78" s="14">
        <v>11.94</v>
      </c>
      <c r="I78" s="121">
        <f t="shared" si="1"/>
        <v>23.88</v>
      </c>
      <c r="J78" s="127"/>
    </row>
    <row r="79" spans="1:10" ht="60">
      <c r="A79" s="126"/>
      <c r="B79" s="119">
        <v>2</v>
      </c>
      <c r="C79" s="10" t="s">
        <v>786</v>
      </c>
      <c r="D79" s="130" t="s">
        <v>300</v>
      </c>
      <c r="E79" s="145" t="s">
        <v>790</v>
      </c>
      <c r="F79" s="146"/>
      <c r="G79" s="11" t="s">
        <v>788</v>
      </c>
      <c r="H79" s="14">
        <v>11.94</v>
      </c>
      <c r="I79" s="121">
        <f t="shared" si="1"/>
        <v>23.88</v>
      </c>
      <c r="J79" s="127"/>
    </row>
    <row r="80" spans="1:10" ht="84">
      <c r="A80" s="126"/>
      <c r="B80" s="119">
        <v>2</v>
      </c>
      <c r="C80" s="10" t="s">
        <v>791</v>
      </c>
      <c r="D80" s="130" t="s">
        <v>30</v>
      </c>
      <c r="E80" s="145"/>
      <c r="F80" s="146"/>
      <c r="G80" s="11" t="s">
        <v>792</v>
      </c>
      <c r="H80" s="14">
        <v>8.43</v>
      </c>
      <c r="I80" s="121">
        <f t="shared" si="1"/>
        <v>16.86</v>
      </c>
      <c r="J80" s="127"/>
    </row>
    <row r="81" spans="1:10" ht="108">
      <c r="A81" s="126"/>
      <c r="B81" s="119">
        <v>8</v>
      </c>
      <c r="C81" s="10" t="s">
        <v>793</v>
      </c>
      <c r="D81" s="130" t="s">
        <v>28</v>
      </c>
      <c r="E81" s="145"/>
      <c r="F81" s="146"/>
      <c r="G81" s="11" t="s">
        <v>794</v>
      </c>
      <c r="H81" s="14">
        <v>10.18</v>
      </c>
      <c r="I81" s="121">
        <f t="shared" si="1"/>
        <v>81.44</v>
      </c>
      <c r="J81" s="127"/>
    </row>
    <row r="82" spans="1:10" ht="108">
      <c r="A82" s="126"/>
      <c r="B82" s="119">
        <v>8</v>
      </c>
      <c r="C82" s="10" t="s">
        <v>793</v>
      </c>
      <c r="D82" s="130" t="s">
        <v>30</v>
      </c>
      <c r="E82" s="145"/>
      <c r="F82" s="146"/>
      <c r="G82" s="11" t="s">
        <v>794</v>
      </c>
      <c r="H82" s="14">
        <v>10.18</v>
      </c>
      <c r="I82" s="121">
        <f t="shared" si="1"/>
        <v>81.44</v>
      </c>
      <c r="J82" s="127"/>
    </row>
    <row r="83" spans="1:10" ht="108">
      <c r="A83" s="126"/>
      <c r="B83" s="119">
        <v>8</v>
      </c>
      <c r="C83" s="10" t="s">
        <v>793</v>
      </c>
      <c r="D83" s="130" t="s">
        <v>31</v>
      </c>
      <c r="E83" s="145"/>
      <c r="F83" s="146"/>
      <c r="G83" s="11" t="s">
        <v>794</v>
      </c>
      <c r="H83" s="14">
        <v>10.18</v>
      </c>
      <c r="I83" s="121">
        <f t="shared" si="1"/>
        <v>81.44</v>
      </c>
      <c r="J83" s="127"/>
    </row>
    <row r="84" spans="1:10" ht="108">
      <c r="A84" s="126"/>
      <c r="B84" s="119">
        <v>2</v>
      </c>
      <c r="C84" s="10" t="s">
        <v>795</v>
      </c>
      <c r="D84" s="130" t="s">
        <v>28</v>
      </c>
      <c r="E84" s="145" t="s">
        <v>277</v>
      </c>
      <c r="F84" s="146"/>
      <c r="G84" s="11" t="s">
        <v>796</v>
      </c>
      <c r="H84" s="14">
        <v>20.72</v>
      </c>
      <c r="I84" s="121">
        <f t="shared" si="1"/>
        <v>41.44</v>
      </c>
      <c r="J84" s="127"/>
    </row>
    <row r="85" spans="1:10" ht="168">
      <c r="A85" s="126"/>
      <c r="B85" s="119">
        <v>15</v>
      </c>
      <c r="C85" s="10" t="s">
        <v>797</v>
      </c>
      <c r="D85" s="130" t="s">
        <v>798</v>
      </c>
      <c r="E85" s="145"/>
      <c r="F85" s="146"/>
      <c r="G85" s="11" t="s">
        <v>799</v>
      </c>
      <c r="H85" s="14">
        <v>4.92</v>
      </c>
      <c r="I85" s="121">
        <f t="shared" si="1"/>
        <v>73.8</v>
      </c>
      <c r="J85" s="127"/>
    </row>
    <row r="86" spans="1:10" ht="132">
      <c r="A86" s="126"/>
      <c r="B86" s="119">
        <v>40</v>
      </c>
      <c r="C86" s="10" t="s">
        <v>800</v>
      </c>
      <c r="D86" s="130"/>
      <c r="E86" s="145"/>
      <c r="F86" s="146"/>
      <c r="G86" s="11" t="s">
        <v>801</v>
      </c>
      <c r="H86" s="14">
        <v>4.92</v>
      </c>
      <c r="I86" s="121">
        <f t="shared" ref="I86:I117" si="2">H86*B86</f>
        <v>196.8</v>
      </c>
      <c r="J86" s="127"/>
    </row>
    <row r="87" spans="1:10" ht="132">
      <c r="A87" s="126"/>
      <c r="B87" s="119">
        <v>2</v>
      </c>
      <c r="C87" s="10" t="s">
        <v>802</v>
      </c>
      <c r="D87" s="130" t="s">
        <v>279</v>
      </c>
      <c r="E87" s="145" t="s">
        <v>220</v>
      </c>
      <c r="F87" s="146"/>
      <c r="G87" s="11" t="s">
        <v>803</v>
      </c>
      <c r="H87" s="14">
        <v>15.45</v>
      </c>
      <c r="I87" s="121">
        <f t="shared" si="2"/>
        <v>30.9</v>
      </c>
      <c r="J87" s="127"/>
    </row>
    <row r="88" spans="1:10" ht="132">
      <c r="A88" s="126"/>
      <c r="B88" s="119">
        <v>2</v>
      </c>
      <c r="C88" s="10" t="s">
        <v>802</v>
      </c>
      <c r="D88" s="130" t="s">
        <v>279</v>
      </c>
      <c r="E88" s="145" t="s">
        <v>275</v>
      </c>
      <c r="F88" s="146"/>
      <c r="G88" s="11" t="s">
        <v>803</v>
      </c>
      <c r="H88" s="14">
        <v>15.45</v>
      </c>
      <c r="I88" s="121">
        <f t="shared" si="2"/>
        <v>30.9</v>
      </c>
      <c r="J88" s="127"/>
    </row>
    <row r="89" spans="1:10" ht="60">
      <c r="A89" s="126"/>
      <c r="B89" s="119">
        <v>10</v>
      </c>
      <c r="C89" s="10" t="s">
        <v>804</v>
      </c>
      <c r="D89" s="130" t="s">
        <v>805</v>
      </c>
      <c r="E89" s="145"/>
      <c r="F89" s="146"/>
      <c r="G89" s="11" t="s">
        <v>806</v>
      </c>
      <c r="H89" s="14">
        <v>31.25</v>
      </c>
      <c r="I89" s="121">
        <f t="shared" si="2"/>
        <v>312.5</v>
      </c>
      <c r="J89" s="127"/>
    </row>
    <row r="90" spans="1:10" ht="96">
      <c r="A90" s="126"/>
      <c r="B90" s="119">
        <v>2</v>
      </c>
      <c r="C90" s="10" t="s">
        <v>807</v>
      </c>
      <c r="D90" s="130" t="s">
        <v>620</v>
      </c>
      <c r="E90" s="145" t="s">
        <v>32</v>
      </c>
      <c r="F90" s="146"/>
      <c r="G90" s="11" t="s">
        <v>808</v>
      </c>
      <c r="H90" s="14">
        <v>11.94</v>
      </c>
      <c r="I90" s="121">
        <f t="shared" si="2"/>
        <v>23.88</v>
      </c>
      <c r="J90" s="127"/>
    </row>
    <row r="91" spans="1:10" ht="108">
      <c r="A91" s="126"/>
      <c r="B91" s="119">
        <v>2</v>
      </c>
      <c r="C91" s="10" t="s">
        <v>809</v>
      </c>
      <c r="D91" s="130" t="s">
        <v>810</v>
      </c>
      <c r="E91" s="145" t="s">
        <v>279</v>
      </c>
      <c r="F91" s="146"/>
      <c r="G91" s="11" t="s">
        <v>811</v>
      </c>
      <c r="H91" s="14">
        <v>24.23</v>
      </c>
      <c r="I91" s="121">
        <f t="shared" si="2"/>
        <v>48.46</v>
      </c>
      <c r="J91" s="127"/>
    </row>
    <row r="92" spans="1:10" ht="108">
      <c r="A92" s="126"/>
      <c r="B92" s="119">
        <v>2</v>
      </c>
      <c r="C92" s="10" t="s">
        <v>809</v>
      </c>
      <c r="D92" s="130" t="s">
        <v>810</v>
      </c>
      <c r="E92" s="145" t="s">
        <v>278</v>
      </c>
      <c r="F92" s="146"/>
      <c r="G92" s="11" t="s">
        <v>811</v>
      </c>
      <c r="H92" s="14">
        <v>24.23</v>
      </c>
      <c r="I92" s="121">
        <f t="shared" si="2"/>
        <v>48.46</v>
      </c>
      <c r="J92" s="127"/>
    </row>
    <row r="93" spans="1:10" ht="108">
      <c r="A93" s="126"/>
      <c r="B93" s="119">
        <v>2</v>
      </c>
      <c r="C93" s="10" t="s">
        <v>809</v>
      </c>
      <c r="D93" s="130" t="s">
        <v>812</v>
      </c>
      <c r="E93" s="145" t="s">
        <v>278</v>
      </c>
      <c r="F93" s="146"/>
      <c r="G93" s="11" t="s">
        <v>811</v>
      </c>
      <c r="H93" s="14">
        <v>24.23</v>
      </c>
      <c r="I93" s="121">
        <f t="shared" si="2"/>
        <v>48.46</v>
      </c>
      <c r="J93" s="127"/>
    </row>
    <row r="94" spans="1:10" ht="108">
      <c r="A94" s="126"/>
      <c r="B94" s="119">
        <v>2</v>
      </c>
      <c r="C94" s="10" t="s">
        <v>813</v>
      </c>
      <c r="D94" s="130" t="s">
        <v>31</v>
      </c>
      <c r="E94" s="145"/>
      <c r="F94" s="146"/>
      <c r="G94" s="11" t="s">
        <v>814</v>
      </c>
      <c r="H94" s="14">
        <v>13.69</v>
      </c>
      <c r="I94" s="121">
        <f t="shared" si="2"/>
        <v>27.38</v>
      </c>
      <c r="J94" s="127"/>
    </row>
    <row r="95" spans="1:10" ht="144">
      <c r="A95" s="126"/>
      <c r="B95" s="119">
        <v>1</v>
      </c>
      <c r="C95" s="10" t="s">
        <v>606</v>
      </c>
      <c r="D95" s="130" t="s">
        <v>30</v>
      </c>
      <c r="E95" s="145" t="s">
        <v>279</v>
      </c>
      <c r="F95" s="146"/>
      <c r="G95" s="11" t="s">
        <v>608</v>
      </c>
      <c r="H95" s="14">
        <v>24.23</v>
      </c>
      <c r="I95" s="121">
        <f t="shared" si="2"/>
        <v>24.23</v>
      </c>
      <c r="J95" s="127"/>
    </row>
    <row r="96" spans="1:10" ht="144">
      <c r="A96" s="126"/>
      <c r="B96" s="119">
        <v>1</v>
      </c>
      <c r="C96" s="10" t="s">
        <v>815</v>
      </c>
      <c r="D96" s="130" t="s">
        <v>30</v>
      </c>
      <c r="E96" s="145" t="s">
        <v>279</v>
      </c>
      <c r="F96" s="146"/>
      <c r="G96" s="11" t="s">
        <v>816</v>
      </c>
      <c r="H96" s="14">
        <v>24.23</v>
      </c>
      <c r="I96" s="121">
        <f t="shared" si="2"/>
        <v>24.23</v>
      </c>
      <c r="J96" s="127"/>
    </row>
    <row r="97" spans="1:10" ht="120">
      <c r="A97" s="126"/>
      <c r="B97" s="119">
        <v>2</v>
      </c>
      <c r="C97" s="10" t="s">
        <v>817</v>
      </c>
      <c r="D97" s="130" t="s">
        <v>28</v>
      </c>
      <c r="E97" s="145" t="s">
        <v>279</v>
      </c>
      <c r="F97" s="146"/>
      <c r="G97" s="11" t="s">
        <v>818</v>
      </c>
      <c r="H97" s="14">
        <v>20.72</v>
      </c>
      <c r="I97" s="121">
        <f t="shared" si="2"/>
        <v>41.44</v>
      </c>
      <c r="J97" s="127"/>
    </row>
    <row r="98" spans="1:10" ht="108">
      <c r="A98" s="126"/>
      <c r="B98" s="119">
        <v>8</v>
      </c>
      <c r="C98" s="10" t="s">
        <v>819</v>
      </c>
      <c r="D98" s="130" t="s">
        <v>31</v>
      </c>
      <c r="E98" s="145"/>
      <c r="F98" s="146"/>
      <c r="G98" s="11" t="s">
        <v>820</v>
      </c>
      <c r="H98" s="14">
        <v>65.66</v>
      </c>
      <c r="I98" s="121">
        <f t="shared" si="2"/>
        <v>525.28</v>
      </c>
      <c r="J98" s="127"/>
    </row>
    <row r="99" spans="1:10" ht="108">
      <c r="A99" s="126"/>
      <c r="B99" s="119">
        <v>2</v>
      </c>
      <c r="C99" s="10" t="s">
        <v>821</v>
      </c>
      <c r="D99" s="130" t="s">
        <v>31</v>
      </c>
      <c r="E99" s="145"/>
      <c r="F99" s="146"/>
      <c r="G99" s="11" t="s">
        <v>822</v>
      </c>
      <c r="H99" s="14">
        <v>41.08</v>
      </c>
      <c r="I99" s="121">
        <f t="shared" si="2"/>
        <v>82.16</v>
      </c>
      <c r="J99" s="127"/>
    </row>
    <row r="100" spans="1:10" ht="108">
      <c r="A100" s="126"/>
      <c r="B100" s="119">
        <v>8</v>
      </c>
      <c r="C100" s="10" t="s">
        <v>821</v>
      </c>
      <c r="D100" s="130" t="s">
        <v>32</v>
      </c>
      <c r="E100" s="145"/>
      <c r="F100" s="146"/>
      <c r="G100" s="11" t="s">
        <v>822</v>
      </c>
      <c r="H100" s="14">
        <v>41.08</v>
      </c>
      <c r="I100" s="121">
        <f t="shared" si="2"/>
        <v>328.64</v>
      </c>
      <c r="J100" s="127"/>
    </row>
    <row r="101" spans="1:10" ht="96">
      <c r="A101" s="126"/>
      <c r="B101" s="119">
        <v>4</v>
      </c>
      <c r="C101" s="10" t="s">
        <v>823</v>
      </c>
      <c r="D101" s="130" t="s">
        <v>28</v>
      </c>
      <c r="E101" s="145"/>
      <c r="F101" s="146"/>
      <c r="G101" s="11" t="s">
        <v>824</v>
      </c>
      <c r="H101" s="14">
        <v>34.76</v>
      </c>
      <c r="I101" s="121">
        <f t="shared" si="2"/>
        <v>139.04</v>
      </c>
      <c r="J101" s="127"/>
    </row>
    <row r="102" spans="1:10" ht="108">
      <c r="A102" s="126"/>
      <c r="B102" s="119">
        <v>1</v>
      </c>
      <c r="C102" s="10" t="s">
        <v>825</v>
      </c>
      <c r="D102" s="130" t="s">
        <v>31</v>
      </c>
      <c r="E102" s="145" t="s">
        <v>115</v>
      </c>
      <c r="F102" s="146"/>
      <c r="G102" s="11" t="s">
        <v>826</v>
      </c>
      <c r="H102" s="14">
        <v>27.39</v>
      </c>
      <c r="I102" s="121">
        <f t="shared" si="2"/>
        <v>27.39</v>
      </c>
      <c r="J102" s="127"/>
    </row>
    <row r="103" spans="1:10" ht="108">
      <c r="A103" s="126"/>
      <c r="B103" s="119">
        <v>1</v>
      </c>
      <c r="C103" s="10" t="s">
        <v>827</v>
      </c>
      <c r="D103" s="130" t="s">
        <v>589</v>
      </c>
      <c r="E103" s="145"/>
      <c r="F103" s="146"/>
      <c r="G103" s="11" t="s">
        <v>828</v>
      </c>
      <c r="H103" s="14">
        <v>61.1</v>
      </c>
      <c r="I103" s="121">
        <f t="shared" si="2"/>
        <v>61.1</v>
      </c>
      <c r="J103" s="127"/>
    </row>
    <row r="104" spans="1:10" ht="120">
      <c r="A104" s="126"/>
      <c r="B104" s="119">
        <v>1</v>
      </c>
      <c r="C104" s="10" t="s">
        <v>829</v>
      </c>
      <c r="D104" s="130" t="s">
        <v>112</v>
      </c>
      <c r="E104" s="145"/>
      <c r="F104" s="146"/>
      <c r="G104" s="11" t="s">
        <v>830</v>
      </c>
      <c r="H104" s="14">
        <v>86.03</v>
      </c>
      <c r="I104" s="121">
        <f t="shared" si="2"/>
        <v>86.03</v>
      </c>
      <c r="J104" s="127"/>
    </row>
    <row r="105" spans="1:10" ht="120">
      <c r="A105" s="126"/>
      <c r="B105" s="119">
        <v>1</v>
      </c>
      <c r="C105" s="10" t="s">
        <v>831</v>
      </c>
      <c r="D105" s="130" t="s">
        <v>277</v>
      </c>
      <c r="E105" s="145"/>
      <c r="F105" s="146"/>
      <c r="G105" s="11" t="s">
        <v>832</v>
      </c>
      <c r="H105" s="14">
        <v>68.47</v>
      </c>
      <c r="I105" s="121">
        <f t="shared" si="2"/>
        <v>68.47</v>
      </c>
      <c r="J105" s="127"/>
    </row>
    <row r="106" spans="1:10" ht="120">
      <c r="A106" s="126"/>
      <c r="B106" s="119">
        <v>1</v>
      </c>
      <c r="C106" s="10" t="s">
        <v>831</v>
      </c>
      <c r="D106" s="130" t="s">
        <v>833</v>
      </c>
      <c r="E106" s="145"/>
      <c r="F106" s="146"/>
      <c r="G106" s="11" t="s">
        <v>832</v>
      </c>
      <c r="H106" s="14">
        <v>68.47</v>
      </c>
      <c r="I106" s="121">
        <f t="shared" si="2"/>
        <v>68.47</v>
      </c>
      <c r="J106" s="127"/>
    </row>
    <row r="107" spans="1:10" ht="120">
      <c r="A107" s="126"/>
      <c r="B107" s="119">
        <v>1</v>
      </c>
      <c r="C107" s="10" t="s">
        <v>834</v>
      </c>
      <c r="D107" s="130" t="s">
        <v>279</v>
      </c>
      <c r="E107" s="145"/>
      <c r="F107" s="146"/>
      <c r="G107" s="11" t="s">
        <v>835</v>
      </c>
      <c r="H107" s="14">
        <v>69.88</v>
      </c>
      <c r="I107" s="121">
        <f t="shared" si="2"/>
        <v>69.88</v>
      </c>
      <c r="J107" s="127"/>
    </row>
    <row r="108" spans="1:10" ht="120">
      <c r="A108" s="126"/>
      <c r="B108" s="119">
        <v>1</v>
      </c>
      <c r="C108" s="10" t="s">
        <v>834</v>
      </c>
      <c r="D108" s="130" t="s">
        <v>679</v>
      </c>
      <c r="E108" s="145"/>
      <c r="F108" s="146"/>
      <c r="G108" s="11" t="s">
        <v>835</v>
      </c>
      <c r="H108" s="14">
        <v>69.88</v>
      </c>
      <c r="I108" s="121">
        <f t="shared" si="2"/>
        <v>69.88</v>
      </c>
      <c r="J108" s="127"/>
    </row>
    <row r="109" spans="1:10" ht="156">
      <c r="A109" s="126"/>
      <c r="B109" s="119">
        <v>1</v>
      </c>
      <c r="C109" s="10" t="s">
        <v>836</v>
      </c>
      <c r="D109" s="130" t="s">
        <v>112</v>
      </c>
      <c r="E109" s="145"/>
      <c r="F109" s="146"/>
      <c r="G109" s="11" t="s">
        <v>837</v>
      </c>
      <c r="H109" s="14">
        <v>129.91999999999999</v>
      </c>
      <c r="I109" s="121">
        <f t="shared" si="2"/>
        <v>129.91999999999999</v>
      </c>
      <c r="J109" s="127"/>
    </row>
    <row r="110" spans="1:10" ht="156">
      <c r="A110" s="126"/>
      <c r="B110" s="119">
        <v>1</v>
      </c>
      <c r="C110" s="10" t="s">
        <v>836</v>
      </c>
      <c r="D110" s="130" t="s">
        <v>276</v>
      </c>
      <c r="E110" s="145"/>
      <c r="F110" s="146"/>
      <c r="G110" s="11" t="s">
        <v>837</v>
      </c>
      <c r="H110" s="14">
        <v>129.91999999999999</v>
      </c>
      <c r="I110" s="121">
        <f t="shared" si="2"/>
        <v>129.91999999999999</v>
      </c>
      <c r="J110" s="127"/>
    </row>
    <row r="111" spans="1:10" ht="144">
      <c r="A111" s="126"/>
      <c r="B111" s="119">
        <v>1</v>
      </c>
      <c r="C111" s="10" t="s">
        <v>838</v>
      </c>
      <c r="D111" s="130" t="s">
        <v>112</v>
      </c>
      <c r="E111" s="145"/>
      <c r="F111" s="146"/>
      <c r="G111" s="11" t="s">
        <v>839</v>
      </c>
      <c r="H111" s="14">
        <v>84.27</v>
      </c>
      <c r="I111" s="121">
        <f t="shared" si="2"/>
        <v>84.27</v>
      </c>
      <c r="J111" s="127"/>
    </row>
    <row r="112" spans="1:10" ht="108">
      <c r="A112" s="126"/>
      <c r="B112" s="119">
        <v>1</v>
      </c>
      <c r="C112" s="10" t="s">
        <v>840</v>
      </c>
      <c r="D112" s="130" t="s">
        <v>841</v>
      </c>
      <c r="E112" s="145"/>
      <c r="F112" s="146"/>
      <c r="G112" s="11" t="s">
        <v>842</v>
      </c>
      <c r="H112" s="14">
        <v>22.47</v>
      </c>
      <c r="I112" s="121">
        <f t="shared" si="2"/>
        <v>22.47</v>
      </c>
      <c r="J112" s="127"/>
    </row>
    <row r="113" spans="1:10" ht="108">
      <c r="A113" s="126"/>
      <c r="B113" s="119">
        <v>1</v>
      </c>
      <c r="C113" s="10" t="s">
        <v>843</v>
      </c>
      <c r="D113" s="130" t="s">
        <v>787</v>
      </c>
      <c r="E113" s="145"/>
      <c r="F113" s="146"/>
      <c r="G113" s="11" t="s">
        <v>844</v>
      </c>
      <c r="H113" s="14">
        <v>25.98</v>
      </c>
      <c r="I113" s="121">
        <f t="shared" si="2"/>
        <v>25.98</v>
      </c>
      <c r="J113" s="127"/>
    </row>
    <row r="114" spans="1:10" ht="120">
      <c r="A114" s="126"/>
      <c r="B114" s="119">
        <v>1</v>
      </c>
      <c r="C114" s="10" t="s">
        <v>845</v>
      </c>
      <c r="D114" s="130" t="s">
        <v>277</v>
      </c>
      <c r="E114" s="145"/>
      <c r="F114" s="146"/>
      <c r="G114" s="11" t="s">
        <v>846</v>
      </c>
      <c r="H114" s="14">
        <v>136.94</v>
      </c>
      <c r="I114" s="121">
        <f t="shared" si="2"/>
        <v>136.94</v>
      </c>
      <c r="J114" s="127"/>
    </row>
    <row r="115" spans="1:10" ht="120">
      <c r="A115" s="126"/>
      <c r="B115" s="119">
        <v>1</v>
      </c>
      <c r="C115" s="10" t="s">
        <v>847</v>
      </c>
      <c r="D115" s="130" t="s">
        <v>31</v>
      </c>
      <c r="E115" s="145" t="s">
        <v>279</v>
      </c>
      <c r="F115" s="146"/>
      <c r="G115" s="11" t="s">
        <v>848</v>
      </c>
      <c r="H115" s="14">
        <v>106.04</v>
      </c>
      <c r="I115" s="121">
        <f t="shared" si="2"/>
        <v>106.04</v>
      </c>
      <c r="J115" s="127"/>
    </row>
    <row r="116" spans="1:10" ht="96">
      <c r="A116" s="126"/>
      <c r="B116" s="119">
        <v>1</v>
      </c>
      <c r="C116" s="10" t="s">
        <v>849</v>
      </c>
      <c r="D116" s="130" t="s">
        <v>787</v>
      </c>
      <c r="E116" s="145"/>
      <c r="F116" s="146"/>
      <c r="G116" s="11" t="s">
        <v>850</v>
      </c>
      <c r="H116" s="14">
        <v>22.47</v>
      </c>
      <c r="I116" s="121">
        <f t="shared" si="2"/>
        <v>22.47</v>
      </c>
      <c r="J116" s="127"/>
    </row>
    <row r="117" spans="1:10" ht="96">
      <c r="A117" s="126"/>
      <c r="B117" s="119">
        <v>1</v>
      </c>
      <c r="C117" s="10" t="s">
        <v>849</v>
      </c>
      <c r="D117" s="130" t="s">
        <v>841</v>
      </c>
      <c r="E117" s="145"/>
      <c r="F117" s="146"/>
      <c r="G117" s="11" t="s">
        <v>850</v>
      </c>
      <c r="H117" s="14">
        <v>22.47</v>
      </c>
      <c r="I117" s="121">
        <f t="shared" si="2"/>
        <v>22.47</v>
      </c>
      <c r="J117" s="127"/>
    </row>
    <row r="118" spans="1:10" ht="96">
      <c r="A118" s="126"/>
      <c r="B118" s="119">
        <v>1</v>
      </c>
      <c r="C118" s="10" t="s">
        <v>851</v>
      </c>
      <c r="D118" s="130" t="s">
        <v>279</v>
      </c>
      <c r="E118" s="145"/>
      <c r="F118" s="146"/>
      <c r="G118" s="11" t="s">
        <v>852</v>
      </c>
      <c r="H118" s="14">
        <v>25.98</v>
      </c>
      <c r="I118" s="121">
        <f t="shared" ref="I118:I121" si="3">H118*B118</f>
        <v>25.98</v>
      </c>
      <c r="J118" s="127"/>
    </row>
    <row r="119" spans="1:10" ht="96">
      <c r="A119" s="126"/>
      <c r="B119" s="119">
        <v>1</v>
      </c>
      <c r="C119" s="10" t="s">
        <v>851</v>
      </c>
      <c r="D119" s="130" t="s">
        <v>853</v>
      </c>
      <c r="E119" s="145"/>
      <c r="F119" s="146"/>
      <c r="G119" s="11" t="s">
        <v>852</v>
      </c>
      <c r="H119" s="14">
        <v>25.98</v>
      </c>
      <c r="I119" s="121">
        <f t="shared" si="3"/>
        <v>25.98</v>
      </c>
      <c r="J119" s="127"/>
    </row>
    <row r="120" spans="1:10" ht="96">
      <c r="A120" s="126"/>
      <c r="B120" s="119">
        <v>1</v>
      </c>
      <c r="C120" s="10" t="s">
        <v>854</v>
      </c>
      <c r="D120" s="130" t="s">
        <v>279</v>
      </c>
      <c r="E120" s="145"/>
      <c r="F120" s="146"/>
      <c r="G120" s="11" t="s">
        <v>855</v>
      </c>
      <c r="H120" s="14">
        <v>25.98</v>
      </c>
      <c r="I120" s="121">
        <f t="shared" si="3"/>
        <v>25.98</v>
      </c>
      <c r="J120" s="127"/>
    </row>
    <row r="121" spans="1:10" ht="96">
      <c r="A121" s="126"/>
      <c r="B121" s="120">
        <v>1</v>
      </c>
      <c r="C121" s="12" t="s">
        <v>854</v>
      </c>
      <c r="D121" s="131" t="s">
        <v>853</v>
      </c>
      <c r="E121" s="155"/>
      <c r="F121" s="156"/>
      <c r="G121" s="13" t="s">
        <v>855</v>
      </c>
      <c r="H121" s="15">
        <v>25.98</v>
      </c>
      <c r="I121" s="122">
        <f t="shared" si="3"/>
        <v>25.98</v>
      </c>
      <c r="J121" s="127"/>
    </row>
  </sheetData>
  <mergeCells count="104">
    <mergeCell ref="E120:F120"/>
    <mergeCell ref="E121:F121"/>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 ref="E35:F35"/>
    <mergeCell ref="E36:F36"/>
    <mergeCell ref="E37:F37"/>
    <mergeCell ref="E38:F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3"/>
  <sheetViews>
    <sheetView zoomScale="90" zoomScaleNormal="90" workbookViewId="0">
      <selection activeCell="D22" sqref="D22:D12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10750.139999999989</v>
      </c>
      <c r="O2" t="s">
        <v>188</v>
      </c>
    </row>
    <row r="3" spans="1:15" ht="12.75" customHeight="1">
      <c r="A3" s="126"/>
      <c r="B3" s="134" t="s">
        <v>140</v>
      </c>
      <c r="C3" s="132"/>
      <c r="D3" s="132"/>
      <c r="E3" s="132"/>
      <c r="F3" s="132"/>
      <c r="G3" s="132"/>
      <c r="H3" s="132"/>
      <c r="I3" s="132"/>
      <c r="J3" s="132"/>
      <c r="K3" s="132"/>
      <c r="L3" s="127"/>
      <c r="N3">
        <v>10750.139999999989</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47">
        <f>IF(Invoice!J10&lt;&gt;"",Invoice!J10,"")</f>
        <v>51293</v>
      </c>
      <c r="L10" s="127"/>
    </row>
    <row r="11" spans="1:15" ht="12.75" customHeight="1">
      <c r="A11" s="126"/>
      <c r="B11" s="126" t="s">
        <v>717</v>
      </c>
      <c r="C11" s="132"/>
      <c r="D11" s="132"/>
      <c r="E11" s="132"/>
      <c r="F11" s="127"/>
      <c r="G11" s="128"/>
      <c r="H11" s="128" t="s">
        <v>717</v>
      </c>
      <c r="I11" s="132"/>
      <c r="J11" s="132"/>
      <c r="K11" s="148"/>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49">
        <f>Invoice!J14</f>
        <v>45174</v>
      </c>
      <c r="L14" s="127"/>
    </row>
    <row r="15" spans="1:15" ht="15" customHeight="1">
      <c r="A15" s="126"/>
      <c r="B15" s="6" t="s">
        <v>11</v>
      </c>
      <c r="C15" s="7"/>
      <c r="D15" s="7"/>
      <c r="E15" s="7"/>
      <c r="F15" s="8"/>
      <c r="G15" s="128"/>
      <c r="H15" s="9" t="s">
        <v>11</v>
      </c>
      <c r="I15" s="132"/>
      <c r="J15" s="132"/>
      <c r="K15" s="150"/>
      <c r="L15" s="127"/>
    </row>
    <row r="16" spans="1:15" ht="15" customHeight="1">
      <c r="A16" s="126"/>
      <c r="B16" s="132"/>
      <c r="C16" s="132"/>
      <c r="D16" s="132"/>
      <c r="E16" s="132"/>
      <c r="F16" s="132"/>
      <c r="G16" s="132"/>
      <c r="H16" s="132"/>
      <c r="I16" s="136" t="s">
        <v>147</v>
      </c>
      <c r="J16" s="136" t="s">
        <v>147</v>
      </c>
      <c r="K16" s="142">
        <v>39860</v>
      </c>
      <c r="L16" s="127"/>
    </row>
    <row r="17" spans="1:12" ht="12.75" customHeight="1">
      <c r="A17" s="126"/>
      <c r="B17" s="132" t="s">
        <v>720</v>
      </c>
      <c r="C17" s="132"/>
      <c r="D17" s="132"/>
      <c r="E17" s="132"/>
      <c r="F17" s="132"/>
      <c r="G17" s="132"/>
      <c r="H17" s="132"/>
      <c r="I17" s="136" t="s">
        <v>148</v>
      </c>
      <c r="J17" s="136" t="s">
        <v>148</v>
      </c>
      <c r="K17" s="142" t="str">
        <f>IF(Invoice!J17&lt;&gt;"",Invoice!J17,"")</f>
        <v>Sunny</v>
      </c>
      <c r="L17" s="127"/>
    </row>
    <row r="18" spans="1:12" ht="18" customHeight="1">
      <c r="A18" s="126"/>
      <c r="B18" s="132" t="s">
        <v>721</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1" t="s">
        <v>207</v>
      </c>
      <c r="G20" s="152"/>
      <c r="H20" s="112" t="s">
        <v>174</v>
      </c>
      <c r="I20" s="112" t="s">
        <v>208</v>
      </c>
      <c r="J20" s="112" t="s">
        <v>208</v>
      </c>
      <c r="K20" s="112" t="s">
        <v>26</v>
      </c>
      <c r="L20" s="127"/>
    </row>
    <row r="21" spans="1:12" ht="12.75" customHeight="1">
      <c r="A21" s="126"/>
      <c r="B21" s="117"/>
      <c r="C21" s="117"/>
      <c r="D21" s="117"/>
      <c r="E21" s="118"/>
      <c r="F21" s="153"/>
      <c r="G21" s="154"/>
      <c r="H21" s="117" t="s">
        <v>146</v>
      </c>
      <c r="I21" s="117"/>
      <c r="J21" s="117"/>
      <c r="K21" s="117"/>
      <c r="L21" s="127"/>
    </row>
    <row r="22" spans="1:12" ht="24" customHeight="1">
      <c r="A22" s="126"/>
      <c r="B22" s="119">
        <f>'Tax Invoice'!D18</f>
        <v>26</v>
      </c>
      <c r="C22" s="10" t="s">
        <v>722</v>
      </c>
      <c r="D22" s="10" t="s">
        <v>722</v>
      </c>
      <c r="E22" s="130" t="s">
        <v>30</v>
      </c>
      <c r="F22" s="145" t="s">
        <v>279</v>
      </c>
      <c r="G22" s="146"/>
      <c r="H22" s="11" t="s">
        <v>723</v>
      </c>
      <c r="I22" s="14">
        <f t="shared" ref="I22:I53" si="0">ROUNDUP(J22*$N$1,2)</f>
        <v>7.37</v>
      </c>
      <c r="J22" s="14">
        <v>7.37</v>
      </c>
      <c r="K22" s="121">
        <f t="shared" ref="K22:K53" si="1">I22*B22</f>
        <v>191.62</v>
      </c>
      <c r="L22" s="127"/>
    </row>
    <row r="23" spans="1:12" ht="24" customHeight="1">
      <c r="A23" s="126"/>
      <c r="B23" s="119">
        <f>'Tax Invoice'!D19</f>
        <v>111</v>
      </c>
      <c r="C23" s="10" t="s">
        <v>586</v>
      </c>
      <c r="D23" s="10" t="s">
        <v>586</v>
      </c>
      <c r="E23" s="130"/>
      <c r="F23" s="145"/>
      <c r="G23" s="146"/>
      <c r="H23" s="11" t="s">
        <v>281</v>
      </c>
      <c r="I23" s="14">
        <f t="shared" si="0"/>
        <v>11.94</v>
      </c>
      <c r="J23" s="14">
        <v>11.94</v>
      </c>
      <c r="K23" s="121">
        <f t="shared" si="1"/>
        <v>1325.34</v>
      </c>
      <c r="L23" s="133"/>
    </row>
    <row r="24" spans="1:12" ht="24" customHeight="1">
      <c r="A24" s="126"/>
      <c r="B24" s="119">
        <f>'Tax Invoice'!D20</f>
        <v>2</v>
      </c>
      <c r="C24" s="10" t="s">
        <v>724</v>
      </c>
      <c r="D24" s="10" t="s">
        <v>724</v>
      </c>
      <c r="E24" s="130" t="s">
        <v>112</v>
      </c>
      <c r="F24" s="145"/>
      <c r="G24" s="146"/>
      <c r="H24" s="11" t="s">
        <v>725</v>
      </c>
      <c r="I24" s="14">
        <f t="shared" si="0"/>
        <v>11.94</v>
      </c>
      <c r="J24" s="14">
        <v>11.94</v>
      </c>
      <c r="K24" s="121">
        <f t="shared" si="1"/>
        <v>23.88</v>
      </c>
      <c r="L24" s="127"/>
    </row>
    <row r="25" spans="1:12" ht="24" customHeight="1">
      <c r="A25" s="126"/>
      <c r="B25" s="119">
        <f>'Tax Invoice'!D21</f>
        <v>18</v>
      </c>
      <c r="C25" s="10" t="s">
        <v>726</v>
      </c>
      <c r="D25" s="10" t="s">
        <v>726</v>
      </c>
      <c r="E25" s="130" t="s">
        <v>112</v>
      </c>
      <c r="F25" s="145"/>
      <c r="G25" s="146"/>
      <c r="H25" s="11" t="s">
        <v>727</v>
      </c>
      <c r="I25" s="14">
        <f t="shared" si="0"/>
        <v>11.94</v>
      </c>
      <c r="J25" s="14">
        <v>11.94</v>
      </c>
      <c r="K25" s="121">
        <f t="shared" si="1"/>
        <v>214.92</v>
      </c>
      <c r="L25" s="127"/>
    </row>
    <row r="26" spans="1:12" ht="24" customHeight="1">
      <c r="A26" s="126"/>
      <c r="B26" s="119">
        <f>'Tax Invoice'!D22</f>
        <v>2</v>
      </c>
      <c r="C26" s="10" t="s">
        <v>726</v>
      </c>
      <c r="D26" s="10" t="s">
        <v>726</v>
      </c>
      <c r="E26" s="130" t="s">
        <v>271</v>
      </c>
      <c r="F26" s="145"/>
      <c r="G26" s="146"/>
      <c r="H26" s="11" t="s">
        <v>727</v>
      </c>
      <c r="I26" s="14">
        <f t="shared" si="0"/>
        <v>11.94</v>
      </c>
      <c r="J26" s="14">
        <v>11.94</v>
      </c>
      <c r="K26" s="121">
        <f t="shared" si="1"/>
        <v>23.88</v>
      </c>
      <c r="L26" s="127"/>
    </row>
    <row r="27" spans="1:12" ht="24" customHeight="1">
      <c r="A27" s="126"/>
      <c r="B27" s="119">
        <f>'Tax Invoice'!D23</f>
        <v>2</v>
      </c>
      <c r="C27" s="10" t="s">
        <v>726</v>
      </c>
      <c r="D27" s="10" t="s">
        <v>726</v>
      </c>
      <c r="E27" s="130" t="s">
        <v>275</v>
      </c>
      <c r="F27" s="145"/>
      <c r="G27" s="146"/>
      <c r="H27" s="11" t="s">
        <v>727</v>
      </c>
      <c r="I27" s="14">
        <f t="shared" si="0"/>
        <v>11.94</v>
      </c>
      <c r="J27" s="14">
        <v>11.94</v>
      </c>
      <c r="K27" s="121">
        <f t="shared" si="1"/>
        <v>23.88</v>
      </c>
      <c r="L27" s="127"/>
    </row>
    <row r="28" spans="1:12" ht="24" customHeight="1">
      <c r="A28" s="126"/>
      <c r="B28" s="119">
        <f>'Tax Invoice'!D24</f>
        <v>2</v>
      </c>
      <c r="C28" s="10" t="s">
        <v>726</v>
      </c>
      <c r="D28" s="10" t="s">
        <v>726</v>
      </c>
      <c r="E28" s="130" t="s">
        <v>276</v>
      </c>
      <c r="F28" s="145"/>
      <c r="G28" s="146"/>
      <c r="H28" s="11" t="s">
        <v>727</v>
      </c>
      <c r="I28" s="14">
        <f t="shared" si="0"/>
        <v>11.94</v>
      </c>
      <c r="J28" s="14">
        <v>11.94</v>
      </c>
      <c r="K28" s="121">
        <f t="shared" si="1"/>
        <v>23.88</v>
      </c>
      <c r="L28" s="127"/>
    </row>
    <row r="29" spans="1:12" ht="12.75" customHeight="1">
      <c r="A29" s="126"/>
      <c r="B29" s="119">
        <f>'Tax Invoice'!D25</f>
        <v>2</v>
      </c>
      <c r="C29" s="10" t="s">
        <v>728</v>
      </c>
      <c r="D29" s="10" t="s">
        <v>856</v>
      </c>
      <c r="E29" s="130" t="s">
        <v>729</v>
      </c>
      <c r="F29" s="145" t="s">
        <v>589</v>
      </c>
      <c r="G29" s="146"/>
      <c r="H29" s="11" t="s">
        <v>730</v>
      </c>
      <c r="I29" s="14">
        <f t="shared" si="0"/>
        <v>16.850000000000001</v>
      </c>
      <c r="J29" s="14">
        <v>16.850000000000001</v>
      </c>
      <c r="K29" s="121">
        <f t="shared" si="1"/>
        <v>33.700000000000003</v>
      </c>
      <c r="L29" s="127"/>
    </row>
    <row r="30" spans="1:12" ht="24" customHeight="1">
      <c r="A30" s="126"/>
      <c r="B30" s="119">
        <f>'Tax Invoice'!D26</f>
        <v>2</v>
      </c>
      <c r="C30" s="10" t="s">
        <v>731</v>
      </c>
      <c r="D30" s="10" t="s">
        <v>731</v>
      </c>
      <c r="E30" s="130" t="s">
        <v>28</v>
      </c>
      <c r="F30" s="145" t="s">
        <v>278</v>
      </c>
      <c r="G30" s="146"/>
      <c r="H30" s="11" t="s">
        <v>732</v>
      </c>
      <c r="I30" s="14">
        <f t="shared" si="0"/>
        <v>20.72</v>
      </c>
      <c r="J30" s="14">
        <v>20.72</v>
      </c>
      <c r="K30" s="121">
        <f t="shared" si="1"/>
        <v>41.44</v>
      </c>
      <c r="L30" s="127"/>
    </row>
    <row r="31" spans="1:12" ht="24" customHeight="1">
      <c r="A31" s="126"/>
      <c r="B31" s="119">
        <f>'Tax Invoice'!D27</f>
        <v>2</v>
      </c>
      <c r="C31" s="10" t="s">
        <v>731</v>
      </c>
      <c r="D31" s="10" t="s">
        <v>731</v>
      </c>
      <c r="E31" s="130" t="s">
        <v>31</v>
      </c>
      <c r="F31" s="145" t="s">
        <v>278</v>
      </c>
      <c r="G31" s="146"/>
      <c r="H31" s="11" t="s">
        <v>732</v>
      </c>
      <c r="I31" s="14">
        <f t="shared" si="0"/>
        <v>20.72</v>
      </c>
      <c r="J31" s="14">
        <v>20.72</v>
      </c>
      <c r="K31" s="121">
        <f t="shared" si="1"/>
        <v>41.44</v>
      </c>
      <c r="L31" s="127"/>
    </row>
    <row r="32" spans="1:12" ht="36" customHeight="1">
      <c r="A32" s="126"/>
      <c r="B32" s="119">
        <f>'Tax Invoice'!D28</f>
        <v>8</v>
      </c>
      <c r="C32" s="10" t="s">
        <v>733</v>
      </c>
      <c r="D32" s="10" t="s">
        <v>733</v>
      </c>
      <c r="E32" s="130" t="s">
        <v>112</v>
      </c>
      <c r="F32" s="145"/>
      <c r="G32" s="146"/>
      <c r="H32" s="11" t="s">
        <v>862</v>
      </c>
      <c r="I32" s="14">
        <f t="shared" si="0"/>
        <v>31.25</v>
      </c>
      <c r="J32" s="14">
        <v>31.25</v>
      </c>
      <c r="K32" s="121">
        <f t="shared" si="1"/>
        <v>250</v>
      </c>
      <c r="L32" s="127"/>
    </row>
    <row r="33" spans="1:12" ht="36" customHeight="1">
      <c r="A33" s="126"/>
      <c r="B33" s="119">
        <f>'Tax Invoice'!D29</f>
        <v>3</v>
      </c>
      <c r="C33" s="10" t="s">
        <v>733</v>
      </c>
      <c r="D33" s="10" t="s">
        <v>733</v>
      </c>
      <c r="E33" s="130" t="s">
        <v>216</v>
      </c>
      <c r="F33" s="145"/>
      <c r="G33" s="146"/>
      <c r="H33" s="11" t="s">
        <v>862</v>
      </c>
      <c r="I33" s="14">
        <f t="shared" si="0"/>
        <v>31.25</v>
      </c>
      <c r="J33" s="14">
        <v>31.25</v>
      </c>
      <c r="K33" s="121">
        <f t="shared" si="1"/>
        <v>93.75</v>
      </c>
      <c r="L33" s="127"/>
    </row>
    <row r="34" spans="1:12" ht="24" customHeight="1">
      <c r="A34" s="126"/>
      <c r="B34" s="119">
        <f>'Tax Invoice'!D30</f>
        <v>2</v>
      </c>
      <c r="C34" s="10" t="s">
        <v>734</v>
      </c>
      <c r="D34" s="10" t="s">
        <v>857</v>
      </c>
      <c r="E34" s="130" t="s">
        <v>39</v>
      </c>
      <c r="F34" s="145"/>
      <c r="G34" s="146"/>
      <c r="H34" s="11" t="s">
        <v>735</v>
      </c>
      <c r="I34" s="14">
        <f t="shared" si="0"/>
        <v>8.7799999999999994</v>
      </c>
      <c r="J34" s="14">
        <v>8.7799999999999994</v>
      </c>
      <c r="K34" s="121">
        <f t="shared" si="1"/>
        <v>17.559999999999999</v>
      </c>
      <c r="L34" s="127"/>
    </row>
    <row r="35" spans="1:12" ht="24" customHeight="1">
      <c r="A35" s="126"/>
      <c r="B35" s="119">
        <f>'Tax Invoice'!D31</f>
        <v>2</v>
      </c>
      <c r="C35" s="10" t="s">
        <v>736</v>
      </c>
      <c r="D35" s="10" t="s">
        <v>736</v>
      </c>
      <c r="E35" s="130" t="s">
        <v>39</v>
      </c>
      <c r="F35" s="145" t="s">
        <v>279</v>
      </c>
      <c r="G35" s="146"/>
      <c r="H35" s="11" t="s">
        <v>737</v>
      </c>
      <c r="I35" s="14">
        <f t="shared" si="0"/>
        <v>25.98</v>
      </c>
      <c r="J35" s="14">
        <v>25.98</v>
      </c>
      <c r="K35" s="121">
        <f t="shared" si="1"/>
        <v>51.96</v>
      </c>
      <c r="L35" s="127"/>
    </row>
    <row r="36" spans="1:12" ht="24" customHeight="1">
      <c r="A36" s="126"/>
      <c r="B36" s="119">
        <f>'Tax Invoice'!D32</f>
        <v>6</v>
      </c>
      <c r="C36" s="10" t="s">
        <v>738</v>
      </c>
      <c r="D36" s="10" t="s">
        <v>738</v>
      </c>
      <c r="E36" s="130" t="s">
        <v>34</v>
      </c>
      <c r="F36" s="145" t="s">
        <v>739</v>
      </c>
      <c r="G36" s="146"/>
      <c r="H36" s="11" t="s">
        <v>740</v>
      </c>
      <c r="I36" s="14">
        <f t="shared" si="0"/>
        <v>39.68</v>
      </c>
      <c r="J36" s="14">
        <v>39.68</v>
      </c>
      <c r="K36" s="121">
        <f t="shared" si="1"/>
        <v>238.07999999999998</v>
      </c>
      <c r="L36" s="127"/>
    </row>
    <row r="37" spans="1:12" ht="24" customHeight="1">
      <c r="A37" s="126"/>
      <c r="B37" s="119">
        <f>'Tax Invoice'!D33</f>
        <v>2</v>
      </c>
      <c r="C37" s="10" t="s">
        <v>741</v>
      </c>
      <c r="D37" s="10" t="s">
        <v>741</v>
      </c>
      <c r="E37" s="130" t="s">
        <v>30</v>
      </c>
      <c r="F37" s="145" t="s">
        <v>277</v>
      </c>
      <c r="G37" s="146"/>
      <c r="H37" s="11" t="s">
        <v>742</v>
      </c>
      <c r="I37" s="14">
        <f t="shared" si="0"/>
        <v>20.72</v>
      </c>
      <c r="J37" s="14">
        <v>20.72</v>
      </c>
      <c r="K37" s="121">
        <f t="shared" si="1"/>
        <v>41.44</v>
      </c>
      <c r="L37" s="127"/>
    </row>
    <row r="38" spans="1:12" ht="12.75" customHeight="1">
      <c r="A38" s="126"/>
      <c r="B38" s="119">
        <f>'Tax Invoice'!D34</f>
        <v>2</v>
      </c>
      <c r="C38" s="10" t="s">
        <v>743</v>
      </c>
      <c r="D38" s="10" t="s">
        <v>743</v>
      </c>
      <c r="E38" s="130" t="s">
        <v>31</v>
      </c>
      <c r="F38" s="145" t="s">
        <v>278</v>
      </c>
      <c r="G38" s="146"/>
      <c r="H38" s="11" t="s">
        <v>744</v>
      </c>
      <c r="I38" s="14">
        <f t="shared" si="0"/>
        <v>22.47</v>
      </c>
      <c r="J38" s="14">
        <v>22.47</v>
      </c>
      <c r="K38" s="121">
        <f t="shared" si="1"/>
        <v>44.94</v>
      </c>
      <c r="L38" s="127"/>
    </row>
    <row r="39" spans="1:12" ht="24" customHeight="1">
      <c r="A39" s="126"/>
      <c r="B39" s="119">
        <f>'Tax Invoice'!D35</f>
        <v>15</v>
      </c>
      <c r="C39" s="10" t="s">
        <v>745</v>
      </c>
      <c r="D39" s="10" t="s">
        <v>745</v>
      </c>
      <c r="E39" s="130" t="s">
        <v>746</v>
      </c>
      <c r="F39" s="145"/>
      <c r="G39" s="146"/>
      <c r="H39" s="11" t="s">
        <v>747</v>
      </c>
      <c r="I39" s="14">
        <f t="shared" si="0"/>
        <v>21.77</v>
      </c>
      <c r="J39" s="14">
        <v>21.77</v>
      </c>
      <c r="K39" s="121">
        <f t="shared" si="1"/>
        <v>326.55</v>
      </c>
      <c r="L39" s="127"/>
    </row>
    <row r="40" spans="1:12" ht="24" customHeight="1">
      <c r="A40" s="126"/>
      <c r="B40" s="119">
        <f>'Tax Invoice'!D36</f>
        <v>2</v>
      </c>
      <c r="C40" s="10" t="s">
        <v>748</v>
      </c>
      <c r="D40" s="10" t="s">
        <v>748</v>
      </c>
      <c r="E40" s="130" t="s">
        <v>749</v>
      </c>
      <c r="F40" s="145" t="s">
        <v>28</v>
      </c>
      <c r="G40" s="146"/>
      <c r="H40" s="11" t="s">
        <v>750</v>
      </c>
      <c r="I40" s="14">
        <f t="shared" si="0"/>
        <v>6.67</v>
      </c>
      <c r="J40" s="14">
        <v>6.67</v>
      </c>
      <c r="K40" s="121">
        <f t="shared" si="1"/>
        <v>13.34</v>
      </c>
      <c r="L40" s="127"/>
    </row>
    <row r="41" spans="1:12" ht="24" customHeight="1">
      <c r="A41" s="126"/>
      <c r="B41" s="119">
        <f>'Tax Invoice'!D37</f>
        <v>2</v>
      </c>
      <c r="C41" s="10" t="s">
        <v>751</v>
      </c>
      <c r="D41" s="10" t="s">
        <v>751</v>
      </c>
      <c r="E41" s="130" t="s">
        <v>30</v>
      </c>
      <c r="F41" s="145"/>
      <c r="G41" s="146"/>
      <c r="H41" s="11" t="s">
        <v>752</v>
      </c>
      <c r="I41" s="14">
        <f t="shared" si="0"/>
        <v>13.69</v>
      </c>
      <c r="J41" s="14">
        <v>13.69</v>
      </c>
      <c r="K41" s="121">
        <f t="shared" si="1"/>
        <v>27.38</v>
      </c>
      <c r="L41" s="127"/>
    </row>
    <row r="42" spans="1:12" ht="24" customHeight="1">
      <c r="A42" s="126"/>
      <c r="B42" s="119">
        <f>'Tax Invoice'!D38</f>
        <v>9</v>
      </c>
      <c r="C42" s="10" t="s">
        <v>753</v>
      </c>
      <c r="D42" s="10" t="s">
        <v>753</v>
      </c>
      <c r="E42" s="130" t="s">
        <v>30</v>
      </c>
      <c r="F42" s="145"/>
      <c r="G42" s="146"/>
      <c r="H42" s="11" t="s">
        <v>754</v>
      </c>
      <c r="I42" s="14">
        <f t="shared" si="0"/>
        <v>27.74</v>
      </c>
      <c r="J42" s="14">
        <v>27.74</v>
      </c>
      <c r="K42" s="121">
        <f t="shared" si="1"/>
        <v>249.66</v>
      </c>
      <c r="L42" s="127"/>
    </row>
    <row r="43" spans="1:12" ht="24" customHeight="1">
      <c r="A43" s="126"/>
      <c r="B43" s="119">
        <f>'Tax Invoice'!D39</f>
        <v>2</v>
      </c>
      <c r="C43" s="10" t="s">
        <v>755</v>
      </c>
      <c r="D43" s="10" t="s">
        <v>755</v>
      </c>
      <c r="E43" s="130" t="s">
        <v>31</v>
      </c>
      <c r="F43" s="145" t="s">
        <v>279</v>
      </c>
      <c r="G43" s="146"/>
      <c r="H43" s="11" t="s">
        <v>756</v>
      </c>
      <c r="I43" s="14">
        <f t="shared" si="0"/>
        <v>20.72</v>
      </c>
      <c r="J43" s="14">
        <v>20.72</v>
      </c>
      <c r="K43" s="121">
        <f t="shared" si="1"/>
        <v>41.44</v>
      </c>
      <c r="L43" s="127"/>
    </row>
    <row r="44" spans="1:12" ht="24" customHeight="1">
      <c r="A44" s="126"/>
      <c r="B44" s="119">
        <f>'Tax Invoice'!D40</f>
        <v>8</v>
      </c>
      <c r="C44" s="10" t="s">
        <v>755</v>
      </c>
      <c r="D44" s="10" t="s">
        <v>755</v>
      </c>
      <c r="E44" s="130" t="s">
        <v>31</v>
      </c>
      <c r="F44" s="145" t="s">
        <v>278</v>
      </c>
      <c r="G44" s="146"/>
      <c r="H44" s="11" t="s">
        <v>756</v>
      </c>
      <c r="I44" s="14">
        <f t="shared" si="0"/>
        <v>20.72</v>
      </c>
      <c r="J44" s="14">
        <v>20.72</v>
      </c>
      <c r="K44" s="121">
        <f t="shared" si="1"/>
        <v>165.76</v>
      </c>
      <c r="L44" s="127"/>
    </row>
    <row r="45" spans="1:12" ht="24" customHeight="1">
      <c r="A45" s="126"/>
      <c r="B45" s="119">
        <f>'Tax Invoice'!D41</f>
        <v>2</v>
      </c>
      <c r="C45" s="10" t="s">
        <v>757</v>
      </c>
      <c r="D45" s="10" t="s">
        <v>757</v>
      </c>
      <c r="E45" s="130" t="s">
        <v>30</v>
      </c>
      <c r="F45" s="145"/>
      <c r="G45" s="146"/>
      <c r="H45" s="11" t="s">
        <v>758</v>
      </c>
      <c r="I45" s="14">
        <f t="shared" si="0"/>
        <v>20.72</v>
      </c>
      <c r="J45" s="14">
        <v>20.72</v>
      </c>
      <c r="K45" s="121">
        <f t="shared" si="1"/>
        <v>41.44</v>
      </c>
      <c r="L45" s="127"/>
    </row>
    <row r="46" spans="1:12" ht="24" customHeight="1">
      <c r="A46" s="126"/>
      <c r="B46" s="119">
        <f>'Tax Invoice'!D42</f>
        <v>1</v>
      </c>
      <c r="C46" s="10" t="s">
        <v>759</v>
      </c>
      <c r="D46" s="10" t="s">
        <v>759</v>
      </c>
      <c r="E46" s="130" t="s">
        <v>112</v>
      </c>
      <c r="F46" s="145" t="s">
        <v>115</v>
      </c>
      <c r="G46" s="146"/>
      <c r="H46" s="11" t="s">
        <v>863</v>
      </c>
      <c r="I46" s="14">
        <f t="shared" si="0"/>
        <v>52.32</v>
      </c>
      <c r="J46" s="14">
        <v>52.32</v>
      </c>
      <c r="K46" s="121">
        <f t="shared" si="1"/>
        <v>52.32</v>
      </c>
      <c r="L46" s="127"/>
    </row>
    <row r="47" spans="1:12" ht="24" customHeight="1">
      <c r="A47" s="126"/>
      <c r="B47" s="119">
        <f>'Tax Invoice'!D43</f>
        <v>1</v>
      </c>
      <c r="C47" s="10" t="s">
        <v>759</v>
      </c>
      <c r="D47" s="10" t="s">
        <v>759</v>
      </c>
      <c r="E47" s="130" t="s">
        <v>216</v>
      </c>
      <c r="F47" s="145" t="s">
        <v>115</v>
      </c>
      <c r="G47" s="146"/>
      <c r="H47" s="11" t="s">
        <v>863</v>
      </c>
      <c r="I47" s="14">
        <f t="shared" si="0"/>
        <v>52.32</v>
      </c>
      <c r="J47" s="14">
        <v>52.32</v>
      </c>
      <c r="K47" s="121">
        <f t="shared" si="1"/>
        <v>52.32</v>
      </c>
      <c r="L47" s="127"/>
    </row>
    <row r="48" spans="1:12" ht="24" customHeight="1">
      <c r="A48" s="126"/>
      <c r="B48" s="119">
        <f>'Tax Invoice'!D44</f>
        <v>1</v>
      </c>
      <c r="C48" s="10" t="s">
        <v>759</v>
      </c>
      <c r="D48" s="10" t="s">
        <v>759</v>
      </c>
      <c r="E48" s="130" t="s">
        <v>269</v>
      </c>
      <c r="F48" s="145" t="s">
        <v>115</v>
      </c>
      <c r="G48" s="146"/>
      <c r="H48" s="11" t="s">
        <v>863</v>
      </c>
      <c r="I48" s="14">
        <f t="shared" si="0"/>
        <v>52.32</v>
      </c>
      <c r="J48" s="14">
        <v>52.32</v>
      </c>
      <c r="K48" s="121">
        <f t="shared" si="1"/>
        <v>52.32</v>
      </c>
      <c r="L48" s="127"/>
    </row>
    <row r="49" spans="1:12" ht="24" customHeight="1">
      <c r="A49" s="126"/>
      <c r="B49" s="119">
        <f>'Tax Invoice'!D45</f>
        <v>1</v>
      </c>
      <c r="C49" s="10" t="s">
        <v>759</v>
      </c>
      <c r="D49" s="10" t="s">
        <v>759</v>
      </c>
      <c r="E49" s="130" t="s">
        <v>220</v>
      </c>
      <c r="F49" s="145" t="s">
        <v>115</v>
      </c>
      <c r="G49" s="146"/>
      <c r="H49" s="11" t="s">
        <v>863</v>
      </c>
      <c r="I49" s="14">
        <f t="shared" si="0"/>
        <v>52.32</v>
      </c>
      <c r="J49" s="14">
        <v>52.32</v>
      </c>
      <c r="K49" s="121">
        <f t="shared" si="1"/>
        <v>52.32</v>
      </c>
      <c r="L49" s="127"/>
    </row>
    <row r="50" spans="1:12" ht="24" customHeight="1">
      <c r="A50" s="126"/>
      <c r="B50" s="119">
        <f>'Tax Invoice'!D46</f>
        <v>6</v>
      </c>
      <c r="C50" s="10" t="s">
        <v>618</v>
      </c>
      <c r="D50" s="10" t="s">
        <v>618</v>
      </c>
      <c r="E50" s="130" t="s">
        <v>30</v>
      </c>
      <c r="F50" s="145" t="s">
        <v>760</v>
      </c>
      <c r="G50" s="146"/>
      <c r="H50" s="11" t="s">
        <v>621</v>
      </c>
      <c r="I50" s="14">
        <f t="shared" si="0"/>
        <v>4.92</v>
      </c>
      <c r="J50" s="14">
        <v>4.92</v>
      </c>
      <c r="K50" s="121">
        <f t="shared" si="1"/>
        <v>29.52</v>
      </c>
      <c r="L50" s="127"/>
    </row>
    <row r="51" spans="1:12" ht="24" customHeight="1">
      <c r="A51" s="126"/>
      <c r="B51" s="119">
        <f>'Tax Invoice'!D47</f>
        <v>68</v>
      </c>
      <c r="C51" s="10" t="s">
        <v>618</v>
      </c>
      <c r="D51" s="10" t="s">
        <v>618</v>
      </c>
      <c r="E51" s="130" t="s">
        <v>31</v>
      </c>
      <c r="F51" s="145" t="s">
        <v>760</v>
      </c>
      <c r="G51" s="146"/>
      <c r="H51" s="11" t="s">
        <v>621</v>
      </c>
      <c r="I51" s="14">
        <f t="shared" si="0"/>
        <v>4.92</v>
      </c>
      <c r="J51" s="14">
        <v>4.92</v>
      </c>
      <c r="K51" s="121">
        <f t="shared" si="1"/>
        <v>334.56</v>
      </c>
      <c r="L51" s="127"/>
    </row>
    <row r="52" spans="1:12" ht="24" customHeight="1">
      <c r="A52" s="126"/>
      <c r="B52" s="119">
        <f>'Tax Invoice'!D48</f>
        <v>46</v>
      </c>
      <c r="C52" s="10" t="s">
        <v>618</v>
      </c>
      <c r="D52" s="10" t="s">
        <v>618</v>
      </c>
      <c r="E52" s="130" t="s">
        <v>32</v>
      </c>
      <c r="F52" s="145" t="s">
        <v>760</v>
      </c>
      <c r="G52" s="146"/>
      <c r="H52" s="11" t="s">
        <v>621</v>
      </c>
      <c r="I52" s="14">
        <f t="shared" si="0"/>
        <v>4.92</v>
      </c>
      <c r="J52" s="14">
        <v>4.92</v>
      </c>
      <c r="K52" s="121">
        <f t="shared" si="1"/>
        <v>226.32</v>
      </c>
      <c r="L52" s="127"/>
    </row>
    <row r="53" spans="1:12" ht="24" customHeight="1">
      <c r="A53" s="126"/>
      <c r="B53" s="119">
        <f>'Tax Invoice'!D49</f>
        <v>2</v>
      </c>
      <c r="C53" s="10" t="s">
        <v>761</v>
      </c>
      <c r="D53" s="10" t="s">
        <v>761</v>
      </c>
      <c r="E53" s="130" t="s">
        <v>32</v>
      </c>
      <c r="F53" s="145" t="s">
        <v>279</v>
      </c>
      <c r="G53" s="146"/>
      <c r="H53" s="11" t="s">
        <v>762</v>
      </c>
      <c r="I53" s="14">
        <f t="shared" si="0"/>
        <v>20.72</v>
      </c>
      <c r="J53" s="14">
        <v>20.72</v>
      </c>
      <c r="K53" s="121">
        <f t="shared" si="1"/>
        <v>41.44</v>
      </c>
      <c r="L53" s="127"/>
    </row>
    <row r="54" spans="1:12" ht="12.75" customHeight="1">
      <c r="A54" s="126"/>
      <c r="B54" s="119">
        <f>'Tax Invoice'!D50</f>
        <v>18</v>
      </c>
      <c r="C54" s="10" t="s">
        <v>763</v>
      </c>
      <c r="D54" s="10" t="s">
        <v>763</v>
      </c>
      <c r="E54" s="130" t="s">
        <v>30</v>
      </c>
      <c r="F54" s="145"/>
      <c r="G54" s="146"/>
      <c r="H54" s="11" t="s">
        <v>764</v>
      </c>
      <c r="I54" s="14">
        <f t="shared" ref="I54:I85" si="2">ROUNDUP(J54*$N$1,2)</f>
        <v>10.18</v>
      </c>
      <c r="J54" s="14">
        <v>10.18</v>
      </c>
      <c r="K54" s="121">
        <f t="shared" ref="K54:K85" si="3">I54*B54</f>
        <v>183.24</v>
      </c>
      <c r="L54" s="127"/>
    </row>
    <row r="55" spans="1:12" ht="12.75" customHeight="1">
      <c r="A55" s="126"/>
      <c r="B55" s="119">
        <f>'Tax Invoice'!D51</f>
        <v>2</v>
      </c>
      <c r="C55" s="10" t="s">
        <v>763</v>
      </c>
      <c r="D55" s="10" t="s">
        <v>763</v>
      </c>
      <c r="E55" s="130" t="s">
        <v>31</v>
      </c>
      <c r="F55" s="145"/>
      <c r="G55" s="146"/>
      <c r="H55" s="11" t="s">
        <v>764</v>
      </c>
      <c r="I55" s="14">
        <f t="shared" si="2"/>
        <v>10.18</v>
      </c>
      <c r="J55" s="14">
        <v>10.18</v>
      </c>
      <c r="K55" s="121">
        <f t="shared" si="3"/>
        <v>20.36</v>
      </c>
      <c r="L55" s="127"/>
    </row>
    <row r="56" spans="1:12" ht="24" customHeight="1">
      <c r="A56" s="126"/>
      <c r="B56" s="119">
        <f>'Tax Invoice'!D52</f>
        <v>2</v>
      </c>
      <c r="C56" s="10" t="s">
        <v>765</v>
      </c>
      <c r="D56" s="10" t="s">
        <v>765</v>
      </c>
      <c r="E56" s="130" t="s">
        <v>31</v>
      </c>
      <c r="F56" s="145"/>
      <c r="G56" s="146"/>
      <c r="H56" s="11" t="s">
        <v>766</v>
      </c>
      <c r="I56" s="14">
        <f t="shared" si="2"/>
        <v>13.69</v>
      </c>
      <c r="J56" s="14">
        <v>13.69</v>
      </c>
      <c r="K56" s="121">
        <f t="shared" si="3"/>
        <v>27.38</v>
      </c>
      <c r="L56" s="127"/>
    </row>
    <row r="57" spans="1:12" ht="24" customHeight="1">
      <c r="A57" s="126"/>
      <c r="B57" s="119">
        <f>'Tax Invoice'!D53</f>
        <v>2</v>
      </c>
      <c r="C57" s="10" t="s">
        <v>767</v>
      </c>
      <c r="D57" s="10" t="s">
        <v>767</v>
      </c>
      <c r="E57" s="130" t="s">
        <v>30</v>
      </c>
      <c r="F57" s="145" t="s">
        <v>679</v>
      </c>
      <c r="G57" s="146"/>
      <c r="H57" s="11" t="s">
        <v>768</v>
      </c>
      <c r="I57" s="14">
        <f t="shared" si="2"/>
        <v>20.72</v>
      </c>
      <c r="J57" s="14">
        <v>20.72</v>
      </c>
      <c r="K57" s="121">
        <f t="shared" si="3"/>
        <v>41.44</v>
      </c>
      <c r="L57" s="127"/>
    </row>
    <row r="58" spans="1:12" ht="24" customHeight="1">
      <c r="A58" s="126"/>
      <c r="B58" s="119">
        <f>'Tax Invoice'!D54</f>
        <v>2</v>
      </c>
      <c r="C58" s="10" t="s">
        <v>767</v>
      </c>
      <c r="D58" s="10" t="s">
        <v>767</v>
      </c>
      <c r="E58" s="130" t="s">
        <v>31</v>
      </c>
      <c r="F58" s="145" t="s">
        <v>679</v>
      </c>
      <c r="G58" s="146"/>
      <c r="H58" s="11" t="s">
        <v>768</v>
      </c>
      <c r="I58" s="14">
        <f t="shared" si="2"/>
        <v>20.72</v>
      </c>
      <c r="J58" s="14">
        <v>20.72</v>
      </c>
      <c r="K58" s="121">
        <f t="shared" si="3"/>
        <v>41.44</v>
      </c>
      <c r="L58" s="127"/>
    </row>
    <row r="59" spans="1:12" ht="24" customHeight="1">
      <c r="A59" s="126"/>
      <c r="B59" s="119">
        <f>'Tax Invoice'!D55</f>
        <v>2</v>
      </c>
      <c r="C59" s="10" t="s">
        <v>769</v>
      </c>
      <c r="D59" s="10" t="s">
        <v>769</v>
      </c>
      <c r="E59" s="130" t="s">
        <v>30</v>
      </c>
      <c r="F59" s="145" t="s">
        <v>279</v>
      </c>
      <c r="G59" s="146"/>
      <c r="H59" s="11" t="s">
        <v>770</v>
      </c>
      <c r="I59" s="14">
        <f t="shared" si="2"/>
        <v>20.72</v>
      </c>
      <c r="J59" s="14">
        <v>20.72</v>
      </c>
      <c r="K59" s="121">
        <f t="shared" si="3"/>
        <v>41.44</v>
      </c>
      <c r="L59" s="127"/>
    </row>
    <row r="60" spans="1:12" ht="24" customHeight="1">
      <c r="A60" s="126"/>
      <c r="B60" s="119">
        <f>'Tax Invoice'!D56</f>
        <v>4</v>
      </c>
      <c r="C60" s="10" t="s">
        <v>771</v>
      </c>
      <c r="D60" s="10" t="s">
        <v>771</v>
      </c>
      <c r="E60" s="130" t="s">
        <v>31</v>
      </c>
      <c r="F60" s="145"/>
      <c r="G60" s="146"/>
      <c r="H60" s="11" t="s">
        <v>772</v>
      </c>
      <c r="I60" s="14">
        <f t="shared" si="2"/>
        <v>20.72</v>
      </c>
      <c r="J60" s="14">
        <v>20.72</v>
      </c>
      <c r="K60" s="121">
        <f t="shared" si="3"/>
        <v>82.88</v>
      </c>
      <c r="L60" s="127"/>
    </row>
    <row r="61" spans="1:12" ht="24" customHeight="1">
      <c r="A61" s="126"/>
      <c r="B61" s="119">
        <f>'Tax Invoice'!D57</f>
        <v>10</v>
      </c>
      <c r="C61" s="10" t="s">
        <v>773</v>
      </c>
      <c r="D61" s="10" t="s">
        <v>773</v>
      </c>
      <c r="E61" s="130" t="s">
        <v>28</v>
      </c>
      <c r="F61" s="145" t="s">
        <v>279</v>
      </c>
      <c r="G61" s="146"/>
      <c r="H61" s="11" t="s">
        <v>774</v>
      </c>
      <c r="I61" s="14">
        <f t="shared" si="2"/>
        <v>23.18</v>
      </c>
      <c r="J61" s="14">
        <v>23.18</v>
      </c>
      <c r="K61" s="121">
        <f t="shared" si="3"/>
        <v>231.8</v>
      </c>
      <c r="L61" s="127"/>
    </row>
    <row r="62" spans="1:12" ht="24" customHeight="1">
      <c r="A62" s="126"/>
      <c r="B62" s="119">
        <f>'Tax Invoice'!D58</f>
        <v>6</v>
      </c>
      <c r="C62" s="10" t="s">
        <v>773</v>
      </c>
      <c r="D62" s="10" t="s">
        <v>773</v>
      </c>
      <c r="E62" s="130" t="s">
        <v>30</v>
      </c>
      <c r="F62" s="145" t="s">
        <v>277</v>
      </c>
      <c r="G62" s="146"/>
      <c r="H62" s="11" t="s">
        <v>774</v>
      </c>
      <c r="I62" s="14">
        <f t="shared" si="2"/>
        <v>23.18</v>
      </c>
      <c r="J62" s="14">
        <v>23.18</v>
      </c>
      <c r="K62" s="121">
        <f t="shared" si="3"/>
        <v>139.07999999999998</v>
      </c>
      <c r="L62" s="127"/>
    </row>
    <row r="63" spans="1:12" ht="24" customHeight="1">
      <c r="A63" s="126"/>
      <c r="B63" s="119">
        <f>'Tax Invoice'!D59</f>
        <v>2</v>
      </c>
      <c r="C63" s="10" t="s">
        <v>773</v>
      </c>
      <c r="D63" s="10" t="s">
        <v>773</v>
      </c>
      <c r="E63" s="130" t="s">
        <v>31</v>
      </c>
      <c r="F63" s="145" t="s">
        <v>279</v>
      </c>
      <c r="G63" s="146"/>
      <c r="H63" s="11" t="s">
        <v>774</v>
      </c>
      <c r="I63" s="14">
        <f t="shared" si="2"/>
        <v>23.18</v>
      </c>
      <c r="J63" s="14">
        <v>23.18</v>
      </c>
      <c r="K63" s="121">
        <f t="shared" si="3"/>
        <v>46.36</v>
      </c>
      <c r="L63" s="127"/>
    </row>
    <row r="64" spans="1:12" ht="24" customHeight="1">
      <c r="A64" s="126"/>
      <c r="B64" s="119">
        <f>'Tax Invoice'!D60</f>
        <v>8</v>
      </c>
      <c r="C64" s="10" t="s">
        <v>773</v>
      </c>
      <c r="D64" s="10" t="s">
        <v>773</v>
      </c>
      <c r="E64" s="130" t="s">
        <v>31</v>
      </c>
      <c r="F64" s="145" t="s">
        <v>277</v>
      </c>
      <c r="G64" s="146"/>
      <c r="H64" s="11" t="s">
        <v>774</v>
      </c>
      <c r="I64" s="14">
        <f t="shared" si="2"/>
        <v>23.18</v>
      </c>
      <c r="J64" s="14">
        <v>23.18</v>
      </c>
      <c r="K64" s="121">
        <f t="shared" si="3"/>
        <v>185.44</v>
      </c>
      <c r="L64" s="127"/>
    </row>
    <row r="65" spans="1:12" ht="24" customHeight="1">
      <c r="A65" s="126"/>
      <c r="B65" s="119">
        <f>'Tax Invoice'!D61</f>
        <v>2</v>
      </c>
      <c r="C65" s="10" t="s">
        <v>775</v>
      </c>
      <c r="D65" s="10" t="s">
        <v>775</v>
      </c>
      <c r="E65" s="130" t="s">
        <v>28</v>
      </c>
      <c r="F65" s="145" t="s">
        <v>278</v>
      </c>
      <c r="G65" s="146"/>
      <c r="H65" s="11" t="s">
        <v>776</v>
      </c>
      <c r="I65" s="14">
        <f t="shared" si="2"/>
        <v>24.23</v>
      </c>
      <c r="J65" s="14">
        <v>24.23</v>
      </c>
      <c r="K65" s="121">
        <f t="shared" si="3"/>
        <v>48.46</v>
      </c>
      <c r="L65" s="127"/>
    </row>
    <row r="66" spans="1:12" ht="24" customHeight="1">
      <c r="A66" s="126"/>
      <c r="B66" s="119">
        <f>'Tax Invoice'!D62</f>
        <v>2</v>
      </c>
      <c r="C66" s="10" t="s">
        <v>775</v>
      </c>
      <c r="D66" s="10" t="s">
        <v>775</v>
      </c>
      <c r="E66" s="130" t="s">
        <v>31</v>
      </c>
      <c r="F66" s="145" t="s">
        <v>279</v>
      </c>
      <c r="G66" s="146"/>
      <c r="H66" s="11" t="s">
        <v>776</v>
      </c>
      <c r="I66" s="14">
        <f t="shared" si="2"/>
        <v>24.23</v>
      </c>
      <c r="J66" s="14">
        <v>24.23</v>
      </c>
      <c r="K66" s="121">
        <f t="shared" si="3"/>
        <v>48.46</v>
      </c>
      <c r="L66" s="127"/>
    </row>
    <row r="67" spans="1:12" ht="24" customHeight="1">
      <c r="A67" s="126"/>
      <c r="B67" s="119">
        <f>'Tax Invoice'!D63</f>
        <v>10</v>
      </c>
      <c r="C67" s="10" t="s">
        <v>777</v>
      </c>
      <c r="D67" s="10" t="s">
        <v>777</v>
      </c>
      <c r="E67" s="130" t="s">
        <v>30</v>
      </c>
      <c r="F67" s="145" t="s">
        <v>279</v>
      </c>
      <c r="G67" s="146"/>
      <c r="H67" s="11" t="s">
        <v>778</v>
      </c>
      <c r="I67" s="14">
        <f t="shared" si="2"/>
        <v>22.47</v>
      </c>
      <c r="J67" s="14">
        <v>22.47</v>
      </c>
      <c r="K67" s="121">
        <f t="shared" si="3"/>
        <v>224.7</v>
      </c>
      <c r="L67" s="127"/>
    </row>
    <row r="68" spans="1:12" ht="24" customHeight="1">
      <c r="A68" s="126"/>
      <c r="B68" s="119">
        <f>'Tax Invoice'!D64</f>
        <v>10</v>
      </c>
      <c r="C68" s="10" t="s">
        <v>779</v>
      </c>
      <c r="D68" s="10" t="s">
        <v>779</v>
      </c>
      <c r="E68" s="130" t="s">
        <v>30</v>
      </c>
      <c r="F68" s="145" t="s">
        <v>279</v>
      </c>
      <c r="G68" s="146"/>
      <c r="H68" s="11" t="s">
        <v>780</v>
      </c>
      <c r="I68" s="14">
        <f t="shared" si="2"/>
        <v>22.47</v>
      </c>
      <c r="J68" s="14">
        <v>22.47</v>
      </c>
      <c r="K68" s="121">
        <f t="shared" si="3"/>
        <v>224.7</v>
      </c>
      <c r="L68" s="127"/>
    </row>
    <row r="69" spans="1:12" ht="24" customHeight="1">
      <c r="A69" s="126"/>
      <c r="B69" s="119">
        <f>'Tax Invoice'!D65</f>
        <v>58</v>
      </c>
      <c r="C69" s="10" t="s">
        <v>781</v>
      </c>
      <c r="D69" s="10" t="s">
        <v>781</v>
      </c>
      <c r="E69" s="130" t="s">
        <v>28</v>
      </c>
      <c r="F69" s="145"/>
      <c r="G69" s="146"/>
      <c r="H69" s="11" t="s">
        <v>864</v>
      </c>
      <c r="I69" s="14">
        <f t="shared" si="2"/>
        <v>4.92</v>
      </c>
      <c r="J69" s="14">
        <v>4.92</v>
      </c>
      <c r="K69" s="121">
        <f t="shared" si="3"/>
        <v>285.36</v>
      </c>
      <c r="L69" s="127"/>
    </row>
    <row r="70" spans="1:12" ht="24" customHeight="1">
      <c r="A70" s="126"/>
      <c r="B70" s="119">
        <f>'Tax Invoice'!D66</f>
        <v>94</v>
      </c>
      <c r="C70" s="10" t="s">
        <v>781</v>
      </c>
      <c r="D70" s="10" t="s">
        <v>781</v>
      </c>
      <c r="E70" s="130" t="s">
        <v>30</v>
      </c>
      <c r="F70" s="145"/>
      <c r="G70" s="146"/>
      <c r="H70" s="11" t="s">
        <v>864</v>
      </c>
      <c r="I70" s="14">
        <f t="shared" si="2"/>
        <v>4.92</v>
      </c>
      <c r="J70" s="14">
        <v>4.92</v>
      </c>
      <c r="K70" s="121">
        <f t="shared" si="3"/>
        <v>462.48</v>
      </c>
      <c r="L70" s="127"/>
    </row>
    <row r="71" spans="1:12" ht="24" customHeight="1">
      <c r="A71" s="126"/>
      <c r="B71" s="119">
        <f>'Tax Invoice'!D67</f>
        <v>12</v>
      </c>
      <c r="C71" s="10" t="s">
        <v>781</v>
      </c>
      <c r="D71" s="10" t="s">
        <v>781</v>
      </c>
      <c r="E71" s="130" t="s">
        <v>31</v>
      </c>
      <c r="F71" s="145"/>
      <c r="G71" s="146"/>
      <c r="H71" s="11" t="s">
        <v>864</v>
      </c>
      <c r="I71" s="14">
        <f t="shared" si="2"/>
        <v>4.92</v>
      </c>
      <c r="J71" s="14">
        <v>4.92</v>
      </c>
      <c r="K71" s="121">
        <f t="shared" si="3"/>
        <v>59.04</v>
      </c>
      <c r="L71" s="127"/>
    </row>
    <row r="72" spans="1:12" ht="24" customHeight="1">
      <c r="A72" s="126"/>
      <c r="B72" s="119">
        <f>'Tax Invoice'!D68</f>
        <v>8</v>
      </c>
      <c r="C72" s="10" t="s">
        <v>781</v>
      </c>
      <c r="D72" s="10" t="s">
        <v>781</v>
      </c>
      <c r="E72" s="130" t="s">
        <v>32</v>
      </c>
      <c r="F72" s="145"/>
      <c r="G72" s="146"/>
      <c r="H72" s="11" t="s">
        <v>864</v>
      </c>
      <c r="I72" s="14">
        <f t="shared" si="2"/>
        <v>4.92</v>
      </c>
      <c r="J72" s="14">
        <v>4.92</v>
      </c>
      <c r="K72" s="121">
        <f t="shared" si="3"/>
        <v>39.36</v>
      </c>
      <c r="L72" s="127"/>
    </row>
    <row r="73" spans="1:12" ht="12.75" customHeight="1">
      <c r="A73" s="126"/>
      <c r="B73" s="119">
        <f>'Tax Invoice'!D69</f>
        <v>8</v>
      </c>
      <c r="C73" s="10" t="s">
        <v>782</v>
      </c>
      <c r="D73" s="10" t="s">
        <v>782</v>
      </c>
      <c r="E73" s="130" t="s">
        <v>30</v>
      </c>
      <c r="F73" s="145" t="s">
        <v>115</v>
      </c>
      <c r="G73" s="146"/>
      <c r="H73" s="11" t="s">
        <v>783</v>
      </c>
      <c r="I73" s="14">
        <f t="shared" si="2"/>
        <v>8.43</v>
      </c>
      <c r="J73" s="14">
        <v>8.43</v>
      </c>
      <c r="K73" s="121">
        <f t="shared" si="3"/>
        <v>67.44</v>
      </c>
      <c r="L73" s="127"/>
    </row>
    <row r="74" spans="1:12" ht="12.75" customHeight="1">
      <c r="A74" s="126"/>
      <c r="B74" s="119">
        <f>'Tax Invoice'!D70</f>
        <v>12</v>
      </c>
      <c r="C74" s="10" t="s">
        <v>782</v>
      </c>
      <c r="D74" s="10" t="s">
        <v>782</v>
      </c>
      <c r="E74" s="130" t="s">
        <v>31</v>
      </c>
      <c r="F74" s="145" t="s">
        <v>279</v>
      </c>
      <c r="G74" s="146"/>
      <c r="H74" s="11" t="s">
        <v>783</v>
      </c>
      <c r="I74" s="14">
        <f t="shared" si="2"/>
        <v>8.43</v>
      </c>
      <c r="J74" s="14">
        <v>8.43</v>
      </c>
      <c r="K74" s="121">
        <f t="shared" si="3"/>
        <v>101.16</v>
      </c>
      <c r="L74" s="127"/>
    </row>
    <row r="75" spans="1:12" ht="12.75" customHeight="1">
      <c r="A75" s="126"/>
      <c r="B75" s="119">
        <f>'Tax Invoice'!D71</f>
        <v>4</v>
      </c>
      <c r="C75" s="10" t="s">
        <v>782</v>
      </c>
      <c r="D75" s="10" t="s">
        <v>782</v>
      </c>
      <c r="E75" s="130" t="s">
        <v>31</v>
      </c>
      <c r="F75" s="145" t="s">
        <v>115</v>
      </c>
      <c r="G75" s="146"/>
      <c r="H75" s="11" t="s">
        <v>783</v>
      </c>
      <c r="I75" s="14">
        <f t="shared" si="2"/>
        <v>8.43</v>
      </c>
      <c r="J75" s="14">
        <v>8.43</v>
      </c>
      <c r="K75" s="121">
        <f t="shared" si="3"/>
        <v>33.72</v>
      </c>
      <c r="L75" s="127"/>
    </row>
    <row r="76" spans="1:12" ht="12.75" customHeight="1">
      <c r="A76" s="126"/>
      <c r="B76" s="119">
        <f>'Tax Invoice'!D72</f>
        <v>12</v>
      </c>
      <c r="C76" s="10" t="s">
        <v>784</v>
      </c>
      <c r="D76" s="10" t="s">
        <v>784</v>
      </c>
      <c r="E76" s="130" t="s">
        <v>31</v>
      </c>
      <c r="F76" s="145" t="s">
        <v>279</v>
      </c>
      <c r="G76" s="146"/>
      <c r="H76" s="11" t="s">
        <v>785</v>
      </c>
      <c r="I76" s="14">
        <f t="shared" si="2"/>
        <v>9.1300000000000008</v>
      </c>
      <c r="J76" s="14">
        <v>9.1300000000000008</v>
      </c>
      <c r="K76" s="121">
        <f t="shared" si="3"/>
        <v>109.56</v>
      </c>
      <c r="L76" s="127"/>
    </row>
    <row r="77" spans="1:12" ht="12.75" customHeight="1">
      <c r="A77" s="126"/>
      <c r="B77" s="119">
        <f>'Tax Invoice'!D73</f>
        <v>2</v>
      </c>
      <c r="C77" s="10" t="s">
        <v>786</v>
      </c>
      <c r="D77" s="10" t="s">
        <v>786</v>
      </c>
      <c r="E77" s="130" t="s">
        <v>300</v>
      </c>
      <c r="F77" s="145" t="s">
        <v>787</v>
      </c>
      <c r="G77" s="146"/>
      <c r="H77" s="11" t="s">
        <v>788</v>
      </c>
      <c r="I77" s="14">
        <f t="shared" si="2"/>
        <v>11.94</v>
      </c>
      <c r="J77" s="14">
        <v>11.94</v>
      </c>
      <c r="K77" s="121">
        <f t="shared" si="3"/>
        <v>23.88</v>
      </c>
      <c r="L77" s="127"/>
    </row>
    <row r="78" spans="1:12" ht="12.75" customHeight="1">
      <c r="A78" s="126"/>
      <c r="B78" s="119">
        <f>'Tax Invoice'!D74</f>
        <v>2</v>
      </c>
      <c r="C78" s="10" t="s">
        <v>786</v>
      </c>
      <c r="D78" s="10" t="s">
        <v>786</v>
      </c>
      <c r="E78" s="130" t="s">
        <v>300</v>
      </c>
      <c r="F78" s="145" t="s">
        <v>789</v>
      </c>
      <c r="G78" s="146"/>
      <c r="H78" s="11" t="s">
        <v>788</v>
      </c>
      <c r="I78" s="14">
        <f t="shared" si="2"/>
        <v>11.94</v>
      </c>
      <c r="J78" s="14">
        <v>11.94</v>
      </c>
      <c r="K78" s="121">
        <f t="shared" si="3"/>
        <v>23.88</v>
      </c>
      <c r="L78" s="127"/>
    </row>
    <row r="79" spans="1:12" ht="12.75" customHeight="1">
      <c r="A79" s="126"/>
      <c r="B79" s="119">
        <f>'Tax Invoice'!D75</f>
        <v>2</v>
      </c>
      <c r="C79" s="10" t="s">
        <v>786</v>
      </c>
      <c r="D79" s="10" t="s">
        <v>786</v>
      </c>
      <c r="E79" s="130" t="s">
        <v>300</v>
      </c>
      <c r="F79" s="145" t="s">
        <v>790</v>
      </c>
      <c r="G79" s="146"/>
      <c r="H79" s="11" t="s">
        <v>788</v>
      </c>
      <c r="I79" s="14">
        <f t="shared" si="2"/>
        <v>11.94</v>
      </c>
      <c r="J79" s="14">
        <v>11.94</v>
      </c>
      <c r="K79" s="121">
        <f t="shared" si="3"/>
        <v>23.88</v>
      </c>
      <c r="L79" s="127"/>
    </row>
    <row r="80" spans="1:12" ht="12.75" customHeight="1">
      <c r="A80" s="126"/>
      <c r="B80" s="119">
        <f>'Tax Invoice'!D76</f>
        <v>2</v>
      </c>
      <c r="C80" s="10" t="s">
        <v>791</v>
      </c>
      <c r="D80" s="10" t="s">
        <v>791</v>
      </c>
      <c r="E80" s="130" t="s">
        <v>30</v>
      </c>
      <c r="F80" s="145"/>
      <c r="G80" s="146"/>
      <c r="H80" s="11" t="s">
        <v>792</v>
      </c>
      <c r="I80" s="14">
        <f t="shared" si="2"/>
        <v>8.43</v>
      </c>
      <c r="J80" s="14">
        <v>8.43</v>
      </c>
      <c r="K80" s="121">
        <f t="shared" si="3"/>
        <v>16.86</v>
      </c>
      <c r="L80" s="127"/>
    </row>
    <row r="81" spans="1:12" ht="12.75" customHeight="1">
      <c r="A81" s="126"/>
      <c r="B81" s="119">
        <f>'Tax Invoice'!D77</f>
        <v>8</v>
      </c>
      <c r="C81" s="10" t="s">
        <v>793</v>
      </c>
      <c r="D81" s="10" t="s">
        <v>793</v>
      </c>
      <c r="E81" s="130" t="s">
        <v>28</v>
      </c>
      <c r="F81" s="145"/>
      <c r="G81" s="146"/>
      <c r="H81" s="11" t="s">
        <v>794</v>
      </c>
      <c r="I81" s="14">
        <f t="shared" si="2"/>
        <v>10.18</v>
      </c>
      <c r="J81" s="14">
        <v>10.18</v>
      </c>
      <c r="K81" s="121">
        <f t="shared" si="3"/>
        <v>81.44</v>
      </c>
      <c r="L81" s="127"/>
    </row>
    <row r="82" spans="1:12" ht="12.75" customHeight="1">
      <c r="A82" s="126"/>
      <c r="B82" s="119">
        <f>'Tax Invoice'!D78</f>
        <v>8</v>
      </c>
      <c r="C82" s="10" t="s">
        <v>793</v>
      </c>
      <c r="D82" s="10" t="s">
        <v>793</v>
      </c>
      <c r="E82" s="130" t="s">
        <v>30</v>
      </c>
      <c r="F82" s="145"/>
      <c r="G82" s="146"/>
      <c r="H82" s="11" t="s">
        <v>794</v>
      </c>
      <c r="I82" s="14">
        <f t="shared" si="2"/>
        <v>10.18</v>
      </c>
      <c r="J82" s="14">
        <v>10.18</v>
      </c>
      <c r="K82" s="121">
        <f t="shared" si="3"/>
        <v>81.44</v>
      </c>
      <c r="L82" s="127"/>
    </row>
    <row r="83" spans="1:12" ht="12.75" customHeight="1">
      <c r="A83" s="126"/>
      <c r="B83" s="119">
        <f>'Tax Invoice'!D79</f>
        <v>8</v>
      </c>
      <c r="C83" s="10" t="s">
        <v>793</v>
      </c>
      <c r="D83" s="10" t="s">
        <v>793</v>
      </c>
      <c r="E83" s="130" t="s">
        <v>31</v>
      </c>
      <c r="F83" s="145"/>
      <c r="G83" s="146"/>
      <c r="H83" s="11" t="s">
        <v>794</v>
      </c>
      <c r="I83" s="14">
        <f t="shared" si="2"/>
        <v>10.18</v>
      </c>
      <c r="J83" s="14">
        <v>10.18</v>
      </c>
      <c r="K83" s="121">
        <f t="shared" si="3"/>
        <v>81.44</v>
      </c>
      <c r="L83" s="127"/>
    </row>
    <row r="84" spans="1:12" ht="12.75" customHeight="1">
      <c r="A84" s="126"/>
      <c r="B84" s="119">
        <f>'Tax Invoice'!D80</f>
        <v>2</v>
      </c>
      <c r="C84" s="10" t="s">
        <v>795</v>
      </c>
      <c r="D84" s="10" t="s">
        <v>795</v>
      </c>
      <c r="E84" s="130" t="s">
        <v>28</v>
      </c>
      <c r="F84" s="145" t="s">
        <v>277</v>
      </c>
      <c r="G84" s="146"/>
      <c r="H84" s="11" t="s">
        <v>796</v>
      </c>
      <c r="I84" s="14">
        <f t="shared" si="2"/>
        <v>20.72</v>
      </c>
      <c r="J84" s="14">
        <v>20.72</v>
      </c>
      <c r="K84" s="121">
        <f t="shared" si="3"/>
        <v>41.44</v>
      </c>
      <c r="L84" s="127"/>
    </row>
    <row r="85" spans="1:12" ht="24" customHeight="1">
      <c r="A85" s="126"/>
      <c r="B85" s="119">
        <f>'Tax Invoice'!D81</f>
        <v>15</v>
      </c>
      <c r="C85" s="10" t="s">
        <v>797</v>
      </c>
      <c r="D85" s="10" t="s">
        <v>797</v>
      </c>
      <c r="E85" s="130" t="s">
        <v>798</v>
      </c>
      <c r="F85" s="145"/>
      <c r="G85" s="146"/>
      <c r="H85" s="11" t="s">
        <v>799</v>
      </c>
      <c r="I85" s="14">
        <f t="shared" si="2"/>
        <v>4.92</v>
      </c>
      <c r="J85" s="14">
        <v>4.92</v>
      </c>
      <c r="K85" s="121">
        <f t="shared" si="3"/>
        <v>73.8</v>
      </c>
      <c r="L85" s="127"/>
    </row>
    <row r="86" spans="1:12" ht="24" customHeight="1">
      <c r="A86" s="126"/>
      <c r="B86" s="119">
        <f>'Tax Invoice'!D82</f>
        <v>40</v>
      </c>
      <c r="C86" s="10" t="s">
        <v>800</v>
      </c>
      <c r="D86" s="10" t="s">
        <v>800</v>
      </c>
      <c r="E86" s="130"/>
      <c r="F86" s="145"/>
      <c r="G86" s="146"/>
      <c r="H86" s="11" t="s">
        <v>801</v>
      </c>
      <c r="I86" s="14">
        <f t="shared" ref="I86:I117" si="4">ROUNDUP(J86*$N$1,2)</f>
        <v>4.92</v>
      </c>
      <c r="J86" s="14">
        <v>4.92</v>
      </c>
      <c r="K86" s="121">
        <f t="shared" ref="K86:K121" si="5">I86*B86</f>
        <v>196.8</v>
      </c>
      <c r="L86" s="127"/>
    </row>
    <row r="87" spans="1:12" ht="24" customHeight="1">
      <c r="A87" s="126"/>
      <c r="B87" s="119">
        <f>'Tax Invoice'!D83</f>
        <v>2</v>
      </c>
      <c r="C87" s="10" t="s">
        <v>802</v>
      </c>
      <c r="D87" s="10" t="s">
        <v>802</v>
      </c>
      <c r="E87" s="130" t="s">
        <v>279</v>
      </c>
      <c r="F87" s="145" t="s">
        <v>220</v>
      </c>
      <c r="G87" s="146"/>
      <c r="H87" s="11" t="s">
        <v>803</v>
      </c>
      <c r="I87" s="14">
        <f t="shared" si="4"/>
        <v>15.45</v>
      </c>
      <c r="J87" s="14">
        <v>15.45</v>
      </c>
      <c r="K87" s="121">
        <f t="shared" si="5"/>
        <v>30.9</v>
      </c>
      <c r="L87" s="127"/>
    </row>
    <row r="88" spans="1:12" ht="24" customHeight="1">
      <c r="A88" s="126"/>
      <c r="B88" s="119">
        <f>'Tax Invoice'!D84</f>
        <v>2</v>
      </c>
      <c r="C88" s="10" t="s">
        <v>802</v>
      </c>
      <c r="D88" s="10" t="s">
        <v>802</v>
      </c>
      <c r="E88" s="130" t="s">
        <v>279</v>
      </c>
      <c r="F88" s="145" t="s">
        <v>275</v>
      </c>
      <c r="G88" s="146"/>
      <c r="H88" s="11" t="s">
        <v>803</v>
      </c>
      <c r="I88" s="14">
        <f t="shared" si="4"/>
        <v>15.45</v>
      </c>
      <c r="J88" s="14">
        <v>15.45</v>
      </c>
      <c r="K88" s="121">
        <f t="shared" si="5"/>
        <v>30.9</v>
      </c>
      <c r="L88" s="127"/>
    </row>
    <row r="89" spans="1:12" ht="12.75" customHeight="1">
      <c r="A89" s="126"/>
      <c r="B89" s="119">
        <f>'Tax Invoice'!D85</f>
        <v>10</v>
      </c>
      <c r="C89" s="10" t="s">
        <v>804</v>
      </c>
      <c r="D89" s="10" t="s">
        <v>858</v>
      </c>
      <c r="E89" s="130" t="s">
        <v>805</v>
      </c>
      <c r="F89" s="145"/>
      <c r="G89" s="146"/>
      <c r="H89" s="11" t="s">
        <v>806</v>
      </c>
      <c r="I89" s="14">
        <f t="shared" si="4"/>
        <v>31.25</v>
      </c>
      <c r="J89" s="14">
        <v>31.25</v>
      </c>
      <c r="K89" s="121">
        <f t="shared" si="5"/>
        <v>312.5</v>
      </c>
      <c r="L89" s="127"/>
    </row>
    <row r="90" spans="1:12" ht="24" customHeight="1">
      <c r="A90" s="126"/>
      <c r="B90" s="119">
        <f>'Tax Invoice'!D86</f>
        <v>2</v>
      </c>
      <c r="C90" s="10" t="s">
        <v>807</v>
      </c>
      <c r="D90" s="10" t="s">
        <v>859</v>
      </c>
      <c r="E90" s="130" t="s">
        <v>620</v>
      </c>
      <c r="F90" s="145" t="s">
        <v>32</v>
      </c>
      <c r="G90" s="146"/>
      <c r="H90" s="11" t="s">
        <v>808</v>
      </c>
      <c r="I90" s="14">
        <f t="shared" si="4"/>
        <v>11.94</v>
      </c>
      <c r="J90" s="14">
        <v>11.94</v>
      </c>
      <c r="K90" s="121">
        <f t="shared" si="5"/>
        <v>23.88</v>
      </c>
      <c r="L90" s="127"/>
    </row>
    <row r="91" spans="1:12" ht="36" customHeight="1">
      <c r="A91" s="126"/>
      <c r="B91" s="119">
        <f>'Tax Invoice'!D87</f>
        <v>2</v>
      </c>
      <c r="C91" s="10" t="s">
        <v>809</v>
      </c>
      <c r="D91" s="10" t="s">
        <v>860</v>
      </c>
      <c r="E91" s="130" t="s">
        <v>810</v>
      </c>
      <c r="F91" s="145" t="s">
        <v>279</v>
      </c>
      <c r="G91" s="146"/>
      <c r="H91" s="11" t="s">
        <v>811</v>
      </c>
      <c r="I91" s="14">
        <f t="shared" si="4"/>
        <v>24.23</v>
      </c>
      <c r="J91" s="14">
        <v>24.23</v>
      </c>
      <c r="K91" s="121">
        <f t="shared" si="5"/>
        <v>48.46</v>
      </c>
      <c r="L91" s="127"/>
    </row>
    <row r="92" spans="1:12" ht="36" customHeight="1">
      <c r="A92" s="126"/>
      <c r="B92" s="119">
        <f>'Tax Invoice'!D88</f>
        <v>2</v>
      </c>
      <c r="C92" s="10" t="s">
        <v>809</v>
      </c>
      <c r="D92" s="10" t="s">
        <v>860</v>
      </c>
      <c r="E92" s="130" t="s">
        <v>810</v>
      </c>
      <c r="F92" s="145" t="s">
        <v>278</v>
      </c>
      <c r="G92" s="146"/>
      <c r="H92" s="11" t="s">
        <v>811</v>
      </c>
      <c r="I92" s="14">
        <f t="shared" si="4"/>
        <v>24.23</v>
      </c>
      <c r="J92" s="14">
        <v>24.23</v>
      </c>
      <c r="K92" s="121">
        <f t="shared" si="5"/>
        <v>48.46</v>
      </c>
      <c r="L92" s="127"/>
    </row>
    <row r="93" spans="1:12" ht="36" customHeight="1">
      <c r="A93" s="126"/>
      <c r="B93" s="119">
        <f>'Tax Invoice'!D89</f>
        <v>2</v>
      </c>
      <c r="C93" s="10" t="s">
        <v>809</v>
      </c>
      <c r="D93" s="10" t="s">
        <v>860</v>
      </c>
      <c r="E93" s="130" t="s">
        <v>812</v>
      </c>
      <c r="F93" s="145" t="s">
        <v>278</v>
      </c>
      <c r="G93" s="146"/>
      <c r="H93" s="11" t="s">
        <v>811</v>
      </c>
      <c r="I93" s="14">
        <f t="shared" si="4"/>
        <v>24.23</v>
      </c>
      <c r="J93" s="14">
        <v>24.23</v>
      </c>
      <c r="K93" s="121">
        <f t="shared" si="5"/>
        <v>48.46</v>
      </c>
      <c r="L93" s="127"/>
    </row>
    <row r="94" spans="1:12" ht="24" customHeight="1">
      <c r="A94" s="126"/>
      <c r="B94" s="119">
        <f>'Tax Invoice'!D90</f>
        <v>2</v>
      </c>
      <c r="C94" s="10" t="s">
        <v>813</v>
      </c>
      <c r="D94" s="10" t="s">
        <v>813</v>
      </c>
      <c r="E94" s="130" t="s">
        <v>31</v>
      </c>
      <c r="F94" s="145"/>
      <c r="G94" s="146"/>
      <c r="H94" s="11" t="s">
        <v>814</v>
      </c>
      <c r="I94" s="14">
        <f t="shared" si="4"/>
        <v>13.69</v>
      </c>
      <c r="J94" s="14">
        <v>13.69</v>
      </c>
      <c r="K94" s="121">
        <f t="shared" si="5"/>
        <v>27.38</v>
      </c>
      <c r="L94" s="127"/>
    </row>
    <row r="95" spans="1:12" ht="24" customHeight="1">
      <c r="A95" s="126"/>
      <c r="B95" s="119">
        <f>'Tax Invoice'!D91</f>
        <v>1</v>
      </c>
      <c r="C95" s="10" t="s">
        <v>606</v>
      </c>
      <c r="D95" s="10" t="s">
        <v>606</v>
      </c>
      <c r="E95" s="130" t="s">
        <v>30</v>
      </c>
      <c r="F95" s="145" t="s">
        <v>279</v>
      </c>
      <c r="G95" s="146"/>
      <c r="H95" s="11" t="s">
        <v>608</v>
      </c>
      <c r="I95" s="14">
        <f t="shared" si="4"/>
        <v>24.23</v>
      </c>
      <c r="J95" s="14">
        <v>24.23</v>
      </c>
      <c r="K95" s="121">
        <f t="shared" si="5"/>
        <v>24.23</v>
      </c>
      <c r="L95" s="127"/>
    </row>
    <row r="96" spans="1:12" ht="24" customHeight="1">
      <c r="A96" s="126"/>
      <c r="B96" s="119">
        <f>'Tax Invoice'!D92</f>
        <v>1</v>
      </c>
      <c r="C96" s="10" t="s">
        <v>815</v>
      </c>
      <c r="D96" s="10" t="s">
        <v>815</v>
      </c>
      <c r="E96" s="130" t="s">
        <v>30</v>
      </c>
      <c r="F96" s="145" t="s">
        <v>279</v>
      </c>
      <c r="G96" s="146"/>
      <c r="H96" s="11" t="s">
        <v>816</v>
      </c>
      <c r="I96" s="14">
        <f t="shared" si="4"/>
        <v>24.23</v>
      </c>
      <c r="J96" s="14">
        <v>24.23</v>
      </c>
      <c r="K96" s="121">
        <f t="shared" si="5"/>
        <v>24.23</v>
      </c>
      <c r="L96" s="127"/>
    </row>
    <row r="97" spans="1:12" ht="24" customHeight="1">
      <c r="A97" s="126"/>
      <c r="B97" s="119">
        <f>'Tax Invoice'!D93</f>
        <v>2</v>
      </c>
      <c r="C97" s="10" t="s">
        <v>817</v>
      </c>
      <c r="D97" s="10" t="s">
        <v>817</v>
      </c>
      <c r="E97" s="130" t="s">
        <v>28</v>
      </c>
      <c r="F97" s="145" t="s">
        <v>279</v>
      </c>
      <c r="G97" s="146"/>
      <c r="H97" s="11" t="s">
        <v>818</v>
      </c>
      <c r="I97" s="14">
        <f t="shared" si="4"/>
        <v>20.72</v>
      </c>
      <c r="J97" s="14">
        <v>20.72</v>
      </c>
      <c r="K97" s="121">
        <f t="shared" si="5"/>
        <v>41.44</v>
      </c>
      <c r="L97" s="127"/>
    </row>
    <row r="98" spans="1:12" ht="24" customHeight="1">
      <c r="A98" s="126"/>
      <c r="B98" s="119">
        <f>'Tax Invoice'!D94</f>
        <v>8</v>
      </c>
      <c r="C98" s="10" t="s">
        <v>819</v>
      </c>
      <c r="D98" s="10" t="s">
        <v>819</v>
      </c>
      <c r="E98" s="130" t="s">
        <v>31</v>
      </c>
      <c r="F98" s="145"/>
      <c r="G98" s="146"/>
      <c r="H98" s="11" t="s">
        <v>820</v>
      </c>
      <c r="I98" s="14">
        <f t="shared" si="4"/>
        <v>65.66</v>
      </c>
      <c r="J98" s="14">
        <v>65.66</v>
      </c>
      <c r="K98" s="121">
        <f t="shared" si="5"/>
        <v>525.28</v>
      </c>
      <c r="L98" s="127"/>
    </row>
    <row r="99" spans="1:12" ht="24" customHeight="1">
      <c r="A99" s="126"/>
      <c r="B99" s="119">
        <f>'Tax Invoice'!D95</f>
        <v>2</v>
      </c>
      <c r="C99" s="10" t="s">
        <v>821</v>
      </c>
      <c r="D99" s="10" t="s">
        <v>821</v>
      </c>
      <c r="E99" s="130" t="s">
        <v>31</v>
      </c>
      <c r="F99" s="145"/>
      <c r="G99" s="146"/>
      <c r="H99" s="11" t="s">
        <v>822</v>
      </c>
      <c r="I99" s="14">
        <f t="shared" si="4"/>
        <v>41.08</v>
      </c>
      <c r="J99" s="14">
        <v>41.08</v>
      </c>
      <c r="K99" s="121">
        <f t="shared" si="5"/>
        <v>82.16</v>
      </c>
      <c r="L99" s="127"/>
    </row>
    <row r="100" spans="1:12" ht="24" customHeight="1">
      <c r="A100" s="126"/>
      <c r="B100" s="119">
        <f>'Tax Invoice'!D96</f>
        <v>8</v>
      </c>
      <c r="C100" s="10" t="s">
        <v>821</v>
      </c>
      <c r="D100" s="10" t="s">
        <v>821</v>
      </c>
      <c r="E100" s="130" t="s">
        <v>32</v>
      </c>
      <c r="F100" s="145"/>
      <c r="G100" s="146"/>
      <c r="H100" s="11" t="s">
        <v>822</v>
      </c>
      <c r="I100" s="14">
        <f t="shared" si="4"/>
        <v>41.08</v>
      </c>
      <c r="J100" s="14">
        <v>41.08</v>
      </c>
      <c r="K100" s="121">
        <f t="shared" si="5"/>
        <v>328.64</v>
      </c>
      <c r="L100" s="127"/>
    </row>
    <row r="101" spans="1:12" ht="12.75" customHeight="1">
      <c r="A101" s="126"/>
      <c r="B101" s="119">
        <f>'Tax Invoice'!D97</f>
        <v>4</v>
      </c>
      <c r="C101" s="10" t="s">
        <v>823</v>
      </c>
      <c r="D101" s="10" t="s">
        <v>823</v>
      </c>
      <c r="E101" s="130" t="s">
        <v>28</v>
      </c>
      <c r="F101" s="145"/>
      <c r="G101" s="146"/>
      <c r="H101" s="11" t="s">
        <v>824</v>
      </c>
      <c r="I101" s="14">
        <f t="shared" si="4"/>
        <v>34.76</v>
      </c>
      <c r="J101" s="14">
        <v>34.76</v>
      </c>
      <c r="K101" s="121">
        <f t="shared" si="5"/>
        <v>139.04</v>
      </c>
      <c r="L101" s="127"/>
    </row>
    <row r="102" spans="1:12" ht="24" customHeight="1">
      <c r="A102" s="126"/>
      <c r="B102" s="119">
        <f>'Tax Invoice'!D98</f>
        <v>1</v>
      </c>
      <c r="C102" s="10" t="s">
        <v>825</v>
      </c>
      <c r="D102" s="10" t="s">
        <v>825</v>
      </c>
      <c r="E102" s="130" t="s">
        <v>31</v>
      </c>
      <c r="F102" s="145" t="s">
        <v>115</v>
      </c>
      <c r="G102" s="146"/>
      <c r="H102" s="11" t="s">
        <v>826</v>
      </c>
      <c r="I102" s="14">
        <f t="shared" si="4"/>
        <v>27.39</v>
      </c>
      <c r="J102" s="14">
        <v>27.39</v>
      </c>
      <c r="K102" s="121">
        <f t="shared" si="5"/>
        <v>27.39</v>
      </c>
      <c r="L102" s="127"/>
    </row>
    <row r="103" spans="1:12" ht="24" customHeight="1">
      <c r="A103" s="126"/>
      <c r="B103" s="119">
        <f>'Tax Invoice'!D99</f>
        <v>1</v>
      </c>
      <c r="C103" s="10" t="s">
        <v>827</v>
      </c>
      <c r="D103" s="10" t="s">
        <v>827</v>
      </c>
      <c r="E103" s="130" t="s">
        <v>589</v>
      </c>
      <c r="F103" s="145"/>
      <c r="G103" s="146"/>
      <c r="H103" s="11" t="s">
        <v>828</v>
      </c>
      <c r="I103" s="14">
        <f t="shared" si="4"/>
        <v>61.1</v>
      </c>
      <c r="J103" s="14">
        <v>61.1</v>
      </c>
      <c r="K103" s="121">
        <f t="shared" si="5"/>
        <v>61.1</v>
      </c>
      <c r="L103" s="127"/>
    </row>
    <row r="104" spans="1:12" ht="24" customHeight="1">
      <c r="A104" s="126"/>
      <c r="B104" s="119">
        <f>'Tax Invoice'!D100</f>
        <v>1</v>
      </c>
      <c r="C104" s="10" t="s">
        <v>829</v>
      </c>
      <c r="D104" s="10" t="s">
        <v>829</v>
      </c>
      <c r="E104" s="130" t="s">
        <v>112</v>
      </c>
      <c r="F104" s="145"/>
      <c r="G104" s="146"/>
      <c r="H104" s="11" t="s">
        <v>830</v>
      </c>
      <c r="I104" s="14">
        <f t="shared" si="4"/>
        <v>86.03</v>
      </c>
      <c r="J104" s="14">
        <v>86.03</v>
      </c>
      <c r="K104" s="121">
        <f t="shared" si="5"/>
        <v>86.03</v>
      </c>
      <c r="L104" s="127"/>
    </row>
    <row r="105" spans="1:12" ht="24" customHeight="1">
      <c r="A105" s="126"/>
      <c r="B105" s="119">
        <f>'Tax Invoice'!D101</f>
        <v>1</v>
      </c>
      <c r="C105" s="10" t="s">
        <v>831</v>
      </c>
      <c r="D105" s="10" t="s">
        <v>831</v>
      </c>
      <c r="E105" s="130" t="s">
        <v>277</v>
      </c>
      <c r="F105" s="145"/>
      <c r="G105" s="146"/>
      <c r="H105" s="11" t="s">
        <v>832</v>
      </c>
      <c r="I105" s="14">
        <f t="shared" si="4"/>
        <v>68.47</v>
      </c>
      <c r="J105" s="14">
        <v>68.47</v>
      </c>
      <c r="K105" s="121">
        <f t="shared" si="5"/>
        <v>68.47</v>
      </c>
      <c r="L105" s="127"/>
    </row>
    <row r="106" spans="1:12" ht="24" customHeight="1">
      <c r="A106" s="126"/>
      <c r="B106" s="119">
        <f>'Tax Invoice'!D102</f>
        <v>1</v>
      </c>
      <c r="C106" s="10" t="s">
        <v>831</v>
      </c>
      <c r="D106" s="10" t="s">
        <v>831</v>
      </c>
      <c r="E106" s="130" t="s">
        <v>833</v>
      </c>
      <c r="F106" s="145"/>
      <c r="G106" s="146"/>
      <c r="H106" s="11" t="s">
        <v>832</v>
      </c>
      <c r="I106" s="14">
        <f t="shared" si="4"/>
        <v>68.47</v>
      </c>
      <c r="J106" s="14">
        <v>68.47</v>
      </c>
      <c r="K106" s="121">
        <f t="shared" si="5"/>
        <v>68.47</v>
      </c>
      <c r="L106" s="127"/>
    </row>
    <row r="107" spans="1:12" ht="24" customHeight="1">
      <c r="A107" s="126"/>
      <c r="B107" s="119">
        <f>'Tax Invoice'!D103</f>
        <v>1</v>
      </c>
      <c r="C107" s="10" t="s">
        <v>834</v>
      </c>
      <c r="D107" s="10" t="s">
        <v>834</v>
      </c>
      <c r="E107" s="130" t="s">
        <v>279</v>
      </c>
      <c r="F107" s="145"/>
      <c r="G107" s="146"/>
      <c r="H107" s="11" t="s">
        <v>835</v>
      </c>
      <c r="I107" s="14">
        <f t="shared" si="4"/>
        <v>69.88</v>
      </c>
      <c r="J107" s="14">
        <v>69.88</v>
      </c>
      <c r="K107" s="121">
        <f t="shared" si="5"/>
        <v>69.88</v>
      </c>
      <c r="L107" s="127"/>
    </row>
    <row r="108" spans="1:12" ht="24" customHeight="1">
      <c r="A108" s="126"/>
      <c r="B108" s="119">
        <f>'Tax Invoice'!D104</f>
        <v>1</v>
      </c>
      <c r="C108" s="10" t="s">
        <v>834</v>
      </c>
      <c r="D108" s="10" t="s">
        <v>834</v>
      </c>
      <c r="E108" s="130" t="s">
        <v>679</v>
      </c>
      <c r="F108" s="145"/>
      <c r="G108" s="146"/>
      <c r="H108" s="11" t="s">
        <v>835</v>
      </c>
      <c r="I108" s="14">
        <f t="shared" si="4"/>
        <v>69.88</v>
      </c>
      <c r="J108" s="14">
        <v>69.88</v>
      </c>
      <c r="K108" s="121">
        <f t="shared" si="5"/>
        <v>69.88</v>
      </c>
      <c r="L108" s="127"/>
    </row>
    <row r="109" spans="1:12" ht="24" customHeight="1">
      <c r="A109" s="126"/>
      <c r="B109" s="119">
        <f>'Tax Invoice'!D105</f>
        <v>1</v>
      </c>
      <c r="C109" s="10" t="s">
        <v>836</v>
      </c>
      <c r="D109" s="10" t="s">
        <v>836</v>
      </c>
      <c r="E109" s="130" t="s">
        <v>112</v>
      </c>
      <c r="F109" s="145"/>
      <c r="G109" s="146"/>
      <c r="H109" s="11" t="s">
        <v>837</v>
      </c>
      <c r="I109" s="14">
        <f t="shared" si="4"/>
        <v>129.91999999999999</v>
      </c>
      <c r="J109" s="14">
        <v>129.91999999999999</v>
      </c>
      <c r="K109" s="121">
        <f t="shared" si="5"/>
        <v>129.91999999999999</v>
      </c>
      <c r="L109" s="127"/>
    </row>
    <row r="110" spans="1:12" ht="24" customHeight="1">
      <c r="A110" s="126"/>
      <c r="B110" s="119">
        <f>'Tax Invoice'!D106</f>
        <v>1</v>
      </c>
      <c r="C110" s="10" t="s">
        <v>836</v>
      </c>
      <c r="D110" s="10" t="s">
        <v>836</v>
      </c>
      <c r="E110" s="130" t="s">
        <v>276</v>
      </c>
      <c r="F110" s="145"/>
      <c r="G110" s="146"/>
      <c r="H110" s="11" t="s">
        <v>837</v>
      </c>
      <c r="I110" s="14">
        <f t="shared" si="4"/>
        <v>129.91999999999999</v>
      </c>
      <c r="J110" s="14">
        <v>129.91999999999999</v>
      </c>
      <c r="K110" s="121">
        <f t="shared" si="5"/>
        <v>129.91999999999999</v>
      </c>
      <c r="L110" s="127"/>
    </row>
    <row r="111" spans="1:12" ht="24" customHeight="1">
      <c r="A111" s="126"/>
      <c r="B111" s="119">
        <f>'Tax Invoice'!D107</f>
        <v>1</v>
      </c>
      <c r="C111" s="10" t="s">
        <v>838</v>
      </c>
      <c r="D111" s="10" t="s">
        <v>838</v>
      </c>
      <c r="E111" s="130" t="s">
        <v>112</v>
      </c>
      <c r="F111" s="145"/>
      <c r="G111" s="146"/>
      <c r="H111" s="11" t="s">
        <v>839</v>
      </c>
      <c r="I111" s="14">
        <f t="shared" si="4"/>
        <v>84.27</v>
      </c>
      <c r="J111" s="14">
        <v>84.27</v>
      </c>
      <c r="K111" s="121">
        <f t="shared" si="5"/>
        <v>84.27</v>
      </c>
      <c r="L111" s="127"/>
    </row>
    <row r="112" spans="1:12" ht="24" customHeight="1">
      <c r="A112" s="126"/>
      <c r="B112" s="119">
        <f>'Tax Invoice'!D108</f>
        <v>1</v>
      </c>
      <c r="C112" s="10" t="s">
        <v>840</v>
      </c>
      <c r="D112" s="10" t="s">
        <v>840</v>
      </c>
      <c r="E112" s="130" t="s">
        <v>841</v>
      </c>
      <c r="F112" s="145"/>
      <c r="G112" s="146"/>
      <c r="H112" s="11" t="s">
        <v>842</v>
      </c>
      <c r="I112" s="14">
        <f t="shared" si="4"/>
        <v>22.47</v>
      </c>
      <c r="J112" s="14">
        <v>22.47</v>
      </c>
      <c r="K112" s="121">
        <f t="shared" si="5"/>
        <v>22.47</v>
      </c>
      <c r="L112" s="127"/>
    </row>
    <row r="113" spans="1:12" ht="24" customHeight="1">
      <c r="A113" s="126"/>
      <c r="B113" s="119">
        <f>'Tax Invoice'!D109</f>
        <v>1</v>
      </c>
      <c r="C113" s="10" t="s">
        <v>843</v>
      </c>
      <c r="D113" s="10" t="s">
        <v>843</v>
      </c>
      <c r="E113" s="130" t="s">
        <v>787</v>
      </c>
      <c r="F113" s="145"/>
      <c r="G113" s="146"/>
      <c r="H113" s="11" t="s">
        <v>844</v>
      </c>
      <c r="I113" s="14">
        <f t="shared" si="4"/>
        <v>25.98</v>
      </c>
      <c r="J113" s="14">
        <v>25.98</v>
      </c>
      <c r="K113" s="121">
        <f t="shared" si="5"/>
        <v>25.98</v>
      </c>
      <c r="L113" s="127"/>
    </row>
    <row r="114" spans="1:12" ht="24" customHeight="1">
      <c r="A114" s="126"/>
      <c r="B114" s="119">
        <f>'Tax Invoice'!D110</f>
        <v>1</v>
      </c>
      <c r="C114" s="10" t="s">
        <v>845</v>
      </c>
      <c r="D114" s="10" t="s">
        <v>845</v>
      </c>
      <c r="E114" s="130" t="s">
        <v>277</v>
      </c>
      <c r="F114" s="145"/>
      <c r="G114" s="146"/>
      <c r="H114" s="11" t="s">
        <v>846</v>
      </c>
      <c r="I114" s="14">
        <f t="shared" si="4"/>
        <v>136.94</v>
      </c>
      <c r="J114" s="14">
        <v>136.94</v>
      </c>
      <c r="K114" s="121">
        <f t="shared" si="5"/>
        <v>136.94</v>
      </c>
      <c r="L114" s="127"/>
    </row>
    <row r="115" spans="1:12" ht="24" customHeight="1">
      <c r="A115" s="126"/>
      <c r="B115" s="119">
        <f>'Tax Invoice'!D111</f>
        <v>1</v>
      </c>
      <c r="C115" s="10" t="s">
        <v>847</v>
      </c>
      <c r="D115" s="10" t="s">
        <v>847</v>
      </c>
      <c r="E115" s="130" t="s">
        <v>31</v>
      </c>
      <c r="F115" s="145" t="s">
        <v>279</v>
      </c>
      <c r="G115" s="146"/>
      <c r="H115" s="11" t="s">
        <v>848</v>
      </c>
      <c r="I115" s="14">
        <f t="shared" si="4"/>
        <v>106.04</v>
      </c>
      <c r="J115" s="14">
        <v>106.04</v>
      </c>
      <c r="K115" s="121">
        <f t="shared" si="5"/>
        <v>106.04</v>
      </c>
      <c r="L115" s="127"/>
    </row>
    <row r="116" spans="1:12" ht="24" customHeight="1">
      <c r="A116" s="126"/>
      <c r="B116" s="119">
        <f>'Tax Invoice'!D112</f>
        <v>1</v>
      </c>
      <c r="C116" s="10" t="s">
        <v>849</v>
      </c>
      <c r="D116" s="10" t="s">
        <v>849</v>
      </c>
      <c r="E116" s="130" t="s">
        <v>787</v>
      </c>
      <c r="F116" s="145"/>
      <c r="G116" s="146"/>
      <c r="H116" s="11" t="s">
        <v>850</v>
      </c>
      <c r="I116" s="14">
        <f t="shared" si="4"/>
        <v>22.47</v>
      </c>
      <c r="J116" s="14">
        <v>22.47</v>
      </c>
      <c r="K116" s="121">
        <f t="shared" si="5"/>
        <v>22.47</v>
      </c>
      <c r="L116" s="127"/>
    </row>
    <row r="117" spans="1:12" ht="24" customHeight="1">
      <c r="A117" s="126"/>
      <c r="B117" s="119">
        <f>'Tax Invoice'!D113</f>
        <v>1</v>
      </c>
      <c r="C117" s="10" t="s">
        <v>849</v>
      </c>
      <c r="D117" s="10" t="s">
        <v>849</v>
      </c>
      <c r="E117" s="130" t="s">
        <v>841</v>
      </c>
      <c r="F117" s="145"/>
      <c r="G117" s="146"/>
      <c r="H117" s="11" t="s">
        <v>850</v>
      </c>
      <c r="I117" s="14">
        <f t="shared" si="4"/>
        <v>22.47</v>
      </c>
      <c r="J117" s="14">
        <v>22.47</v>
      </c>
      <c r="K117" s="121">
        <f t="shared" si="5"/>
        <v>22.47</v>
      </c>
      <c r="L117" s="127"/>
    </row>
    <row r="118" spans="1:12" ht="24" customHeight="1">
      <c r="A118" s="126"/>
      <c r="B118" s="119">
        <f>'Tax Invoice'!D114</f>
        <v>1</v>
      </c>
      <c r="C118" s="10" t="s">
        <v>851</v>
      </c>
      <c r="D118" s="10" t="s">
        <v>851</v>
      </c>
      <c r="E118" s="130" t="s">
        <v>279</v>
      </c>
      <c r="F118" s="145"/>
      <c r="G118" s="146"/>
      <c r="H118" s="11" t="s">
        <v>852</v>
      </c>
      <c r="I118" s="14">
        <f t="shared" ref="I118:I121" si="6">ROUNDUP(J118*$N$1,2)</f>
        <v>25.98</v>
      </c>
      <c r="J118" s="14">
        <v>25.98</v>
      </c>
      <c r="K118" s="121">
        <f t="shared" si="5"/>
        <v>25.98</v>
      </c>
      <c r="L118" s="127"/>
    </row>
    <row r="119" spans="1:12" ht="24" customHeight="1">
      <c r="A119" s="126"/>
      <c r="B119" s="119">
        <f>'Tax Invoice'!D115</f>
        <v>1</v>
      </c>
      <c r="C119" s="10" t="s">
        <v>851</v>
      </c>
      <c r="D119" s="10" t="s">
        <v>851</v>
      </c>
      <c r="E119" s="130" t="s">
        <v>853</v>
      </c>
      <c r="F119" s="145"/>
      <c r="G119" s="146"/>
      <c r="H119" s="11" t="s">
        <v>852</v>
      </c>
      <c r="I119" s="14">
        <f t="shared" si="6"/>
        <v>25.98</v>
      </c>
      <c r="J119" s="14">
        <v>25.98</v>
      </c>
      <c r="K119" s="121">
        <f t="shared" si="5"/>
        <v>25.98</v>
      </c>
      <c r="L119" s="127"/>
    </row>
    <row r="120" spans="1:12" ht="24" customHeight="1">
      <c r="A120" s="126"/>
      <c r="B120" s="119">
        <f>'Tax Invoice'!D116</f>
        <v>1</v>
      </c>
      <c r="C120" s="10" t="s">
        <v>854</v>
      </c>
      <c r="D120" s="10" t="s">
        <v>854</v>
      </c>
      <c r="E120" s="130" t="s">
        <v>279</v>
      </c>
      <c r="F120" s="145"/>
      <c r="G120" s="146"/>
      <c r="H120" s="11" t="s">
        <v>855</v>
      </c>
      <c r="I120" s="14">
        <f t="shared" si="6"/>
        <v>25.98</v>
      </c>
      <c r="J120" s="14">
        <v>25.98</v>
      </c>
      <c r="K120" s="121">
        <f t="shared" si="5"/>
        <v>25.98</v>
      </c>
      <c r="L120" s="127"/>
    </row>
    <row r="121" spans="1:12" ht="24" customHeight="1">
      <c r="A121" s="126"/>
      <c r="B121" s="120">
        <f>'Tax Invoice'!D117</f>
        <v>1</v>
      </c>
      <c r="C121" s="12" t="s">
        <v>854</v>
      </c>
      <c r="D121" s="12" t="s">
        <v>854</v>
      </c>
      <c r="E121" s="131" t="s">
        <v>853</v>
      </c>
      <c r="F121" s="155"/>
      <c r="G121" s="156"/>
      <c r="H121" s="13" t="s">
        <v>855</v>
      </c>
      <c r="I121" s="15">
        <f t="shared" si="6"/>
        <v>25.98</v>
      </c>
      <c r="J121" s="15">
        <v>25.98</v>
      </c>
      <c r="K121" s="122">
        <f t="shared" si="5"/>
        <v>25.98</v>
      </c>
      <c r="L121" s="127"/>
    </row>
    <row r="122" spans="1:12" ht="12.75" customHeight="1">
      <c r="A122" s="126"/>
      <c r="B122" s="139">
        <f>SUM(B22:B121)</f>
        <v>809</v>
      </c>
      <c r="C122" s="139" t="s">
        <v>149</v>
      </c>
      <c r="D122" s="139"/>
      <c r="E122" s="139"/>
      <c r="F122" s="139"/>
      <c r="G122" s="139"/>
      <c r="H122" s="139"/>
      <c r="I122" s="140" t="s">
        <v>261</v>
      </c>
      <c r="J122" s="140" t="s">
        <v>261</v>
      </c>
      <c r="K122" s="141">
        <f>SUM(K22:K121)</f>
        <v>10750.139999999989</v>
      </c>
      <c r="L122" s="127"/>
    </row>
    <row r="123" spans="1:12" ht="12.75" customHeight="1">
      <c r="A123" s="126"/>
      <c r="B123" s="139"/>
      <c r="C123" s="139"/>
      <c r="D123" s="139"/>
      <c r="E123" s="139"/>
      <c r="F123" s="139"/>
      <c r="G123" s="139"/>
      <c r="H123" s="139"/>
      <c r="I123" s="140" t="s">
        <v>190</v>
      </c>
      <c r="J123" s="140" t="s">
        <v>190</v>
      </c>
      <c r="K123" s="141">
        <f>Invoice!J123</f>
        <v>-4300.0559999999959</v>
      </c>
      <c r="L123" s="127"/>
    </row>
    <row r="124" spans="1:12" ht="12.75" customHeight="1" outlineLevel="1">
      <c r="A124" s="126"/>
      <c r="B124" s="139"/>
      <c r="C124" s="139"/>
      <c r="D124" s="139"/>
      <c r="E124" s="139"/>
      <c r="F124" s="139"/>
      <c r="G124" s="139"/>
      <c r="H124" s="139"/>
      <c r="I124" s="140" t="s">
        <v>191</v>
      </c>
      <c r="J124" s="140" t="s">
        <v>191</v>
      </c>
      <c r="K124" s="141">
        <f>Invoice!J124</f>
        <v>0</v>
      </c>
      <c r="L124" s="127"/>
    </row>
    <row r="125" spans="1:12" ht="12.75" customHeight="1">
      <c r="A125" s="126"/>
      <c r="B125" s="139"/>
      <c r="C125" s="139"/>
      <c r="D125" s="139"/>
      <c r="E125" s="139"/>
      <c r="F125" s="139"/>
      <c r="G125" s="139"/>
      <c r="H125" s="139"/>
      <c r="I125" s="140" t="s">
        <v>263</v>
      </c>
      <c r="J125" s="140" t="s">
        <v>263</v>
      </c>
      <c r="K125" s="141">
        <f>SUM(K122:K124)</f>
        <v>6450.0839999999926</v>
      </c>
      <c r="L125" s="127"/>
    </row>
    <row r="126" spans="1:12" ht="12.75" customHeight="1">
      <c r="A126" s="6"/>
      <c r="B126" s="7"/>
      <c r="C126" s="7"/>
      <c r="D126" s="7"/>
      <c r="E126" s="7"/>
      <c r="F126" s="7"/>
      <c r="G126" s="7"/>
      <c r="H126" s="7" t="s">
        <v>861</v>
      </c>
      <c r="I126" s="7"/>
      <c r="J126" s="7"/>
      <c r="K126" s="7"/>
      <c r="L126" s="8"/>
    </row>
    <row r="127" spans="1:12" ht="12.75" customHeight="1"/>
    <row r="128" spans="1:12" ht="12.75" customHeight="1"/>
    <row r="129" ht="12.75" customHeight="1"/>
    <row r="130" ht="12.75" customHeight="1"/>
    <row r="131" ht="12.75" customHeight="1"/>
    <row r="132" ht="12.75" customHeight="1"/>
    <row r="133" ht="12.75" customHeight="1"/>
  </sheetData>
  <mergeCells count="104">
    <mergeCell ref="F120:G120"/>
    <mergeCell ref="F121:G121"/>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 ref="F35:G35"/>
    <mergeCell ref="F36:G36"/>
    <mergeCell ref="F37:G37"/>
    <mergeCell ref="F38:G3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17"/>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10750.139999999989</v>
      </c>
      <c r="O2" s="21" t="s">
        <v>265</v>
      </c>
    </row>
    <row r="3" spans="1:15" s="21" customFormat="1" ht="15" customHeight="1" thickBot="1">
      <c r="A3" s="22" t="s">
        <v>156</v>
      </c>
      <c r="G3" s="28">
        <f>Invoice!J14</f>
        <v>45174</v>
      </c>
      <c r="H3" s="29"/>
      <c r="N3" s="21">
        <v>10750.139999999989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35.21</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37.799999999999997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44.21</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22.31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25.69</v>
      </c>
    </row>
    <row r="16" spans="1:15" s="21" customFormat="1" ht="13.7" customHeight="1" thickBot="1">
      <c r="A16" s="52"/>
      <c r="K16" s="106" t="s">
        <v>172</v>
      </c>
      <c r="L16" s="51" t="s">
        <v>173</v>
      </c>
      <c r="M16" s="21">
        <f>VLOOKUP(G3,[1]Sheet1!$A$9:$I$7290,7,FALSE)</f>
        <v>20.61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Black</v>
      </c>
      <c r="B18" s="57" t="str">
        <f>'Copy paste to Here'!C22</f>
        <v>ACBEVB</v>
      </c>
      <c r="C18" s="57" t="s">
        <v>722</v>
      </c>
      <c r="D18" s="58">
        <f>Invoice!B22</f>
        <v>26</v>
      </c>
      <c r="E18" s="59">
        <f>'Shipping Invoice'!J22*$N$1</f>
        <v>7.37</v>
      </c>
      <c r="F18" s="59">
        <f>D18*E18</f>
        <v>191.62</v>
      </c>
      <c r="G18" s="60">
        <f>E18*$E$14</f>
        <v>7.37</v>
      </c>
      <c r="H18" s="61">
        <f>D18*G18</f>
        <v>191.62</v>
      </c>
    </row>
    <row r="19" spans="1:13" s="62" customFormat="1" ht="24">
      <c r="A19" s="124"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586</v>
      </c>
      <c r="D19" s="58">
        <f>Invoice!B23</f>
        <v>111</v>
      </c>
      <c r="E19" s="59">
        <f>'Shipping Invoice'!J23*$N$1</f>
        <v>11.94</v>
      </c>
      <c r="F19" s="59">
        <f t="shared" ref="F19:F82" si="0">D19*E19</f>
        <v>1325.34</v>
      </c>
      <c r="G19" s="60">
        <f t="shared" ref="G19:G82" si="1">E19*$E$14</f>
        <v>11.94</v>
      </c>
      <c r="H19" s="63">
        <f t="shared" ref="H19:H82" si="2">D19*G19</f>
        <v>1325.34</v>
      </c>
    </row>
    <row r="20" spans="1:13" s="62" customFormat="1" ht="25.5">
      <c r="A20" s="56" t="str">
        <f>IF((LEN('Copy paste to Here'!G24))&gt;5,((CONCATENATE('Copy paste to Here'!G24," &amp; ",'Copy paste to Here'!D24,"  &amp;  ",'Copy paste to Here'!E24))),"Empty Cell")</f>
        <v xml:space="preserve">Bio - Flex nose bone, 20g (0.8mm) with a 2.5mm round top with bezel set SwarovskiⓇ crystal &amp; Crystal Color: Clear  &amp;  </v>
      </c>
      <c r="B20" s="57" t="str">
        <f>'Copy paste to Here'!C24</f>
        <v>ANBBC25</v>
      </c>
      <c r="C20" s="57" t="s">
        <v>724</v>
      </c>
      <c r="D20" s="58">
        <f>Invoice!B24</f>
        <v>2</v>
      </c>
      <c r="E20" s="59">
        <f>'Shipping Invoice'!J24*$N$1</f>
        <v>11.94</v>
      </c>
      <c r="F20" s="59">
        <f t="shared" si="0"/>
        <v>23.88</v>
      </c>
      <c r="G20" s="60">
        <f t="shared" si="1"/>
        <v>11.94</v>
      </c>
      <c r="H20" s="63">
        <f t="shared" si="2"/>
        <v>23.88</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Clear  &amp;  </v>
      </c>
      <c r="B21" s="57" t="str">
        <f>'Copy paste to Here'!C25</f>
        <v>ANSBC25</v>
      </c>
      <c r="C21" s="57" t="s">
        <v>726</v>
      </c>
      <c r="D21" s="58">
        <f>Invoice!B25</f>
        <v>18</v>
      </c>
      <c r="E21" s="59">
        <f>'Shipping Invoice'!J25*$N$1</f>
        <v>11.94</v>
      </c>
      <c r="F21" s="59">
        <f t="shared" si="0"/>
        <v>214.92</v>
      </c>
      <c r="G21" s="60">
        <f t="shared" si="1"/>
        <v>11.94</v>
      </c>
      <c r="H21" s="63">
        <f t="shared" si="2"/>
        <v>214.92</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Blue Zircon  &amp;  </v>
      </c>
      <c r="B22" s="57" t="str">
        <f>'Copy paste to Here'!C26</f>
        <v>ANSBC25</v>
      </c>
      <c r="C22" s="57" t="s">
        <v>726</v>
      </c>
      <c r="D22" s="58">
        <f>Invoice!B26</f>
        <v>2</v>
      </c>
      <c r="E22" s="59">
        <f>'Shipping Invoice'!J26*$N$1</f>
        <v>11.94</v>
      </c>
      <c r="F22" s="59">
        <f t="shared" si="0"/>
        <v>23.88</v>
      </c>
      <c r="G22" s="60">
        <f t="shared" si="1"/>
        <v>11.94</v>
      </c>
      <c r="H22" s="63">
        <f t="shared" si="2"/>
        <v>23.88</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Light Siam  &amp;  </v>
      </c>
      <c r="B23" s="57" t="str">
        <f>'Copy paste to Here'!C27</f>
        <v>ANSBC25</v>
      </c>
      <c r="C23" s="57" t="s">
        <v>726</v>
      </c>
      <c r="D23" s="58">
        <f>Invoice!B27</f>
        <v>2</v>
      </c>
      <c r="E23" s="59">
        <f>'Shipping Invoice'!J27*$N$1</f>
        <v>11.94</v>
      </c>
      <c r="F23" s="59">
        <f t="shared" si="0"/>
        <v>23.88</v>
      </c>
      <c r="G23" s="60">
        <f t="shared" si="1"/>
        <v>11.94</v>
      </c>
      <c r="H23" s="63">
        <f t="shared" si="2"/>
        <v>23.88</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Emerald  &amp;  </v>
      </c>
      <c r="B24" s="57" t="str">
        <f>'Copy paste to Here'!C28</f>
        <v>ANSBC25</v>
      </c>
      <c r="C24" s="57" t="s">
        <v>726</v>
      </c>
      <c r="D24" s="58">
        <f>Invoice!B28</f>
        <v>2</v>
      </c>
      <c r="E24" s="59">
        <f>'Shipping Invoice'!J28*$N$1</f>
        <v>11.94</v>
      </c>
      <c r="F24" s="59">
        <f t="shared" si="0"/>
        <v>23.88</v>
      </c>
      <c r="G24" s="60">
        <f t="shared" si="1"/>
        <v>11.94</v>
      </c>
      <c r="H24" s="63">
        <f t="shared" si="2"/>
        <v>23.88</v>
      </c>
    </row>
    <row r="25" spans="1:13" s="62" customFormat="1">
      <c r="A25" s="56" t="str">
        <f>IF((LEN('Copy paste to Here'!G29))&gt;5,((CONCATENATE('Copy paste to Here'!G29," &amp; ",'Copy paste to Here'!D29,"  &amp;  ",'Copy paste to Here'!E29))),"Empty Cell")</f>
        <v>Solid acrylic double flared plug &amp; Gauge: 8mm  &amp;  Color: White</v>
      </c>
      <c r="B25" s="57" t="str">
        <f>'Copy paste to Here'!C29</f>
        <v>ASPG</v>
      </c>
      <c r="C25" s="57" t="s">
        <v>856</v>
      </c>
      <c r="D25" s="58">
        <f>Invoice!B29</f>
        <v>2</v>
      </c>
      <c r="E25" s="59">
        <f>'Shipping Invoice'!J29*$N$1</f>
        <v>16.850000000000001</v>
      </c>
      <c r="F25" s="59">
        <f t="shared" si="0"/>
        <v>33.700000000000003</v>
      </c>
      <c r="G25" s="60">
        <f t="shared" si="1"/>
        <v>16.850000000000001</v>
      </c>
      <c r="H25" s="63">
        <f t="shared" si="2"/>
        <v>33.700000000000003</v>
      </c>
    </row>
    <row r="26" spans="1:13" s="62" customFormat="1" ht="24">
      <c r="A26" s="56" t="str">
        <f>IF((LEN('Copy paste to Here'!G30))&gt;5,((CONCATENATE('Copy paste to Here'!G30," &amp; ",'Copy paste to Here'!D30,"  &amp;  ",'Copy paste to Here'!E30))),"Empty Cell")</f>
        <v>Anodized surgical steel eyebrow or helix barbell, 16g (1.2mm) with two 3mm balls &amp; Length: 6mm  &amp;  Color: Gold</v>
      </c>
      <c r="B26" s="57" t="str">
        <f>'Copy paste to Here'!C30</f>
        <v>BBETB</v>
      </c>
      <c r="C26" s="57" t="s">
        <v>731</v>
      </c>
      <c r="D26" s="58">
        <f>Invoice!B30</f>
        <v>2</v>
      </c>
      <c r="E26" s="59">
        <f>'Shipping Invoice'!J30*$N$1</f>
        <v>20.72</v>
      </c>
      <c r="F26" s="59">
        <f t="shared" si="0"/>
        <v>41.44</v>
      </c>
      <c r="G26" s="60">
        <f t="shared" si="1"/>
        <v>20.72</v>
      </c>
      <c r="H26" s="63">
        <f t="shared" si="2"/>
        <v>41.44</v>
      </c>
    </row>
    <row r="27" spans="1:13" s="62" customFormat="1" ht="24">
      <c r="A27" s="56" t="str">
        <f>IF((LEN('Copy paste to Here'!G31))&gt;5,((CONCATENATE('Copy paste to Here'!G31," &amp; ",'Copy paste to Here'!D31,"  &amp;  ",'Copy paste to Here'!E31))),"Empty Cell")</f>
        <v>Anodized surgical steel eyebrow or helix barbell, 16g (1.2mm) with two 3mm balls &amp; Length: 10mm  &amp;  Color: Gold</v>
      </c>
      <c r="B27" s="57" t="str">
        <f>'Copy paste to Here'!C31</f>
        <v>BBETB</v>
      </c>
      <c r="C27" s="57" t="s">
        <v>731</v>
      </c>
      <c r="D27" s="58">
        <f>Invoice!B31</f>
        <v>2</v>
      </c>
      <c r="E27" s="59">
        <f>'Shipping Invoice'!J31*$N$1</f>
        <v>20.72</v>
      </c>
      <c r="F27" s="59">
        <f t="shared" si="0"/>
        <v>41.44</v>
      </c>
      <c r="G27" s="60">
        <f t="shared" si="1"/>
        <v>20.72</v>
      </c>
      <c r="H27" s="63">
        <f t="shared" si="2"/>
        <v>41.44</v>
      </c>
    </row>
    <row r="28" spans="1:13" s="62" customFormat="1" ht="36">
      <c r="A28" s="56" t="str">
        <f>IF((LEN('Copy paste to Here'!G32))&gt;5,((CONCATENATE('Copy paste to Here'!G32," &amp; ",'Copy paste to Here'!D32,"  &amp;  ",'Copy paste to Here'!E32))),"Empty Cell")</f>
        <v xml:space="preserve">Surgical steel tongue barbell, 14g (1.6mm) with a lower 5mm steel ball and with 6.2mm flat top with ferido glued crystal without resin cover - length 5/8'' (16mm) &amp; Crystal Color: Clear  &amp;  </v>
      </c>
      <c r="B28" s="57" t="str">
        <f>'Copy paste to Here'!C32</f>
        <v>BBFCS2</v>
      </c>
      <c r="C28" s="57" t="s">
        <v>733</v>
      </c>
      <c r="D28" s="58">
        <f>Invoice!B32</f>
        <v>8</v>
      </c>
      <c r="E28" s="59">
        <f>'Shipping Invoice'!J32*$N$1</f>
        <v>31.25</v>
      </c>
      <c r="F28" s="59">
        <f t="shared" si="0"/>
        <v>250</v>
      </c>
      <c r="G28" s="60">
        <f t="shared" si="1"/>
        <v>31.25</v>
      </c>
      <c r="H28" s="63">
        <f t="shared" si="2"/>
        <v>250</v>
      </c>
    </row>
    <row r="29" spans="1:13" s="62" customFormat="1" ht="36">
      <c r="A29" s="56" t="str">
        <f>IF((LEN('Copy paste to Here'!G33))&gt;5,((CONCATENATE('Copy paste to Here'!G33," &amp; ",'Copy paste to Here'!D33,"  &amp;  ",'Copy paste to Here'!E33))),"Empty Cell")</f>
        <v xml:space="preserve">Surgical steel tongue barbell, 14g (1.6mm) with a lower 5mm steel ball and with 6.2mm flat top with ferido glued crystal without resin cover - length 5/8'' (16mm) &amp; Crystal Color: AB  &amp;  </v>
      </c>
      <c r="B29" s="57" t="str">
        <f>'Copy paste to Here'!C33</f>
        <v>BBFCS2</v>
      </c>
      <c r="C29" s="57" t="s">
        <v>733</v>
      </c>
      <c r="D29" s="58">
        <f>Invoice!B33</f>
        <v>3</v>
      </c>
      <c r="E29" s="59">
        <f>'Shipping Invoice'!J33*$N$1</f>
        <v>31.25</v>
      </c>
      <c r="F29" s="59">
        <f t="shared" si="0"/>
        <v>93.75</v>
      </c>
      <c r="G29" s="60">
        <f t="shared" si="1"/>
        <v>31.25</v>
      </c>
      <c r="H29" s="63">
        <f t="shared" si="2"/>
        <v>93.75</v>
      </c>
    </row>
    <row r="30" spans="1:13" s="62" customFormat="1" ht="25.5">
      <c r="A30" s="56" t="str">
        <f>IF((LEN('Copy paste to Here'!G34))&gt;5,((CONCATENATE('Copy paste to Here'!G34," &amp; ",'Copy paste to Here'!D34,"  &amp;  ",'Copy paste to Here'!E34))),"Empty Cell")</f>
        <v xml:space="preserve">316L steel Industrial barbell, 14g (1.6mm) with two 5mm cones &amp; Length: 32mm  &amp;  </v>
      </c>
      <c r="B30" s="57" t="str">
        <f>'Copy paste to Here'!C34</f>
        <v>BBINDCN</v>
      </c>
      <c r="C30" s="57" t="s">
        <v>857</v>
      </c>
      <c r="D30" s="58">
        <f>Invoice!B34</f>
        <v>2</v>
      </c>
      <c r="E30" s="59">
        <f>'Shipping Invoice'!J34*$N$1</f>
        <v>8.7799999999999994</v>
      </c>
      <c r="F30" s="59">
        <f t="shared" si="0"/>
        <v>17.559999999999999</v>
      </c>
      <c r="G30" s="60">
        <f t="shared" si="1"/>
        <v>8.7799999999999994</v>
      </c>
      <c r="H30" s="63">
        <f t="shared" si="2"/>
        <v>17.559999999999999</v>
      </c>
    </row>
    <row r="31" spans="1:13" s="62" customFormat="1" ht="24">
      <c r="A31" s="56" t="str">
        <f>IF((LEN('Copy paste to Here'!G35))&gt;5,((CONCATENATE('Copy paste to Here'!G35," &amp; ",'Copy paste to Here'!D35,"  &amp;  ",'Copy paste to Here'!E35))),"Empty Cell")</f>
        <v>Premium PVD plated surgical steel industrial Barbell, 14g (1.6mm) with two 5mm cones &amp; Length: 32mm  &amp;  Color: Black</v>
      </c>
      <c r="B31" s="57" t="str">
        <f>'Copy paste to Here'!C35</f>
        <v>BBITCN</v>
      </c>
      <c r="C31" s="57" t="s">
        <v>736</v>
      </c>
      <c r="D31" s="58">
        <f>Invoice!B35</f>
        <v>2</v>
      </c>
      <c r="E31" s="59">
        <f>'Shipping Invoice'!J35*$N$1</f>
        <v>25.98</v>
      </c>
      <c r="F31" s="59">
        <f t="shared" si="0"/>
        <v>51.96</v>
      </c>
      <c r="G31" s="60">
        <f t="shared" si="1"/>
        <v>25.98</v>
      </c>
      <c r="H31" s="63">
        <f t="shared" si="2"/>
        <v>51.96</v>
      </c>
    </row>
    <row r="32" spans="1:13" s="62" customFormat="1" ht="36">
      <c r="A32" s="56" t="str">
        <f>IF((LEN('Copy paste to Here'!G36))&gt;5,((CONCATENATE('Copy paste to Here'!G36," &amp; ",'Copy paste to Here'!D36,"  &amp;  ",'Copy paste to Here'!E36))),"Empty Cell")</f>
        <v>Anodized surgical steel tongue barbell, 14g (1.6mm) with top 6mm jewel ball and lower 6mm steel ball &amp; Length: 16mm  &amp;  Color: Black Anodized w/ Rose crystal</v>
      </c>
      <c r="B32" s="57" t="str">
        <f>'Copy paste to Here'!C36</f>
        <v>BBTC</v>
      </c>
      <c r="C32" s="57" t="s">
        <v>738</v>
      </c>
      <c r="D32" s="58">
        <f>Invoice!B36</f>
        <v>6</v>
      </c>
      <c r="E32" s="59">
        <f>'Shipping Invoice'!J36*$N$1</f>
        <v>39.68</v>
      </c>
      <c r="F32" s="59">
        <f t="shared" si="0"/>
        <v>238.07999999999998</v>
      </c>
      <c r="G32" s="60">
        <f t="shared" si="1"/>
        <v>39.68</v>
      </c>
      <c r="H32" s="63">
        <f t="shared" si="2"/>
        <v>238.07999999999998</v>
      </c>
    </row>
    <row r="33" spans="1:8" s="62" customFormat="1" ht="24">
      <c r="A33" s="56" t="str">
        <f>IF((LEN('Copy paste to Here'!G37))&gt;5,((CONCATENATE('Copy paste to Here'!G37," &amp; ",'Copy paste to Here'!D37,"  &amp;  ",'Copy paste to Here'!E37))),"Empty Cell")</f>
        <v>Black PVD plated surgical steel ball closure ring, 18g (1mm) with 3mm ball &amp; Length: 8mm  &amp;  Color: Rainbow</v>
      </c>
      <c r="B33" s="57" t="str">
        <f>'Copy paste to Here'!C37</f>
        <v>BCRT18</v>
      </c>
      <c r="C33" s="57" t="s">
        <v>741</v>
      </c>
      <c r="D33" s="58">
        <f>Invoice!B37</f>
        <v>2</v>
      </c>
      <c r="E33" s="59">
        <f>'Shipping Invoice'!J37*$N$1</f>
        <v>20.72</v>
      </c>
      <c r="F33" s="59">
        <f t="shared" si="0"/>
        <v>41.44</v>
      </c>
      <c r="G33" s="60">
        <f t="shared" si="1"/>
        <v>20.72</v>
      </c>
      <c r="H33" s="63">
        <f t="shared" si="2"/>
        <v>41.44</v>
      </c>
    </row>
    <row r="34" spans="1:8" s="62" customFormat="1" ht="24">
      <c r="A34" s="56" t="str">
        <f>IF((LEN('Copy paste to Here'!G38))&gt;5,((CONCATENATE('Copy paste to Here'!G38," &amp; ",'Copy paste to Here'!D38,"  &amp;  ",'Copy paste to Here'!E38))),"Empty Cell")</f>
        <v>Anodized ball closure ring, 14g (1.6mm) with a 6mm ball &amp; Length: 10mm  &amp;  Color: Gold</v>
      </c>
      <c r="B34" s="57" t="str">
        <f>'Copy paste to Here'!C38</f>
        <v>BCRTG</v>
      </c>
      <c r="C34" s="57" t="s">
        <v>743</v>
      </c>
      <c r="D34" s="58">
        <f>Invoice!B38</f>
        <v>2</v>
      </c>
      <c r="E34" s="59">
        <f>'Shipping Invoice'!J38*$N$1</f>
        <v>22.47</v>
      </c>
      <c r="F34" s="59">
        <f t="shared" si="0"/>
        <v>44.94</v>
      </c>
      <c r="G34" s="60">
        <f t="shared" si="1"/>
        <v>22.47</v>
      </c>
      <c r="H34" s="63">
        <f t="shared" si="2"/>
        <v>44.94</v>
      </c>
    </row>
    <row r="35" spans="1:8" s="62" customFormat="1" ht="24">
      <c r="A35" s="56" t="str">
        <f>IF((LEN('Copy paste to Here'!G39))&gt;5,((CONCATENATE('Copy paste to Here'!G39," &amp; ",'Copy paste to Here'!D39,"  &amp;  ",'Copy paste to Here'!E39))),"Empty Cell")</f>
        <v xml:space="preserve">Surgical steel Industrial zig-zag barbell, 14g (1.6mm) with two 5mm balls &amp; Length: 39mm  &amp;  </v>
      </c>
      <c r="B35" s="57" t="str">
        <f>'Copy paste to Here'!C39</f>
        <v>BDA14</v>
      </c>
      <c r="C35" s="57" t="s">
        <v>745</v>
      </c>
      <c r="D35" s="58">
        <f>Invoice!B39</f>
        <v>15</v>
      </c>
      <c r="E35" s="59">
        <f>'Shipping Invoice'!J39*$N$1</f>
        <v>21.77</v>
      </c>
      <c r="F35" s="59">
        <f t="shared" si="0"/>
        <v>326.55</v>
      </c>
      <c r="G35" s="60">
        <f t="shared" si="1"/>
        <v>21.77</v>
      </c>
      <c r="H35" s="63">
        <f t="shared" si="2"/>
        <v>326.55</v>
      </c>
    </row>
    <row r="36" spans="1:8" s="62" customFormat="1" ht="24">
      <c r="A36" s="56" t="str">
        <f>IF((LEN('Copy paste to Here'!G40))&gt;5,((CONCATENATE('Copy paste to Here'!G40," &amp; ",'Copy paste to Here'!D40,"  &amp;  ",'Copy paste to Here'!E40))),"Empty Cell")</f>
        <v>PVD plated 316L steel eyebrow banana, 18g (1mm) with two 3mm balls &amp; Color: High Polish  &amp;  Length: 6mm</v>
      </c>
      <c r="B36" s="57" t="str">
        <f>'Copy paste to Here'!C40</f>
        <v>BN18B3</v>
      </c>
      <c r="C36" s="57" t="s">
        <v>748</v>
      </c>
      <c r="D36" s="58">
        <f>Invoice!B40</f>
        <v>2</v>
      </c>
      <c r="E36" s="59">
        <f>'Shipping Invoice'!J40*$N$1</f>
        <v>6.67</v>
      </c>
      <c r="F36" s="59">
        <f t="shared" si="0"/>
        <v>13.34</v>
      </c>
      <c r="G36" s="60">
        <f t="shared" si="1"/>
        <v>6.67</v>
      </c>
      <c r="H36" s="63">
        <f t="shared" si="2"/>
        <v>13.34</v>
      </c>
    </row>
    <row r="37" spans="1:8" s="62" customFormat="1" ht="25.5">
      <c r="A37" s="56" t="str">
        <f>IF((LEN('Copy paste to Here'!G41))&gt;5,((CONCATENATE('Copy paste to Here'!G41," &amp; ",'Copy paste to Here'!D41,"  &amp;  ",'Copy paste to Here'!E41))),"Empty Cell")</f>
        <v xml:space="preserve">Surgical steel eyebrow banana, 20g (0.8mm) with two 3mm cones &amp; Length: 8mm  &amp;  </v>
      </c>
      <c r="B37" s="57" t="str">
        <f>'Copy paste to Here'!C41</f>
        <v>BNE20CN</v>
      </c>
      <c r="C37" s="57" t="s">
        <v>751</v>
      </c>
      <c r="D37" s="58">
        <f>Invoice!B41</f>
        <v>2</v>
      </c>
      <c r="E37" s="59">
        <f>'Shipping Invoice'!J41*$N$1</f>
        <v>13.69</v>
      </c>
      <c r="F37" s="59">
        <f t="shared" si="0"/>
        <v>27.38</v>
      </c>
      <c r="G37" s="60">
        <f t="shared" si="1"/>
        <v>13.69</v>
      </c>
      <c r="H37" s="63">
        <f t="shared" si="2"/>
        <v>27.38</v>
      </c>
    </row>
    <row r="38" spans="1:8" s="62" customFormat="1" ht="24">
      <c r="A38" s="56" t="str">
        <f>IF((LEN('Copy paste to Here'!G42))&gt;5,((CONCATENATE('Copy paste to Here'!G42," &amp; ",'Copy paste to Here'!D42,"  &amp;  ",'Copy paste to Here'!E42))),"Empty Cell")</f>
        <v xml:space="preserve">Surgical steel eyebrow banana, 16g (1.2mm) with two internally threaded 3mm balls &amp; Length: 8mm  &amp;  </v>
      </c>
      <c r="B38" s="57" t="str">
        <f>'Copy paste to Here'!C42</f>
        <v>BNEBIN</v>
      </c>
      <c r="C38" s="57" t="s">
        <v>753</v>
      </c>
      <c r="D38" s="58">
        <f>Invoice!B42</f>
        <v>9</v>
      </c>
      <c r="E38" s="59">
        <f>'Shipping Invoice'!J42*$N$1</f>
        <v>27.74</v>
      </c>
      <c r="F38" s="59">
        <f t="shared" si="0"/>
        <v>249.66</v>
      </c>
      <c r="G38" s="60">
        <f t="shared" si="1"/>
        <v>27.74</v>
      </c>
      <c r="H38" s="63">
        <f t="shared" si="2"/>
        <v>249.66</v>
      </c>
    </row>
    <row r="39" spans="1:8" s="62" customFormat="1" ht="24">
      <c r="A39" s="56" t="str">
        <f>IF((LEN('Copy paste to Here'!G43))&gt;5,((CONCATENATE('Copy paste to Here'!G43," &amp; ",'Copy paste to Here'!D43,"  &amp;  ",'Copy paste to Here'!E43))),"Empty Cell")</f>
        <v>Anodized surgical steel eyebrow banana, 20g (0.8mm) with two 3mm balls &amp; Length: 10mm  &amp;  Color: Black</v>
      </c>
      <c r="B39" s="57" t="str">
        <f>'Copy paste to Here'!C43</f>
        <v>BNET20B</v>
      </c>
      <c r="C39" s="57" t="s">
        <v>755</v>
      </c>
      <c r="D39" s="58">
        <f>Invoice!B43</f>
        <v>2</v>
      </c>
      <c r="E39" s="59">
        <f>'Shipping Invoice'!J43*$N$1</f>
        <v>20.72</v>
      </c>
      <c r="F39" s="59">
        <f t="shared" si="0"/>
        <v>41.44</v>
      </c>
      <c r="G39" s="60">
        <f t="shared" si="1"/>
        <v>20.72</v>
      </c>
      <c r="H39" s="63">
        <f t="shared" si="2"/>
        <v>41.44</v>
      </c>
    </row>
    <row r="40" spans="1:8" s="62" customFormat="1" ht="24">
      <c r="A40" s="56" t="str">
        <f>IF((LEN('Copy paste to Here'!G44))&gt;5,((CONCATENATE('Copy paste to Here'!G44," &amp; ",'Copy paste to Here'!D44,"  &amp;  ",'Copy paste to Here'!E44))),"Empty Cell")</f>
        <v>Anodized surgical steel eyebrow banana, 20g (0.8mm) with two 3mm balls &amp; Length: 10mm  &amp;  Color: Gold</v>
      </c>
      <c r="B40" s="57" t="str">
        <f>'Copy paste to Here'!C44</f>
        <v>BNET20B</v>
      </c>
      <c r="C40" s="57" t="s">
        <v>755</v>
      </c>
      <c r="D40" s="58">
        <f>Invoice!B44</f>
        <v>8</v>
      </c>
      <c r="E40" s="59">
        <f>'Shipping Invoice'!J44*$N$1</f>
        <v>20.72</v>
      </c>
      <c r="F40" s="59">
        <f t="shared" si="0"/>
        <v>165.76</v>
      </c>
      <c r="G40" s="60">
        <f t="shared" si="1"/>
        <v>20.72</v>
      </c>
      <c r="H40" s="63">
        <f t="shared" si="2"/>
        <v>165.76</v>
      </c>
    </row>
    <row r="41" spans="1:8" s="62" customFormat="1" ht="24">
      <c r="A41" s="56" t="str">
        <f>IF((LEN('Copy paste to Here'!G45))&gt;5,((CONCATENATE('Copy paste to Here'!G45," &amp; ",'Copy paste to Here'!D45,"  &amp;  ",'Copy paste to Here'!E45))),"Empty Cell")</f>
        <v xml:space="preserve">Rose gold PVD plated surgical steel eyebrow banana, 16g (1.2mm) with two 3mm balls &amp; Length: 8mm  &amp;  </v>
      </c>
      <c r="B41" s="57" t="str">
        <f>'Copy paste to Here'!C45</f>
        <v>BNETTB</v>
      </c>
      <c r="C41" s="57" t="s">
        <v>757</v>
      </c>
      <c r="D41" s="58">
        <f>Invoice!B45</f>
        <v>2</v>
      </c>
      <c r="E41" s="59">
        <f>'Shipping Invoice'!J45*$N$1</f>
        <v>20.72</v>
      </c>
      <c r="F41" s="59">
        <f t="shared" si="0"/>
        <v>41.44</v>
      </c>
      <c r="G41" s="60">
        <f t="shared" si="1"/>
        <v>20.72</v>
      </c>
      <c r="H41" s="63">
        <f t="shared" si="2"/>
        <v>41.44</v>
      </c>
    </row>
    <row r="42" spans="1:8" s="62" customFormat="1" ht="36">
      <c r="A42" s="56" t="str">
        <f>IF((LEN('Copy paste to Here'!G46))&gt;5,((CONCATENATE('Copy paste to Here'!G46," &amp; ",'Copy paste to Here'!D46,"  &amp;  ",'Copy paste to Here'!E46))),"Empty Cell")</f>
        <v>Clear bio flexible belly banana, 14g (1.6mm) with a 5mm and a 10mm jewel ball - length 5/8'' (16mm) ''cut to fit to your size'' &amp; Crystal Color: Clear  &amp;  Color: Clear</v>
      </c>
      <c r="B42" s="57" t="str">
        <f>'Copy paste to Here'!C46</f>
        <v>BNOCC</v>
      </c>
      <c r="C42" s="57" t="s">
        <v>759</v>
      </c>
      <c r="D42" s="58">
        <f>Invoice!B46</f>
        <v>1</v>
      </c>
      <c r="E42" s="59">
        <f>'Shipping Invoice'!J46*$N$1</f>
        <v>52.32</v>
      </c>
      <c r="F42" s="59">
        <f t="shared" si="0"/>
        <v>52.32</v>
      </c>
      <c r="G42" s="60">
        <f t="shared" si="1"/>
        <v>52.32</v>
      </c>
      <c r="H42" s="63">
        <f t="shared" si="2"/>
        <v>52.32</v>
      </c>
    </row>
    <row r="43" spans="1:8" s="62" customFormat="1" ht="36">
      <c r="A43" s="56" t="str">
        <f>IF((LEN('Copy paste to Here'!G47))&gt;5,((CONCATENATE('Copy paste to Here'!G47," &amp; ",'Copy paste to Here'!D47,"  &amp;  ",'Copy paste to Here'!E47))),"Empty Cell")</f>
        <v>Clear bio flexible belly banana, 14g (1.6mm) with a 5mm and a 10mm jewel ball - length 5/8'' (16mm) ''cut to fit to your size'' &amp; Crystal Color: AB  &amp;  Color: Clear</v>
      </c>
      <c r="B43" s="57" t="str">
        <f>'Copy paste to Here'!C47</f>
        <v>BNOCC</v>
      </c>
      <c r="C43" s="57" t="s">
        <v>759</v>
      </c>
      <c r="D43" s="58">
        <f>Invoice!B47</f>
        <v>1</v>
      </c>
      <c r="E43" s="59">
        <f>'Shipping Invoice'!J47*$N$1</f>
        <v>52.32</v>
      </c>
      <c r="F43" s="59">
        <f t="shared" si="0"/>
        <v>52.32</v>
      </c>
      <c r="G43" s="60">
        <f t="shared" si="1"/>
        <v>52.32</v>
      </c>
      <c r="H43" s="63">
        <f t="shared" si="2"/>
        <v>52.32</v>
      </c>
    </row>
    <row r="44" spans="1:8" s="62" customFormat="1" ht="36">
      <c r="A44" s="56" t="str">
        <f>IF((LEN('Copy paste to Here'!G48))&gt;5,((CONCATENATE('Copy paste to Here'!G48," &amp; ",'Copy paste to Here'!D48,"  &amp;  ",'Copy paste to Here'!E48))),"Empty Cell")</f>
        <v>Clear bio flexible belly banana, 14g (1.6mm) with a 5mm and a 10mm jewel ball - length 5/8'' (16mm) ''cut to fit to your size'' &amp; Crystal Color: Sapphire  &amp;  Color: Clear</v>
      </c>
      <c r="B44" s="57" t="str">
        <f>'Copy paste to Here'!C48</f>
        <v>BNOCC</v>
      </c>
      <c r="C44" s="57" t="s">
        <v>759</v>
      </c>
      <c r="D44" s="58">
        <f>Invoice!B48</f>
        <v>1</v>
      </c>
      <c r="E44" s="59">
        <f>'Shipping Invoice'!J48*$N$1</f>
        <v>52.32</v>
      </c>
      <c r="F44" s="59">
        <f t="shared" si="0"/>
        <v>52.32</v>
      </c>
      <c r="G44" s="60">
        <f t="shared" si="1"/>
        <v>52.32</v>
      </c>
      <c r="H44" s="63">
        <f t="shared" si="2"/>
        <v>52.32</v>
      </c>
    </row>
    <row r="45" spans="1:8" s="62" customFormat="1" ht="36">
      <c r="A45" s="56" t="str">
        <f>IF((LEN('Copy paste to Here'!G49))&gt;5,((CONCATENATE('Copy paste to Here'!G49," &amp; ",'Copy paste to Here'!D49,"  &amp;  ",'Copy paste to Here'!E49))),"Empty Cell")</f>
        <v>Clear bio flexible belly banana, 14g (1.6mm) with a 5mm and a 10mm jewel ball - length 5/8'' (16mm) ''cut to fit to your size'' &amp; Crystal Color: Aquamarine  &amp;  Color: Clear</v>
      </c>
      <c r="B45" s="57" t="str">
        <f>'Copy paste to Here'!C49</f>
        <v>BNOCC</v>
      </c>
      <c r="C45" s="57" t="s">
        <v>759</v>
      </c>
      <c r="D45" s="58">
        <f>Invoice!B49</f>
        <v>1</v>
      </c>
      <c r="E45" s="59">
        <f>'Shipping Invoice'!J49*$N$1</f>
        <v>52.32</v>
      </c>
      <c r="F45" s="59">
        <f t="shared" si="0"/>
        <v>52.32</v>
      </c>
      <c r="G45" s="60">
        <f t="shared" si="1"/>
        <v>52.32</v>
      </c>
      <c r="H45" s="63">
        <f t="shared" si="2"/>
        <v>52.32</v>
      </c>
    </row>
    <row r="46" spans="1:8" s="62" customFormat="1" ht="24">
      <c r="A46" s="56" t="str">
        <f>IF((LEN('Copy paste to Here'!G50))&gt;5,((CONCATENATE('Copy paste to Here'!G50," &amp; ",'Copy paste to Here'!D50,"  &amp;  ",'Copy paste to Here'!E50))),"Empty Cell")</f>
        <v>Bioflexible belly piercing retainer, 16g to 14g (1.6mm to 1.2mm) with rubber O-ring &amp; Length: 8mm  &amp;  Gauge: 1.6mm</v>
      </c>
      <c r="B46" s="57" t="str">
        <f>'Copy paste to Here'!C50</f>
        <v>BNRT</v>
      </c>
      <c r="C46" s="57" t="s">
        <v>618</v>
      </c>
      <c r="D46" s="58">
        <f>Invoice!B50</f>
        <v>6</v>
      </c>
      <c r="E46" s="59">
        <f>'Shipping Invoice'!J50*$N$1</f>
        <v>4.92</v>
      </c>
      <c r="F46" s="59">
        <f t="shared" si="0"/>
        <v>29.52</v>
      </c>
      <c r="G46" s="60">
        <f t="shared" si="1"/>
        <v>4.92</v>
      </c>
      <c r="H46" s="63">
        <f t="shared" si="2"/>
        <v>29.52</v>
      </c>
    </row>
    <row r="47" spans="1:8" s="62" customFormat="1" ht="24">
      <c r="A47" s="56" t="str">
        <f>IF((LEN('Copy paste to Here'!G51))&gt;5,((CONCATENATE('Copy paste to Here'!G51," &amp; ",'Copy paste to Here'!D51,"  &amp;  ",'Copy paste to Here'!E51))),"Empty Cell")</f>
        <v>Bioflexible belly piercing retainer, 16g to 14g (1.6mm to 1.2mm) with rubber O-ring &amp; Length: 10mm  &amp;  Gauge: 1.6mm</v>
      </c>
      <c r="B47" s="57" t="str">
        <f>'Copy paste to Here'!C51</f>
        <v>BNRT</v>
      </c>
      <c r="C47" s="57" t="s">
        <v>618</v>
      </c>
      <c r="D47" s="58">
        <f>Invoice!B51</f>
        <v>68</v>
      </c>
      <c r="E47" s="59">
        <f>'Shipping Invoice'!J51*$N$1</f>
        <v>4.92</v>
      </c>
      <c r="F47" s="59">
        <f t="shared" si="0"/>
        <v>334.56</v>
      </c>
      <c r="G47" s="60">
        <f t="shared" si="1"/>
        <v>4.92</v>
      </c>
      <c r="H47" s="63">
        <f t="shared" si="2"/>
        <v>334.56</v>
      </c>
    </row>
    <row r="48" spans="1:8" s="62" customFormat="1" ht="24">
      <c r="A48" s="56" t="str">
        <f>IF((LEN('Copy paste to Here'!G52))&gt;5,((CONCATENATE('Copy paste to Here'!G52," &amp; ",'Copy paste to Here'!D52,"  &amp;  ",'Copy paste to Here'!E52))),"Empty Cell")</f>
        <v>Bioflexible belly piercing retainer, 16g to 14g (1.6mm to 1.2mm) with rubber O-ring &amp; Length: 12mm  &amp;  Gauge: 1.6mm</v>
      </c>
      <c r="B48" s="57" t="str">
        <f>'Copy paste to Here'!C52</f>
        <v>BNRT</v>
      </c>
      <c r="C48" s="57" t="s">
        <v>618</v>
      </c>
      <c r="D48" s="58">
        <f>Invoice!B52</f>
        <v>46</v>
      </c>
      <c r="E48" s="59">
        <f>'Shipping Invoice'!J52*$N$1</f>
        <v>4.92</v>
      </c>
      <c r="F48" s="59">
        <f t="shared" si="0"/>
        <v>226.32</v>
      </c>
      <c r="G48" s="60">
        <f t="shared" si="1"/>
        <v>4.92</v>
      </c>
      <c r="H48" s="63">
        <f t="shared" si="2"/>
        <v>226.32</v>
      </c>
    </row>
    <row r="49" spans="1:8" s="62" customFormat="1" ht="24">
      <c r="A49" s="56" t="str">
        <f>IF((LEN('Copy paste to Here'!G53))&gt;5,((CONCATENATE('Copy paste to Here'!G53," &amp; ",'Copy paste to Here'!D53,"  &amp;  ",'Copy paste to Here'!E53))),"Empty Cell")</f>
        <v>Anodized surgical steel eyebrow banana, 16g (1.2mm) with two 5mm balls &amp; Length: 12mm  &amp;  Color: Black</v>
      </c>
      <c r="B49" s="57" t="str">
        <f>'Copy paste to Here'!C53</f>
        <v>BNTB5S</v>
      </c>
      <c r="C49" s="57" t="s">
        <v>761</v>
      </c>
      <c r="D49" s="58">
        <f>Invoice!B53</f>
        <v>2</v>
      </c>
      <c r="E49" s="59">
        <f>'Shipping Invoice'!J53*$N$1</f>
        <v>20.72</v>
      </c>
      <c r="F49" s="59">
        <f t="shared" si="0"/>
        <v>41.44</v>
      </c>
      <c r="G49" s="60">
        <f t="shared" si="1"/>
        <v>20.72</v>
      </c>
      <c r="H49" s="63">
        <f t="shared" si="2"/>
        <v>41.44</v>
      </c>
    </row>
    <row r="50" spans="1:8" s="62" customFormat="1" ht="24">
      <c r="A50" s="56" t="str">
        <f>IF((LEN('Copy paste to Here'!G54))&gt;5,((CONCATENATE('Copy paste to Here'!G54," &amp; ",'Copy paste to Here'!D54,"  &amp;  ",'Copy paste to Here'!E54))),"Empty Cell")</f>
        <v xml:space="preserve">Surgical steel circular barbell, 18g (1mm) with two 3mm balls &amp; Length: 8mm  &amp;  </v>
      </c>
      <c r="B50" s="57" t="str">
        <f>'Copy paste to Here'!C54</f>
        <v>CB18B3</v>
      </c>
      <c r="C50" s="57" t="s">
        <v>763</v>
      </c>
      <c r="D50" s="58">
        <f>Invoice!B54</f>
        <v>18</v>
      </c>
      <c r="E50" s="59">
        <f>'Shipping Invoice'!J54*$N$1</f>
        <v>10.18</v>
      </c>
      <c r="F50" s="59">
        <f t="shared" si="0"/>
        <v>183.24</v>
      </c>
      <c r="G50" s="60">
        <f t="shared" si="1"/>
        <v>10.18</v>
      </c>
      <c r="H50" s="63">
        <f t="shared" si="2"/>
        <v>183.24</v>
      </c>
    </row>
    <row r="51" spans="1:8" s="62" customFormat="1" ht="24">
      <c r="A51" s="56" t="str">
        <f>IF((LEN('Copy paste to Here'!G55))&gt;5,((CONCATENATE('Copy paste to Here'!G55," &amp; ",'Copy paste to Here'!D55,"  &amp;  ",'Copy paste to Here'!E55))),"Empty Cell")</f>
        <v xml:space="preserve">Surgical steel circular barbell, 18g (1mm) with two 3mm balls &amp; Length: 10mm  &amp;  </v>
      </c>
      <c r="B51" s="57" t="str">
        <f>'Copy paste to Here'!C55</f>
        <v>CB18B3</v>
      </c>
      <c r="C51" s="57" t="s">
        <v>763</v>
      </c>
      <c r="D51" s="58">
        <f>Invoice!B55</f>
        <v>2</v>
      </c>
      <c r="E51" s="59">
        <f>'Shipping Invoice'!J55*$N$1</f>
        <v>10.18</v>
      </c>
      <c r="F51" s="59">
        <f t="shared" si="0"/>
        <v>20.36</v>
      </c>
      <c r="G51" s="60">
        <f t="shared" si="1"/>
        <v>10.18</v>
      </c>
      <c r="H51" s="63">
        <f t="shared" si="2"/>
        <v>20.36</v>
      </c>
    </row>
    <row r="52" spans="1:8" s="62" customFormat="1" ht="24">
      <c r="A52" s="56" t="str">
        <f>IF((LEN('Copy paste to Here'!G56))&gt;5,((CONCATENATE('Copy paste to Here'!G56," &amp; ",'Copy paste to Here'!D56,"  &amp;  ",'Copy paste to Here'!E56))),"Empty Cell")</f>
        <v xml:space="preserve">Surgical steel circular barbell, 20g (0.8mm) with two 3mm balls &amp; Length: 10mm  &amp;  </v>
      </c>
      <c r="B52" s="57" t="str">
        <f>'Copy paste to Here'!C56</f>
        <v>CB20B</v>
      </c>
      <c r="C52" s="57" t="s">
        <v>765</v>
      </c>
      <c r="D52" s="58">
        <f>Invoice!B56</f>
        <v>2</v>
      </c>
      <c r="E52" s="59">
        <f>'Shipping Invoice'!J56*$N$1</f>
        <v>13.69</v>
      </c>
      <c r="F52" s="59">
        <f t="shared" si="0"/>
        <v>27.38</v>
      </c>
      <c r="G52" s="60">
        <f t="shared" si="1"/>
        <v>13.69</v>
      </c>
      <c r="H52" s="63">
        <f t="shared" si="2"/>
        <v>27.38</v>
      </c>
    </row>
    <row r="53" spans="1:8" s="62" customFormat="1" ht="24">
      <c r="A53" s="56" t="str">
        <f>IF((LEN('Copy paste to Here'!G57))&gt;5,((CONCATENATE('Copy paste to Here'!G57," &amp; ",'Copy paste to Here'!D57,"  &amp;  ",'Copy paste to Here'!E57))),"Empty Cell")</f>
        <v>Premium PVD plated surgical steel circular barbell, 16g (1.2mm) with two 3mm balls &amp; Length: 8mm  &amp;  Color: Blue</v>
      </c>
      <c r="B53" s="57" t="str">
        <f>'Copy paste to Here'!C57</f>
        <v>CBETB</v>
      </c>
      <c r="C53" s="57" t="s">
        <v>767</v>
      </c>
      <c r="D53" s="58">
        <f>Invoice!B57</f>
        <v>2</v>
      </c>
      <c r="E53" s="59">
        <f>'Shipping Invoice'!J57*$N$1</f>
        <v>20.72</v>
      </c>
      <c r="F53" s="59">
        <f t="shared" si="0"/>
        <v>41.44</v>
      </c>
      <c r="G53" s="60">
        <f t="shared" si="1"/>
        <v>20.72</v>
      </c>
      <c r="H53" s="63">
        <f t="shared" si="2"/>
        <v>41.44</v>
      </c>
    </row>
    <row r="54" spans="1:8" s="62" customFormat="1" ht="24">
      <c r="A54" s="56" t="str">
        <f>IF((LEN('Copy paste to Here'!G58))&gt;5,((CONCATENATE('Copy paste to Here'!G58," &amp; ",'Copy paste to Here'!D58,"  &amp;  ",'Copy paste to Here'!E58))),"Empty Cell")</f>
        <v>Premium PVD plated surgical steel circular barbell, 16g (1.2mm) with two 3mm balls &amp; Length: 10mm  &amp;  Color: Blue</v>
      </c>
      <c r="B54" s="57" t="str">
        <f>'Copy paste to Here'!C58</f>
        <v>CBETB</v>
      </c>
      <c r="C54" s="57" t="s">
        <v>767</v>
      </c>
      <c r="D54" s="58">
        <f>Invoice!B58</f>
        <v>2</v>
      </c>
      <c r="E54" s="59">
        <f>'Shipping Invoice'!J58*$N$1</f>
        <v>20.72</v>
      </c>
      <c r="F54" s="59">
        <f t="shared" si="0"/>
        <v>41.44</v>
      </c>
      <c r="G54" s="60">
        <f t="shared" si="1"/>
        <v>20.72</v>
      </c>
      <c r="H54" s="63">
        <f t="shared" si="2"/>
        <v>41.44</v>
      </c>
    </row>
    <row r="55" spans="1:8" s="62" customFormat="1" ht="24">
      <c r="A55" s="56" t="str">
        <f>IF((LEN('Copy paste to Here'!G59))&gt;5,((CONCATENATE('Copy paste to Here'!G59," &amp; ",'Copy paste to Here'!D59,"  &amp;  ",'Copy paste to Here'!E59))),"Empty Cell")</f>
        <v>Premium PVD plated surgical steel circular barbell, 16g (1.2mm) with two 3mm cones &amp; Length: 8mm  &amp;  Color: Black</v>
      </c>
      <c r="B55" s="57" t="str">
        <f>'Copy paste to Here'!C59</f>
        <v>CBETCN</v>
      </c>
      <c r="C55" s="57" t="s">
        <v>769</v>
      </c>
      <c r="D55" s="58">
        <f>Invoice!B59</f>
        <v>2</v>
      </c>
      <c r="E55" s="59">
        <f>'Shipping Invoice'!J59*$N$1</f>
        <v>20.72</v>
      </c>
      <c r="F55" s="59">
        <f t="shared" si="0"/>
        <v>41.44</v>
      </c>
      <c r="G55" s="60">
        <f t="shared" si="1"/>
        <v>20.72</v>
      </c>
      <c r="H55" s="63">
        <f t="shared" si="2"/>
        <v>41.44</v>
      </c>
    </row>
    <row r="56" spans="1:8" s="62" customFormat="1" ht="25.5">
      <c r="A56" s="56" t="str">
        <f>IF((LEN('Copy paste to Here'!G60))&gt;5,((CONCATENATE('Copy paste to Here'!G60," &amp; ",'Copy paste to Here'!D60,"  &amp;  ",'Copy paste to Here'!E60))),"Empty Cell")</f>
        <v xml:space="preserve">Rose gold PVD plated surgical steel circular barbell, 16g (1.2mm) with two 3mm cones &amp; Length: 10mm  &amp;  </v>
      </c>
      <c r="B56" s="57" t="str">
        <f>'Copy paste to Here'!C60</f>
        <v>CBETTCN</v>
      </c>
      <c r="C56" s="57" t="s">
        <v>771</v>
      </c>
      <c r="D56" s="58">
        <f>Invoice!B60</f>
        <v>4</v>
      </c>
      <c r="E56" s="59">
        <f>'Shipping Invoice'!J60*$N$1</f>
        <v>20.72</v>
      </c>
      <c r="F56" s="59">
        <f t="shared" si="0"/>
        <v>82.88</v>
      </c>
      <c r="G56" s="60">
        <f t="shared" si="1"/>
        <v>20.72</v>
      </c>
      <c r="H56" s="63">
        <f t="shared" si="2"/>
        <v>82.88</v>
      </c>
    </row>
    <row r="57" spans="1:8" s="62" customFormat="1" ht="24">
      <c r="A57" s="56" t="str">
        <f>IF((LEN('Copy paste to Here'!G61))&gt;5,((CONCATENATE('Copy paste to Here'!G61," &amp; ",'Copy paste to Here'!D61,"  &amp;  ",'Copy paste to Here'!E61))),"Empty Cell")</f>
        <v>PVD plated surgical steel circular barbell 18g (1mm) with two 3mm balls &amp; Length: 6mm  &amp;  Color: Black</v>
      </c>
      <c r="B57" s="57" t="str">
        <f>'Copy paste to Here'!C61</f>
        <v>CBT18B3</v>
      </c>
      <c r="C57" s="57" t="s">
        <v>773</v>
      </c>
      <c r="D57" s="58">
        <f>Invoice!B61</f>
        <v>10</v>
      </c>
      <c r="E57" s="59">
        <f>'Shipping Invoice'!J61*$N$1</f>
        <v>23.18</v>
      </c>
      <c r="F57" s="59">
        <f t="shared" si="0"/>
        <v>231.8</v>
      </c>
      <c r="G57" s="60">
        <f t="shared" si="1"/>
        <v>23.18</v>
      </c>
      <c r="H57" s="63">
        <f t="shared" si="2"/>
        <v>231.8</v>
      </c>
    </row>
    <row r="58" spans="1:8" s="62" customFormat="1" ht="24">
      <c r="A58" s="56" t="str">
        <f>IF((LEN('Copy paste to Here'!G62))&gt;5,((CONCATENATE('Copy paste to Here'!G62," &amp; ",'Copy paste to Here'!D62,"  &amp;  ",'Copy paste to Here'!E62))),"Empty Cell")</f>
        <v>PVD plated surgical steel circular barbell 18g (1mm) with two 3mm balls &amp; Length: 8mm  &amp;  Color: Rainbow</v>
      </c>
      <c r="B58" s="57" t="str">
        <f>'Copy paste to Here'!C62</f>
        <v>CBT18B3</v>
      </c>
      <c r="C58" s="57" t="s">
        <v>773</v>
      </c>
      <c r="D58" s="58">
        <f>Invoice!B62</f>
        <v>6</v>
      </c>
      <c r="E58" s="59">
        <f>'Shipping Invoice'!J62*$N$1</f>
        <v>23.18</v>
      </c>
      <c r="F58" s="59">
        <f t="shared" si="0"/>
        <v>139.07999999999998</v>
      </c>
      <c r="G58" s="60">
        <f t="shared" si="1"/>
        <v>23.18</v>
      </c>
      <c r="H58" s="63">
        <f t="shared" si="2"/>
        <v>139.07999999999998</v>
      </c>
    </row>
    <row r="59" spans="1:8" s="62" customFormat="1" ht="24">
      <c r="A59" s="56" t="str">
        <f>IF((LEN('Copy paste to Here'!G63))&gt;5,((CONCATENATE('Copy paste to Here'!G63," &amp; ",'Copy paste to Here'!D63,"  &amp;  ",'Copy paste to Here'!E63))),"Empty Cell")</f>
        <v>PVD plated surgical steel circular barbell 18g (1mm) with two 3mm balls &amp; Length: 10mm  &amp;  Color: Black</v>
      </c>
      <c r="B59" s="57" t="str">
        <f>'Copy paste to Here'!C63</f>
        <v>CBT18B3</v>
      </c>
      <c r="C59" s="57" t="s">
        <v>773</v>
      </c>
      <c r="D59" s="58">
        <f>Invoice!B63</f>
        <v>2</v>
      </c>
      <c r="E59" s="59">
        <f>'Shipping Invoice'!J63*$N$1</f>
        <v>23.18</v>
      </c>
      <c r="F59" s="59">
        <f t="shared" si="0"/>
        <v>46.36</v>
      </c>
      <c r="G59" s="60">
        <f t="shared" si="1"/>
        <v>23.18</v>
      </c>
      <c r="H59" s="63">
        <f t="shared" si="2"/>
        <v>46.36</v>
      </c>
    </row>
    <row r="60" spans="1:8" s="62" customFormat="1" ht="24">
      <c r="A60" s="56" t="str">
        <f>IF((LEN('Copy paste to Here'!G64))&gt;5,((CONCATENATE('Copy paste to Here'!G64," &amp; ",'Copy paste to Here'!D64,"  &amp;  ",'Copy paste to Here'!E64))),"Empty Cell")</f>
        <v>PVD plated surgical steel circular barbell 18g (1mm) with two 3mm balls &amp; Length: 10mm  &amp;  Color: Rainbow</v>
      </c>
      <c r="B60" s="57" t="str">
        <f>'Copy paste to Here'!C64</f>
        <v>CBT18B3</v>
      </c>
      <c r="C60" s="57" t="s">
        <v>773</v>
      </c>
      <c r="D60" s="58">
        <f>Invoice!B64</f>
        <v>8</v>
      </c>
      <c r="E60" s="59">
        <f>'Shipping Invoice'!J64*$N$1</f>
        <v>23.18</v>
      </c>
      <c r="F60" s="59">
        <f t="shared" si="0"/>
        <v>185.44</v>
      </c>
      <c r="G60" s="60">
        <f t="shared" si="1"/>
        <v>23.18</v>
      </c>
      <c r="H60" s="63">
        <f t="shared" si="2"/>
        <v>185.44</v>
      </c>
    </row>
    <row r="61" spans="1:8" s="62" customFormat="1" ht="24">
      <c r="A61" s="56" t="str">
        <f>IF((LEN('Copy paste to Here'!G65))&gt;5,((CONCATENATE('Copy paste to Here'!G65," &amp; ",'Copy paste to Here'!D65,"  &amp;  ",'Copy paste to Here'!E65))),"Empty Cell")</f>
        <v>PVD plated surgical steel circular barbell 20g (0.8mm) with two 3mm balls &amp; Length: 6mm  &amp;  Color: Gold</v>
      </c>
      <c r="B61" s="57" t="str">
        <f>'Copy paste to Here'!C65</f>
        <v>CBT20B</v>
      </c>
      <c r="C61" s="57" t="s">
        <v>775</v>
      </c>
      <c r="D61" s="58">
        <f>Invoice!B65</f>
        <v>2</v>
      </c>
      <c r="E61" s="59">
        <f>'Shipping Invoice'!J65*$N$1</f>
        <v>24.23</v>
      </c>
      <c r="F61" s="59">
        <f t="shared" si="0"/>
        <v>48.46</v>
      </c>
      <c r="G61" s="60">
        <f t="shared" si="1"/>
        <v>24.23</v>
      </c>
      <c r="H61" s="63">
        <f t="shared" si="2"/>
        <v>48.46</v>
      </c>
    </row>
    <row r="62" spans="1:8" s="62" customFormat="1" ht="24">
      <c r="A62" s="56" t="str">
        <f>IF((LEN('Copy paste to Here'!G66))&gt;5,((CONCATENATE('Copy paste to Here'!G66," &amp; ",'Copy paste to Here'!D66,"  &amp;  ",'Copy paste to Here'!E66))),"Empty Cell")</f>
        <v>PVD plated surgical steel circular barbell 20g (0.8mm) with two 3mm balls &amp; Length: 10mm  &amp;  Color: Black</v>
      </c>
      <c r="B62" s="57" t="str">
        <f>'Copy paste to Here'!C66</f>
        <v>CBT20B</v>
      </c>
      <c r="C62" s="57" t="s">
        <v>775</v>
      </c>
      <c r="D62" s="58">
        <f>Invoice!B66</f>
        <v>2</v>
      </c>
      <c r="E62" s="59">
        <f>'Shipping Invoice'!J66*$N$1</f>
        <v>24.23</v>
      </c>
      <c r="F62" s="59">
        <f t="shared" si="0"/>
        <v>48.46</v>
      </c>
      <c r="G62" s="60">
        <f t="shared" si="1"/>
        <v>24.23</v>
      </c>
      <c r="H62" s="63">
        <f t="shared" si="2"/>
        <v>48.46</v>
      </c>
    </row>
    <row r="63" spans="1:8" s="62" customFormat="1" ht="24">
      <c r="A63" s="56" t="str">
        <f>IF((LEN('Copy paste to Here'!G67))&gt;5,((CONCATENATE('Copy paste to Here'!G67," &amp; ",'Copy paste to Here'!D67,"  &amp;  ",'Copy paste to Here'!E67))),"Empty Cell")</f>
        <v>Anodized surgical steel circular barbell, 14g (1.6mm) with two 4mm balls &amp; Length: 8mm  &amp;  Color: Black</v>
      </c>
      <c r="B63" s="57" t="str">
        <f>'Copy paste to Here'!C67</f>
        <v>CBTB4</v>
      </c>
      <c r="C63" s="57" t="s">
        <v>777</v>
      </c>
      <c r="D63" s="58">
        <f>Invoice!B67</f>
        <v>10</v>
      </c>
      <c r="E63" s="59">
        <f>'Shipping Invoice'!J67*$N$1</f>
        <v>22.47</v>
      </c>
      <c r="F63" s="59">
        <f t="shared" si="0"/>
        <v>224.7</v>
      </c>
      <c r="G63" s="60">
        <f t="shared" si="1"/>
        <v>22.47</v>
      </c>
      <c r="H63" s="63">
        <f t="shared" si="2"/>
        <v>224.7</v>
      </c>
    </row>
    <row r="64" spans="1:8" s="62" customFormat="1" ht="24">
      <c r="A64" s="56" t="str">
        <f>IF((LEN('Copy paste to Here'!G68))&gt;5,((CONCATENATE('Copy paste to Here'!G68," &amp; ",'Copy paste to Here'!D68,"  &amp;  ",'Copy paste to Here'!E68))),"Empty Cell")</f>
        <v>Anodized surgical steel circular barbell, 14g (1.6mm) with two 4mm cones &amp; Length: 8mm  &amp;  Color: Black</v>
      </c>
      <c r="B64" s="57" t="str">
        <f>'Copy paste to Here'!C68</f>
        <v>CBTCNM</v>
      </c>
      <c r="C64" s="57" t="s">
        <v>779</v>
      </c>
      <c r="D64" s="58">
        <f>Invoice!B68</f>
        <v>10</v>
      </c>
      <c r="E64" s="59">
        <f>'Shipping Invoice'!J68*$N$1</f>
        <v>22.47</v>
      </c>
      <c r="F64" s="59">
        <f t="shared" si="0"/>
        <v>224.7</v>
      </c>
      <c r="G64" s="60">
        <f t="shared" si="1"/>
        <v>22.47</v>
      </c>
      <c r="H64" s="63">
        <f t="shared" si="2"/>
        <v>224.7</v>
      </c>
    </row>
    <row r="65" spans="1:8" s="62" customFormat="1" ht="24">
      <c r="A65" s="56" t="str">
        <f>IF((LEN('Copy paste to Here'!G69))&gt;5,((CONCATENATE('Copy paste to Here'!G69," &amp; ",'Copy paste to Here'!D69,"  &amp;  ",'Copy paste to Here'!E69))),"Empty Cell")</f>
        <v xml:space="preserve">Bio flexible eyebrow retainer, 16g (1.2mm) - length 1/4'' to 1/2'' (6mm to 12mm) &amp; Length: 6mm  &amp;  </v>
      </c>
      <c r="B65" s="57" t="str">
        <f>'Copy paste to Here'!C69</f>
        <v>EBRT</v>
      </c>
      <c r="C65" s="57" t="s">
        <v>781</v>
      </c>
      <c r="D65" s="58">
        <f>Invoice!B69</f>
        <v>58</v>
      </c>
      <c r="E65" s="59">
        <f>'Shipping Invoice'!J69*$N$1</f>
        <v>4.92</v>
      </c>
      <c r="F65" s="59">
        <f t="shared" si="0"/>
        <v>285.36</v>
      </c>
      <c r="G65" s="60">
        <f t="shared" si="1"/>
        <v>4.92</v>
      </c>
      <c r="H65" s="63">
        <f t="shared" si="2"/>
        <v>285.36</v>
      </c>
    </row>
    <row r="66" spans="1:8" s="62" customFormat="1" ht="24">
      <c r="A66" s="56" t="str">
        <f>IF((LEN('Copy paste to Here'!G70))&gt;5,((CONCATENATE('Copy paste to Here'!G70," &amp; ",'Copy paste to Here'!D70,"  &amp;  ",'Copy paste to Here'!E70))),"Empty Cell")</f>
        <v xml:space="preserve">Bio flexible eyebrow retainer, 16g (1.2mm) - length 1/4'' to 1/2'' (6mm to 12mm) &amp; Length: 8mm  &amp;  </v>
      </c>
      <c r="B66" s="57" t="str">
        <f>'Copy paste to Here'!C70</f>
        <v>EBRT</v>
      </c>
      <c r="C66" s="57" t="s">
        <v>781</v>
      </c>
      <c r="D66" s="58">
        <f>Invoice!B70</f>
        <v>94</v>
      </c>
      <c r="E66" s="59">
        <f>'Shipping Invoice'!J70*$N$1</f>
        <v>4.92</v>
      </c>
      <c r="F66" s="59">
        <f t="shared" si="0"/>
        <v>462.48</v>
      </c>
      <c r="G66" s="60">
        <f t="shared" si="1"/>
        <v>4.92</v>
      </c>
      <c r="H66" s="63">
        <f t="shared" si="2"/>
        <v>462.48</v>
      </c>
    </row>
    <row r="67" spans="1:8" s="62" customFormat="1" ht="24">
      <c r="A67" s="56" t="str">
        <f>IF((LEN('Copy paste to Here'!G71))&gt;5,((CONCATENATE('Copy paste to Here'!G71," &amp; ",'Copy paste to Here'!D71,"  &amp;  ",'Copy paste to Here'!E71))),"Empty Cell")</f>
        <v xml:space="preserve">Bio flexible eyebrow retainer, 16g (1.2mm) - length 1/4'' to 1/2'' (6mm to 12mm) &amp; Length: 10mm  &amp;  </v>
      </c>
      <c r="B67" s="57" t="str">
        <f>'Copy paste to Here'!C71</f>
        <v>EBRT</v>
      </c>
      <c r="C67" s="57" t="s">
        <v>781</v>
      </c>
      <c r="D67" s="58">
        <f>Invoice!B71</f>
        <v>12</v>
      </c>
      <c r="E67" s="59">
        <f>'Shipping Invoice'!J71*$N$1</f>
        <v>4.92</v>
      </c>
      <c r="F67" s="59">
        <f t="shared" si="0"/>
        <v>59.04</v>
      </c>
      <c r="G67" s="60">
        <f t="shared" si="1"/>
        <v>4.92</v>
      </c>
      <c r="H67" s="63">
        <f t="shared" si="2"/>
        <v>59.04</v>
      </c>
    </row>
    <row r="68" spans="1:8" s="62" customFormat="1" ht="24">
      <c r="A68" s="56" t="str">
        <f>IF((LEN('Copy paste to Here'!G72))&gt;5,((CONCATENATE('Copy paste to Here'!G72," &amp; ",'Copy paste to Here'!D72,"  &amp;  ",'Copy paste to Here'!E72))),"Empty Cell")</f>
        <v xml:space="preserve">Bio flexible eyebrow retainer, 16g (1.2mm) - length 1/4'' to 1/2'' (6mm to 12mm) &amp; Length: 12mm  &amp;  </v>
      </c>
      <c r="B68" s="57" t="str">
        <f>'Copy paste to Here'!C72</f>
        <v>EBRT</v>
      </c>
      <c r="C68" s="57" t="s">
        <v>781</v>
      </c>
      <c r="D68" s="58">
        <f>Invoice!B72</f>
        <v>8</v>
      </c>
      <c r="E68" s="59">
        <f>'Shipping Invoice'!J72*$N$1</f>
        <v>4.92</v>
      </c>
      <c r="F68" s="59">
        <f t="shared" si="0"/>
        <v>39.36</v>
      </c>
      <c r="G68" s="60">
        <f t="shared" si="1"/>
        <v>4.92</v>
      </c>
      <c r="H68" s="63">
        <f t="shared" si="2"/>
        <v>39.36</v>
      </c>
    </row>
    <row r="69" spans="1:8" s="62" customFormat="1" ht="24">
      <c r="A69" s="56" t="str">
        <f>IF((LEN('Copy paste to Here'!G73))&gt;5,((CONCATENATE('Copy paste to Here'!G73," &amp; ",'Copy paste to Here'!D73,"  &amp;  ",'Copy paste to Here'!E73))),"Empty Cell")</f>
        <v>Bioflex eyebrow banana, 16g (1.2mm) with two 3mm balls &amp; Length: 8mm  &amp;  Color: Clear</v>
      </c>
      <c r="B69" s="57" t="str">
        <f>'Copy paste to Here'!C73</f>
        <v>FBNEVB</v>
      </c>
      <c r="C69" s="57" t="s">
        <v>782</v>
      </c>
      <c r="D69" s="58">
        <f>Invoice!B73</f>
        <v>8</v>
      </c>
      <c r="E69" s="59">
        <f>'Shipping Invoice'!J73*$N$1</f>
        <v>8.43</v>
      </c>
      <c r="F69" s="59">
        <f t="shared" si="0"/>
        <v>67.44</v>
      </c>
      <c r="G69" s="60">
        <f t="shared" si="1"/>
        <v>8.43</v>
      </c>
      <c r="H69" s="63">
        <f t="shared" si="2"/>
        <v>67.44</v>
      </c>
    </row>
    <row r="70" spans="1:8" s="62" customFormat="1" ht="24">
      <c r="A70" s="56" t="str">
        <f>IF((LEN('Copy paste to Here'!G74))&gt;5,((CONCATENATE('Copy paste to Here'!G74," &amp; ",'Copy paste to Here'!D74,"  &amp;  ",'Copy paste to Here'!E74))),"Empty Cell")</f>
        <v>Bioflex eyebrow banana, 16g (1.2mm) with two 3mm balls &amp; Length: 10mm  &amp;  Color: Black</v>
      </c>
      <c r="B70" s="57" t="str">
        <f>'Copy paste to Here'!C74</f>
        <v>FBNEVB</v>
      </c>
      <c r="C70" s="57" t="s">
        <v>782</v>
      </c>
      <c r="D70" s="58">
        <f>Invoice!B74</f>
        <v>12</v>
      </c>
      <c r="E70" s="59">
        <f>'Shipping Invoice'!J74*$N$1</f>
        <v>8.43</v>
      </c>
      <c r="F70" s="59">
        <f t="shared" si="0"/>
        <v>101.16</v>
      </c>
      <c r="G70" s="60">
        <f t="shared" si="1"/>
        <v>8.43</v>
      </c>
      <c r="H70" s="63">
        <f t="shared" si="2"/>
        <v>101.16</v>
      </c>
    </row>
    <row r="71" spans="1:8" s="62" customFormat="1" ht="24">
      <c r="A71" s="56" t="str">
        <f>IF((LEN('Copy paste to Here'!G75))&gt;5,((CONCATENATE('Copy paste to Here'!G75," &amp; ",'Copy paste to Here'!D75,"  &amp;  ",'Copy paste to Here'!E75))),"Empty Cell")</f>
        <v>Bioflex eyebrow banana, 16g (1.2mm) with two 3mm balls &amp; Length: 10mm  &amp;  Color: Clear</v>
      </c>
      <c r="B71" s="57" t="str">
        <f>'Copy paste to Here'!C75</f>
        <v>FBNEVB</v>
      </c>
      <c r="C71" s="57" t="s">
        <v>782</v>
      </c>
      <c r="D71" s="58">
        <f>Invoice!B75</f>
        <v>4</v>
      </c>
      <c r="E71" s="59">
        <f>'Shipping Invoice'!J75*$N$1</f>
        <v>8.43</v>
      </c>
      <c r="F71" s="59">
        <f t="shared" si="0"/>
        <v>33.72</v>
      </c>
      <c r="G71" s="60">
        <f t="shared" si="1"/>
        <v>8.43</v>
      </c>
      <c r="H71" s="63">
        <f t="shared" si="2"/>
        <v>33.72</v>
      </c>
    </row>
    <row r="72" spans="1:8" s="62" customFormat="1" ht="25.5">
      <c r="A72" s="56" t="str">
        <f>IF((LEN('Copy paste to Here'!G76))&gt;5,((CONCATENATE('Copy paste to Here'!G76," &amp; ",'Copy paste to Here'!D76,"  &amp;  ",'Copy paste to Here'!E76))),"Empty Cell")</f>
        <v>Bioflex eyebrow banana, 16g (1.2mm) with two 3mm cones &amp; Length: 10mm  &amp;  Color: Black</v>
      </c>
      <c r="B72" s="57" t="str">
        <f>'Copy paste to Here'!C76</f>
        <v>FBNEVCN</v>
      </c>
      <c r="C72" s="57" t="s">
        <v>784</v>
      </c>
      <c r="D72" s="58">
        <f>Invoice!B76</f>
        <v>12</v>
      </c>
      <c r="E72" s="59">
        <f>'Shipping Invoice'!J76*$N$1</f>
        <v>9.1300000000000008</v>
      </c>
      <c r="F72" s="59">
        <f t="shared" si="0"/>
        <v>109.56</v>
      </c>
      <c r="G72" s="60">
        <f t="shared" si="1"/>
        <v>9.1300000000000008</v>
      </c>
      <c r="H72" s="63">
        <f t="shared" si="2"/>
        <v>109.56</v>
      </c>
    </row>
    <row r="73" spans="1:8" s="62" customFormat="1" ht="24">
      <c r="A73" s="56" t="str">
        <f>IF((LEN('Copy paste to Here'!G77))&gt;5,((CONCATENATE('Copy paste to Here'!G77," &amp; ",'Copy paste to Here'!D77,"  &amp;  ",'Copy paste to Here'!E77))),"Empty Cell")</f>
        <v>Acrylic fake plug without rubber O-rings &amp; Size: 8mm  &amp;  Color: Green</v>
      </c>
      <c r="B73" s="57" t="str">
        <f>'Copy paste to Here'!C77</f>
        <v>IPVRD</v>
      </c>
      <c r="C73" s="57" t="s">
        <v>786</v>
      </c>
      <c r="D73" s="58">
        <f>Invoice!B77</f>
        <v>2</v>
      </c>
      <c r="E73" s="59">
        <f>'Shipping Invoice'!J77*$N$1</f>
        <v>11.94</v>
      </c>
      <c r="F73" s="59">
        <f t="shared" si="0"/>
        <v>23.88</v>
      </c>
      <c r="G73" s="60">
        <f t="shared" si="1"/>
        <v>11.94</v>
      </c>
      <c r="H73" s="63">
        <f t="shared" si="2"/>
        <v>23.88</v>
      </c>
    </row>
    <row r="74" spans="1:8" s="62" customFormat="1" ht="24">
      <c r="A74" s="56" t="str">
        <f>IF((LEN('Copy paste to Here'!G78))&gt;5,((CONCATENATE('Copy paste to Here'!G78," &amp; ",'Copy paste to Here'!D78,"  &amp;  ",'Copy paste to Here'!E78))),"Empty Cell")</f>
        <v>Acrylic fake plug without rubber O-rings &amp; Size: 8mm  &amp;  Color: Orange</v>
      </c>
      <c r="B74" s="57" t="str">
        <f>'Copy paste to Here'!C78</f>
        <v>IPVRD</v>
      </c>
      <c r="C74" s="57" t="s">
        <v>786</v>
      </c>
      <c r="D74" s="58">
        <f>Invoice!B78</f>
        <v>2</v>
      </c>
      <c r="E74" s="59">
        <f>'Shipping Invoice'!J78*$N$1</f>
        <v>11.94</v>
      </c>
      <c r="F74" s="59">
        <f t="shared" si="0"/>
        <v>23.88</v>
      </c>
      <c r="G74" s="60">
        <f t="shared" si="1"/>
        <v>11.94</v>
      </c>
      <c r="H74" s="63">
        <f t="shared" si="2"/>
        <v>23.88</v>
      </c>
    </row>
    <row r="75" spans="1:8" s="62" customFormat="1" ht="24">
      <c r="A75" s="56" t="str">
        <f>IF((LEN('Copy paste to Here'!G79))&gt;5,((CONCATENATE('Copy paste to Here'!G79," &amp; ",'Copy paste to Here'!D79,"  &amp;  ",'Copy paste to Here'!E79))),"Empty Cell")</f>
        <v>Acrylic fake plug without rubber O-rings &amp; Size: 8mm  &amp;  Color: Purple</v>
      </c>
      <c r="B75" s="57" t="str">
        <f>'Copy paste to Here'!C79</f>
        <v>IPVRD</v>
      </c>
      <c r="C75" s="57" t="s">
        <v>786</v>
      </c>
      <c r="D75" s="58">
        <f>Invoice!B79</f>
        <v>2</v>
      </c>
      <c r="E75" s="59">
        <f>'Shipping Invoice'!J79*$N$1</f>
        <v>11.94</v>
      </c>
      <c r="F75" s="59">
        <f t="shared" si="0"/>
        <v>23.88</v>
      </c>
      <c r="G75" s="60">
        <f t="shared" si="1"/>
        <v>11.94</v>
      </c>
      <c r="H75" s="63">
        <f t="shared" si="2"/>
        <v>23.88</v>
      </c>
    </row>
    <row r="76" spans="1:8" s="62" customFormat="1" ht="24">
      <c r="A76" s="56" t="str">
        <f>IF((LEN('Copy paste to Here'!G80))&gt;5,((CONCATENATE('Copy paste to Here'!G80," &amp; ",'Copy paste to Here'!D80,"  &amp;  ",'Copy paste to Here'!E80))),"Empty Cell")</f>
        <v xml:space="preserve">Surgical steel labret, 18g (1mm) with 3mm cone &amp; Length: 8mm  &amp;  </v>
      </c>
      <c r="B76" s="57" t="str">
        <f>'Copy paste to Here'!C80</f>
        <v>LB18CN3</v>
      </c>
      <c r="C76" s="57" t="s">
        <v>791</v>
      </c>
      <c r="D76" s="58">
        <f>Invoice!B80</f>
        <v>2</v>
      </c>
      <c r="E76" s="59">
        <f>'Shipping Invoice'!J80*$N$1</f>
        <v>8.43</v>
      </c>
      <c r="F76" s="59">
        <f t="shared" si="0"/>
        <v>16.86</v>
      </c>
      <c r="G76" s="60">
        <f t="shared" si="1"/>
        <v>8.43</v>
      </c>
      <c r="H76" s="63">
        <f t="shared" si="2"/>
        <v>16.86</v>
      </c>
    </row>
    <row r="77" spans="1:8" s="62" customFormat="1" ht="24">
      <c r="A77" s="56" t="str">
        <f>IF((LEN('Copy paste to Here'!G81))&gt;5,((CONCATENATE('Copy paste to Here'!G81," &amp; ",'Copy paste to Here'!D81,"  &amp;  ",'Copy paste to Here'!E81))),"Empty Cell")</f>
        <v xml:space="preserve">Bio flexible labret, 16g (1.2mm) with a 3mm push in steel ball &amp; Length: 6mm  &amp;  </v>
      </c>
      <c r="B77" s="57" t="str">
        <f>'Copy paste to Here'!C81</f>
        <v>LBIB</v>
      </c>
      <c r="C77" s="57" t="s">
        <v>793</v>
      </c>
      <c r="D77" s="58">
        <f>Invoice!B81</f>
        <v>8</v>
      </c>
      <c r="E77" s="59">
        <f>'Shipping Invoice'!J81*$N$1</f>
        <v>10.18</v>
      </c>
      <c r="F77" s="59">
        <f t="shared" si="0"/>
        <v>81.44</v>
      </c>
      <c r="G77" s="60">
        <f t="shared" si="1"/>
        <v>10.18</v>
      </c>
      <c r="H77" s="63">
        <f t="shared" si="2"/>
        <v>81.44</v>
      </c>
    </row>
    <row r="78" spans="1:8" s="62" customFormat="1" ht="24">
      <c r="A78" s="56" t="str">
        <f>IF((LEN('Copy paste to Here'!G82))&gt;5,((CONCATENATE('Copy paste to Here'!G82," &amp; ",'Copy paste to Here'!D82,"  &amp;  ",'Copy paste to Here'!E82))),"Empty Cell")</f>
        <v xml:space="preserve">Bio flexible labret, 16g (1.2mm) with a 3mm push in steel ball &amp; Length: 8mm  &amp;  </v>
      </c>
      <c r="B78" s="57" t="str">
        <f>'Copy paste to Here'!C82</f>
        <v>LBIB</v>
      </c>
      <c r="C78" s="57" t="s">
        <v>793</v>
      </c>
      <c r="D78" s="58">
        <f>Invoice!B82</f>
        <v>8</v>
      </c>
      <c r="E78" s="59">
        <f>'Shipping Invoice'!J82*$N$1</f>
        <v>10.18</v>
      </c>
      <c r="F78" s="59">
        <f t="shared" si="0"/>
        <v>81.44</v>
      </c>
      <c r="G78" s="60">
        <f t="shared" si="1"/>
        <v>10.18</v>
      </c>
      <c r="H78" s="63">
        <f t="shared" si="2"/>
        <v>81.44</v>
      </c>
    </row>
    <row r="79" spans="1:8" s="62" customFormat="1" ht="24">
      <c r="A79" s="56" t="str">
        <f>IF((LEN('Copy paste to Here'!G83))&gt;5,((CONCATENATE('Copy paste to Here'!G83," &amp; ",'Copy paste to Here'!D83,"  &amp;  ",'Copy paste to Here'!E83))),"Empty Cell")</f>
        <v xml:space="preserve">Bio flexible labret, 16g (1.2mm) with a 3mm push in steel ball &amp; Length: 10mm  &amp;  </v>
      </c>
      <c r="B79" s="57" t="str">
        <f>'Copy paste to Here'!C83</f>
        <v>LBIB</v>
      </c>
      <c r="C79" s="57" t="s">
        <v>793</v>
      </c>
      <c r="D79" s="58">
        <f>Invoice!B83</f>
        <v>8</v>
      </c>
      <c r="E79" s="59">
        <f>'Shipping Invoice'!J83*$N$1</f>
        <v>10.18</v>
      </c>
      <c r="F79" s="59">
        <f t="shared" si="0"/>
        <v>81.44</v>
      </c>
      <c r="G79" s="60">
        <f t="shared" si="1"/>
        <v>10.18</v>
      </c>
      <c r="H79" s="63">
        <f t="shared" si="2"/>
        <v>81.44</v>
      </c>
    </row>
    <row r="80" spans="1:8" s="62" customFormat="1" ht="24">
      <c r="A80" s="56" t="str">
        <f>IF((LEN('Copy paste to Here'!G84))&gt;5,((CONCATENATE('Copy paste to Here'!G84," &amp; ",'Copy paste to Here'!D84,"  &amp;  ",'Copy paste to Here'!E84))),"Empty Cell")</f>
        <v>Anodized surgical steel labret, 14g (1.6mm) with a 4mm cone &amp; Length: 6mm  &amp;  Color: Rainbow</v>
      </c>
      <c r="B80" s="57" t="str">
        <f>'Copy paste to Here'!C84</f>
        <v>LBTCN4</v>
      </c>
      <c r="C80" s="57" t="s">
        <v>795</v>
      </c>
      <c r="D80" s="58">
        <f>Invoice!B84</f>
        <v>2</v>
      </c>
      <c r="E80" s="59">
        <f>'Shipping Invoice'!J84*$N$1</f>
        <v>20.72</v>
      </c>
      <c r="F80" s="59">
        <f t="shared" si="0"/>
        <v>41.44</v>
      </c>
      <c r="G80" s="60">
        <f t="shared" si="1"/>
        <v>20.72</v>
      </c>
      <c r="H80" s="63">
        <f t="shared" si="2"/>
        <v>41.44</v>
      </c>
    </row>
    <row r="81" spans="1:8" s="62" customFormat="1" ht="24">
      <c r="A81" s="56" t="str">
        <f>IF((LEN('Copy paste to Here'!G85))&gt;5,((CONCATENATE('Copy paste to Here'!G85," &amp; ",'Copy paste to Here'!D85,"  &amp;  ",'Copy paste to Here'!E85))),"Empty Cell")</f>
        <v xml:space="preserve">Clear acrylic flexible nose bone retainer, 22g (0.6mm) and 20g (0.8mm) with 2mm flat disk shaped top &amp; Gauge: 0.8mm  &amp;  </v>
      </c>
      <c r="B81" s="57" t="str">
        <f>'Copy paste to Here'!C85</f>
        <v>NBRTD</v>
      </c>
      <c r="C81" s="57" t="s">
        <v>797</v>
      </c>
      <c r="D81" s="58">
        <f>Invoice!B85</f>
        <v>15</v>
      </c>
      <c r="E81" s="59">
        <f>'Shipping Invoice'!J85*$N$1</f>
        <v>4.92</v>
      </c>
      <c r="F81" s="59">
        <f t="shared" si="0"/>
        <v>73.8</v>
      </c>
      <c r="G81" s="60">
        <f t="shared" si="1"/>
        <v>4.92</v>
      </c>
      <c r="H81" s="63">
        <f t="shared" si="2"/>
        <v>73.8</v>
      </c>
    </row>
    <row r="82" spans="1:8" s="62" customFormat="1" ht="24">
      <c r="A82" s="56" t="str">
        <f>IF((LEN('Copy paste to Here'!G86))&gt;5,((CONCATENATE('Copy paste to Here'!G86," &amp; ",'Copy paste to Here'!D86,"  &amp;  ",'Copy paste to Here'!E86))),"Empty Cell")</f>
        <v xml:space="preserve">Clear acrylic flexible nose stud retainer, 20g (0.8mm) with 2mm flat disk shaped top &amp;   &amp;  </v>
      </c>
      <c r="B82" s="57" t="str">
        <f>'Copy paste to Here'!C86</f>
        <v>NSRTD</v>
      </c>
      <c r="C82" s="57" t="s">
        <v>800</v>
      </c>
      <c r="D82" s="58">
        <f>Invoice!B86</f>
        <v>40</v>
      </c>
      <c r="E82" s="59">
        <f>'Shipping Invoice'!J86*$N$1</f>
        <v>4.92</v>
      </c>
      <c r="F82" s="59">
        <f t="shared" si="0"/>
        <v>196.8</v>
      </c>
      <c r="G82" s="60">
        <f t="shared" si="1"/>
        <v>4.92</v>
      </c>
      <c r="H82" s="63">
        <f t="shared" si="2"/>
        <v>196.8</v>
      </c>
    </row>
    <row r="83" spans="1:8" s="62" customFormat="1" ht="24">
      <c r="A83" s="56" t="str">
        <f>IF((LEN('Copy paste to Here'!G87))&gt;5,((CONCATENATE('Copy paste to Here'!G87," &amp; ",'Copy paste to Here'!D87,"  &amp;  ",'Copy paste to Here'!E87))),"Empty Cell")</f>
        <v>Anodized surgical steel nose screw, 20g (0.8mm) with 2mm round crystal tops &amp; Color: Black  &amp;  Crystal Color: Aquamarine</v>
      </c>
      <c r="B83" s="57" t="str">
        <f>'Copy paste to Here'!C87</f>
        <v>NSTC</v>
      </c>
      <c r="C83" s="57" t="s">
        <v>802</v>
      </c>
      <c r="D83" s="58">
        <f>Invoice!B87</f>
        <v>2</v>
      </c>
      <c r="E83" s="59">
        <f>'Shipping Invoice'!J87*$N$1</f>
        <v>15.45</v>
      </c>
      <c r="F83" s="59">
        <f t="shared" ref="F83:F146" si="3">D83*E83</f>
        <v>30.9</v>
      </c>
      <c r="G83" s="60">
        <f t="shared" ref="G83:G146" si="4">E83*$E$14</f>
        <v>15.45</v>
      </c>
      <c r="H83" s="63">
        <f t="shared" ref="H83:H146" si="5">D83*G83</f>
        <v>30.9</v>
      </c>
    </row>
    <row r="84" spans="1:8" s="62" customFormat="1" ht="24">
      <c r="A84" s="56" t="str">
        <f>IF((LEN('Copy paste to Here'!G88))&gt;5,((CONCATENATE('Copy paste to Here'!G88," &amp; ",'Copy paste to Here'!D88,"  &amp;  ",'Copy paste to Here'!E88))),"Empty Cell")</f>
        <v>Anodized surgical steel nose screw, 20g (0.8mm) with 2mm round crystal tops &amp; Color: Black  &amp;  Crystal Color: Light Siam</v>
      </c>
      <c r="B84" s="57" t="str">
        <f>'Copy paste to Here'!C88</f>
        <v>NSTC</v>
      </c>
      <c r="C84" s="57" t="s">
        <v>802</v>
      </c>
      <c r="D84" s="58">
        <f>Invoice!B88</f>
        <v>2</v>
      </c>
      <c r="E84" s="59">
        <f>'Shipping Invoice'!J88*$N$1</f>
        <v>15.45</v>
      </c>
      <c r="F84" s="59">
        <f t="shared" si="3"/>
        <v>30.9</v>
      </c>
      <c r="G84" s="60">
        <f t="shared" si="4"/>
        <v>15.45</v>
      </c>
      <c r="H84" s="63">
        <f t="shared" si="5"/>
        <v>30.9</v>
      </c>
    </row>
    <row r="85" spans="1:8" s="62" customFormat="1">
      <c r="A85" s="56" t="str">
        <f>IF((LEN('Copy paste to Here'!G89))&gt;5,((CONCATENATE('Copy paste to Here'!G89," &amp; ",'Copy paste to Here'!D89,"  &amp;  ",'Copy paste to Here'!E89))),"Empty Cell")</f>
        <v xml:space="preserve">Coconut wood double flared solid plug &amp; Gauge: 5mm  &amp;  </v>
      </c>
      <c r="B85" s="57" t="str">
        <f>'Copy paste to Here'!C89</f>
        <v>PWB</v>
      </c>
      <c r="C85" s="57" t="s">
        <v>858</v>
      </c>
      <c r="D85" s="58">
        <f>Invoice!B89</f>
        <v>10</v>
      </c>
      <c r="E85" s="59">
        <f>'Shipping Invoice'!J89*$N$1</f>
        <v>31.25</v>
      </c>
      <c r="F85" s="59">
        <f t="shared" si="3"/>
        <v>312.5</v>
      </c>
      <c r="G85" s="60">
        <f t="shared" si="4"/>
        <v>31.25</v>
      </c>
      <c r="H85" s="63">
        <f t="shared" si="5"/>
        <v>312.5</v>
      </c>
    </row>
    <row r="86" spans="1:8" s="62" customFormat="1" ht="24">
      <c r="A86" s="56" t="str">
        <f>IF((LEN('Copy paste to Here'!G90))&gt;5,((CONCATENATE('Copy paste to Here'!G90," &amp; ",'Copy paste to Here'!D90,"  &amp;  ",'Copy paste to Here'!E90))),"Empty Cell")</f>
        <v>316L Surgical steel septum retainer in a simple inverted U shape &amp; Gauge: 1.2mm  &amp;  Length: 12mm</v>
      </c>
      <c r="B86" s="57" t="str">
        <f>'Copy paste to Here'!C90</f>
        <v>SEPA</v>
      </c>
      <c r="C86" s="57" t="s">
        <v>859</v>
      </c>
      <c r="D86" s="58">
        <f>Invoice!B90</f>
        <v>2</v>
      </c>
      <c r="E86" s="59">
        <f>'Shipping Invoice'!J90*$N$1</f>
        <v>11.94</v>
      </c>
      <c r="F86" s="59">
        <f t="shared" si="3"/>
        <v>23.88</v>
      </c>
      <c r="G86" s="60">
        <f t="shared" si="4"/>
        <v>11.94</v>
      </c>
      <c r="H86" s="63">
        <f t="shared" si="5"/>
        <v>23.88</v>
      </c>
    </row>
    <row r="87" spans="1:8" s="62" customFormat="1" ht="36">
      <c r="A87" s="56" t="str">
        <f>IF((LEN('Copy paste to Here'!G91))&gt;5,((CONCATENATE('Copy paste to Here'!G91," &amp; ",'Copy paste to Here'!D91,"  &amp;  ",'Copy paste to Here'!E91))),"Empty Cell")</f>
        <v>PVD plated 316L steel septum retainer in a simple inverted U shape &amp; Pincher Size: Thickness 1.2mm &amp; width 12mm  &amp;  Color: Black</v>
      </c>
      <c r="B87" s="57" t="str">
        <f>'Copy paste to Here'!C91</f>
        <v>SEPTA</v>
      </c>
      <c r="C87" s="57" t="s">
        <v>860</v>
      </c>
      <c r="D87" s="58">
        <f>Invoice!B91</f>
        <v>2</v>
      </c>
      <c r="E87" s="59">
        <f>'Shipping Invoice'!J91*$N$1</f>
        <v>24.23</v>
      </c>
      <c r="F87" s="59">
        <f t="shared" si="3"/>
        <v>48.46</v>
      </c>
      <c r="G87" s="60">
        <f t="shared" si="4"/>
        <v>24.23</v>
      </c>
      <c r="H87" s="63">
        <f t="shared" si="5"/>
        <v>48.46</v>
      </c>
    </row>
    <row r="88" spans="1:8" s="62" customFormat="1" ht="36">
      <c r="A88" s="56" t="str">
        <f>IF((LEN('Copy paste to Here'!G92))&gt;5,((CONCATENATE('Copy paste to Here'!G92," &amp; ",'Copy paste to Here'!D92,"  &amp;  ",'Copy paste to Here'!E92))),"Empty Cell")</f>
        <v>PVD plated 316L steel septum retainer in a simple inverted U shape &amp; Pincher Size: Thickness 1.2mm &amp; width 12mm  &amp;  Color: Gold</v>
      </c>
      <c r="B88" s="57" t="str">
        <f>'Copy paste to Here'!C92</f>
        <v>SEPTA</v>
      </c>
      <c r="C88" s="57" t="s">
        <v>860</v>
      </c>
      <c r="D88" s="58">
        <f>Invoice!B92</f>
        <v>2</v>
      </c>
      <c r="E88" s="59">
        <f>'Shipping Invoice'!J92*$N$1</f>
        <v>24.23</v>
      </c>
      <c r="F88" s="59">
        <f t="shared" si="3"/>
        <v>48.46</v>
      </c>
      <c r="G88" s="60">
        <f t="shared" si="4"/>
        <v>24.23</v>
      </c>
      <c r="H88" s="63">
        <f t="shared" si="5"/>
        <v>48.46</v>
      </c>
    </row>
    <row r="89" spans="1:8" s="62" customFormat="1" ht="36">
      <c r="A89" s="56" t="str">
        <f>IF((LEN('Copy paste to Here'!G93))&gt;5,((CONCATENATE('Copy paste to Here'!G93," &amp; ",'Copy paste to Here'!D93,"  &amp;  ",'Copy paste to Here'!E93))),"Empty Cell")</f>
        <v>PVD plated 316L steel septum retainer in a simple inverted U shape &amp; Pincher Size: Thickness 1.2mm &amp; width 10mm  &amp;  Color: Gold</v>
      </c>
      <c r="B89" s="57" t="str">
        <f>'Copy paste to Here'!C93</f>
        <v>SEPTA</v>
      </c>
      <c r="C89" s="57" t="s">
        <v>860</v>
      </c>
      <c r="D89" s="58">
        <f>Invoice!B93</f>
        <v>2</v>
      </c>
      <c r="E89" s="59">
        <f>'Shipping Invoice'!J93*$N$1</f>
        <v>24.23</v>
      </c>
      <c r="F89" s="59">
        <f t="shared" si="3"/>
        <v>48.46</v>
      </c>
      <c r="G89" s="60">
        <f t="shared" si="4"/>
        <v>24.23</v>
      </c>
      <c r="H89" s="63">
        <f t="shared" si="5"/>
        <v>48.46</v>
      </c>
    </row>
    <row r="90" spans="1:8" s="62" customFormat="1" ht="24">
      <c r="A90" s="56" t="str">
        <f>IF((LEN('Copy paste to Here'!G94))&gt;5,((CONCATENATE('Copy paste to Here'!G94," &amp; ",'Copy paste to Here'!D94,"  &amp;  ",'Copy paste to Here'!E94))),"Empty Cell")</f>
        <v xml:space="preserve">Surgical steel eyebrow spiral, 20g (0.8mm) with two 3mm balls &amp; Length: 10mm  &amp;  </v>
      </c>
      <c r="B90" s="57" t="str">
        <f>'Copy paste to Here'!C94</f>
        <v>SP20B</v>
      </c>
      <c r="C90" s="57" t="s">
        <v>813</v>
      </c>
      <c r="D90" s="58">
        <f>Invoice!B94</f>
        <v>2</v>
      </c>
      <c r="E90" s="59">
        <f>'Shipping Invoice'!J94*$N$1</f>
        <v>13.69</v>
      </c>
      <c r="F90" s="59">
        <f t="shared" si="3"/>
        <v>27.38</v>
      </c>
      <c r="G90" s="60">
        <f t="shared" si="4"/>
        <v>13.69</v>
      </c>
      <c r="H90" s="63">
        <f t="shared" si="5"/>
        <v>27.38</v>
      </c>
    </row>
    <row r="91" spans="1:8" s="62" customFormat="1" ht="24">
      <c r="A91" s="56" t="str">
        <f>IF((LEN('Copy paste to Here'!G95))&gt;5,((CONCATENATE('Copy paste to Here'!G95," &amp; ",'Copy paste to Here'!D95,"  &amp;  ",'Copy paste to Here'!E95))),"Empty Cell")</f>
        <v>Premium PVD plated surgical steel eyebrow spiral, 16g (1.2mm) with two 3mm balls &amp; Length: 8mm  &amp;  Color: Black</v>
      </c>
      <c r="B91" s="57" t="str">
        <f>'Copy paste to Here'!C95</f>
        <v>SPETB</v>
      </c>
      <c r="C91" s="57" t="s">
        <v>606</v>
      </c>
      <c r="D91" s="58">
        <f>Invoice!B95</f>
        <v>1</v>
      </c>
      <c r="E91" s="59">
        <f>'Shipping Invoice'!J95*$N$1</f>
        <v>24.23</v>
      </c>
      <c r="F91" s="59">
        <f t="shared" si="3"/>
        <v>24.23</v>
      </c>
      <c r="G91" s="60">
        <f t="shared" si="4"/>
        <v>24.23</v>
      </c>
      <c r="H91" s="63">
        <f t="shared" si="5"/>
        <v>24.23</v>
      </c>
    </row>
    <row r="92" spans="1:8" s="62" customFormat="1" ht="24">
      <c r="A92" s="56" t="str">
        <f>IF((LEN('Copy paste to Here'!G96))&gt;5,((CONCATENATE('Copy paste to Here'!G96," &amp; ",'Copy paste to Here'!D96,"  &amp;  ",'Copy paste to Here'!E96))),"Empty Cell")</f>
        <v>Premium PVD plated surgical steel eyebrow spiral, 16g (1.2mm) with two 3mm cones &amp; Length: 8mm  &amp;  Color: Black</v>
      </c>
      <c r="B92" s="57" t="str">
        <f>'Copy paste to Here'!C96</f>
        <v>SPETCN</v>
      </c>
      <c r="C92" s="57" t="s">
        <v>815</v>
      </c>
      <c r="D92" s="58">
        <f>Invoice!B96</f>
        <v>1</v>
      </c>
      <c r="E92" s="59">
        <f>'Shipping Invoice'!J96*$N$1</f>
        <v>24.23</v>
      </c>
      <c r="F92" s="59">
        <f t="shared" si="3"/>
        <v>24.23</v>
      </c>
      <c r="G92" s="60">
        <f t="shared" si="4"/>
        <v>24.23</v>
      </c>
      <c r="H92" s="63">
        <f t="shared" si="5"/>
        <v>24.23</v>
      </c>
    </row>
    <row r="93" spans="1:8" s="62" customFormat="1" ht="24">
      <c r="A93" s="56" t="str">
        <f>IF((LEN('Copy paste to Here'!G97))&gt;5,((CONCATENATE('Copy paste to Here'!G97," &amp; ",'Copy paste to Here'!D97,"  &amp;  ",'Copy paste to Here'!E97))),"Empty Cell")</f>
        <v>Anodized surgical steel eyebrow spiral, 20g (0.8mm) with two 3mm cones &amp; Length: 6mm  &amp;  Color: Black</v>
      </c>
      <c r="B93" s="57" t="str">
        <f>'Copy paste to Here'!C97</f>
        <v>SPT20CN</v>
      </c>
      <c r="C93" s="57" t="s">
        <v>817</v>
      </c>
      <c r="D93" s="58">
        <f>Invoice!B97</f>
        <v>2</v>
      </c>
      <c r="E93" s="59">
        <f>'Shipping Invoice'!J97*$N$1</f>
        <v>20.72</v>
      </c>
      <c r="F93" s="59">
        <f t="shared" si="3"/>
        <v>41.44</v>
      </c>
      <c r="G93" s="60">
        <f t="shared" si="4"/>
        <v>20.72</v>
      </c>
      <c r="H93" s="63">
        <f t="shared" si="5"/>
        <v>41.44</v>
      </c>
    </row>
    <row r="94" spans="1:8" s="62" customFormat="1" ht="24">
      <c r="A94" s="56" t="str">
        <f>IF((LEN('Copy paste to Here'!G98))&gt;5,((CONCATENATE('Copy paste to Here'!G98," &amp; ",'Copy paste to Here'!D98,"  &amp;  ",'Copy paste to Here'!E98))),"Empty Cell")</f>
        <v xml:space="preserve">Titanium G23 internally threaded banana, 1.2mm (16g) with two 3mm balls &amp; Length: 10mm  &amp;  </v>
      </c>
      <c r="B94" s="57" t="str">
        <f>'Copy paste to Here'!C98</f>
        <v>UBNEBIN</v>
      </c>
      <c r="C94" s="57" t="s">
        <v>819</v>
      </c>
      <c r="D94" s="58">
        <f>Invoice!B98</f>
        <v>8</v>
      </c>
      <c r="E94" s="59">
        <f>'Shipping Invoice'!J98*$N$1</f>
        <v>65.66</v>
      </c>
      <c r="F94" s="59">
        <f t="shared" si="3"/>
        <v>525.28</v>
      </c>
      <c r="G94" s="60">
        <f t="shared" si="4"/>
        <v>65.66</v>
      </c>
      <c r="H94" s="63">
        <f t="shared" si="5"/>
        <v>525.28</v>
      </c>
    </row>
    <row r="95" spans="1:8" s="62" customFormat="1" ht="24">
      <c r="A95" s="56" t="str">
        <f>IF((LEN('Copy paste to Here'!G99))&gt;5,((CONCATENATE('Copy paste to Here'!G99," &amp; ",'Copy paste to Here'!D99,"  &amp;  ",'Copy paste to Here'!E99))),"Empty Cell")</f>
        <v xml:space="preserve">Titanium G23 circular barbell, 16g (1.2mm) with two 3mm balls &amp; Length: 10mm  &amp;  </v>
      </c>
      <c r="B95" s="57" t="str">
        <f>'Copy paste to Here'!C99</f>
        <v>UCBEB</v>
      </c>
      <c r="C95" s="57" t="s">
        <v>821</v>
      </c>
      <c r="D95" s="58">
        <f>Invoice!B99</f>
        <v>2</v>
      </c>
      <c r="E95" s="59">
        <f>'Shipping Invoice'!J99*$N$1</f>
        <v>41.08</v>
      </c>
      <c r="F95" s="59">
        <f t="shared" si="3"/>
        <v>82.16</v>
      </c>
      <c r="G95" s="60">
        <f t="shared" si="4"/>
        <v>41.08</v>
      </c>
      <c r="H95" s="63">
        <f t="shared" si="5"/>
        <v>82.16</v>
      </c>
    </row>
    <row r="96" spans="1:8" s="62" customFormat="1" ht="24">
      <c r="A96" s="56" t="str">
        <f>IF((LEN('Copy paste to Here'!G100))&gt;5,((CONCATENATE('Copy paste to Here'!G100," &amp; ",'Copy paste to Here'!D100,"  &amp;  ",'Copy paste to Here'!E100))),"Empty Cell")</f>
        <v xml:space="preserve">Titanium G23 circular barbell, 16g (1.2mm) with two 3mm balls &amp; Length: 12mm  &amp;  </v>
      </c>
      <c r="B96" s="57" t="str">
        <f>'Copy paste to Here'!C100</f>
        <v>UCBEB</v>
      </c>
      <c r="C96" s="57" t="s">
        <v>821</v>
      </c>
      <c r="D96" s="58">
        <f>Invoice!B100</f>
        <v>8</v>
      </c>
      <c r="E96" s="59">
        <f>'Shipping Invoice'!J100*$N$1</f>
        <v>41.08</v>
      </c>
      <c r="F96" s="59">
        <f t="shared" si="3"/>
        <v>328.64</v>
      </c>
      <c r="G96" s="60">
        <f t="shared" si="4"/>
        <v>41.08</v>
      </c>
      <c r="H96" s="63">
        <f t="shared" si="5"/>
        <v>328.64</v>
      </c>
    </row>
    <row r="97" spans="1:8" s="62" customFormat="1" ht="24">
      <c r="A97" s="56" t="str">
        <f>IF((LEN('Copy paste to Here'!G101))&gt;5,((CONCATENATE('Copy paste to Here'!G101," &amp; ",'Copy paste to Here'!D101,"  &amp;  ",'Copy paste to Here'!E101))),"Empty Cell")</f>
        <v xml:space="preserve">Titanium G23 labret, 16g (1.2mm) with a 4mm cone &amp; Length: 6mm  &amp;  </v>
      </c>
      <c r="B97" s="57" t="str">
        <f>'Copy paste to Here'!C101</f>
        <v>ULCN4S</v>
      </c>
      <c r="C97" s="57" t="s">
        <v>823</v>
      </c>
      <c r="D97" s="58">
        <f>Invoice!B101</f>
        <v>4</v>
      </c>
      <c r="E97" s="59">
        <f>'Shipping Invoice'!J101*$N$1</f>
        <v>34.76</v>
      </c>
      <c r="F97" s="59">
        <f t="shared" si="3"/>
        <v>139.04</v>
      </c>
      <c r="G97" s="60">
        <f t="shared" si="4"/>
        <v>34.76</v>
      </c>
      <c r="H97" s="63">
        <f t="shared" si="5"/>
        <v>139.04</v>
      </c>
    </row>
    <row r="98" spans="1:8" s="62" customFormat="1" ht="25.5">
      <c r="A98" s="56" t="str">
        <f>IF((LEN('Copy paste to Here'!G102))&gt;5,((CONCATENATE('Copy paste to Here'!G102," &amp; ",'Copy paste to Here'!D102,"  &amp;  ",'Copy paste to Here'!E102))),"Empty Cell")</f>
        <v>Pack of 10 pcs. of bioflex banana posts with external threading, 16g (1.2mm) &amp; Length: 10mm  &amp;  Color: Clear</v>
      </c>
      <c r="B98" s="57" t="str">
        <f>'Copy paste to Here'!C102</f>
        <v>XABN16G</v>
      </c>
      <c r="C98" s="57" t="s">
        <v>825</v>
      </c>
      <c r="D98" s="58">
        <f>Invoice!B102</f>
        <v>1</v>
      </c>
      <c r="E98" s="59">
        <f>'Shipping Invoice'!J102*$N$1</f>
        <v>27.39</v>
      </c>
      <c r="F98" s="59">
        <f t="shared" si="3"/>
        <v>27.39</v>
      </c>
      <c r="G98" s="60">
        <f t="shared" si="4"/>
        <v>27.39</v>
      </c>
      <c r="H98" s="63">
        <f t="shared" si="5"/>
        <v>27.39</v>
      </c>
    </row>
    <row r="99" spans="1:8" s="62" customFormat="1" ht="25.5">
      <c r="A99" s="56" t="str">
        <f>IF((LEN('Copy paste to Here'!G103))&gt;5,((CONCATENATE('Copy paste to Here'!G103," &amp; ",'Copy paste to Here'!D103,"  &amp;  ",'Copy paste to Here'!E103))),"Empty Cell")</f>
        <v xml:space="preserve">Set of 10 pcs. of 3mm AB coated acrylic balls with 16g (1.2mm) threading &amp; Color: White  &amp;  </v>
      </c>
      <c r="B99" s="57" t="str">
        <f>'Copy paste to Here'!C103</f>
        <v>XABUVB3</v>
      </c>
      <c r="C99" s="57" t="s">
        <v>827</v>
      </c>
      <c r="D99" s="58">
        <f>Invoice!B103</f>
        <v>1</v>
      </c>
      <c r="E99" s="59">
        <f>'Shipping Invoice'!J103*$N$1</f>
        <v>61.1</v>
      </c>
      <c r="F99" s="59">
        <f t="shared" si="3"/>
        <v>61.1</v>
      </c>
      <c r="G99" s="60">
        <f t="shared" si="4"/>
        <v>61.1</v>
      </c>
      <c r="H99" s="63">
        <f t="shared" si="5"/>
        <v>61.1</v>
      </c>
    </row>
    <row r="100" spans="1:8" s="62" customFormat="1" ht="24">
      <c r="A100" s="56" t="str">
        <f>IF((LEN('Copy paste to Here'!G104))&gt;5,((CONCATENATE('Copy paste to Here'!G104," &amp; ",'Copy paste to Here'!D104,"  &amp;  ",'Copy paste to Here'!E104))),"Empty Cell")</f>
        <v xml:space="preserve">Pack of 10 pcs. of 3mm Bio-Flex balls with bezel set crystal with 1.2mm threading (16g) &amp; Crystal Color: Clear  &amp;  </v>
      </c>
      <c r="B100" s="57" t="str">
        <f>'Copy paste to Here'!C104</f>
        <v>XAJB3</v>
      </c>
      <c r="C100" s="57" t="s">
        <v>829</v>
      </c>
      <c r="D100" s="58">
        <f>Invoice!B104</f>
        <v>1</v>
      </c>
      <c r="E100" s="59">
        <f>'Shipping Invoice'!J104*$N$1</f>
        <v>86.03</v>
      </c>
      <c r="F100" s="59">
        <f t="shared" si="3"/>
        <v>86.03</v>
      </c>
      <c r="G100" s="60">
        <f t="shared" si="4"/>
        <v>86.03</v>
      </c>
      <c r="H100" s="63">
        <f t="shared" si="5"/>
        <v>86.03</v>
      </c>
    </row>
    <row r="101" spans="1:8" s="62" customFormat="1" ht="24">
      <c r="A101" s="56" t="str">
        <f>IF((LEN('Copy paste to Here'!G105))&gt;5,((CONCATENATE('Copy paste to Here'!G105," &amp; ",'Copy paste to Here'!D105,"  &amp;  ",'Copy paste to Here'!E105))),"Empty Cell")</f>
        <v xml:space="preserve">Pack of 10 pcs. of 3mm anodized surgical steel balls with threading 1.2mm (16g) &amp; Color: Rainbow  &amp;  </v>
      </c>
      <c r="B101" s="57" t="str">
        <f>'Copy paste to Here'!C105</f>
        <v>XBT3S</v>
      </c>
      <c r="C101" s="57" t="s">
        <v>831</v>
      </c>
      <c r="D101" s="58">
        <f>Invoice!B105</f>
        <v>1</v>
      </c>
      <c r="E101" s="59">
        <f>'Shipping Invoice'!J105*$N$1</f>
        <v>68.47</v>
      </c>
      <c r="F101" s="59">
        <f t="shared" si="3"/>
        <v>68.47</v>
      </c>
      <c r="G101" s="60">
        <f t="shared" si="4"/>
        <v>68.47</v>
      </c>
      <c r="H101" s="63">
        <f t="shared" si="5"/>
        <v>68.47</v>
      </c>
    </row>
    <row r="102" spans="1:8" s="62" customFormat="1" ht="24">
      <c r="A102" s="56" t="str">
        <f>IF((LEN('Copy paste to Here'!G106))&gt;5,((CONCATENATE('Copy paste to Here'!G106," &amp; ",'Copy paste to Here'!D106,"  &amp;  ",'Copy paste to Here'!E106))),"Empty Cell")</f>
        <v xml:space="preserve">Pack of 10 pcs. of 3mm anodized surgical steel balls with threading 1.2mm (16g) &amp; Color: Rose-gold  &amp;  </v>
      </c>
      <c r="B102" s="57" t="str">
        <f>'Copy paste to Here'!C106</f>
        <v>XBT3S</v>
      </c>
      <c r="C102" s="57" t="s">
        <v>831</v>
      </c>
      <c r="D102" s="58">
        <f>Invoice!B106</f>
        <v>1</v>
      </c>
      <c r="E102" s="59">
        <f>'Shipping Invoice'!J106*$N$1</f>
        <v>68.47</v>
      </c>
      <c r="F102" s="59">
        <f t="shared" si="3"/>
        <v>68.47</v>
      </c>
      <c r="G102" s="60">
        <f t="shared" si="4"/>
        <v>68.47</v>
      </c>
      <c r="H102" s="63">
        <f t="shared" si="5"/>
        <v>68.47</v>
      </c>
    </row>
    <row r="103" spans="1:8" s="62" customFormat="1" ht="24">
      <c r="A103" s="56" t="str">
        <f>IF((LEN('Copy paste to Here'!G107))&gt;5,((CONCATENATE('Copy paste to Here'!G107," &amp; ",'Copy paste to Here'!D107,"  &amp;  ",'Copy paste to Here'!E107))),"Empty Cell")</f>
        <v xml:space="preserve">Pack of 10 pcs. of 4mm anodized surgical steel balls with threading 1.6mm (14g) &amp; Color: Black  &amp;  </v>
      </c>
      <c r="B103" s="57" t="str">
        <f>'Copy paste to Here'!C107</f>
        <v>XBT4G</v>
      </c>
      <c r="C103" s="57" t="s">
        <v>834</v>
      </c>
      <c r="D103" s="58">
        <f>Invoice!B107</f>
        <v>1</v>
      </c>
      <c r="E103" s="59">
        <f>'Shipping Invoice'!J107*$N$1</f>
        <v>69.88</v>
      </c>
      <c r="F103" s="59">
        <f t="shared" si="3"/>
        <v>69.88</v>
      </c>
      <c r="G103" s="60">
        <f t="shared" si="4"/>
        <v>69.88</v>
      </c>
      <c r="H103" s="63">
        <f t="shared" si="5"/>
        <v>69.88</v>
      </c>
    </row>
    <row r="104" spans="1:8" s="62" customFormat="1" ht="24">
      <c r="A104" s="56" t="str">
        <f>IF((LEN('Copy paste to Here'!G108))&gt;5,((CONCATENATE('Copy paste to Here'!G108," &amp; ",'Copy paste to Here'!D108,"  &amp;  ",'Copy paste to Here'!E108))),"Empty Cell")</f>
        <v xml:space="preserve">Pack of 10 pcs. of 4mm anodized surgical steel balls with threading 1.6mm (14g) &amp; Color: Blue  &amp;  </v>
      </c>
      <c r="B104" s="57" t="str">
        <f>'Copy paste to Here'!C108</f>
        <v>XBT4G</v>
      </c>
      <c r="C104" s="57" t="s">
        <v>834</v>
      </c>
      <c r="D104" s="58">
        <f>Invoice!B108</f>
        <v>1</v>
      </c>
      <c r="E104" s="59">
        <f>'Shipping Invoice'!J108*$N$1</f>
        <v>69.88</v>
      </c>
      <c r="F104" s="59">
        <f t="shared" si="3"/>
        <v>69.88</v>
      </c>
      <c r="G104" s="60">
        <f t="shared" si="4"/>
        <v>69.88</v>
      </c>
      <c r="H104" s="63">
        <f t="shared" si="5"/>
        <v>69.88</v>
      </c>
    </row>
    <row r="105" spans="1:8" s="62" customFormat="1" ht="24">
      <c r="A105" s="56" t="str">
        <f>IF((LEN('Copy paste to Here'!G109))&gt;5,((CONCATENATE('Copy paste to Here'!G109," &amp; ",'Copy paste to Here'!D109,"  &amp;  ",'Copy paste to Here'!E109))),"Empty Cell")</f>
        <v xml:space="preserve">Pack of 10 pcs. of 3mm surgical steel half jewel balls with bezel set crystal with 1.2mm threading (16g) &amp; Crystal Color: Clear  &amp;  </v>
      </c>
      <c r="B105" s="57" t="str">
        <f>'Copy paste to Here'!C109</f>
        <v>XHJB3</v>
      </c>
      <c r="C105" s="57" t="s">
        <v>836</v>
      </c>
      <c r="D105" s="58">
        <f>Invoice!B109</f>
        <v>1</v>
      </c>
      <c r="E105" s="59">
        <f>'Shipping Invoice'!J109*$N$1</f>
        <v>129.91999999999999</v>
      </c>
      <c r="F105" s="59">
        <f t="shared" si="3"/>
        <v>129.91999999999999</v>
      </c>
      <c r="G105" s="60">
        <f t="shared" si="4"/>
        <v>129.91999999999999</v>
      </c>
      <c r="H105" s="63">
        <f t="shared" si="5"/>
        <v>129.91999999999999</v>
      </c>
    </row>
    <row r="106" spans="1:8" s="62" customFormat="1" ht="36">
      <c r="A106" s="56" t="str">
        <f>IF((LEN('Copy paste to Here'!G110))&gt;5,((CONCATENATE('Copy paste to Here'!G110," &amp; ",'Copy paste to Here'!D110,"  &amp;  ",'Copy paste to Here'!E110))),"Empty Cell")</f>
        <v xml:space="preserve">Pack of 10 pcs. of 3mm surgical steel half jewel balls with bezel set crystal with 1.2mm threading (16g) &amp; Crystal Color: Emerald  &amp;  </v>
      </c>
      <c r="B106" s="57" t="str">
        <f>'Copy paste to Here'!C110</f>
        <v>XHJB3</v>
      </c>
      <c r="C106" s="57" t="s">
        <v>836</v>
      </c>
      <c r="D106" s="58">
        <f>Invoice!B110</f>
        <v>1</v>
      </c>
      <c r="E106" s="59">
        <f>'Shipping Invoice'!J110*$N$1</f>
        <v>129.91999999999999</v>
      </c>
      <c r="F106" s="59">
        <f t="shared" si="3"/>
        <v>129.91999999999999</v>
      </c>
      <c r="G106" s="60">
        <f t="shared" si="4"/>
        <v>129.91999999999999</v>
      </c>
      <c r="H106" s="63">
        <f t="shared" si="5"/>
        <v>129.91999999999999</v>
      </c>
    </row>
    <row r="107" spans="1:8" s="62" customFormat="1" ht="36">
      <c r="A107" s="56" t="str">
        <f>IF((LEN('Copy paste to Here'!G111))&gt;5,((CONCATENATE('Copy paste to Here'!G111," &amp; ",'Copy paste to Here'!D111,"  &amp;  ",'Copy paste to Here'!E111))),"Empty Cell")</f>
        <v xml:space="preserve">Pack of 10 pcs. of 4mm high polished surgical steel balls with bezel set crystal and with 1.6mm (14g) threading &amp; Crystal Color: Clear  &amp;  </v>
      </c>
      <c r="B107" s="57" t="str">
        <f>'Copy paste to Here'!C111</f>
        <v>XJB4</v>
      </c>
      <c r="C107" s="57" t="s">
        <v>838</v>
      </c>
      <c r="D107" s="58">
        <f>Invoice!B111</f>
        <v>1</v>
      </c>
      <c r="E107" s="59">
        <f>'Shipping Invoice'!J111*$N$1</f>
        <v>84.27</v>
      </c>
      <c r="F107" s="59">
        <f t="shared" si="3"/>
        <v>84.27</v>
      </c>
      <c r="G107" s="60">
        <f t="shared" si="4"/>
        <v>84.27</v>
      </c>
      <c r="H107" s="63">
        <f t="shared" si="5"/>
        <v>84.27</v>
      </c>
    </row>
    <row r="108" spans="1:8" s="62" customFormat="1" ht="24">
      <c r="A108" s="56" t="str">
        <f>IF((LEN('Copy paste to Here'!G112))&gt;5,((CONCATENATE('Copy paste to Here'!G112," &amp; ",'Copy paste to Here'!D112,"  &amp;  ",'Copy paste to Here'!E112))),"Empty Cell")</f>
        <v xml:space="preserve">Set of 10 pcs. of 3mm acrylic ball in solid colors with 16g (1.2mm) threading &amp; Color: Pink  &amp;  </v>
      </c>
      <c r="B108" s="57" t="str">
        <f>'Copy paste to Here'!C112</f>
        <v>XSAB3</v>
      </c>
      <c r="C108" s="57" t="s">
        <v>840</v>
      </c>
      <c r="D108" s="58">
        <f>Invoice!B112</f>
        <v>1</v>
      </c>
      <c r="E108" s="59">
        <f>'Shipping Invoice'!J112*$N$1</f>
        <v>22.47</v>
      </c>
      <c r="F108" s="59">
        <f t="shared" si="3"/>
        <v>22.47</v>
      </c>
      <c r="G108" s="60">
        <f t="shared" si="4"/>
        <v>22.47</v>
      </c>
      <c r="H108" s="63">
        <f t="shared" si="5"/>
        <v>22.47</v>
      </c>
    </row>
    <row r="109" spans="1:8" s="62" customFormat="1" ht="24">
      <c r="A109" s="56" t="str">
        <f>IF((LEN('Copy paste to Here'!G113))&gt;5,((CONCATENATE('Copy paste to Here'!G113," &amp; ",'Copy paste to Here'!D113,"  &amp;  ",'Copy paste to Here'!E113))),"Empty Cell")</f>
        <v xml:space="preserve">Set of 10 pcs. of 4mm solid color acrylic cones with 14g (1.6mm) threading &amp; Color: Green  &amp;  </v>
      </c>
      <c r="B109" s="57" t="str">
        <f>'Copy paste to Here'!C113</f>
        <v>XSACN4</v>
      </c>
      <c r="C109" s="57" t="s">
        <v>843</v>
      </c>
      <c r="D109" s="58">
        <f>Invoice!B113</f>
        <v>1</v>
      </c>
      <c r="E109" s="59">
        <f>'Shipping Invoice'!J113*$N$1</f>
        <v>25.98</v>
      </c>
      <c r="F109" s="59">
        <f t="shared" si="3"/>
        <v>25.98</v>
      </c>
      <c r="G109" s="60">
        <f t="shared" si="4"/>
        <v>25.98</v>
      </c>
      <c r="H109" s="63">
        <f t="shared" si="5"/>
        <v>25.98</v>
      </c>
    </row>
    <row r="110" spans="1:8" s="62" customFormat="1" ht="24">
      <c r="A110" s="56" t="str">
        <f>IF((LEN('Copy paste to Here'!G114))&gt;5,((CONCATENATE('Copy paste to Here'!G114," &amp; ",'Copy paste to Here'!D114,"  &amp;  ",'Copy paste to Here'!E114))),"Empty Cell")</f>
        <v xml:space="preserve">Pack of 10 pcs. of 3mm anodized surgical steel dices - threading 1.2mm (16g) &amp; Color: Rainbow  &amp;  </v>
      </c>
      <c r="B110" s="57" t="str">
        <f>'Copy paste to Here'!C114</f>
        <v>XSDIT3</v>
      </c>
      <c r="C110" s="57" t="s">
        <v>845</v>
      </c>
      <c r="D110" s="58">
        <f>Invoice!B114</f>
        <v>1</v>
      </c>
      <c r="E110" s="59">
        <f>'Shipping Invoice'!J114*$N$1</f>
        <v>136.94</v>
      </c>
      <c r="F110" s="59">
        <f t="shared" si="3"/>
        <v>136.94</v>
      </c>
      <c r="G110" s="60">
        <f t="shared" si="4"/>
        <v>136.94</v>
      </c>
      <c r="H110" s="63">
        <f t="shared" si="5"/>
        <v>136.94</v>
      </c>
    </row>
    <row r="111" spans="1:8" s="62" customFormat="1" ht="24">
      <c r="A111" s="56" t="str">
        <f>IF((LEN('Copy paste to Here'!G115))&gt;5,((CONCATENATE('Copy paste to Here'!G115," &amp; ",'Copy paste to Here'!D115,"  &amp;  ",'Copy paste to Here'!E115))),"Empty Cell")</f>
        <v>Pack of 10 pcs. of anodized 316L steel belly banana posts - threading 1.6mm (14g) &amp; Length: 10mm  &amp;  Color: Black</v>
      </c>
      <c r="B111" s="57" t="str">
        <f>'Copy paste to Here'!C115</f>
        <v>XTBN14G</v>
      </c>
      <c r="C111" s="57" t="s">
        <v>847</v>
      </c>
      <c r="D111" s="58">
        <f>Invoice!B115</f>
        <v>1</v>
      </c>
      <c r="E111" s="59">
        <f>'Shipping Invoice'!J115*$N$1</f>
        <v>106.04</v>
      </c>
      <c r="F111" s="59">
        <f t="shared" si="3"/>
        <v>106.04</v>
      </c>
      <c r="G111" s="60">
        <f t="shared" si="4"/>
        <v>106.04</v>
      </c>
      <c r="H111" s="63">
        <f t="shared" si="5"/>
        <v>106.04</v>
      </c>
    </row>
    <row r="112" spans="1:8" s="62" customFormat="1" ht="24">
      <c r="A112" s="56" t="str">
        <f>IF((LEN('Copy paste to Here'!G116))&gt;5,((CONCATENATE('Copy paste to Here'!G116," &amp; ",'Copy paste to Here'!D116,"  &amp;  ",'Copy paste to Here'!E116))),"Empty Cell")</f>
        <v xml:space="preserve">Set of 10 pcs. of 4mm acrylic UV balls with 14g (1.6mm) threading &amp; Color: Green  &amp;  </v>
      </c>
      <c r="B112" s="57" t="str">
        <f>'Copy paste to Here'!C116</f>
        <v>XUVB4</v>
      </c>
      <c r="C112" s="57" t="s">
        <v>849</v>
      </c>
      <c r="D112" s="58">
        <f>Invoice!B116</f>
        <v>1</v>
      </c>
      <c r="E112" s="59">
        <f>'Shipping Invoice'!J116*$N$1</f>
        <v>22.47</v>
      </c>
      <c r="F112" s="59">
        <f t="shared" si="3"/>
        <v>22.47</v>
      </c>
      <c r="G112" s="60">
        <f t="shared" si="4"/>
        <v>22.47</v>
      </c>
      <c r="H112" s="63">
        <f t="shared" si="5"/>
        <v>22.47</v>
      </c>
    </row>
    <row r="113" spans="1:8" s="62" customFormat="1" ht="24">
      <c r="A113" s="56" t="str">
        <f>IF((LEN('Copy paste to Here'!G117))&gt;5,((CONCATENATE('Copy paste to Here'!G117," &amp; ",'Copy paste to Here'!D117,"  &amp;  ",'Copy paste to Here'!E117))),"Empty Cell")</f>
        <v xml:space="preserve">Set of 10 pcs. of 4mm acrylic UV balls with 14g (1.6mm) threading &amp; Color: Pink  &amp;  </v>
      </c>
      <c r="B113" s="57" t="str">
        <f>'Copy paste to Here'!C117</f>
        <v>XUVB4</v>
      </c>
      <c r="C113" s="57" t="s">
        <v>849</v>
      </c>
      <c r="D113" s="58">
        <f>Invoice!B117</f>
        <v>1</v>
      </c>
      <c r="E113" s="59">
        <f>'Shipping Invoice'!J117*$N$1</f>
        <v>22.47</v>
      </c>
      <c r="F113" s="59">
        <f t="shared" si="3"/>
        <v>22.47</v>
      </c>
      <c r="G113" s="60">
        <f t="shared" si="4"/>
        <v>22.47</v>
      </c>
      <c r="H113" s="63">
        <f t="shared" si="5"/>
        <v>22.47</v>
      </c>
    </row>
    <row r="114" spans="1:8" s="62" customFormat="1" ht="24">
      <c r="A114" s="56" t="str">
        <f>IF((LEN('Copy paste to Here'!G118))&gt;5,((CONCATENATE('Copy paste to Here'!G118," &amp; ",'Copy paste to Here'!D118,"  &amp;  ",'Copy paste to Here'!E118))),"Empty Cell")</f>
        <v xml:space="preserve">Set of 10 pcs. of 3mm acrylic UV cones with 16g (1.2mm) threading &amp; Color: Black  &amp;  </v>
      </c>
      <c r="B114" s="57" t="str">
        <f>'Copy paste to Here'!C118</f>
        <v>XUVCN3</v>
      </c>
      <c r="C114" s="57" t="s">
        <v>851</v>
      </c>
      <c r="D114" s="58">
        <f>Invoice!B118</f>
        <v>1</v>
      </c>
      <c r="E114" s="59">
        <f>'Shipping Invoice'!J118*$N$1</f>
        <v>25.98</v>
      </c>
      <c r="F114" s="59">
        <f t="shared" si="3"/>
        <v>25.98</v>
      </c>
      <c r="G114" s="60">
        <f t="shared" si="4"/>
        <v>25.98</v>
      </c>
      <c r="H114" s="63">
        <f t="shared" si="5"/>
        <v>25.98</v>
      </c>
    </row>
    <row r="115" spans="1:8" s="62" customFormat="1" ht="24">
      <c r="A115" s="56" t="str">
        <f>IF((LEN('Copy paste to Here'!G119))&gt;5,((CONCATENATE('Copy paste to Here'!G119," &amp; ",'Copy paste to Here'!D119,"  &amp;  ",'Copy paste to Here'!E119))),"Empty Cell")</f>
        <v xml:space="preserve">Set of 10 pcs. of 3mm acrylic UV cones with 16g (1.2mm) threading &amp; Color: Red  &amp;  </v>
      </c>
      <c r="B115" s="57" t="str">
        <f>'Copy paste to Here'!C119</f>
        <v>XUVCN3</v>
      </c>
      <c r="C115" s="57" t="s">
        <v>851</v>
      </c>
      <c r="D115" s="58">
        <f>Invoice!B119</f>
        <v>1</v>
      </c>
      <c r="E115" s="59">
        <f>'Shipping Invoice'!J119*$N$1</f>
        <v>25.98</v>
      </c>
      <c r="F115" s="59">
        <f t="shared" si="3"/>
        <v>25.98</v>
      </c>
      <c r="G115" s="60">
        <f t="shared" si="4"/>
        <v>25.98</v>
      </c>
      <c r="H115" s="63">
        <f t="shared" si="5"/>
        <v>25.98</v>
      </c>
    </row>
    <row r="116" spans="1:8" s="62" customFormat="1" ht="24">
      <c r="A116" s="56" t="str">
        <f>IF((LEN('Copy paste to Here'!G120))&gt;5,((CONCATENATE('Copy paste to Here'!G120," &amp; ",'Copy paste to Here'!D120,"  &amp;  ",'Copy paste to Here'!E120))),"Empty Cell")</f>
        <v xml:space="preserve">Set of 10 pcs. of 4mm acrylic UV cones with 14g (1.6mm) threading &amp; Color: Black  &amp;  </v>
      </c>
      <c r="B116" s="57" t="str">
        <f>'Copy paste to Here'!C120</f>
        <v>XUVCN4</v>
      </c>
      <c r="C116" s="57" t="s">
        <v>854</v>
      </c>
      <c r="D116" s="58">
        <f>Invoice!B120</f>
        <v>1</v>
      </c>
      <c r="E116" s="59">
        <f>'Shipping Invoice'!J120*$N$1</f>
        <v>25.98</v>
      </c>
      <c r="F116" s="59">
        <f t="shared" si="3"/>
        <v>25.98</v>
      </c>
      <c r="G116" s="60">
        <f t="shared" si="4"/>
        <v>25.98</v>
      </c>
      <c r="H116" s="63">
        <f t="shared" si="5"/>
        <v>25.98</v>
      </c>
    </row>
    <row r="117" spans="1:8" s="62" customFormat="1" ht="24">
      <c r="A117" s="56" t="str">
        <f>IF((LEN('Copy paste to Here'!G121))&gt;5,((CONCATENATE('Copy paste to Here'!G121," &amp; ",'Copy paste to Here'!D121,"  &amp;  ",'Copy paste to Here'!E121))),"Empty Cell")</f>
        <v xml:space="preserve">Set of 10 pcs. of 4mm acrylic UV cones with 14g (1.6mm) threading &amp; Color: Red  &amp;  </v>
      </c>
      <c r="B117" s="57" t="str">
        <f>'Copy paste to Here'!C121</f>
        <v>XUVCN4</v>
      </c>
      <c r="C117" s="57" t="s">
        <v>854</v>
      </c>
      <c r="D117" s="58">
        <f>Invoice!B121</f>
        <v>1</v>
      </c>
      <c r="E117" s="59">
        <f>'Shipping Invoice'!J121*$N$1</f>
        <v>25.98</v>
      </c>
      <c r="F117" s="59">
        <f t="shared" si="3"/>
        <v>25.98</v>
      </c>
      <c r="G117" s="60">
        <f t="shared" si="4"/>
        <v>25.98</v>
      </c>
      <c r="H117" s="63">
        <f t="shared" si="5"/>
        <v>25.98</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10750.139999999989</v>
      </c>
      <c r="G1000" s="60"/>
      <c r="H1000" s="61">
        <f t="shared" ref="H1000:H1007" si="49">F1000*$E$14</f>
        <v>10750.139999999989</v>
      </c>
    </row>
    <row r="1001" spans="1:8" s="62" customFormat="1">
      <c r="A1001" s="56" t="str">
        <f>'[2]Copy paste to Here'!T2</f>
        <v>SHIPPING HANDLING</v>
      </c>
      <c r="B1001" s="75"/>
      <c r="C1001" s="75"/>
      <c r="D1001" s="76"/>
      <c r="E1001" s="67"/>
      <c r="F1001" s="59">
        <f>Invoice!J123</f>
        <v>-4300.0559999999959</v>
      </c>
      <c r="G1001" s="60"/>
      <c r="H1001" s="61">
        <f t="shared" si="49"/>
        <v>-4300.0559999999959</v>
      </c>
    </row>
    <row r="1002" spans="1:8" s="62" customFormat="1" outlineLevel="1">
      <c r="A1002" s="56" t="str">
        <f>'[2]Copy paste to Here'!T3</f>
        <v>DISCOUNT</v>
      </c>
      <c r="B1002" s="75"/>
      <c r="C1002" s="75"/>
      <c r="D1002" s="76"/>
      <c r="E1002" s="67"/>
      <c r="F1002" s="59">
        <f>Invoice!J124</f>
        <v>0</v>
      </c>
      <c r="G1002" s="60"/>
      <c r="H1002" s="61">
        <f t="shared" si="49"/>
        <v>0</v>
      </c>
    </row>
    <row r="1003" spans="1:8" s="62" customFormat="1">
      <c r="A1003" s="56" t="str">
        <f>'[2]Copy paste to Here'!T4</f>
        <v>Total:</v>
      </c>
      <c r="B1003" s="75"/>
      <c r="C1003" s="75"/>
      <c r="D1003" s="76"/>
      <c r="E1003" s="67"/>
      <c r="F1003" s="59">
        <f>SUM(F1000:F1002)</f>
        <v>6450.0839999999926</v>
      </c>
      <c r="G1003" s="60"/>
      <c r="H1003" s="61">
        <f t="shared" si="49"/>
        <v>6450.0839999999926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10750.139999999989</v>
      </c>
    </row>
    <row r="1010" spans="1:8" s="21" customFormat="1">
      <c r="A1010" s="22"/>
      <c r="E1010" s="21" t="s">
        <v>182</v>
      </c>
      <c r="H1010" s="84">
        <f>(SUMIF($A$1000:$A$1008,"Total:",$H$1000:$H$1008))</f>
        <v>6450.0839999999926</v>
      </c>
    </row>
    <row r="1011" spans="1:8" s="21" customFormat="1">
      <c r="E1011" s="21" t="s">
        <v>183</v>
      </c>
      <c r="H1011" s="85">
        <f>H1013-H1012</f>
        <v>6028.11</v>
      </c>
    </row>
    <row r="1012" spans="1:8" s="21" customFormat="1">
      <c r="E1012" s="21" t="s">
        <v>184</v>
      </c>
      <c r="H1012" s="85">
        <f>ROUND((H1013*7)/107,2)</f>
        <v>421.97</v>
      </c>
    </row>
    <row r="1013" spans="1:8" s="21" customFormat="1">
      <c r="E1013" s="22" t="s">
        <v>185</v>
      </c>
      <c r="H1013" s="86">
        <f>ROUND((SUMIF($A$1000:$A$1008,"Total:",$H$1000:$H$1008)),2)</f>
        <v>6450.08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0"/>
  <sheetViews>
    <sheetView workbookViewId="0">
      <selection activeCell="A5" sqref="A5"/>
    </sheetView>
  </sheetViews>
  <sheetFormatPr defaultRowHeight="15"/>
  <sheetData>
    <row r="1" spans="1:1">
      <c r="A1" s="2" t="s">
        <v>722</v>
      </c>
    </row>
    <row r="2" spans="1:1">
      <c r="A2" s="2" t="s">
        <v>586</v>
      </c>
    </row>
    <row r="3" spans="1:1">
      <c r="A3" s="2" t="s">
        <v>724</v>
      </c>
    </row>
    <row r="4" spans="1:1">
      <c r="A4" s="2" t="s">
        <v>726</v>
      </c>
    </row>
    <row r="5" spans="1:1">
      <c r="A5" s="2" t="s">
        <v>726</v>
      </c>
    </row>
    <row r="6" spans="1:1">
      <c r="A6" s="2" t="s">
        <v>726</v>
      </c>
    </row>
    <row r="7" spans="1:1">
      <c r="A7" s="2" t="s">
        <v>726</v>
      </c>
    </row>
    <row r="8" spans="1:1">
      <c r="A8" s="2" t="s">
        <v>856</v>
      </c>
    </row>
    <row r="9" spans="1:1">
      <c r="A9" s="2" t="s">
        <v>731</v>
      </c>
    </row>
    <row r="10" spans="1:1">
      <c r="A10" s="2" t="s">
        <v>731</v>
      </c>
    </row>
    <row r="11" spans="1:1">
      <c r="A11" s="2" t="s">
        <v>733</v>
      </c>
    </row>
    <row r="12" spans="1:1">
      <c r="A12" s="2" t="s">
        <v>733</v>
      </c>
    </row>
    <row r="13" spans="1:1">
      <c r="A13" s="2" t="s">
        <v>857</v>
      </c>
    </row>
    <row r="14" spans="1:1">
      <c r="A14" s="2" t="s">
        <v>736</v>
      </c>
    </row>
    <row r="15" spans="1:1">
      <c r="A15" s="2" t="s">
        <v>738</v>
      </c>
    </row>
    <row r="16" spans="1:1">
      <c r="A16" s="2" t="s">
        <v>741</v>
      </c>
    </row>
    <row r="17" spans="1:1">
      <c r="A17" s="2" t="s">
        <v>743</v>
      </c>
    </row>
    <row r="18" spans="1:1">
      <c r="A18" s="2" t="s">
        <v>745</v>
      </c>
    </row>
    <row r="19" spans="1:1">
      <c r="A19" s="2" t="s">
        <v>748</v>
      </c>
    </row>
    <row r="20" spans="1:1">
      <c r="A20" s="2" t="s">
        <v>751</v>
      </c>
    </row>
    <row r="21" spans="1:1">
      <c r="A21" s="2" t="s">
        <v>753</v>
      </c>
    </row>
    <row r="22" spans="1:1">
      <c r="A22" s="2" t="s">
        <v>755</v>
      </c>
    </row>
    <row r="23" spans="1:1">
      <c r="A23" s="2" t="s">
        <v>755</v>
      </c>
    </row>
    <row r="24" spans="1:1">
      <c r="A24" s="2" t="s">
        <v>757</v>
      </c>
    </row>
    <row r="25" spans="1:1">
      <c r="A25" s="2" t="s">
        <v>759</v>
      </c>
    </row>
    <row r="26" spans="1:1">
      <c r="A26" s="2" t="s">
        <v>759</v>
      </c>
    </row>
    <row r="27" spans="1:1">
      <c r="A27" s="2" t="s">
        <v>759</v>
      </c>
    </row>
    <row r="28" spans="1:1">
      <c r="A28" s="2" t="s">
        <v>759</v>
      </c>
    </row>
    <row r="29" spans="1:1">
      <c r="A29" s="2" t="s">
        <v>618</v>
      </c>
    </row>
    <row r="30" spans="1:1">
      <c r="A30" s="2" t="s">
        <v>618</v>
      </c>
    </row>
    <row r="31" spans="1:1">
      <c r="A31" s="2" t="s">
        <v>618</v>
      </c>
    </row>
    <row r="32" spans="1:1">
      <c r="A32" s="2" t="s">
        <v>761</v>
      </c>
    </row>
    <row r="33" spans="1:1">
      <c r="A33" s="2" t="s">
        <v>763</v>
      </c>
    </row>
    <row r="34" spans="1:1">
      <c r="A34" s="2" t="s">
        <v>763</v>
      </c>
    </row>
    <row r="35" spans="1:1">
      <c r="A35" s="2" t="s">
        <v>765</v>
      </c>
    </row>
    <row r="36" spans="1:1">
      <c r="A36" s="2" t="s">
        <v>767</v>
      </c>
    </row>
    <row r="37" spans="1:1">
      <c r="A37" s="2" t="s">
        <v>767</v>
      </c>
    </row>
    <row r="38" spans="1:1">
      <c r="A38" s="2" t="s">
        <v>769</v>
      </c>
    </row>
    <row r="39" spans="1:1">
      <c r="A39" s="2" t="s">
        <v>771</v>
      </c>
    </row>
    <row r="40" spans="1:1">
      <c r="A40" s="2" t="s">
        <v>773</v>
      </c>
    </row>
    <row r="41" spans="1:1">
      <c r="A41" s="2" t="s">
        <v>773</v>
      </c>
    </row>
    <row r="42" spans="1:1">
      <c r="A42" s="2" t="s">
        <v>773</v>
      </c>
    </row>
    <row r="43" spans="1:1">
      <c r="A43" s="2" t="s">
        <v>773</v>
      </c>
    </row>
    <row r="44" spans="1:1">
      <c r="A44" s="2" t="s">
        <v>775</v>
      </c>
    </row>
    <row r="45" spans="1:1">
      <c r="A45" s="2" t="s">
        <v>775</v>
      </c>
    </row>
    <row r="46" spans="1:1">
      <c r="A46" s="2" t="s">
        <v>777</v>
      </c>
    </row>
    <row r="47" spans="1:1">
      <c r="A47" s="2" t="s">
        <v>779</v>
      </c>
    </row>
    <row r="48" spans="1:1">
      <c r="A48" s="2" t="s">
        <v>781</v>
      </c>
    </row>
    <row r="49" spans="1:1">
      <c r="A49" s="2" t="s">
        <v>781</v>
      </c>
    </row>
    <row r="50" spans="1:1">
      <c r="A50" s="2" t="s">
        <v>781</v>
      </c>
    </row>
    <row r="51" spans="1:1">
      <c r="A51" s="2" t="s">
        <v>781</v>
      </c>
    </row>
    <row r="52" spans="1:1">
      <c r="A52" s="2" t="s">
        <v>782</v>
      </c>
    </row>
    <row r="53" spans="1:1">
      <c r="A53" s="2" t="s">
        <v>782</v>
      </c>
    </row>
    <row r="54" spans="1:1">
      <c r="A54" s="2" t="s">
        <v>782</v>
      </c>
    </row>
    <row r="55" spans="1:1">
      <c r="A55" s="2" t="s">
        <v>784</v>
      </c>
    </row>
    <row r="56" spans="1:1">
      <c r="A56" s="2" t="s">
        <v>786</v>
      </c>
    </row>
    <row r="57" spans="1:1">
      <c r="A57" s="2" t="s">
        <v>786</v>
      </c>
    </row>
    <row r="58" spans="1:1">
      <c r="A58" s="2" t="s">
        <v>786</v>
      </c>
    </row>
    <row r="59" spans="1:1">
      <c r="A59" s="2" t="s">
        <v>791</v>
      </c>
    </row>
    <row r="60" spans="1:1">
      <c r="A60" s="2" t="s">
        <v>793</v>
      </c>
    </row>
    <row r="61" spans="1:1">
      <c r="A61" s="2" t="s">
        <v>793</v>
      </c>
    </row>
    <row r="62" spans="1:1">
      <c r="A62" s="2" t="s">
        <v>793</v>
      </c>
    </row>
    <row r="63" spans="1:1">
      <c r="A63" s="2" t="s">
        <v>795</v>
      </c>
    </row>
    <row r="64" spans="1:1">
      <c r="A64" s="2" t="s">
        <v>797</v>
      </c>
    </row>
    <row r="65" spans="1:1">
      <c r="A65" s="2" t="s">
        <v>800</v>
      </c>
    </row>
    <row r="66" spans="1:1">
      <c r="A66" s="2" t="s">
        <v>802</v>
      </c>
    </row>
    <row r="67" spans="1:1">
      <c r="A67" s="2" t="s">
        <v>802</v>
      </c>
    </row>
    <row r="68" spans="1:1">
      <c r="A68" s="2" t="s">
        <v>858</v>
      </c>
    </row>
    <row r="69" spans="1:1">
      <c r="A69" s="2" t="s">
        <v>859</v>
      </c>
    </row>
    <row r="70" spans="1:1">
      <c r="A70" s="2" t="s">
        <v>860</v>
      </c>
    </row>
    <row r="71" spans="1:1">
      <c r="A71" s="2" t="s">
        <v>860</v>
      </c>
    </row>
    <row r="72" spans="1:1">
      <c r="A72" s="2" t="s">
        <v>860</v>
      </c>
    </row>
    <row r="73" spans="1:1">
      <c r="A73" s="2" t="s">
        <v>813</v>
      </c>
    </row>
    <row r="74" spans="1:1">
      <c r="A74" s="2" t="s">
        <v>606</v>
      </c>
    </row>
    <row r="75" spans="1:1">
      <c r="A75" s="2" t="s">
        <v>815</v>
      </c>
    </row>
    <row r="76" spans="1:1">
      <c r="A76" s="2" t="s">
        <v>817</v>
      </c>
    </row>
    <row r="77" spans="1:1">
      <c r="A77" s="2" t="s">
        <v>819</v>
      </c>
    </row>
    <row r="78" spans="1:1">
      <c r="A78" s="2" t="s">
        <v>821</v>
      </c>
    </row>
    <row r="79" spans="1:1">
      <c r="A79" s="2" t="s">
        <v>821</v>
      </c>
    </row>
    <row r="80" spans="1:1">
      <c r="A80" s="2" t="s">
        <v>823</v>
      </c>
    </row>
    <row r="81" spans="1:1">
      <c r="A81" s="2" t="s">
        <v>825</v>
      </c>
    </row>
    <row r="82" spans="1:1">
      <c r="A82" s="2" t="s">
        <v>827</v>
      </c>
    </row>
    <row r="83" spans="1:1">
      <c r="A83" s="2" t="s">
        <v>829</v>
      </c>
    </row>
    <row r="84" spans="1:1">
      <c r="A84" s="2" t="s">
        <v>831</v>
      </c>
    </row>
    <row r="85" spans="1:1">
      <c r="A85" s="2" t="s">
        <v>831</v>
      </c>
    </row>
    <row r="86" spans="1:1">
      <c r="A86" s="2" t="s">
        <v>834</v>
      </c>
    </row>
    <row r="87" spans="1:1">
      <c r="A87" s="2" t="s">
        <v>834</v>
      </c>
    </row>
    <row r="88" spans="1:1">
      <c r="A88" s="2" t="s">
        <v>836</v>
      </c>
    </row>
    <row r="89" spans="1:1">
      <c r="A89" s="2" t="s">
        <v>836</v>
      </c>
    </row>
    <row r="90" spans="1:1">
      <c r="A90" s="2" t="s">
        <v>838</v>
      </c>
    </row>
    <row r="91" spans="1:1">
      <c r="A91" s="2" t="s">
        <v>840</v>
      </c>
    </row>
    <row r="92" spans="1:1">
      <c r="A92" s="2" t="s">
        <v>843</v>
      </c>
    </row>
    <row r="93" spans="1:1">
      <c r="A93" s="2" t="s">
        <v>845</v>
      </c>
    </row>
    <row r="94" spans="1:1">
      <c r="A94" s="2" t="s">
        <v>847</v>
      </c>
    </row>
    <row r="95" spans="1:1">
      <c r="A95" s="2" t="s">
        <v>849</v>
      </c>
    </row>
    <row r="96" spans="1:1">
      <c r="A96" s="2" t="s">
        <v>849</v>
      </c>
    </row>
    <row r="97" spans="1:1">
      <c r="A97" s="2" t="s">
        <v>851</v>
      </c>
    </row>
    <row r="98" spans="1:1">
      <c r="A98" s="2" t="s">
        <v>851</v>
      </c>
    </row>
    <row r="99" spans="1:1">
      <c r="A99" s="2" t="s">
        <v>854</v>
      </c>
    </row>
    <row r="100" spans="1:1">
      <c r="A100" s="2" t="s">
        <v>854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2023-09-12T09:14:35Z</cp:lastPrinted>
  <dcterms:created xsi:type="dcterms:W3CDTF">2009-06-02T18:56:54Z</dcterms:created>
  <dcterms:modified xsi:type="dcterms:W3CDTF">2023-09-12T09:14:38Z</dcterms:modified>
</cp:coreProperties>
</file>