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3A383C8-BA83-4F8B-9EFC-B286BDB026F8}"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Invoice!$A$1:$K$142</definedName>
    <definedName name="_xlnm.Print_Area" localSheetId="3">'Shipping Invoice'!$A$1:$L$135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32" i="2" l="1"/>
  <c r="K132" i="7" s="1"/>
  <c r="K133" i="7"/>
  <c r="K14" i="7"/>
  <c r="K17" i="7"/>
  <c r="K10" i="7"/>
  <c r="B130" i="7"/>
  <c r="I124" i="7"/>
  <c r="I123" i="7"/>
  <c r="I122" i="7"/>
  <c r="I119" i="7"/>
  <c r="I117" i="7"/>
  <c r="B114" i="7"/>
  <c r="I114" i="7"/>
  <c r="K114" i="7" s="1"/>
  <c r="I111" i="7"/>
  <c r="I107" i="7"/>
  <c r="I105" i="7"/>
  <c r="I100" i="7"/>
  <c r="B98" i="7"/>
  <c r="K98" i="7" s="1"/>
  <c r="I98" i="7"/>
  <c r="I97" i="7"/>
  <c r="I93" i="7"/>
  <c r="I89" i="7"/>
  <c r="B87" i="7"/>
  <c r="I87" i="7"/>
  <c r="I86" i="7"/>
  <c r="I85" i="7"/>
  <c r="I82" i="7"/>
  <c r="I80" i="7"/>
  <c r="I76" i="7"/>
  <c r="I75" i="7"/>
  <c r="I74" i="7"/>
  <c r="I73" i="7"/>
  <c r="I72" i="7"/>
  <c r="B71" i="7"/>
  <c r="I68" i="7"/>
  <c r="I62" i="7"/>
  <c r="I61" i="7"/>
  <c r="I60" i="7"/>
  <c r="I59" i="7"/>
  <c r="I58" i="7"/>
  <c r="I54" i="7"/>
  <c r="I52" i="7"/>
  <c r="I48" i="7"/>
  <c r="I47" i="7"/>
  <c r="I46" i="7"/>
  <c r="I45" i="7"/>
  <c r="I44" i="7"/>
  <c r="I43" i="7"/>
  <c r="I39" i="7"/>
  <c r="I37" i="7"/>
  <c r="I34" i="7"/>
  <c r="I33" i="7"/>
  <c r="I32" i="7"/>
  <c r="I31" i="7"/>
  <c r="I30" i="7"/>
  <c r="I26" i="7"/>
  <c r="I24" i="7"/>
  <c r="N1" i="7"/>
  <c r="I121" i="7" s="1"/>
  <c r="N1" i="6"/>
  <c r="E117" i="6" s="1"/>
  <c r="F1002" i="6"/>
  <c r="D126" i="6"/>
  <c r="D125" i="6"/>
  <c r="B129" i="7" s="1"/>
  <c r="D124" i="6"/>
  <c r="B128" i="7" s="1"/>
  <c r="D123" i="6"/>
  <c r="B127" i="7" s="1"/>
  <c r="D122" i="6"/>
  <c r="B126" i="7" s="1"/>
  <c r="D121" i="6"/>
  <c r="B125" i="7" s="1"/>
  <c r="D120" i="6"/>
  <c r="B124" i="7" s="1"/>
  <c r="D119" i="6"/>
  <c r="B123" i="7" s="1"/>
  <c r="K123" i="7" s="1"/>
  <c r="D118" i="6"/>
  <c r="B122" i="7" s="1"/>
  <c r="D117" i="6"/>
  <c r="B121" i="7" s="1"/>
  <c r="D116" i="6"/>
  <c r="B120" i="7" s="1"/>
  <c r="D115" i="6"/>
  <c r="B119" i="7" s="1"/>
  <c r="D114" i="6"/>
  <c r="B118" i="7" s="1"/>
  <c r="D113" i="6"/>
  <c r="B117" i="7" s="1"/>
  <c r="D112" i="6"/>
  <c r="B116" i="7" s="1"/>
  <c r="D111" i="6"/>
  <c r="B115" i="7" s="1"/>
  <c r="D110" i="6"/>
  <c r="D109" i="6"/>
  <c r="B113" i="7" s="1"/>
  <c r="D108" i="6"/>
  <c r="B112" i="7" s="1"/>
  <c r="D107" i="6"/>
  <c r="B111" i="7" s="1"/>
  <c r="K111" i="7" s="1"/>
  <c r="D106" i="6"/>
  <c r="B110" i="7" s="1"/>
  <c r="D105" i="6"/>
  <c r="B109" i="7" s="1"/>
  <c r="D104" i="6"/>
  <c r="B108" i="7" s="1"/>
  <c r="D103" i="6"/>
  <c r="B107" i="7" s="1"/>
  <c r="K107" i="7" s="1"/>
  <c r="D102" i="6"/>
  <c r="B106" i="7" s="1"/>
  <c r="D101" i="6"/>
  <c r="B105" i="7" s="1"/>
  <c r="K105" i="7" s="1"/>
  <c r="D100" i="6"/>
  <c r="B104" i="7" s="1"/>
  <c r="D99" i="6"/>
  <c r="B103" i="7" s="1"/>
  <c r="D98" i="6"/>
  <c r="B102" i="7" s="1"/>
  <c r="D97" i="6"/>
  <c r="B101" i="7" s="1"/>
  <c r="D96" i="6"/>
  <c r="B100" i="7" s="1"/>
  <c r="K100" i="7" s="1"/>
  <c r="D95" i="6"/>
  <c r="B99" i="7" s="1"/>
  <c r="D94" i="6"/>
  <c r="D93" i="6"/>
  <c r="B97" i="7" s="1"/>
  <c r="D92" i="6"/>
  <c r="B96" i="7" s="1"/>
  <c r="D91" i="6"/>
  <c r="B95" i="7" s="1"/>
  <c r="D90" i="6"/>
  <c r="B94" i="7" s="1"/>
  <c r="D89" i="6"/>
  <c r="B93" i="7" s="1"/>
  <c r="D88" i="6"/>
  <c r="B92" i="7" s="1"/>
  <c r="D87" i="6"/>
  <c r="B91" i="7" s="1"/>
  <c r="D86" i="6"/>
  <c r="B90" i="7" s="1"/>
  <c r="D85" i="6"/>
  <c r="B89" i="7" s="1"/>
  <c r="K89" i="7" s="1"/>
  <c r="D84" i="6"/>
  <c r="B88" i="7" s="1"/>
  <c r="D83" i="6"/>
  <c r="D82" i="6"/>
  <c r="B86" i="7" s="1"/>
  <c r="D81" i="6"/>
  <c r="B85" i="7" s="1"/>
  <c r="D80" i="6"/>
  <c r="B84" i="7" s="1"/>
  <c r="D79" i="6"/>
  <c r="B83" i="7" s="1"/>
  <c r="D78" i="6"/>
  <c r="B82" i="7" s="1"/>
  <c r="D77" i="6"/>
  <c r="B81" i="7" s="1"/>
  <c r="D76" i="6"/>
  <c r="B80" i="7" s="1"/>
  <c r="K80" i="7" s="1"/>
  <c r="D75" i="6"/>
  <c r="B79" i="7" s="1"/>
  <c r="D74" i="6"/>
  <c r="B78" i="7" s="1"/>
  <c r="D73" i="6"/>
  <c r="B77" i="7" s="1"/>
  <c r="D72" i="6"/>
  <c r="B76" i="7" s="1"/>
  <c r="D71" i="6"/>
  <c r="B75" i="7" s="1"/>
  <c r="K75" i="7" s="1"/>
  <c r="D70" i="6"/>
  <c r="B74" i="7" s="1"/>
  <c r="D69" i="6"/>
  <c r="B73" i="7" s="1"/>
  <c r="D68" i="6"/>
  <c r="B72" i="7" s="1"/>
  <c r="D67" i="6"/>
  <c r="D66" i="6"/>
  <c r="B70" i="7" s="1"/>
  <c r="D65" i="6"/>
  <c r="B69" i="7" s="1"/>
  <c r="D64" i="6"/>
  <c r="B68" i="7" s="1"/>
  <c r="K68" i="7" s="1"/>
  <c r="D63" i="6"/>
  <c r="B67" i="7" s="1"/>
  <c r="D62" i="6"/>
  <c r="B66" i="7" s="1"/>
  <c r="D61" i="6"/>
  <c r="B65" i="7" s="1"/>
  <c r="D60" i="6"/>
  <c r="B64" i="7" s="1"/>
  <c r="D59" i="6"/>
  <c r="B63" i="7" s="1"/>
  <c r="D58" i="6"/>
  <c r="B62" i="7" s="1"/>
  <c r="K62" i="7" s="1"/>
  <c r="D57" i="6"/>
  <c r="B61" i="7" s="1"/>
  <c r="D56" i="6"/>
  <c r="B60" i="7" s="1"/>
  <c r="D55" i="6"/>
  <c r="B59" i="7" s="1"/>
  <c r="D54" i="6"/>
  <c r="B58" i="7" s="1"/>
  <c r="D53" i="6"/>
  <c r="B57" i="7" s="1"/>
  <c r="D52" i="6"/>
  <c r="B56" i="7" s="1"/>
  <c r="D51" i="6"/>
  <c r="B55" i="7" s="1"/>
  <c r="D50" i="6"/>
  <c r="B54" i="7" s="1"/>
  <c r="D49" i="6"/>
  <c r="B53" i="7" s="1"/>
  <c r="D48" i="6"/>
  <c r="B52" i="7" s="1"/>
  <c r="K52" i="7" s="1"/>
  <c r="D47" i="6"/>
  <c r="B51" i="7" s="1"/>
  <c r="D46" i="6"/>
  <c r="B50" i="7" s="1"/>
  <c r="D45" i="6"/>
  <c r="B49" i="7" s="1"/>
  <c r="D44" i="6"/>
  <c r="B48" i="7" s="1"/>
  <c r="K48" i="7" s="1"/>
  <c r="D43" i="6"/>
  <c r="B47" i="7" s="1"/>
  <c r="K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K33" i="7" s="1"/>
  <c r="D28" i="6"/>
  <c r="B32" i="7" s="1"/>
  <c r="K32" i="7" s="1"/>
  <c r="D27" i="6"/>
  <c r="B31" i="7" s="1"/>
  <c r="K31" i="7" s="1"/>
  <c r="D26" i="6"/>
  <c r="B30" i="7" s="1"/>
  <c r="D25" i="6"/>
  <c r="B29" i="7" s="1"/>
  <c r="D24" i="6"/>
  <c r="B28" i="7" s="1"/>
  <c r="D23" i="6"/>
  <c r="B27" i="7" s="1"/>
  <c r="D22" i="6"/>
  <c r="B26" i="7" s="1"/>
  <c r="D21" i="6"/>
  <c r="B25" i="7" s="1"/>
  <c r="D20" i="6"/>
  <c r="B24" i="7" s="1"/>
  <c r="D19" i="6"/>
  <c r="B23" i="7" s="1"/>
  <c r="D18" i="6"/>
  <c r="B22" i="7" s="1"/>
  <c r="G3" i="6"/>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31" i="2" s="1"/>
  <c r="A1007" i="6"/>
  <c r="A1006" i="6"/>
  <c r="A1005" i="6"/>
  <c r="F1004" i="6"/>
  <c r="A1004" i="6"/>
  <c r="A1003" i="6"/>
  <c r="A1002" i="6"/>
  <c r="A1001" i="6"/>
  <c r="K34" i="7" l="1"/>
  <c r="F1001" i="6"/>
  <c r="K50" i="7"/>
  <c r="K45" i="7"/>
  <c r="K87" i="7"/>
  <c r="I99" i="7"/>
  <c r="K99" i="7" s="1"/>
  <c r="I112" i="7"/>
  <c r="K112" i="7" s="1"/>
  <c r="I125" i="7"/>
  <c r="K35" i="7"/>
  <c r="K67" i="7"/>
  <c r="K83" i="7"/>
  <c r="I88" i="7"/>
  <c r="I113" i="7"/>
  <c r="K113" i="7" s="1"/>
  <c r="I126" i="7"/>
  <c r="K71" i="7"/>
  <c r="K116" i="7"/>
  <c r="K126" i="7"/>
  <c r="K49" i="7"/>
  <c r="K84" i="7"/>
  <c r="I63" i="7"/>
  <c r="K63" i="7" s="1"/>
  <c r="I77" i="7"/>
  <c r="I90" i="7"/>
  <c r="K90" i="7" s="1"/>
  <c r="I101" i="7"/>
  <c r="K101" i="7" s="1"/>
  <c r="I127" i="7"/>
  <c r="K127" i="7" s="1"/>
  <c r="K85" i="7"/>
  <c r="K86" i="7"/>
  <c r="K102" i="7"/>
  <c r="I49" i="7"/>
  <c r="I64" i="7"/>
  <c r="K64" i="7" s="1"/>
  <c r="I78" i="7"/>
  <c r="I102" i="7"/>
  <c r="I128" i="7"/>
  <c r="K128" i="7" s="1"/>
  <c r="K79" i="7"/>
  <c r="K97" i="7"/>
  <c r="K117" i="7"/>
  <c r="K54" i="7"/>
  <c r="K39" i="7"/>
  <c r="K103" i="7"/>
  <c r="I22" i="7"/>
  <c r="I35" i="7"/>
  <c r="I50" i="7"/>
  <c r="I65" i="7"/>
  <c r="K65" i="7" s="1"/>
  <c r="K78" i="7"/>
  <c r="I91" i="7"/>
  <c r="I103" i="7"/>
  <c r="I115" i="7"/>
  <c r="K115" i="7" s="1"/>
  <c r="I129" i="7"/>
  <c r="K129" i="7" s="1"/>
  <c r="K37" i="7"/>
  <c r="K24" i="7"/>
  <c r="K40" i="7"/>
  <c r="K72" i="7"/>
  <c r="K88" i="7"/>
  <c r="K104" i="7"/>
  <c r="K120" i="7"/>
  <c r="I23" i="7"/>
  <c r="K23" i="7" s="1"/>
  <c r="I36" i="7"/>
  <c r="K36" i="7" s="1"/>
  <c r="I51" i="7"/>
  <c r="K51" i="7" s="1"/>
  <c r="I66" i="7"/>
  <c r="K66" i="7" s="1"/>
  <c r="I79" i="7"/>
  <c r="I92" i="7"/>
  <c r="I104" i="7"/>
  <c r="I116" i="7"/>
  <c r="I130" i="7"/>
  <c r="K57" i="7"/>
  <c r="K121" i="7"/>
  <c r="K130" i="7"/>
  <c r="K26" i="7"/>
  <c r="K58" i="7"/>
  <c r="K74" i="7"/>
  <c r="K106" i="7"/>
  <c r="K122" i="7"/>
  <c r="I25" i="7"/>
  <c r="K25" i="7" s="1"/>
  <c r="I38" i="7"/>
  <c r="K38" i="7" s="1"/>
  <c r="I53" i="7"/>
  <c r="K53" i="7" s="1"/>
  <c r="I67" i="7"/>
  <c r="I81" i="7"/>
  <c r="K81" i="7" s="1"/>
  <c r="I94" i="7"/>
  <c r="K94" i="7" s="1"/>
  <c r="I106" i="7"/>
  <c r="I118" i="7"/>
  <c r="K118" i="7" s="1"/>
  <c r="K43" i="7"/>
  <c r="K27" i="7"/>
  <c r="K91" i="7"/>
  <c r="K44" i="7"/>
  <c r="K60" i="7"/>
  <c r="K76" i="7"/>
  <c r="K92" i="7"/>
  <c r="K124" i="7"/>
  <c r="I27" i="7"/>
  <c r="I40" i="7"/>
  <c r="I55" i="7"/>
  <c r="K55" i="7" s="1"/>
  <c r="I69" i="7"/>
  <c r="K69" i="7" s="1"/>
  <c r="K82" i="7"/>
  <c r="I108" i="7"/>
  <c r="K108" i="7" s="1"/>
  <c r="K119" i="7"/>
  <c r="K73" i="7"/>
  <c r="K59" i="7"/>
  <c r="K61" i="7"/>
  <c r="K77" i="7"/>
  <c r="K93" i="7"/>
  <c r="K109" i="7"/>
  <c r="K125" i="7"/>
  <c r="I28" i="7"/>
  <c r="I41" i="7"/>
  <c r="I56" i="7"/>
  <c r="K56" i="7" s="1"/>
  <c r="I70" i="7"/>
  <c r="K70" i="7" s="1"/>
  <c r="I83" i="7"/>
  <c r="I95" i="7"/>
  <c r="K95" i="7" s="1"/>
  <c r="I109" i="7"/>
  <c r="I120" i="7"/>
  <c r="K41" i="7"/>
  <c r="K28" i="7"/>
  <c r="K30" i="7"/>
  <c r="K46" i="7"/>
  <c r="I29" i="7"/>
  <c r="K29" i="7" s="1"/>
  <c r="I42" i="7"/>
  <c r="K42" i="7" s="1"/>
  <c r="I57" i="7"/>
  <c r="I71" i="7"/>
  <c r="I84" i="7"/>
  <c r="I96" i="7"/>
  <c r="K96" i="7" s="1"/>
  <c r="I110" i="7"/>
  <c r="K110" i="7" s="1"/>
  <c r="E37" i="6"/>
  <c r="E22" i="6"/>
  <c r="E38" i="6"/>
  <c r="E54" i="6"/>
  <c r="E70" i="6"/>
  <c r="E86" i="6"/>
  <c r="E102" i="6"/>
  <c r="E118" i="6"/>
  <c r="E53" i="6"/>
  <c r="E85" i="6"/>
  <c r="E101" i="6"/>
  <c r="E23" i="6"/>
  <c r="E39" i="6"/>
  <c r="E55" i="6"/>
  <c r="E71" i="6"/>
  <c r="E87" i="6"/>
  <c r="E103" i="6"/>
  <c r="E119" i="6"/>
  <c r="E56" i="6"/>
  <c r="E104" i="6"/>
  <c r="E24" i="6"/>
  <c r="E40" i="6"/>
  <c r="E72" i="6"/>
  <c r="E88" i="6"/>
  <c r="E120" i="6"/>
  <c r="E25" i="6"/>
  <c r="E41" i="6"/>
  <c r="E57" i="6"/>
  <c r="E73" i="6"/>
  <c r="E89" i="6"/>
  <c r="E105" i="6"/>
  <c r="E121" i="6"/>
  <c r="E106" i="6"/>
  <c r="E26" i="6"/>
  <c r="E42" i="6"/>
  <c r="E58" i="6"/>
  <c r="E74" i="6"/>
  <c r="E90" i="6"/>
  <c r="E122" i="6"/>
  <c r="E27" i="6"/>
  <c r="E43" i="6"/>
  <c r="E59" i="6"/>
  <c r="E75" i="6"/>
  <c r="E91" i="6"/>
  <c r="E107" i="6"/>
  <c r="E123" i="6"/>
  <c r="E28" i="6"/>
  <c r="E44" i="6"/>
  <c r="E60" i="6"/>
  <c r="E76" i="6"/>
  <c r="E92" i="6"/>
  <c r="E108" i="6"/>
  <c r="E124" i="6"/>
  <c r="E29" i="6"/>
  <c r="E45" i="6"/>
  <c r="E61" i="6"/>
  <c r="E77" i="6"/>
  <c r="E93" i="6"/>
  <c r="E109" i="6"/>
  <c r="E125" i="6"/>
  <c r="E30" i="6"/>
  <c r="E46" i="6"/>
  <c r="E62" i="6"/>
  <c r="E78" i="6"/>
  <c r="E94" i="6"/>
  <c r="E110" i="6"/>
  <c r="E126" i="6"/>
  <c r="E31" i="6"/>
  <c r="E47" i="6"/>
  <c r="E63" i="6"/>
  <c r="E79" i="6"/>
  <c r="E95" i="6"/>
  <c r="E111" i="6"/>
  <c r="E32" i="6"/>
  <c r="E48" i="6"/>
  <c r="E64" i="6"/>
  <c r="E80" i="6"/>
  <c r="E96" i="6"/>
  <c r="E112" i="6"/>
  <c r="E33" i="6"/>
  <c r="E49" i="6"/>
  <c r="E65" i="6"/>
  <c r="E81" i="6"/>
  <c r="E97" i="6"/>
  <c r="E113" i="6"/>
  <c r="E18" i="6"/>
  <c r="E34" i="6"/>
  <c r="E50" i="6"/>
  <c r="E66" i="6"/>
  <c r="E82" i="6"/>
  <c r="E98" i="6"/>
  <c r="E114" i="6"/>
  <c r="E19" i="6"/>
  <c r="E35" i="6"/>
  <c r="E51" i="6"/>
  <c r="E67" i="6"/>
  <c r="E83" i="6"/>
  <c r="E99" i="6"/>
  <c r="E115" i="6"/>
  <c r="E20" i="6"/>
  <c r="E36" i="6"/>
  <c r="E52" i="6"/>
  <c r="E68" i="6"/>
  <c r="E84" i="6"/>
  <c r="E100" i="6"/>
  <c r="E116" i="6"/>
  <c r="E21" i="6"/>
  <c r="E69" i="6"/>
  <c r="K22" i="7"/>
  <c r="B131" i="7"/>
  <c r="J134" i="2"/>
  <c r="M11" i="6"/>
  <c r="K131" i="7" l="1"/>
  <c r="K13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7" i="2" s="1"/>
  <c r="I141" i="2" l="1"/>
  <c r="I139" i="2" s="1"/>
  <c r="I142" i="2"/>
  <c r="I14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<sst xmlns="http://schemas.openxmlformats.org/spreadsheetml/2006/main" count="3490" uniqueCount="858">
  <si>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</si>
  <si>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</si>
  <si>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</si>
  <si>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</si>
  <si>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</si>
  <si>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</si>
  <si>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</si>
  <si>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</si>
  <si>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</si>
  <si>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</si>
  <si>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</si>
  <si>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</si>
  <si>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</si>
  <si>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</si>
  <si>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</si>
  <si>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</si>
  <si>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</si>
  <si>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</si>
  <si>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</si>
  <si>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</si>
  <si>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</si>
  <si>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</si>
  <si>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</si>
  <si>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</si>
  <si>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</si>
  <si>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</si>
  <si>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</si>
  <si>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</si>
  <si>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</si>
  <si>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</si>
  <si>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</si>
  <si>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</si>
  <si>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</si>
  <si>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</si>
  <si>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</si>
  <si>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</si>
  <si>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</si>
  <si>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</si>
  <si>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</si>
  <si>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</si>
  <si>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</si>
  <si>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</si>
  <si>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</si>
  <si>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</si>
  <si>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</si>
  <si>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</si>
  <si>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</si>
  <si>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</si>
  <si>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</si>
  <si>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</si>
  <si>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</si>
  <si>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</si>
  <si>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</si>
  <si>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</si>
  <si>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</si>
  <si>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</si>
  <si>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</si>
  <si>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</si>
  <si>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</si>
  <si>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</si>
  <si>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</si>
  <si>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</si>
  <si>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</si>
  <si>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</si>
  <si>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</si>
  <si>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</si>
  <si>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</si>
  <si>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</si>
  <si>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</si>
  <si>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</si>
  <si>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</si>
  <si>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</si>
  <si>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</si>
  <si>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</si>
  <si>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</si>
  <si>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</si>
  <si>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</si>
  <si>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</si>
  <si>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</si>
  <si>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</si>
  <si>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</si>
  <si>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</si>
  <si>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</si>
  <si>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</si>
  <si>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</si>
  <si>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</si>
  <si>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</si>
  <si>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</si>
  <si>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</si>
  <si>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</si>
  <si>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</si>
  <si>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</si>
  <si>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</si>
  <si>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</si>
  <si>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</si>
  <si>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</si>
  <si>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</si>
  <si>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</si>
  <si>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</si>
  <si>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</si>
  <si>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</si>
  <si>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</si>
  <si>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</si>
  <si>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</si>
  <si>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</si>
  <si>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</si>
  <si>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</si>
  <si>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</si>
  <si>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</si>
  <si>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</si>
  <si>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</si>
  <si>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</si>
  <si>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</si>
  <si>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</si>
  <si>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</si>
  <si>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</si>
  <si>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</si>
  <si>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</si>
  <si>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</si>
  <si>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</si>
  <si>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</si>
  <si>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</si>
  <si>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</si>
  <si>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</si>
  <si>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</si>
  <si>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</si>
  <si>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</si>
  <si>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</si>
  <si>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</si>
  <si>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</si>
  <si>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</si>
  <si>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</si>
  <si>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</si>
  <si>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</si>
  <si>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</si>
  <si>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</si>
  <si>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</si>
  <si>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</si>
  <si>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</si>
  <si>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</si>
  <si>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</si>
  <si>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</si>
  <si>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</si>
  <si>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</si>
  <si>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</si>
  <si>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</si>
  <si>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</si>
  <si>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</si>
  <si>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</si>
  <si>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</si>
  <si>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</si>
  <si>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</si>
  <si>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</si>
  <si>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</si>
  <si>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</si>
  <si>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</si>
  <si>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</si>
  <si>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</si>
  <si>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</si>
  <si>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</si>
  <si>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</si>
  <si>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</si>
  <si>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</si>
  <si>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</si>
  <si>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</si>
  <si>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</si>
  <si>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</si>
  <si>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</si>
  <si>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</si>
  <si>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</si>
  <si>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</si>
  <si>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</si>
  <si>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</si>
  <si>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</si>
  <si>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</si>
  <si>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</si>
  <si>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</si>
  <si>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</si>
  <si>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</si>
  <si>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</si>
  <si>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</si>
  <si>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</si>
  <si>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</si>
  <si>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</si>
  <si>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</si>
  <si>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</si>
  <si>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</si>
  <si>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</si>
  <si>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</si>
  <si>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</si>
  <si>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</si>
  <si>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</si>
  <si>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</si>
  <si>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</si>
  <si>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</si>
  <si>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</si>
  <si>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</si>
  <si>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</si>
  <si>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</si>
  <si>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</si>
  <si>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</si>
  <si>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</si>
  <si>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</si>
  <si>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</si>
  <si>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</si>
  <si>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</si>
  <si>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</si>
  <si>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</si>
  <si>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</si>
  <si>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</si>
  <si>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</si>
  <si>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</si>
  <si>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</si>
  <si>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</si>
  <si>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</si>
  <si>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</si>
  <si>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</si>
  <si>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</si>
  <si>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</si>
  <si>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</si>
  <si>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</si>
  <si>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</si>
  <si>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</si>
  <si>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</si>
  <si>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</si>
  <si>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</si>
  <si>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</si>
  <si>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</si>
  <si>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</si>
  <si>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</si>
  <si>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</si>
  <si>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</si>
  <si>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</si>
  <si>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</si>
  <si>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</si>
  <si>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</si>
  <si>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</si>
  <si>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</si>
  <si>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</si>
  <si>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</si>
  <si>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</si>
  <si>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</si>
  <si>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</si>
  <si>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</si>
  <si>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</si>
  <si>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</si>
  <si>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</si>
  <si>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</si>
  <si>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</si>
  <si>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</si>
  <si>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</si>
  <si>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</si>
  <si>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</si>
  <si>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</si>
  <si>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</si>
  <si>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</si>
  <si>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</si>
  <si>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</si>
  <si>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</si>
  <si>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</si>
  <si>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</si>
  <si>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</si>
  <si>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</si>
  <si>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</si>
  <si>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</si>
  <si>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</si>
  <si>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</si>
  <si>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</si>
  <si>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</si>
  <si>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</si>
  <si>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</si>
  <si>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</si>
  <si>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</si>
  <si>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</si>
  <si>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</si>
  <si>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</si>
  <si>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</si>
  <si>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</si>
  <si>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</si>
  <si>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</si>
  <si>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</si>
  <si>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</si>
  <si>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</si>
  <si>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</si>
  <si>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</si>
  <si>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</si>
  <si>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</si>
  <si>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</si>
  <si>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</si>
  <si>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</si>
  <si>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</si>
  <si>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</si>
  <si>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</si>
  <si>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</si>
  <si>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</si>
  <si>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</si>
  <si>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</si>
  <si>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</si>
  <si>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</si>
  <si>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</si>
  <si>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</si>
  <si>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</si>
  <si>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</si>
  <si>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</si>
  <si>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</si>
  <si>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</si>
  <si>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</si>
  <si>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</si>
  <si>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</si>
  <si>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</si>
  <si>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</si>
  <si>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</si>
  <si>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</si>
  <si>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</si>
  <si>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</si>
  <si>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</si>
  <si>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</si>
  <si>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</si>
  <si>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</si>
  <si>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</si>
  <si>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</si>
  <si>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</si>
  <si>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</si>
  <si>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</si>
  <si>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</si>
  <si>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</si>
  <si>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</si>
  <si>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</si>
  <si>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</si>
  <si>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</si>
  <si>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</si>
  <si>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</si>
  <si>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</si>
  <si>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</si>
  <si>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</si>
  <si>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</si>
  <si>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</si>
  <si>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</si>
  <si>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</si>
  <si>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</si>
  <si>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</si>
  <si>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</si>
  <si>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</si>
  <si>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</si>
  <si>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</si>
  <si>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</si>
  <si>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</si>
  <si>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</si>
  <si>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</si>
  <si>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</si>
  <si>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</si>
  <si>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</si>
  <si>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</si>
  <si>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</si>
  <si>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</si>
  <si>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</si>
  <si>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</si>
  <si>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</si>
  <si>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</si>
  <si>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</si>
  <si>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</si>
  <si>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</si>
  <si>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</si>
  <si>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</si>
  <si>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</si>
  <si>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</si>
  <si>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</si>
  <si>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</si>
  <si>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</si>
  <si>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</si>
  <si>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</si>
  <si>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</si>
  <si>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</si>
  <si>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</si>
  <si>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</si>
  <si>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</si>
  <si>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</si>
  <si>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</si>
  <si>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</si>
  <si>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</si>
  <si>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</si>
  <si>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</si>
  <si>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</si>
  <si>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</si>
  <si>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</si>
  <si>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</si>
  <si>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</si>
  <si>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</si>
  <si>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</si>
  <si>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</si>
  <si>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</si>
  <si>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</si>
  <si>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</si>
  <si>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</si>
  <si>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</si>
  <si>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</si>
  <si>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</si>
  <si>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</si>
  <si>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</si>
  <si>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</si>
  <si>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</si>
  <si>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</si>
  <si>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</si>
  <si>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</si>
  <si>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</si>
  <si>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</si>
  <si>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</si>
  <si>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</si>
  <si>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</si>
  <si>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</si>
  <si>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</si>
  <si>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</si>
  <si>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</si>
  <si>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</si>
  <si>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</si>
  <si>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</si>
  <si>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</si>
  <si>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</si>
  <si>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</si>
  <si>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</si>
  <si>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</si>
  <si>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</si>
  <si>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</si>
  <si>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</si>
  <si>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</si>
  <si>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</si>
  <si>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</si>
  <si>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</si>
  <si>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</si>
  <si>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</si>
  <si>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</si>
  <si>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</si>
  <si>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</si>
  <si>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</si>
  <si>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</si>
  <si>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</si>
  <si>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</si>
  <si>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</si>
  <si>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</si>
  <si>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</si>
  <si>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</si>
  <si>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</si>
  <si>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</si>
  <si>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</si>
  <si>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</si>
  <si>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</si>
  <si>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</si>
  <si>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</si>
  <si>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</si>
  <si>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</si>
  <si>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</si>
  <si>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</si>
  <si>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</si>
  <si>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</si>
  <si>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</si>
  <si>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</si>
  <si>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</si>
  <si>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</si>
  <si>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</si>
  <si>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</si>
  <si>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</si>
  <si>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</si>
  <si>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</si>
  <si>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</si>
  <si>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</si>
  <si>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</si>
  <si>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</si>
  <si>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</si>
  <si>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</si>
  <si>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</si>
  <si>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</si>
  <si>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</si>
  <si>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</si>
  <si>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</si>
  <si>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</si>
  <si>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</si>
  <si>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</si>
  <si>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</si>
  <si>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</si>
  <si>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</si>
  <si>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</si>
  <si>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</si>
  <si>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</si>
  <si>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</si>
  <si>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</si>
  <si>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</si>
  <si>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</si>
  <si>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</si>
  <si>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</si>
  <si>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</si>
  <si>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</si>
  <si>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</si>
  <si>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</si>
  <si>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</si>
  <si>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</si>
  <si>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</si>
  <si>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</si>
  <si>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</si>
  <si>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</si>
  <si>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</si>
  <si>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</si>
  <si>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</si>
  <si>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</si>
  <si>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</si>
  <si>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</si>
  <si>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</si>
  <si>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</si>
  <si>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</si>
  <si>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</si>
  <si>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</si>
  <si>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</si>
  <si>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</si>
  <si>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</si>
  <si>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</si>
  <si>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</si>
  <si>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</si>
  <si>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</si>
  <si>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</si>
  <si>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</si>
  <si>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</si>
  <si>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</si>
  <si>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</si>
  <si>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</si>
  <si>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</si>
  <si>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</si>
  <si>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</si>
  <si>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</si>
  <si>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</si>
  <si>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</si>
  <si>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</si>
  <si>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</si>
  <si>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</si>
  <si>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</si>
  <si>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</si>
  <si>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</si>
  <si>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</si>
  <si>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</si>
  <si>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</si>
  <si>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</si>
  <si>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</si>
  <si>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</si>
  <si>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</si>
  <si>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</si>
  <si>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</si>
  <si>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</si>
  <si>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</si>
  <si>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</si>
  <si>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</si>
  <si>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</si>
  <si>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</si>
  <si>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</si>
  <si>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</si>
  <si>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</si>
  <si>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</si>
  <si>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</si>
  <si>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</si>
  <si>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</si>
  <si>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</si>
  <si>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</si>
  <si>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</si>
  <si>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</si>
  <si>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</si>
  <si>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</si>
  <si>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</si>
  <si>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</si>
  <si>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</si>
  <si>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</si>
  <si>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</si>
  <si>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</si>
  <si>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</si>
  <si>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</si>
  <si>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</si>
  <si>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</si>
  <si>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</si>
  <si>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</si>
  <si>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</si>
  <si>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</si>
  <si>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</si>
  <si>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</si>
  <si>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</si>
  <si>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</si>
  <si>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</si>
  <si>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</si>
  <si>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</si>
  <si>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</si>
  <si>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</si>
  <si>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</si>
  <si>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</si>
  <si>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</si>
  <si>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</si>
  <si>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</si>
  <si>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</si>
  <si>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</si>
  <si>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</si>
  <si>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</si>
  <si>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</si>
  <si>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</si>
  <si>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</si>
  <si>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</si>
  <si>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</si>
  <si>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</si>
  <si>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</si>
  <si>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</si>
  <si>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</si>
  <si>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</si>
  <si>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</si>
  <si>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</si>
  <si>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</si>
  <si>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</si>
  <si>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</si>
  <si>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</si>
  <si>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</si>
  <si>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</si>
  <si>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</si>
  <si>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</si>
  <si>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</si>
  <si>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</si>
  <si>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</si>
  <si>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</si>
  <si>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</si>
  <si>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</si>
  <si>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</si>
  <si>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</si>
  <si>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</si>
  <si>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</si>
  <si>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</si>
  <si>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</si>
  <si>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</si>
  <si>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</si>
  <si>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</si>
  <si>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</si>
  <si>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</si>
  <si>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</si>
  <si>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</si>
  <si>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</si>
  <si>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</si>
  <si>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</si>
  <si>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</si>
  <si>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</si>
  <si>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</si>
  <si>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</si>
  <si>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</si>
  <si>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</si>
  <si>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</si>
  <si>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</si>
  <si>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</si>
  <si>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</si>
  <si>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</si>
  <si>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</si>
  <si>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</si>
  <si>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</si>
  <si>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</si>
  <si>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</si>
  <si>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</si>
  <si>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</si>
  <si>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</si>
  <si>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</si>
  <si>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</si>
  <si>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</si>
  <si>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</si>
  <si>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</si>
  <si>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</si>
  <si>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</si>
  <si>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</si>
  <si>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</si>
  <si>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</si>
  <si>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</si>
  <si>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</si>
  <si>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</si>
  <si>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</si>
  <si>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</si>
  <si>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</si>
  <si>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</si>
  <si>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</si>
  <si>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</si>
  <si>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</si>
  <si>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</si>
  <si>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</si>
  <si>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</si>
  <si>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</si>
  <si>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</si>
  <si>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</si>
  <si>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</si>
  <si>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</si>
  <si>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</si>
  <si>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</si>
  <si>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</si>
  <si>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</si>
  <si>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</si>
  <si>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</si>
  <si>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</si>
  <si>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</si>
  <si>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</si>
  <si>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</si>
  <si>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</si>
  <si>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</si>
  <si>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</si>
  <si>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</si>
  <si>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</si>
  <si>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</si>
  <si>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</si>
  <si>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</si>
  <si>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</si>
  <si>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</si>
  <si>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</si>
  <si>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</si>
  <si>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</si>
  <si>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</si>
  <si>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</si>
  <si>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</si>
  <si>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</si>
  <si>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</si>
  <si>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</si>
  <si>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</si>
  <si>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</si>
  <si>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</si>
  <si>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</si>
  <si>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</si>
  <si>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</si>
  <si>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</si>
  <si>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</si>
  <si>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</si>
  <si>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ABN2CG</t>
  </si>
  <si>
    <t>AFEFR</t>
  </si>
  <si>
    <t>Gauge: 12mm</t>
  </si>
  <si>
    <t>White acrylic flesh tunnel with multi-crystal ferido glued balls with resin cover studded rim. Stones will never fall out guaranteed!</t>
  </si>
  <si>
    <t>ANSBC25</t>
  </si>
  <si>
    <t>Bio - Flex nose stud, 20g (0.8mm) with a 2.5mm round top with bezel set SwarovskiⓇ crystal</t>
  </si>
  <si>
    <t>BBER20B</t>
  </si>
  <si>
    <t>316L steel barbell, 14g (1.6mm) with two 4mm balls</t>
  </si>
  <si>
    <t>BBITB</t>
  </si>
  <si>
    <t>Premium PVD plated surgical steel industrial Barbell, 14g (1.6mm) with two 5mm balls</t>
  </si>
  <si>
    <t>BCEC4</t>
  </si>
  <si>
    <t>Surgical steel ball closure ring, 14g (1.6mm) with 4mm closure ball with a bezel set crystal</t>
  </si>
  <si>
    <t>Color: Green</t>
  </si>
  <si>
    <t>BCRT18</t>
  </si>
  <si>
    <t>Black PVD plated surgical steel ball closure ring, 18g (1mm) with 3mm ball</t>
  </si>
  <si>
    <t>316L steel belly banana, 14g (1.6m) with a 8mm and a 5mm bezel set jewel ball using original Czech Preciosa crystals.</t>
  </si>
  <si>
    <t>BNEB</t>
  </si>
  <si>
    <t>Surgical steel eyebrow banana, 16g (1.2mm) with two 3mm balls</t>
  </si>
  <si>
    <t>BNOCC</t>
  </si>
  <si>
    <t>Gauge: 1.6mm</t>
  </si>
  <si>
    <t>BNSA</t>
  </si>
  <si>
    <t>Color: Pink</t>
  </si>
  <si>
    <t>CB18B3</t>
  </si>
  <si>
    <t>Surgical steel circular barbell, 18g (1mm) with two 3mm balls</t>
  </si>
  <si>
    <t>CB20B</t>
  </si>
  <si>
    <t>Surgical steel circular barbell, 20g (0.8mm) with two 3mm balls</t>
  </si>
  <si>
    <t>CBE2CZIN</t>
  </si>
  <si>
    <t>Internally threaded 316L steel circular barbell, 16g (1.2mm) with two 2mm to 4mm prong set round CZ stones on both ends (attachments are made from surgical steel)</t>
  </si>
  <si>
    <t>CBEB</t>
  </si>
  <si>
    <t>Surgical steel circular barbell, 16g (1.2mm) with two 3mm balls</t>
  </si>
  <si>
    <t>CBETB</t>
  </si>
  <si>
    <t>Premium PVD plated surgical steel circular barbell, 16g (1.2mm) with two 3mm balls</t>
  </si>
  <si>
    <t>CBETCN</t>
  </si>
  <si>
    <t>Premium PVD plated surgical steel circular barbell, 16g (1.2mm) with two 3mm cones</t>
  </si>
  <si>
    <t>CBM</t>
  </si>
  <si>
    <t>Surgical steel circular barbell, 14g (1.6mm) with two 4mm balls</t>
  </si>
  <si>
    <t>CBTB4</t>
  </si>
  <si>
    <t>Anodized surgical steel circular barbell, 14g (1.6mm) with two 4mm balls</t>
  </si>
  <si>
    <t>EBRT</t>
  </si>
  <si>
    <t>IPR</t>
  </si>
  <si>
    <t>High polished surgical steel fake plug with rubber O-Rings</t>
  </si>
  <si>
    <t>IPTR</t>
  </si>
  <si>
    <t>Anodized surgical steel fake plug with rubber O-Rings</t>
  </si>
  <si>
    <t>IPVR</t>
  </si>
  <si>
    <t>Acrylic fake plug with rubber O-rings</t>
  </si>
  <si>
    <t>Color: Orange</t>
  </si>
  <si>
    <t>Color: Purple</t>
  </si>
  <si>
    <t>IVTP</t>
  </si>
  <si>
    <t>Acrylic fake taper with rubber O-rings in UV and solid colors</t>
  </si>
  <si>
    <t>LB18B3</t>
  </si>
  <si>
    <t>Color: High Polish</t>
  </si>
  <si>
    <t>PVD plated 316L steel labret, 18g (1mm) with 3mm ball</t>
  </si>
  <si>
    <t>LBIJ</t>
  </si>
  <si>
    <t>Clear bio flexible labret, 16g (1.2mm) with a 316L steel push in 2mm flat jewel ball top</t>
  </si>
  <si>
    <t>LBIRC</t>
  </si>
  <si>
    <t>Length: 8mm with 1.5mm top part</t>
  </si>
  <si>
    <t>Surgical steel internally threaded labret, 16g (1.2mm) with bezel set jewel flat head sized 1.5mm to 4mm for triple tragus piercings</t>
  </si>
  <si>
    <t>Length: 8mm with 2mm top part</t>
  </si>
  <si>
    <t>LBITCN</t>
  </si>
  <si>
    <t>Bio flexible labret, 16g (1.2mm) with a 3mm push in anodized steel cone</t>
  </si>
  <si>
    <t>LBTB3</t>
  </si>
  <si>
    <t>Premium PVD plated surgical steel labret, 16g (1.2mm) with a 3mm ball</t>
  </si>
  <si>
    <t>LBTB4</t>
  </si>
  <si>
    <t>Anodized surgical steel labret, 14g (1.6mm) with a 4mm ball</t>
  </si>
  <si>
    <t>MCDSK5</t>
  </si>
  <si>
    <t>Surgical steel belly banana, 14g (1.6mm) with an 8mm bezel set jewel ball and a dangling crystal studded skull with crossed bones</t>
  </si>
  <si>
    <t>NLTPGX</t>
  </si>
  <si>
    <t>Gauge: 2mm</t>
  </si>
  <si>
    <t>PVD plated surgical steel taper with double O-ring</t>
  </si>
  <si>
    <t>Gauge: 4mm</t>
  </si>
  <si>
    <t>Gauge: 6mm</t>
  </si>
  <si>
    <t>Gauge: 8mm</t>
  </si>
  <si>
    <t>NSRTD</t>
  </si>
  <si>
    <t>Clear acrylic flexible nose stud retainer, 20g (0.8mm) with 2mm flat disk shaped top</t>
  </si>
  <si>
    <t>PGSFF</t>
  </si>
  <si>
    <t>Gauge: 5mm</t>
  </si>
  <si>
    <t>Amethyst double flared stone plug</t>
  </si>
  <si>
    <t>Gauge: 10mm</t>
  </si>
  <si>
    <t>Gauge: 14mm</t>
  </si>
  <si>
    <t>Gauge: 16mm</t>
  </si>
  <si>
    <t>SPG</t>
  </si>
  <si>
    <t>High polished surgical steel single flesh tunnel with rubber O-ring</t>
  </si>
  <si>
    <t>ULBB3</t>
  </si>
  <si>
    <t>Titanium G23 labret, 16g (1.2mm) with a 3mm ball</t>
  </si>
  <si>
    <t>ULBJB3I</t>
  </si>
  <si>
    <t>Titanium G23 internally threaded labret, 1.2mm (16g) with 3mm bezel set jewel ball</t>
  </si>
  <si>
    <t>UTLBB3</t>
  </si>
  <si>
    <t>Anodized titanium G23 labret, 16g (1.2mm) with a 3mm ball</t>
  </si>
  <si>
    <t>UTLBB3IN</t>
  </si>
  <si>
    <t>PVD plated titanium G23 internally threaded labret, 1.2mm (16g) with a 3mm ball</t>
  </si>
  <si>
    <t>XBB14G</t>
  </si>
  <si>
    <t>Pack of 10 pcs. of high polished 316L steel barbell posts - threading 1.6mm (14g)</t>
  </si>
  <si>
    <t>XHJB3</t>
  </si>
  <si>
    <t>Pack of 10 pcs. of 3mm surgical steel half jewel balls with bezel set crystal with 1.2mm threading (16g)</t>
  </si>
  <si>
    <t>XSAB3</t>
  </si>
  <si>
    <t>Set of 10 pcs. of 3mm acrylic ball in solid colors with 16g (1.2mm) threading</t>
  </si>
  <si>
    <t>XSDIT4</t>
  </si>
  <si>
    <t>Pack of 10 pcs. of 4mm anodized surgical steel dices - threading 1.6mm (14g)</t>
  </si>
  <si>
    <t>XUVDI5</t>
  </si>
  <si>
    <t>Color: Red</t>
  </si>
  <si>
    <t>Set of 10 pcs. of 5mm acrylic UV dices with 14g (1.6mm) threading</t>
  </si>
  <si>
    <t>AFEFR1/2</t>
  </si>
  <si>
    <t>CBE2CZIN3</t>
  </si>
  <si>
    <t>IPR6</t>
  </si>
  <si>
    <t>IPR10</t>
  </si>
  <si>
    <t>IPR12</t>
  </si>
  <si>
    <t>IPTR6</t>
  </si>
  <si>
    <t>IPTR10</t>
  </si>
  <si>
    <t>IPTR12</t>
  </si>
  <si>
    <t>IVTP8</t>
  </si>
  <si>
    <t>LBIRC15</t>
  </si>
  <si>
    <t>LBIRC2</t>
  </si>
  <si>
    <t>LBIRC3</t>
  </si>
  <si>
    <t>LBIRC4</t>
  </si>
  <si>
    <t>NLTPGX12</t>
  </si>
  <si>
    <t>NLTPGX6</t>
  </si>
  <si>
    <t>NLTPGX2</t>
  </si>
  <si>
    <t>NLTPGX0</t>
  </si>
  <si>
    <t>PGSFF4</t>
  </si>
  <si>
    <t>PGSFF2</t>
  </si>
  <si>
    <t>PGSFF0</t>
  </si>
  <si>
    <t>PGSFF00</t>
  </si>
  <si>
    <t>PGSFF9/16</t>
  </si>
  <si>
    <t>PGSFF5/8</t>
  </si>
  <si>
    <t>SPG00</t>
  </si>
  <si>
    <t>XBB14GL</t>
  </si>
  <si>
    <t>Fourteen Thousand Fifty Four and 14 cents THB</t>
  </si>
  <si>
    <t>Acrylic belly banana, 14g (1.6mm) with an 8mm and a 5mm jewel ball - length 3/8'' (10mm)</t>
  </si>
  <si>
    <t>Clear bio flexible belly banana, 14g (1.6mm) with a 5mm and a 10mm jewel ball - length 5/8'' (16mm) ''cut to fit to your size''</t>
  </si>
  <si>
    <t>Surgical steel belly bananas, 14g (1.6mm) with 5 &amp; 8mm solid acrylic color balls - length 3/8'' (10mm)</t>
  </si>
  <si>
    <t>Bio flexible eyebrow retainer, 16g (1.2mm) - length 1/4'' to 1/2'' (6mm to 12mm)</t>
  </si>
  <si>
    <t>Exchange Rate THB-THB</t>
  </si>
  <si>
    <t>Sunny</t>
  </si>
  <si>
    <r>
      <t xml:space="preserve">40% Discount as per </t>
    </r>
    <r>
      <rPr>
        <b/>
        <sz val="10"/>
        <color theme="1"/>
        <rFont val="Arial"/>
        <family val="2"/>
      </rPr>
      <t>Platinum Membership</t>
    </r>
    <r>
      <rPr>
        <sz val="10"/>
        <color theme="1"/>
        <rFont val="Arial"/>
        <family val="2"/>
      </rPr>
      <t xml:space="preserve">: </t>
    </r>
  </si>
  <si>
    <t>Pick up at the Shop:</t>
  </si>
  <si>
    <t>Eight Thousand Four Hundred Thirty Two and 48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</si>
</sst>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614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43" fontId="29" fillId="0" borderId="0" applyFon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39"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6148">
    <cellStyle name="Comma 2" xfId="7" xr:uid="{1DC3605B-213A-465F-A9A0-CA18D4F776ED}"/>
    <cellStyle name="Comma 2 2" xfId="4430" xr:uid="{EBBEE4FF-F75E-41F1-96FA-804E334DB758}"/>
    <cellStyle name="Comma 2 2 2" xfId="4755" xr:uid="{BA5CC4C1-B4B0-4FDB-92C4-44438245ADB0}"/>
    <cellStyle name="Comma 2 2 2 2" xfId="5326" xr:uid="{4EDE3B18-3184-47D0-9404-891DF893D7BB}"/>
    <cellStyle name="Comma 2 2 2 3" xfId="5344" xr:uid="{48F72602-169D-4118-9C6E-99439F052163}"/>
    <cellStyle name="Comma 2 2 3" xfId="4591" xr:uid="{F1257808-9C0F-47D2-91B9-2527CB5BD49F}"/>
    <cellStyle name="Comma 2 2 4" xfId="5351" xr:uid="{DE49A600-1AF2-44EC-B302-35D0DB7FED1B}"/>
    <cellStyle name="Comma 2 2 5" xfId="5352" xr:uid="{2C34ED39-EF08-46AE-A69D-B28BA87B33AB}"/>
    <cellStyle name="Comma 2 2 5 2" xfId="5361" xr:uid="{802DFE82-E81B-4A73-B72C-FA9983BA4267}"/>
    <cellStyle name="Comma 2 3" xfId="5369" xr:uid="{92B6EE7A-CA54-4725-A17D-EE5D66C5E512}"/>
    <cellStyle name="Comma 3" xfId="4318" xr:uid="{37C4710B-3116-4855-A5FA-37F167FDF554}"/>
    <cellStyle name="Comma 3 2" xfId="4432" xr:uid="{68FB4C60-A5DC-4BE1-A57E-16A2E7A58675}"/>
    <cellStyle name="Comma 3 2 2" xfId="4756" xr:uid="{022D5204-E57B-4856-AE8F-8355A99CE790}"/>
    <cellStyle name="Comma 3 2 2 2" xfId="5327" xr:uid="{8A833B8B-2994-4F2B-9B78-C7E248769020}"/>
    <cellStyle name="Comma 3 2 2 3" xfId="5345" xr:uid="{4DECAD74-543F-4386-AB4C-F2BA9558B2E6}"/>
    <cellStyle name="Comma 3 2 3" xfId="5325" xr:uid="{8B705363-0037-465C-BE51-0ADB1ED1FEDB}"/>
    <cellStyle name="Comma 3 2 4" xfId="5350" xr:uid="{BABEE301-47C1-465A-9D0C-1FAFFD26CAB9}"/>
    <cellStyle name="Comma 3 2 5" xfId="5353" xr:uid="{C73B744C-350A-4443-A91D-0E364CE5F5B3}"/>
    <cellStyle name="Comma 3 2 5 2" xfId="5362" xr:uid="{2C4EB4B3-9F18-4C4C-9F5E-153651C00A0F}"/>
    <cellStyle name="Currency 10" xfId="8" xr:uid="{4A40E666-043B-4632-8C9C-16B5D7DE8E1E}"/>
    <cellStyle name="Currency 10 2" xfId="9" xr:uid="{24F3248C-1B28-422E-8132-C5F202D4A9DE}"/>
    <cellStyle name="Currency 10 2 2" xfId="203" xr:uid="{B287D570-0424-4AE7-87EE-14227861C4A8}"/>
    <cellStyle name="Currency 10 2 2 2" xfId="4616" xr:uid="{47E04FE4-AC7C-4578-85C8-9816387231CF}"/>
    <cellStyle name="Currency 10 2 3" xfId="4511" xr:uid="{F97D5064-A5BB-4DAA-B204-4D41A07572EE}"/>
    <cellStyle name="Currency 10 3" xfId="10" xr:uid="{69F0EA94-8430-4612-B159-EAFAA769E75F}"/>
    <cellStyle name="Currency 10 3 2" xfId="204" xr:uid="{CF482DB3-FE00-48E3-A8D0-A897899449B5}"/>
    <cellStyle name="Currency 10 3 2 2" xfId="4617" xr:uid="{17F0E144-85C0-48C5-B252-299DDE127968}"/>
    <cellStyle name="Currency 10 3 3" xfId="4512" xr:uid="{47385026-DAD2-4523-B815-369E3DCB05EF}"/>
    <cellStyle name="Currency 10 4" xfId="205" xr:uid="{E8862CD5-E571-4D78-9787-A6811B33EC71}"/>
    <cellStyle name="Currency 10 4 2" xfId="4618" xr:uid="{B68F9529-52A1-4E31-B09D-BF1C0BD61F11}"/>
    <cellStyle name="Currency 10 5" xfId="4437" xr:uid="{56712FB5-4E58-44C0-9563-D762F8144C6D}"/>
    <cellStyle name="Currency 10 5 2" xfId="6041" xr:uid="{112EEBA7-C910-45FB-BEFC-7E81CF07E95D}"/>
    <cellStyle name="Currency 10 6" xfId="4510" xr:uid="{AE1C5D0B-6942-4C97-8306-3593F6EEE3F1}"/>
    <cellStyle name="Currency 11" xfId="11" xr:uid="{56CD2261-EDF9-45B1-BC95-62F7F9C0B761}"/>
    <cellStyle name="Currency 11 2" xfId="12" xr:uid="{31F829F5-9671-4C87-AA65-BC8497E8FDD8}"/>
    <cellStyle name="Currency 11 2 2" xfId="206" xr:uid="{12B1B939-47BB-4E12-B1EF-F094CE52CA80}"/>
    <cellStyle name="Currency 11 2 2 2" xfId="4619" xr:uid="{1F3B89BE-6F3C-4F5A-B44F-50AB20BF126B}"/>
    <cellStyle name="Currency 11 2 3" xfId="4514" xr:uid="{6E50E1E8-0C4B-47CA-93EE-E6663E8628BA}"/>
    <cellStyle name="Currency 11 3" xfId="13" xr:uid="{497C578D-35B6-4E58-A2D4-D05F404D080A}"/>
    <cellStyle name="Currency 11 3 2" xfId="207" xr:uid="{496C83F7-B096-4062-A636-D0A95B766331}"/>
    <cellStyle name="Currency 11 3 2 2" xfId="4620" xr:uid="{FE368FC5-D681-4C4B-8E2C-CE8E0A0FD6A4}"/>
    <cellStyle name="Currency 11 3 3" xfId="4515" xr:uid="{CAEBDB5E-F599-4E37-AE57-3CB8EF7612E6}"/>
    <cellStyle name="Currency 11 4" xfId="208" xr:uid="{56373ED8-1C03-4896-8D27-007770A8A6AE}"/>
    <cellStyle name="Currency 11 4 2" xfId="4621" xr:uid="{4E6A2B01-A507-45EC-A987-ECD8DA5363A8}"/>
    <cellStyle name="Currency 11 5" xfId="4319" xr:uid="{80A362E2-447C-4D35-B474-1BF7166B8F65}"/>
    <cellStyle name="Currency 11 5 2" xfId="4438" xr:uid="{032BF47C-BBEF-477E-8D5F-0FDC00BA9649}"/>
    <cellStyle name="Currency 11 5 3" xfId="4720" xr:uid="{87AEE29C-5F9B-431A-8A34-59F71F6F114A}"/>
    <cellStyle name="Currency 11 5 3 2" xfId="5315" xr:uid="{4EC23E61-8478-4313-803F-541801781571}"/>
    <cellStyle name="Currency 11 5 3 3" xfId="4757" xr:uid="{801B52C5-12A2-4DC4-94A1-76DBED7F24E0}"/>
    <cellStyle name="Currency 11 5 3 4" xfId="5370" xr:uid="{B4826652-09F0-41ED-91BE-A28A19335003}"/>
    <cellStyle name="Currency 11 5 3 5" xfId="6093" xr:uid="{2EAFE776-302E-4DA3-B946-AC4E7E34D30A}"/>
    <cellStyle name="Currency 11 5 4" xfId="4697" xr:uid="{1353ACE1-9324-4B24-8373-5DEFE5CD57D6}"/>
    <cellStyle name="Currency 11 6" xfId="4513" xr:uid="{02B3DEDA-5D81-4487-9AFA-EA8727888A32}"/>
    <cellStyle name="Currency 12" xfId="14" xr:uid="{80DF6A84-AEEF-4B2F-B1C0-8BE08A47A0E1}"/>
    <cellStyle name="Currency 12 2" xfId="15" xr:uid="{13262909-2279-4557-8971-88BE16DA016A}"/>
    <cellStyle name="Currency 12 2 2" xfId="209" xr:uid="{AFE0D974-4225-4D14-9294-DB6B2CD87FFA}"/>
    <cellStyle name="Currency 12 2 2 2" xfId="4622" xr:uid="{2EE1C98E-BC20-40DF-9683-177475508E0A}"/>
    <cellStyle name="Currency 12 2 3" xfId="4517" xr:uid="{05E924FB-DC50-41D4-B8CF-F718C38D99A9}"/>
    <cellStyle name="Currency 12 3" xfId="210" xr:uid="{17CA5043-8F86-4B66-A1E1-DFBA3BD09C34}"/>
    <cellStyle name="Currency 12 3 2" xfId="4623" xr:uid="{C91B6597-4EA3-42A3-84F0-944CEA79CA25}"/>
    <cellStyle name="Currency 12 4" xfId="4516" xr:uid="{AA94B521-939F-47E2-A064-F9AC5F957204}"/>
    <cellStyle name="Currency 13" xfId="16" xr:uid="{5F7D500F-A4C5-45A1-BEF6-682F99F643BC}"/>
    <cellStyle name="Currency 13 2" xfId="4321" xr:uid="{408F7BD4-ECC9-4678-9339-74EAC8D28126}"/>
    <cellStyle name="Currency 13 2 2" xfId="6062" xr:uid="{0BE4F978-9999-42F8-B46B-F9CB5577B279}"/>
    <cellStyle name="Currency 13 2 3" xfId="5371" xr:uid="{59F8F5E9-10EA-46EF-B221-E7C6AAA13CFF}"/>
    <cellStyle name="Currency 13 3" xfId="4322" xr:uid="{60EB9DA2-A4A1-4EC2-B41B-053C748B8E2E}"/>
    <cellStyle name="Currency 13 3 2" xfId="4759" xr:uid="{25F40931-44DE-4BB0-9004-AF48451DEC04}"/>
    <cellStyle name="Currency 13 4" xfId="4320" xr:uid="{7D0863A1-1544-497F-B30D-7F1D0984ABDA}"/>
    <cellStyle name="Currency 13 5" xfId="4758" xr:uid="{45CDDD06-F7D3-4458-A326-2FD9B7A1B26A}"/>
    <cellStyle name="Currency 14" xfId="17" xr:uid="{8CC575D2-9A9F-4A1B-A8CF-4EDEAD866B3E}"/>
    <cellStyle name="Currency 14 2" xfId="211" xr:uid="{6D55F45F-E45F-4E9D-B50A-7059EA7AA880}"/>
    <cellStyle name="Currency 14 2 2" xfId="4624" xr:uid="{C3AB33BD-0A33-4A8B-B395-A42B5747BB07}"/>
    <cellStyle name="Currency 14 3" xfId="4518" xr:uid="{A2B65D76-1147-4FCB-A8B5-0BA1684EBA10}"/>
    <cellStyle name="Currency 15" xfId="4414" xr:uid="{13216A43-23E1-4AD3-AF56-4E58DA01958E}"/>
    <cellStyle name="Currency 15 2" xfId="6042" xr:uid="{A4400678-8863-42AC-B5A3-DD86DBEC9B00}"/>
    <cellStyle name="Currency 17" xfId="4323" xr:uid="{97D2C1C1-AE6B-449D-8446-9FC479F3C64A}"/>
    <cellStyle name="Currency 2" xfId="18" xr:uid="{86CB3231-B9A6-4644-93EE-9145B3838A0F}"/>
    <cellStyle name="Currency 2 2" xfId="19" xr:uid="{8ED93C74-33D7-466C-9FED-2EE5BC9D1845}"/>
    <cellStyle name="Currency 2 2 2" xfId="20" xr:uid="{2D1242AA-94D4-43FF-9311-BC3C8B713E90}"/>
    <cellStyle name="Currency 2 2 2 2" xfId="21" xr:uid="{A0C938F4-6BEC-42E0-B704-BF65A647D4DF}"/>
    <cellStyle name="Currency 2 2 2 2 2" xfId="4760" xr:uid="{4F5EC334-DC20-4545-8999-F666745B5996}"/>
    <cellStyle name="Currency 2 2 2 2 3" xfId="5372" xr:uid="{F12B12FA-7D2C-46C9-AEB6-8A91A3A8AC41}"/>
    <cellStyle name="Currency 2 2 2 3" xfId="22" xr:uid="{5DB18AD9-9CE8-414E-B7D8-39D4E5BD22B4}"/>
    <cellStyle name="Currency 2 2 2 3 2" xfId="212" xr:uid="{308B6437-5A68-4D26-AF0F-95078D643791}"/>
    <cellStyle name="Currency 2 2 2 3 2 2" xfId="4625" xr:uid="{9780BF79-27A4-4E0D-87F1-EC09542B1863}"/>
    <cellStyle name="Currency 2 2 2 3 3" xfId="4521" xr:uid="{18D13EF7-A748-4115-B962-90759FBF6634}"/>
    <cellStyle name="Currency 2 2 2 4" xfId="213" xr:uid="{6750DEF8-6ED2-49AD-92AE-7AAE8BB16412}"/>
    <cellStyle name="Currency 2 2 2 4 2" xfId="4626" xr:uid="{5319F63E-1CC5-4EA8-9CE3-CAF68A6D1BA8}"/>
    <cellStyle name="Currency 2 2 2 5" xfId="4520" xr:uid="{B95CD264-AB4A-4C5C-BF33-E1AEF4CE9F4A}"/>
    <cellStyle name="Currency 2 2 3" xfId="214" xr:uid="{28C664B2-6E75-4FBC-976F-EF454F5C1686}"/>
    <cellStyle name="Currency 2 2 3 2" xfId="4627" xr:uid="{9DA957FF-7A3F-4C77-A28C-E846805AFDBD}"/>
    <cellStyle name="Currency 2 2 4" xfId="4519" xr:uid="{28DD9493-C7C8-4B13-BAE7-FAE6E623619C}"/>
    <cellStyle name="Currency 2 3" xfId="23" xr:uid="{5AAE6481-1EA4-4362-9DDE-147702BD6F9B}"/>
    <cellStyle name="Currency 2 3 2" xfId="215" xr:uid="{97CC625B-F206-4208-B60D-68BD85A5FC98}"/>
    <cellStyle name="Currency 2 3 2 2" xfId="4628" xr:uid="{229B5707-417A-4AEC-A36D-7FB35196AFC4}"/>
    <cellStyle name="Currency 2 3 3" xfId="4522" xr:uid="{EB63DBEE-89D6-4CD7-8467-96947164FEF1}"/>
    <cellStyle name="Currency 2 4" xfId="216" xr:uid="{CA99BF71-5611-4579-8BCD-C45D14DC8594}"/>
    <cellStyle name="Currency 2 4 2" xfId="217" xr:uid="{1A900119-D413-4060-AD33-E03673B9412A}"/>
    <cellStyle name="Currency 2 5" xfId="218" xr:uid="{6434597F-8F51-40C8-900F-DB759ECE572E}"/>
    <cellStyle name="Currency 2 5 2" xfId="219" xr:uid="{9D0A4D61-1C5A-4556-80FD-0E574B35F9CB}"/>
    <cellStyle name="Currency 2 6" xfId="220" xr:uid="{7797DBDF-7620-4EBE-BD44-B9430DAD8E43}"/>
    <cellStyle name="Currency 3" xfId="24" xr:uid="{71CB8159-0857-4635-ADEE-240F93C83E1C}"/>
    <cellStyle name="Currency 3 2" xfId="25" xr:uid="{FA3BB623-B116-4875-9EC1-85DB742C3476}"/>
    <cellStyle name="Currency 3 2 2" xfId="221" xr:uid="{52F35CAA-B9EA-4335-9A57-60EFE4FC069F}"/>
    <cellStyle name="Currency 3 2 2 2" xfId="4629" xr:uid="{586115EB-FAE7-4437-8F4B-9C74DFDDFB20}"/>
    <cellStyle name="Currency 3 2 3" xfId="4524" xr:uid="{6D0D9A4C-9623-4BC5-BED4-1084C0304E7B}"/>
    <cellStyle name="Currency 3 3" xfId="26" xr:uid="{949DDE28-2F95-4A64-9429-BF458DF18BC8}"/>
    <cellStyle name="Currency 3 3 2" xfId="222" xr:uid="{4F3D52BE-4FBE-401B-BFEB-C61F6D8BE0D8}"/>
    <cellStyle name="Currency 3 3 2 2" xfId="4630" xr:uid="{D82C7E55-FA94-4FD6-84F6-8BCDD89A7874}"/>
    <cellStyle name="Currency 3 3 3" xfId="4525" xr:uid="{A0F23392-1CF5-41B0-B965-4A1C2B7FBEBD}"/>
    <cellStyle name="Currency 3 4" xfId="27" xr:uid="{DEDC69E6-65DA-4BA8-BCE0-03DB4FC9A66C}"/>
    <cellStyle name="Currency 3 4 2" xfId="223" xr:uid="{24E81C90-3BC1-4963-88FC-1815E690DD0D}"/>
    <cellStyle name="Currency 3 4 2 2" xfId="4631" xr:uid="{72B30DE0-6122-45DB-9F15-A200C1008C46}"/>
    <cellStyle name="Currency 3 4 3" xfId="4526" xr:uid="{663B8C2B-47A4-4784-8F6D-1146556ABD10}"/>
    <cellStyle name="Currency 3 5" xfId="224" xr:uid="{CAF4FCF9-BE00-48A3-9D0E-8C221EC10469}"/>
    <cellStyle name="Currency 3 5 2" xfId="4632" xr:uid="{680AC581-F6F5-4663-A2B3-C41E33839CA5}"/>
    <cellStyle name="Currency 3 6" xfId="4523" xr:uid="{5A38A478-C2F7-4127-8972-9932BD87DF5A}"/>
    <cellStyle name="Currency 4" xfId="28" xr:uid="{8351CC06-518E-443E-845B-0FFC3C1A5075}"/>
    <cellStyle name="Currency 4 2" xfId="29" xr:uid="{2A04ED01-2BC4-4EA5-B7B4-918EF09A5751}"/>
    <cellStyle name="Currency 4 2 2" xfId="225" xr:uid="{C9967475-3DD3-4B5E-8C1B-8E3DF7D710D7}"/>
    <cellStyle name="Currency 4 2 2 2" xfId="4633" xr:uid="{F7FF4A08-DB12-46DF-8891-266EA2539535}"/>
    <cellStyle name="Currency 4 2 3" xfId="4528" xr:uid="{0FF05CFC-7710-40D4-88C7-6E9D3F50651E}"/>
    <cellStyle name="Currency 4 3" xfId="30" xr:uid="{698CCA52-7C3F-4A8D-A02B-22A7D6800F35}"/>
    <cellStyle name="Currency 4 3 2" xfId="226" xr:uid="{F20F0EC1-7457-4EDC-9E08-AF2397A77101}"/>
    <cellStyle name="Currency 4 3 2 2" xfId="4634" xr:uid="{174FE5CD-542E-475A-81E2-039A4900A4C9}"/>
    <cellStyle name="Currency 4 3 3" xfId="4529" xr:uid="{16AD1E35-A1F6-4C86-8325-3E1AE54087A6}"/>
    <cellStyle name="Currency 4 4" xfId="227" xr:uid="{789F63CF-BE1C-4504-B23A-0AE198CE65F8}"/>
    <cellStyle name="Currency 4 4 2" xfId="4635" xr:uid="{BC293608-5E23-430F-B967-FC2A5209A6BB}"/>
    <cellStyle name="Currency 4 5" xfId="4324" xr:uid="{17BF81B3-F8CA-4AB6-8C78-6EFEF41C57BB}"/>
    <cellStyle name="Currency 4 5 2" xfId="4439" xr:uid="{C1AC05EB-B720-4952-9BA4-41728D54D560}"/>
    <cellStyle name="Currency 4 5 3" xfId="4721" xr:uid="{5438D8DC-08C1-4533-862C-2221B964D323}"/>
    <cellStyle name="Currency 4 5 3 2" xfId="5316" xr:uid="{E80C08A0-00BA-4035-930A-5D8A053DA67F}"/>
    <cellStyle name="Currency 4 5 3 3" xfId="4761" xr:uid="{87FE384A-358B-46FC-9BFF-DC7AA1730F50}"/>
    <cellStyle name="Currency 4 5 3 4" xfId="5373" xr:uid="{5C8BFCB4-138A-4CE7-9BEC-E2A5175E99D2}"/>
    <cellStyle name="Currency 4 5 3 5" xfId="6099" xr:uid="{C8167656-2A93-49E2-A4BB-4B15600FEE45}"/>
    <cellStyle name="Currency 4 5 4" xfId="4698" xr:uid="{55E67E63-61E5-41D2-9B0A-C4B9F3FA993A}"/>
    <cellStyle name="Currency 4 6" xfId="4527" xr:uid="{BA339A51-4A9F-4A5B-88CA-692BFB5E7025}"/>
    <cellStyle name="Currency 5" xfId="31" xr:uid="{D923ACDC-DD77-4A2E-8A9D-32B24A49110A}"/>
    <cellStyle name="Currency 5 2" xfId="32" xr:uid="{9CCC8F7C-5A2A-41C2-B044-C4E94FB5250F}"/>
    <cellStyle name="Currency 5 2 2" xfId="228" xr:uid="{9286EC67-9362-4A84-8950-196EA77E5387}"/>
    <cellStyle name="Currency 5 2 2 2" xfId="4636" xr:uid="{3822EE55-EB22-43A9-9AF8-5E67CCF06CB1}"/>
    <cellStyle name="Currency 5 2 3" xfId="4530" xr:uid="{78BE7947-F457-4C55-8F9C-FDB78EBB09E8}"/>
    <cellStyle name="Currency 5 3" xfId="4325" xr:uid="{BCDDD125-7BDA-4F85-9195-38090B8FC6ED}"/>
    <cellStyle name="Currency 5 3 2" xfId="4440" xr:uid="{5138E306-54C0-46AB-A507-839145581C71}"/>
    <cellStyle name="Currency 5 3 2 2" xfId="5306" xr:uid="{D97D0919-E914-4940-AA48-F18D1A577FEA}"/>
    <cellStyle name="Currency 5 3 2 3" xfId="4763" xr:uid="{1692E149-B19C-4D76-9237-0159E9E26BB6}"/>
    <cellStyle name="Currency 5 3 3" xfId="5375" xr:uid="{E6979B4C-4993-4BB3-9B27-CB60880F0CF8}"/>
    <cellStyle name="Currency 5 4" xfId="4762" xr:uid="{AC560F89-31E8-422E-B0B0-1CFB3723F5EA}"/>
    <cellStyle name="Currency 5 5" xfId="5374" xr:uid="{14000D4A-B7F5-442D-AE85-22255C19416C}"/>
    <cellStyle name="Currency 6" xfId="33" xr:uid="{EB4ED856-C7FF-4E42-9DBD-D720B8D2123B}"/>
    <cellStyle name="Currency 6 2" xfId="229" xr:uid="{0171B3D6-219C-4D26-B923-F1551EAA44AA}"/>
    <cellStyle name="Currency 6 2 2" xfId="4637" xr:uid="{8041A8DA-2DB3-431F-801A-E3DE59044D08}"/>
    <cellStyle name="Currency 6 3" xfId="4326" xr:uid="{AB94CCC3-14B3-4C52-817E-57FA22F49C4E}"/>
    <cellStyle name="Currency 6 3 2" xfId="4441" xr:uid="{845A264A-7436-47E9-A0F3-97A847557C1D}"/>
    <cellStyle name="Currency 6 3 3" xfId="4722" xr:uid="{0F4B70E0-FE98-40F1-AE7F-2B271B85789E}"/>
    <cellStyle name="Currency 6 3 3 2" xfId="5317" xr:uid="{3DA8B839-DBDE-4584-ABA6-C44A91080FCE}"/>
    <cellStyle name="Currency 6 3 3 3" xfId="4764" xr:uid="{975149BB-9917-4184-B0FE-0B2E34322431}"/>
    <cellStyle name="Currency 6 3 3 4" xfId="5376" xr:uid="{B98BFD35-14D1-4362-85A8-0195F87EF5D3}"/>
    <cellStyle name="Currency 6 3 3 5" xfId="6086" xr:uid="{148DBE6A-F492-4EA0-9F52-43E892BA532C}"/>
    <cellStyle name="Currency 6 3 4" xfId="4699" xr:uid="{3F6190A8-91C0-47BC-A9F6-A162366BE28A}"/>
    <cellStyle name="Currency 6 4" xfId="4531" xr:uid="{5AA4B605-D26D-43AB-B314-BFA780604E3F}"/>
    <cellStyle name="Currency 7" xfId="34" xr:uid="{FA5B44EA-0093-4686-9DBF-6ED4BBD5DF37}"/>
    <cellStyle name="Currency 7 2" xfId="35" xr:uid="{B10A76A5-DD83-4D99-9262-55018E31256C}"/>
    <cellStyle name="Currency 7 2 2" xfId="250" xr:uid="{2323F384-6113-4206-A4FB-5C8A19AF21AB}"/>
    <cellStyle name="Currency 7 2 2 2" xfId="4638" xr:uid="{97CA3748-13BC-4327-9930-E19E7F17013E}"/>
    <cellStyle name="Currency 7 2 3" xfId="4533" xr:uid="{8CB4DC02-49D8-4D1B-884F-9A61F1E4B167}"/>
    <cellStyle name="Currency 7 3" xfId="230" xr:uid="{2F9135C1-FF49-48BF-AAB9-80C5B1210AB4}"/>
    <cellStyle name="Currency 7 3 2" xfId="4639" xr:uid="{59F3D20E-2463-4843-ABEC-1B8F2E9ABF06}"/>
    <cellStyle name="Currency 7 4" xfId="4442" xr:uid="{71A18DD2-C4BC-44D1-AC66-E016312D3770}"/>
    <cellStyle name="Currency 7 4 2" xfId="6043" xr:uid="{E69542D5-2E77-4A2F-B7A6-202140F539E4}"/>
    <cellStyle name="Currency 7 5" xfId="4532" xr:uid="{98AE12F9-C508-446F-A8DB-FE1344045B3D}"/>
    <cellStyle name="Currency 8" xfId="36" xr:uid="{C9751C69-D73C-4F87-A0D3-9FA3B6DBAFD7}"/>
    <cellStyle name="Currency 8 2" xfId="37" xr:uid="{7A944623-BAD3-416C-9A8E-057E2FE54330}"/>
    <cellStyle name="Currency 8 2 2" xfId="231" xr:uid="{10FBDD9A-895E-45E3-99FE-51981C4E3405}"/>
    <cellStyle name="Currency 8 2 2 2" xfId="4640" xr:uid="{EAA4282B-C308-4D5A-ADAE-11DE87AAF221}"/>
    <cellStyle name="Currency 8 2 3" xfId="4535" xr:uid="{849A1CF8-B925-4CDB-ADEA-BE41BA7148A3}"/>
    <cellStyle name="Currency 8 3" xfId="38" xr:uid="{9CADD8C8-1AFD-488E-AD57-E00E65945B39}"/>
    <cellStyle name="Currency 8 3 2" xfId="232" xr:uid="{F34ADBFD-82EA-4BF7-B6B5-28C5DAF76E9A}"/>
    <cellStyle name="Currency 8 3 2 2" xfId="4641" xr:uid="{07DD4FA8-B581-4F40-934E-C19F7E8CA985}"/>
    <cellStyle name="Currency 8 3 3" xfId="4536" xr:uid="{DF1DC8C6-B770-4C9D-BA2B-322F97BC4F2E}"/>
    <cellStyle name="Currency 8 4" xfId="39" xr:uid="{2D96DB48-8F71-409C-8C44-8B2C84A9F907}"/>
    <cellStyle name="Currency 8 4 2" xfId="233" xr:uid="{FEC6F1A6-409B-4296-8B5B-8C56CD1EFE2E}"/>
    <cellStyle name="Currency 8 4 2 2" xfId="4642" xr:uid="{AAC24778-23D7-4B04-B420-DC5010C08812}"/>
    <cellStyle name="Currency 8 4 3" xfId="4537" xr:uid="{71CADE9D-F3D6-46D4-B7AD-B7DDBC19FB13}"/>
    <cellStyle name="Currency 8 5" xfId="234" xr:uid="{EFD346E9-4A31-45DD-A801-39E6BF13EF1F}"/>
    <cellStyle name="Currency 8 5 2" xfId="4643" xr:uid="{976D11F4-B2E8-4BDE-97EC-D7C58128AA66}"/>
    <cellStyle name="Currency 8 6" xfId="4443" xr:uid="{4D079A2D-AD48-4A5F-9A7D-7655EC1CB0A8}"/>
    <cellStyle name="Currency 8 6 2" xfId="6044" xr:uid="{FFFA21ED-D2F5-4BFC-A917-9B85FDC8EF84}"/>
    <cellStyle name="Currency 8 7" xfId="4534" xr:uid="{2B40E05F-0E76-4A0E-A637-0498B1436B22}"/>
    <cellStyle name="Currency 9" xfId="40" xr:uid="{FE136733-4399-44D3-B3BD-0535DCA51BF6}"/>
    <cellStyle name="Currency 9 2" xfId="41" xr:uid="{668D3411-5098-46A1-8708-C31E44637DB3}"/>
    <cellStyle name="Currency 9 2 2" xfId="235" xr:uid="{81220141-D5C1-42A3-9998-A9BBB4CE2299}"/>
    <cellStyle name="Currency 9 2 2 2" xfId="4644" xr:uid="{3A70C9F1-594B-4F2A-B704-1FDD5BE9A2BB}"/>
    <cellStyle name="Currency 9 2 3" xfId="4539" xr:uid="{CC6CEC5F-CACF-4023-B6FB-889027822DE4}"/>
    <cellStyle name="Currency 9 3" xfId="42" xr:uid="{9B4466B4-21D3-43C3-A7A7-84D4378545D0}"/>
    <cellStyle name="Currency 9 3 2" xfId="236" xr:uid="{1D99155D-E422-4FFE-91D8-B25EBBE4D1EF}"/>
    <cellStyle name="Currency 9 3 2 2" xfId="4645" xr:uid="{5C99764F-BC36-4F81-AEA7-C960A99EA90A}"/>
    <cellStyle name="Currency 9 3 3" xfId="4540" xr:uid="{8FEC8DD3-1549-432E-BA00-CE6E81123C6B}"/>
    <cellStyle name="Currency 9 4" xfId="237" xr:uid="{AAA3320D-755F-49B8-9BCA-8D2B9C7F38BC}"/>
    <cellStyle name="Currency 9 4 2" xfId="4646" xr:uid="{7BA99B65-5EFE-413B-8CB5-7CF1B03C06F2}"/>
    <cellStyle name="Currency 9 5" xfId="4327" xr:uid="{1C9D87FB-92F3-48C5-B529-8B4CA86D36BE}"/>
    <cellStyle name="Currency 9 5 2" xfId="4444" xr:uid="{0680787F-9BDA-4F45-B17A-A916C8C9F0BB}"/>
    <cellStyle name="Currency 9 5 3" xfId="4723" xr:uid="{B1D84A0F-74E4-408A-8EDC-CB0EEE4CE961}"/>
    <cellStyle name="Currency 9 5 3 2" xfId="5377" xr:uid="{4D31F66A-75CA-4DE5-B7D3-ECA81E13845F}"/>
    <cellStyle name="Currency 9 5 3 3" xfId="6077" xr:uid="{A6D7051A-E064-4390-BCA2-E535F724CB9F}"/>
    <cellStyle name="Currency 9 5 4" xfId="4700" xr:uid="{136AB5AC-5AB1-4410-86F2-A907ABB94331}"/>
    <cellStyle name="Currency 9 6" xfId="4538" xr:uid="{9D2B81D1-9A3B-43C7-8021-8A15814E7723}"/>
    <cellStyle name="Hyperlink 2" xfId="6" xr:uid="{6CFFD761-E1C4-4FFC-9C82-FDD569F38491}"/>
    <cellStyle name="Hyperlink 3" xfId="202" xr:uid="{ADA57268-0493-4477-A3F5-51F52FA5F355}"/>
    <cellStyle name="Hyperlink 3 2" xfId="4415" xr:uid="{060D9541-0175-4AED-8920-65F80A701F35}"/>
    <cellStyle name="Hyperlink 3 3" xfId="4328" xr:uid="{C835177A-BE44-4B59-A2D2-417BB35B34FA}"/>
    <cellStyle name="Hyperlink 3 4" xfId="6063" xr:uid="{CC663380-B7E4-4D9F-AB7E-54BBC72738C4}"/>
    <cellStyle name="Hyperlink 4" xfId="4329" xr:uid="{A7014032-9904-45CC-A231-703657BB7599}"/>
    <cellStyle name="Normal" xfId="0" builtinId="0"/>
    <cellStyle name="Normal 10" xfId="43" xr:uid="{F61CA69C-21B1-422B-BE2E-725CA7AFDCD9}"/>
    <cellStyle name="Normal 10 10" xfId="903" xr:uid="{B6326AE6-AF82-4882-B52A-0F72FD6F1157}"/>
    <cellStyle name="Normal 10 10 2" xfId="2508" xr:uid="{F34D0E95-019E-4C0E-9D11-FD1FD409CC8B}"/>
    <cellStyle name="Normal 10 10 2 2" xfId="4331" xr:uid="{E289D803-0326-4C85-98AE-C4F0ABDCDD4B}"/>
    <cellStyle name="Normal 10 10 2 3" xfId="4675" xr:uid="{0AC77062-0C10-465C-B707-394FA26DF8D8}"/>
    <cellStyle name="Normal 10 10 3" xfId="2509" xr:uid="{AA009133-BFA4-47A2-8397-40C7AC83D639}"/>
    <cellStyle name="Normal 10 10 4" xfId="2510" xr:uid="{025EE094-9079-47E3-8927-BD15B08BF104}"/>
    <cellStyle name="Normal 10 11" xfId="2511" xr:uid="{FD36D3C0-C694-4B27-A5B6-031623566651}"/>
    <cellStyle name="Normal 10 11 2" xfId="2512" xr:uid="{B4135DA6-16E1-4C50-A998-75A6374D33C1}"/>
    <cellStyle name="Normal 10 11 3" xfId="2513" xr:uid="{86EE346B-2E60-4BD6-85A7-C416CBC6370A}"/>
    <cellStyle name="Normal 10 11 4" xfId="2514" xr:uid="{69C6FB58-0494-4457-8B8A-37B83BA1D6D2}"/>
    <cellStyle name="Normal 10 12" xfId="2515" xr:uid="{B134D879-1032-4347-91EC-2D4F02A8B1B1}"/>
    <cellStyle name="Normal 10 12 2" xfId="2516" xr:uid="{8899EABF-11D5-40BA-A191-1551E3329B38}"/>
    <cellStyle name="Normal 10 13" xfId="2517" xr:uid="{ED828F12-3403-4AA9-B5A7-820AC5419B9D}"/>
    <cellStyle name="Normal 10 14" xfId="2518" xr:uid="{EFC9E8A5-127F-43EE-B014-0AA2DBE40DD0}"/>
    <cellStyle name="Normal 10 15" xfId="2519" xr:uid="{29C9092B-AD72-4976-91C2-08AD1F25EE6E}"/>
    <cellStyle name="Normal 10 2" xfId="44" xr:uid="{C5886A92-A526-41C0-BC53-0C2ED62FC815}"/>
    <cellStyle name="Normal 10 2 10" xfId="2520" xr:uid="{31A434CB-9240-4A9E-88F0-B30276340A70}"/>
    <cellStyle name="Normal 10 2 11" xfId="2521" xr:uid="{D053985F-D899-4EB5-AD71-B7E5D3FCE92F}"/>
    <cellStyle name="Normal 10 2 2" xfId="45" xr:uid="{A7690F4D-6F40-4541-902C-D8435F9B65AE}"/>
    <cellStyle name="Normal 10 2 2 2" xfId="46" xr:uid="{A5A76718-8987-4F99-B400-6E95152FF9A8}"/>
    <cellStyle name="Normal 10 2 2 2 2" xfId="238" xr:uid="{1C321D69-D016-4C63-B12C-A77C8913BAC0}"/>
    <cellStyle name="Normal 10 2 2 2 2 2" xfId="454" xr:uid="{E6E8BC1D-5B43-4A63-9399-C1CC9907066D}"/>
    <cellStyle name="Normal 10 2 2 2 2 2 2" xfId="455" xr:uid="{27C4B2BD-8CC1-48F2-9252-F5D135141E93}"/>
    <cellStyle name="Normal 10 2 2 2 2 2 2 2" xfId="904" xr:uid="{B381B499-0A36-4003-9FF8-51AB5A2418A7}"/>
    <cellStyle name="Normal 10 2 2 2 2 2 2 2 2" xfId="905" xr:uid="{0373FE50-AD0C-4E10-9392-1311A901B863}"/>
    <cellStyle name="Normal 10 2 2 2 2 2 2 2 2 2" xfId="5378" xr:uid="{524D3E04-70DC-4C66-900C-ED705A21EECE}"/>
    <cellStyle name="Normal 10 2 2 2 2 2 2 2 3" xfId="5379" xr:uid="{C32F5EF1-01DD-4F1A-8A72-9C08CA700FDE}"/>
    <cellStyle name="Normal 10 2 2 2 2 2 2 3" xfId="906" xr:uid="{68FAE1AF-B10E-4E46-86C6-BDDDDA28C2E5}"/>
    <cellStyle name="Normal 10 2 2 2 2 2 2 3 2" xfId="5380" xr:uid="{AC773BCF-BEBE-469A-A999-72FA61427C42}"/>
    <cellStyle name="Normal 10 2 2 2 2 2 2 4" xfId="5381" xr:uid="{B9A689B2-39E0-40D2-AB61-B6C6DC3838E1}"/>
    <cellStyle name="Normal 10 2 2 2 2 2 3" xfId="907" xr:uid="{4E0E74CE-53F5-45B1-8D83-431027E2BE2E}"/>
    <cellStyle name="Normal 10 2 2 2 2 2 3 2" xfId="908" xr:uid="{22613238-15CC-40ED-A264-898FBC77AFEE}"/>
    <cellStyle name="Normal 10 2 2 2 2 2 3 2 2" xfId="5382" xr:uid="{11B11D6F-17AA-44A6-B741-BBEC4BE00317}"/>
    <cellStyle name="Normal 10 2 2 2 2 2 3 3" xfId="5383" xr:uid="{0DA19A5B-18D9-41C6-BE57-83B0937C1BCA}"/>
    <cellStyle name="Normal 10 2 2 2 2 2 4" xfId="909" xr:uid="{9C7B669F-256E-4A23-9CD9-FA57862913CB}"/>
    <cellStyle name="Normal 10 2 2 2 2 2 4 2" xfId="5384" xr:uid="{A7119D7D-A7D2-4040-A0D5-581307155E0C}"/>
    <cellStyle name="Normal 10 2 2 2 2 2 5" xfId="5385" xr:uid="{47EEE867-46BA-4382-91F1-CF1B5EFB6D91}"/>
    <cellStyle name="Normal 10 2 2 2 2 3" xfId="456" xr:uid="{15787477-63FE-44DC-B060-76E646A4A079}"/>
    <cellStyle name="Normal 10 2 2 2 2 3 2" xfId="910" xr:uid="{57C41884-77AA-4538-9DED-856DE7B59D65}"/>
    <cellStyle name="Normal 10 2 2 2 2 3 2 2" xfId="911" xr:uid="{20404432-FC4F-4C1D-8CFD-71521C51ED78}"/>
    <cellStyle name="Normal 10 2 2 2 2 3 2 2 2" xfId="5386" xr:uid="{63AC25CB-A752-4E52-9513-F3CC8DF67B2D}"/>
    <cellStyle name="Normal 10 2 2 2 2 3 2 3" xfId="5387" xr:uid="{D1076970-A0A5-4AA8-B6E0-D0D940D0F7DA}"/>
    <cellStyle name="Normal 10 2 2 2 2 3 3" xfId="912" xr:uid="{4C0A064F-41B5-44F1-98B6-53545257E39C}"/>
    <cellStyle name="Normal 10 2 2 2 2 3 3 2" xfId="5388" xr:uid="{A725F877-61FD-4157-A88F-42BFBB5B1C44}"/>
    <cellStyle name="Normal 10 2 2 2 2 3 4" xfId="2522" xr:uid="{7E5F6C4F-E16F-4408-A771-330BA028D9D2}"/>
    <cellStyle name="Normal 10 2 2 2 2 4" xfId="913" xr:uid="{3328C445-2D95-40C5-8E09-252163631EF1}"/>
    <cellStyle name="Normal 10 2 2 2 2 4 2" xfId="914" xr:uid="{349EA816-2783-4E34-AF71-654CBFB0005C}"/>
    <cellStyle name="Normal 10 2 2 2 2 4 2 2" xfId="5389" xr:uid="{9AAB22F9-4716-46CD-9288-AD1542D1CFDC}"/>
    <cellStyle name="Normal 10 2 2 2 2 4 3" xfId="5390" xr:uid="{15225438-9AA0-44D9-9B4C-C7C1A83EE75F}"/>
    <cellStyle name="Normal 10 2 2 2 2 5" xfId="915" xr:uid="{B04A4F9D-2543-4820-B4EF-E87FEF12EA7A}"/>
    <cellStyle name="Normal 10 2 2 2 2 5 2" xfId="5391" xr:uid="{818A871D-A997-4092-AB0A-8C7C728F6F35}"/>
    <cellStyle name="Normal 10 2 2 2 2 6" xfId="2523" xr:uid="{A8D864FE-47F7-4674-AC4E-142AA5356A1C}"/>
    <cellStyle name="Normal 10 2 2 2 3" xfId="239" xr:uid="{476F6A1C-EE6D-406F-9F9D-80074D0AF88D}"/>
    <cellStyle name="Normal 10 2 2 2 3 2" xfId="457" xr:uid="{73EBCC48-43F7-438B-BA45-8CC494663802}"/>
    <cellStyle name="Normal 10 2 2 2 3 2 2" xfId="458" xr:uid="{408FEEB9-9566-4AB6-A7F3-4B82750D89D2}"/>
    <cellStyle name="Normal 10 2 2 2 3 2 2 2" xfId="916" xr:uid="{4FC04F91-AE96-49CA-B84E-6B6C13E72D34}"/>
    <cellStyle name="Normal 10 2 2 2 3 2 2 2 2" xfId="917" xr:uid="{BB6074E4-9B1D-4DDF-B7C7-4A01795C2F6B}"/>
    <cellStyle name="Normal 10 2 2 2 3 2 2 3" xfId="918" xr:uid="{B400A991-C82D-46F3-BD27-CE1578D7BCAD}"/>
    <cellStyle name="Normal 10 2 2 2 3 2 3" xfId="919" xr:uid="{C0064341-8865-432C-B472-6F323B426466}"/>
    <cellStyle name="Normal 10 2 2 2 3 2 3 2" xfId="920" xr:uid="{1C40B436-CEE4-4E7A-9D1E-820C0F215CEE}"/>
    <cellStyle name="Normal 10 2 2 2 3 2 4" xfId="921" xr:uid="{2D474111-7D8C-4BD9-AA6F-FC8B858DE338}"/>
    <cellStyle name="Normal 10 2 2 2 3 3" xfId="459" xr:uid="{AE7D9F1B-4920-4619-BF17-583818C1CC4F}"/>
    <cellStyle name="Normal 10 2 2 2 3 3 2" xfId="922" xr:uid="{F393B8CC-8C1B-45CC-921C-9E95962BFBBA}"/>
    <cellStyle name="Normal 10 2 2 2 3 3 2 2" xfId="923" xr:uid="{497219DC-C7ED-46AC-AAE0-D4EC4F9B8B44}"/>
    <cellStyle name="Normal 10 2 2 2 3 3 3" xfId="924" xr:uid="{3C76E74F-0FCA-412E-94AA-4E1D5A1A807F}"/>
    <cellStyle name="Normal 10 2 2 2 3 4" xfId="925" xr:uid="{54ACCC17-514E-4CC6-8242-BD1223E9F83A}"/>
    <cellStyle name="Normal 10 2 2 2 3 4 2" xfId="926" xr:uid="{91EC7824-D4AD-40A0-8DB5-F420346163AC}"/>
    <cellStyle name="Normal 10 2 2 2 3 5" xfId="927" xr:uid="{5806DC70-42E9-45AD-8F4C-83E0FCD17D89}"/>
    <cellStyle name="Normal 10 2 2 2 4" xfId="460" xr:uid="{9B17EF21-1C99-4A46-9E1C-64E6609AE145}"/>
    <cellStyle name="Normal 10 2 2 2 4 2" xfId="461" xr:uid="{788836A4-D75D-45AE-8A10-EB4D18E37333}"/>
    <cellStyle name="Normal 10 2 2 2 4 2 2" xfId="928" xr:uid="{F2CEDCD3-BF09-41F4-80E7-62EBF8C76145}"/>
    <cellStyle name="Normal 10 2 2 2 4 2 2 2" xfId="929" xr:uid="{63691EE0-C3BB-4009-9B27-961B5216E7AD}"/>
    <cellStyle name="Normal 10 2 2 2 4 2 3" xfId="930" xr:uid="{0C42CA87-D7F1-45FD-8F19-F945D2C61ED8}"/>
    <cellStyle name="Normal 10 2 2 2 4 3" xfId="931" xr:uid="{2B5A4299-E4E9-41F9-9F4E-CECD19BE44FB}"/>
    <cellStyle name="Normal 10 2 2 2 4 3 2" xfId="932" xr:uid="{DE986C14-35B6-4EA0-BF4E-98C4EEE773AF}"/>
    <cellStyle name="Normal 10 2 2 2 4 4" xfId="933" xr:uid="{43817F39-5DD7-417C-A9A1-94EF734F3C67}"/>
    <cellStyle name="Normal 10 2 2 2 5" xfId="462" xr:uid="{E4253561-A363-40F6-B402-C17C5D9923AD}"/>
    <cellStyle name="Normal 10 2 2 2 5 2" xfId="934" xr:uid="{68D5D371-A6C4-408E-BCCD-3CF05019DD06}"/>
    <cellStyle name="Normal 10 2 2 2 5 2 2" xfId="935" xr:uid="{0AFC7ED3-4E4D-4146-8290-B505090835C9}"/>
    <cellStyle name="Normal 10 2 2 2 5 3" xfId="936" xr:uid="{82E1DDE2-9DE3-45ED-A292-2996EF661EDA}"/>
    <cellStyle name="Normal 10 2 2 2 5 4" xfId="2524" xr:uid="{241A4A94-46DB-4131-BD8F-F5E3B1B2B5DB}"/>
    <cellStyle name="Normal 10 2 2 2 6" xfId="937" xr:uid="{0F12B3A0-A719-420A-B089-3AE48DC6E894}"/>
    <cellStyle name="Normal 10 2 2 2 6 2" xfId="938" xr:uid="{EA3CF933-29F1-4563-9F6E-9ABF0D601845}"/>
    <cellStyle name="Normal 10 2 2 2 7" xfId="939" xr:uid="{3977E697-B408-46B1-9B4F-68B425784718}"/>
    <cellStyle name="Normal 10 2 2 2 8" xfId="2525" xr:uid="{F166A265-C360-4511-B9FA-2BE8E085CE44}"/>
    <cellStyle name="Normal 10 2 2 3" xfId="240" xr:uid="{F6B584D8-CBD5-47DF-B4B0-21D0B27CD7B5}"/>
    <cellStyle name="Normal 10 2 2 3 2" xfId="463" xr:uid="{21AD4157-BA94-4006-A79C-3334D54551C7}"/>
    <cellStyle name="Normal 10 2 2 3 2 2" xfId="464" xr:uid="{B3A9C32B-25BF-43ED-9FA0-0E77F09D852A}"/>
    <cellStyle name="Normal 10 2 2 3 2 2 2" xfId="940" xr:uid="{82260FFC-3980-49D8-967F-A92305FFA02C}"/>
    <cellStyle name="Normal 10 2 2 3 2 2 2 2" xfId="941" xr:uid="{3D8D207D-8897-43EE-BD2A-B0CAB6197A30}"/>
    <cellStyle name="Normal 10 2 2 3 2 2 2 2 2" xfId="5392" xr:uid="{D47D30F0-DB15-4747-8559-87005F2BD500}"/>
    <cellStyle name="Normal 10 2 2 3 2 2 2 3" xfId="5393" xr:uid="{3AFFB963-2492-4406-809C-7633A7E8089C}"/>
    <cellStyle name="Normal 10 2 2 3 2 2 3" xfId="942" xr:uid="{820B4646-F5AA-4C36-A5AD-E2362D80B39E}"/>
    <cellStyle name="Normal 10 2 2 3 2 2 3 2" xfId="5394" xr:uid="{83D93143-9BD4-4BEF-8636-F6146DBDEEA1}"/>
    <cellStyle name="Normal 10 2 2 3 2 2 4" xfId="5395" xr:uid="{2DEEBDDE-EA5C-4D42-93A6-A54EF7032B33}"/>
    <cellStyle name="Normal 10 2 2 3 2 3" xfId="943" xr:uid="{013B4AA7-D229-425E-8A32-66985A7C6D7D}"/>
    <cellStyle name="Normal 10 2 2 3 2 3 2" xfId="944" xr:uid="{9ECF8922-7036-4724-8BB0-ADCEFDC98439}"/>
    <cellStyle name="Normal 10 2 2 3 2 3 2 2" xfId="5396" xr:uid="{245013E9-7964-4A0B-A28D-542FF05178B7}"/>
    <cellStyle name="Normal 10 2 2 3 2 3 3" xfId="5397" xr:uid="{A856447D-9BD1-4319-90E2-6BFDA4AE03ED}"/>
    <cellStyle name="Normal 10 2 2 3 2 4" xfId="945" xr:uid="{B3424C64-A2CB-4108-904C-F64CF029DBA2}"/>
    <cellStyle name="Normal 10 2 2 3 2 4 2" xfId="5398" xr:uid="{84326A55-C06E-49C0-BC7E-AC0EB142E0CF}"/>
    <cellStyle name="Normal 10 2 2 3 2 5" xfId="5399" xr:uid="{DC4EDA39-A7B3-4D0F-AAEF-9FC82D37B198}"/>
    <cellStyle name="Normal 10 2 2 3 3" xfId="465" xr:uid="{E5A8B039-8D77-41FA-9DB4-4AB52B2976BA}"/>
    <cellStyle name="Normal 10 2 2 3 3 2" xfId="946" xr:uid="{1E96DB41-EE7F-47BB-A451-AC73EF3E3043}"/>
    <cellStyle name="Normal 10 2 2 3 3 2 2" xfId="947" xr:uid="{085FCC0E-2F47-46AD-B44A-B92DF2C64768}"/>
    <cellStyle name="Normal 10 2 2 3 3 2 2 2" xfId="5400" xr:uid="{4AAD3389-6B29-48E6-96E1-D7629D832551}"/>
    <cellStyle name="Normal 10 2 2 3 3 2 3" xfId="5401" xr:uid="{DAD484DA-8453-4988-9CB1-8ABAEAC6C542}"/>
    <cellStyle name="Normal 10 2 2 3 3 3" xfId="948" xr:uid="{838AB194-BFC0-4EBE-8997-AABBDBC92AD7}"/>
    <cellStyle name="Normal 10 2 2 3 3 3 2" xfId="5402" xr:uid="{47B24FC8-CC5C-47E9-B45A-B7793A708585}"/>
    <cellStyle name="Normal 10 2 2 3 3 4" xfId="2526" xr:uid="{C47B3EB9-85DC-4D8F-839F-49D2802FC126}"/>
    <cellStyle name="Normal 10 2 2 3 4" xfId="949" xr:uid="{92815601-3379-4970-A244-D5DC028115E3}"/>
    <cellStyle name="Normal 10 2 2 3 4 2" xfId="950" xr:uid="{268440C9-E5F6-47C4-AA90-33AE09689A48}"/>
    <cellStyle name="Normal 10 2 2 3 4 2 2" xfId="5403" xr:uid="{40E0A89F-1ED7-4623-98EC-44FDFC41F765}"/>
    <cellStyle name="Normal 10 2 2 3 4 3" xfId="5404" xr:uid="{5774FD6B-0D1D-4F0A-9361-39E01D305F66}"/>
    <cellStyle name="Normal 10 2 2 3 5" xfId="951" xr:uid="{C0396A1F-8518-4973-8C90-7A278CE77C53}"/>
    <cellStyle name="Normal 10 2 2 3 5 2" xfId="5405" xr:uid="{BBFBD054-706F-4193-BBFB-1E4CC95AA186}"/>
    <cellStyle name="Normal 10 2 2 3 6" xfId="2527" xr:uid="{4C78EA5D-6917-4339-AAA9-99F1249EA586}"/>
    <cellStyle name="Normal 10 2 2 4" xfId="241" xr:uid="{1F74B295-2CA5-453C-904E-14DFB334B240}"/>
    <cellStyle name="Normal 10 2 2 4 2" xfId="466" xr:uid="{20F99095-0DD4-4088-8DD2-91CDF4DD5E12}"/>
    <cellStyle name="Normal 10 2 2 4 2 2" xfId="467" xr:uid="{46D22031-3009-4D84-9D2C-CE4ABADF6DC5}"/>
    <cellStyle name="Normal 10 2 2 4 2 2 2" xfId="952" xr:uid="{3E67F4D7-084C-4816-8C10-AF4982CDAE8F}"/>
    <cellStyle name="Normal 10 2 2 4 2 2 2 2" xfId="953" xr:uid="{E16BCE14-E6E3-454A-8939-ED3D92567C52}"/>
    <cellStyle name="Normal 10 2 2 4 2 2 3" xfId="954" xr:uid="{52C369E4-3BA8-4ECA-86A4-89959EC52E6C}"/>
    <cellStyle name="Normal 10 2 2 4 2 3" xfId="955" xr:uid="{8E66FA78-529C-4BB1-952E-6EB2065B0004}"/>
    <cellStyle name="Normal 10 2 2 4 2 3 2" xfId="956" xr:uid="{FED072D1-74DD-4749-9578-B8084915D475}"/>
    <cellStyle name="Normal 10 2 2 4 2 4" xfId="957" xr:uid="{929ADA65-D3FD-490C-9CC8-C59814487B21}"/>
    <cellStyle name="Normal 10 2 2 4 3" xfId="468" xr:uid="{798AC1DE-8341-4DA7-AF38-342A7B4B9969}"/>
    <cellStyle name="Normal 10 2 2 4 3 2" xfId="958" xr:uid="{7BD17914-491F-4CC8-9371-44EC33693DEA}"/>
    <cellStyle name="Normal 10 2 2 4 3 2 2" xfId="959" xr:uid="{295765B6-416D-4A42-8DAC-634975C0C88E}"/>
    <cellStyle name="Normal 10 2 2 4 3 3" xfId="960" xr:uid="{D835A0F1-0184-4510-989D-667A0A7EB388}"/>
    <cellStyle name="Normal 10 2 2 4 4" xfId="961" xr:uid="{AFA55F2C-4A78-4B85-AE9C-BC1F592971FE}"/>
    <cellStyle name="Normal 10 2 2 4 4 2" xfId="962" xr:uid="{0CBDBB9C-7849-4B9E-8E20-86FB30415D53}"/>
    <cellStyle name="Normal 10 2 2 4 5" xfId="963" xr:uid="{C6F45ED6-BF82-4C7A-B77D-1D2B930A8736}"/>
    <cellStyle name="Normal 10 2 2 5" xfId="242" xr:uid="{CDCFD090-170C-4E64-99BD-201A67056816}"/>
    <cellStyle name="Normal 10 2 2 5 2" xfId="469" xr:uid="{AE471EE4-F299-47F0-A97B-D2B6DECA74A4}"/>
    <cellStyle name="Normal 10 2 2 5 2 2" xfId="964" xr:uid="{B4C850B8-5C6E-42DD-A771-6D833CBBF623}"/>
    <cellStyle name="Normal 10 2 2 5 2 2 2" xfId="965" xr:uid="{110B1032-2738-4564-B6A4-28F96B23C182}"/>
    <cellStyle name="Normal 10 2 2 5 2 3" xfId="966" xr:uid="{71899EFB-496E-4B08-BDE2-A3ACBE7CF922}"/>
    <cellStyle name="Normal 10 2 2 5 3" xfId="967" xr:uid="{5AA7615C-D9E3-40C4-A693-059072B07AA7}"/>
    <cellStyle name="Normal 10 2 2 5 3 2" xfId="968" xr:uid="{5393579F-0F4A-435E-AD30-B6B27A8B60D3}"/>
    <cellStyle name="Normal 10 2 2 5 4" xfId="969" xr:uid="{FFE44B4E-6F4A-4849-A7F2-58D60F05DD93}"/>
    <cellStyle name="Normal 10 2 2 6" xfId="470" xr:uid="{16BF36C4-34F4-4172-812A-B96F9B21A089}"/>
    <cellStyle name="Normal 10 2 2 6 2" xfId="970" xr:uid="{A745DD5A-A986-45C6-8D86-320A52172F02}"/>
    <cellStyle name="Normal 10 2 2 6 2 2" xfId="971" xr:uid="{5FAA64FA-DC99-4122-8ED5-DACDB8118A5C}"/>
    <cellStyle name="Normal 10 2 2 6 2 3" xfId="4333" xr:uid="{CC4395F0-6A37-49BA-93A2-76AE1F3BC16B}"/>
    <cellStyle name="Normal 10 2 2 6 2 3 2" xfId="5406" xr:uid="{4119B09D-674D-4229-8C81-B8BB915E5D24}"/>
    <cellStyle name="Normal 10 2 2 6 3" xfId="972" xr:uid="{EFC11215-7E94-4C8A-918F-A48733ECB60E}"/>
    <cellStyle name="Normal 10 2 2 6 4" xfId="2528" xr:uid="{AFFB3DBD-B708-4E65-832F-D711876C3EDC}"/>
    <cellStyle name="Normal 10 2 2 6 4 2" xfId="4564" xr:uid="{1A90E6E7-E9B9-43D3-819C-141A4BF21C9D}"/>
    <cellStyle name="Normal 10 2 2 6 4 3" xfId="4676" xr:uid="{9E3FD3E9-2D97-483C-B824-083F57A6139F}"/>
    <cellStyle name="Normal 10 2 2 6 4 4" xfId="4602" xr:uid="{6FE16316-826F-4551-97DB-2D3B2B225DFF}"/>
    <cellStyle name="Normal 10 2 2 7" xfId="973" xr:uid="{C930E748-0415-42F1-A774-39903069D6F0}"/>
    <cellStyle name="Normal 10 2 2 7 2" xfId="974" xr:uid="{C12107E3-95E1-45FB-8E2E-7A287838059B}"/>
    <cellStyle name="Normal 10 2 2 8" xfId="975" xr:uid="{2AFC0BCA-C665-4F03-B016-BC101A45EB45}"/>
    <cellStyle name="Normal 10 2 2 9" xfId="2529" xr:uid="{02BF03FD-3EA3-4BAB-9017-FC8547F1E507}"/>
    <cellStyle name="Normal 10 2 3" xfId="47" xr:uid="{4E992DB1-62B5-4A2B-8057-84FC56A88D71}"/>
    <cellStyle name="Normal 10 2 3 2" xfId="48" xr:uid="{D0BF4195-4830-477A-B7FE-9E346A92FBB6}"/>
    <cellStyle name="Normal 10 2 3 2 2" xfId="471" xr:uid="{017DDF98-FECC-4D5F-B24B-401AEC2456D5}"/>
    <cellStyle name="Normal 10 2 3 2 2 2" xfId="472" xr:uid="{408220DE-D9D4-4FFC-8346-3A5269F5DCA9}"/>
    <cellStyle name="Normal 10 2 3 2 2 2 2" xfId="976" xr:uid="{BB74265D-2C39-43A4-BFE7-CF310FA6D124}"/>
    <cellStyle name="Normal 10 2 3 2 2 2 2 2" xfId="977" xr:uid="{ABCE6482-4632-4D60-9A9E-269CD7F10F83}"/>
    <cellStyle name="Normal 10 2 3 2 2 2 2 2 2" xfId="5407" xr:uid="{E99E331F-567B-437E-B9D6-3B1CD2F423DD}"/>
    <cellStyle name="Normal 10 2 3 2 2 2 2 3" xfId="5408" xr:uid="{A4A5A023-5B5F-4C7C-96FA-B10F7435F2C4}"/>
    <cellStyle name="Normal 10 2 3 2 2 2 3" xfId="978" xr:uid="{B786E783-C71D-439E-8DEC-5C8B7DBA634E}"/>
    <cellStyle name="Normal 10 2 3 2 2 2 3 2" xfId="5409" xr:uid="{36723636-FF81-43B8-9664-1B12EB1D4782}"/>
    <cellStyle name="Normal 10 2 3 2 2 2 4" xfId="5410" xr:uid="{7F2FB273-6C7B-4974-8923-AE9DD82A411E}"/>
    <cellStyle name="Normal 10 2 3 2 2 3" xfId="979" xr:uid="{27E8F62F-771E-4F56-BE7C-C2CD9B9E694F}"/>
    <cellStyle name="Normal 10 2 3 2 2 3 2" xfId="980" xr:uid="{9A46FEE6-74DC-4B72-B42D-2C053EDC4774}"/>
    <cellStyle name="Normal 10 2 3 2 2 3 2 2" xfId="5411" xr:uid="{400E6594-5B56-4A1E-8CDB-671CF03C9E5F}"/>
    <cellStyle name="Normal 10 2 3 2 2 3 3" xfId="5412" xr:uid="{6013A34D-1DB7-41F7-9357-20A245D5AEE6}"/>
    <cellStyle name="Normal 10 2 3 2 2 4" xfId="981" xr:uid="{AB9321E7-FB92-4729-A121-9B9C72623FDD}"/>
    <cellStyle name="Normal 10 2 3 2 2 4 2" xfId="5413" xr:uid="{F1DFE3B9-683E-4449-AAA5-5F4FB909EA8A}"/>
    <cellStyle name="Normal 10 2 3 2 2 5" xfId="5414" xr:uid="{937CB72C-B189-4EF8-8411-6E2D69D852C4}"/>
    <cellStyle name="Normal 10 2 3 2 3" xfId="473" xr:uid="{D8354D0D-7939-4ECC-8B9C-F50C6552181D}"/>
    <cellStyle name="Normal 10 2 3 2 3 2" xfId="982" xr:uid="{869198D9-FA97-4DEA-AB8C-7A9A25013678}"/>
    <cellStyle name="Normal 10 2 3 2 3 2 2" xfId="983" xr:uid="{4216687B-2716-4C81-8C2F-223D49E07CBC}"/>
    <cellStyle name="Normal 10 2 3 2 3 2 2 2" xfId="5415" xr:uid="{317C71B3-8615-4F47-B9C6-548874E9BE85}"/>
    <cellStyle name="Normal 10 2 3 2 3 2 3" xfId="5416" xr:uid="{8C345396-B50A-4739-BB58-BF824619347E}"/>
    <cellStyle name="Normal 10 2 3 2 3 3" xfId="984" xr:uid="{C89AAEDB-7C78-4FA9-AA97-4268BB5A72B5}"/>
    <cellStyle name="Normal 10 2 3 2 3 3 2" xfId="5417" xr:uid="{AA450722-E4A5-4CB2-9692-766139F52020}"/>
    <cellStyle name="Normal 10 2 3 2 3 4" xfId="2530" xr:uid="{47C4B6B0-8F18-48F6-B4DE-1481447D3E21}"/>
    <cellStyle name="Normal 10 2 3 2 4" xfId="985" xr:uid="{5FE83D04-4745-41C3-ABD5-EE751585E05F}"/>
    <cellStyle name="Normal 10 2 3 2 4 2" xfId="986" xr:uid="{74FF64B2-99EF-4CEB-ABCA-3458B9F90BEF}"/>
    <cellStyle name="Normal 10 2 3 2 4 2 2" xfId="5418" xr:uid="{C1EA6241-893F-4590-B447-6E42FD51B7A4}"/>
    <cellStyle name="Normal 10 2 3 2 4 3" xfId="5419" xr:uid="{BB86FCE0-44E9-4021-AF5C-E4DBEC903E03}"/>
    <cellStyle name="Normal 10 2 3 2 5" xfId="987" xr:uid="{B6E1EEA0-0C79-44D6-8F4D-35BFF53E57F0}"/>
    <cellStyle name="Normal 10 2 3 2 5 2" xfId="5420" xr:uid="{F07695D0-7B59-4EA2-99C4-C39ADD355A77}"/>
    <cellStyle name="Normal 10 2 3 2 6" xfId="2531" xr:uid="{F929AF97-4E62-40A8-8865-0E403A6BD983}"/>
    <cellStyle name="Normal 10 2 3 3" xfId="243" xr:uid="{118BE142-3988-4B4A-9DCA-A7CD71A8F6CB}"/>
    <cellStyle name="Normal 10 2 3 3 2" xfId="474" xr:uid="{D0C58591-0AA4-43C3-9373-4875869CC95F}"/>
    <cellStyle name="Normal 10 2 3 3 2 2" xfId="475" xr:uid="{434641B9-AAFC-46B4-ADB6-90E62E7D1592}"/>
    <cellStyle name="Normal 10 2 3 3 2 2 2" xfId="988" xr:uid="{7912A4F1-D73F-4857-856F-D9791DA6926F}"/>
    <cellStyle name="Normal 10 2 3 3 2 2 2 2" xfId="989" xr:uid="{9BD58F7E-2FEC-4795-B215-AEF862210A1E}"/>
    <cellStyle name="Normal 10 2 3 3 2 2 3" xfId="990" xr:uid="{3D3F9C7C-BC01-4145-915B-8E06C4F2EEA4}"/>
    <cellStyle name="Normal 10 2 3 3 2 3" xfId="991" xr:uid="{A229A701-6A72-4844-AC3A-3E9219CEB302}"/>
    <cellStyle name="Normal 10 2 3 3 2 3 2" xfId="992" xr:uid="{1CB3B9B9-C20C-4D6F-8643-DB24D70F8984}"/>
    <cellStyle name="Normal 10 2 3 3 2 4" xfId="993" xr:uid="{08A6F8CB-054D-4138-BF29-0658B924766C}"/>
    <cellStyle name="Normal 10 2 3 3 3" xfId="476" xr:uid="{B5E8952D-366B-47D8-AA70-34F59AF6CEE7}"/>
    <cellStyle name="Normal 10 2 3 3 3 2" xfId="994" xr:uid="{61377D8C-A61F-4DC1-83B1-4F77B6DF5074}"/>
    <cellStyle name="Normal 10 2 3 3 3 2 2" xfId="995" xr:uid="{605A3525-964D-442C-B9D3-78897E87665D}"/>
    <cellStyle name="Normal 10 2 3 3 3 3" xfId="996" xr:uid="{3EB4C2FF-9301-4905-8F05-88954F5C2C27}"/>
    <cellStyle name="Normal 10 2 3 3 4" xfId="997" xr:uid="{A23B3803-8F7B-407C-A179-905F69897353}"/>
    <cellStyle name="Normal 10 2 3 3 4 2" xfId="998" xr:uid="{381124FE-359E-457D-98F5-12555F02DDA4}"/>
    <cellStyle name="Normal 10 2 3 3 5" xfId="999" xr:uid="{B7E54448-CF72-40A6-93F4-C96EC96B0DC0}"/>
    <cellStyle name="Normal 10 2 3 4" xfId="244" xr:uid="{31078BAC-07FE-41F3-96C0-9EA3E68D4A7F}"/>
    <cellStyle name="Normal 10 2 3 4 2" xfId="477" xr:uid="{DFED1422-738B-4A44-8614-3912ED0AB40F}"/>
    <cellStyle name="Normal 10 2 3 4 2 2" xfId="1000" xr:uid="{5B8531E9-393B-4619-84E2-57A152A19A3F}"/>
    <cellStyle name="Normal 10 2 3 4 2 2 2" xfId="1001" xr:uid="{5DF40342-C0C3-45F1-BD02-CF7AD08E4DF0}"/>
    <cellStyle name="Normal 10 2 3 4 2 3" xfId="1002" xr:uid="{A1C0A23D-DAF5-49AC-9721-0C1E94FC840E}"/>
    <cellStyle name="Normal 10 2 3 4 3" xfId="1003" xr:uid="{F35AC4C8-527E-43FE-B8EB-A2CC1AD1705B}"/>
    <cellStyle name="Normal 10 2 3 4 3 2" xfId="1004" xr:uid="{5DD35D94-C72D-495B-9C11-BBB4BB7C5747}"/>
    <cellStyle name="Normal 10 2 3 4 4" xfId="1005" xr:uid="{407B8FEF-2B3A-4180-9909-9F89B872E463}"/>
    <cellStyle name="Normal 10 2 3 5" xfId="478" xr:uid="{EAC3C4DD-F44F-41DE-8F52-F7D12163062C}"/>
    <cellStyle name="Normal 10 2 3 5 2" xfId="1006" xr:uid="{A0BF72ED-8E78-4576-8408-CF0E8E9270F6}"/>
    <cellStyle name="Normal 10 2 3 5 2 2" xfId="1007" xr:uid="{1B576E01-939A-4536-91D0-43C6DB662BEE}"/>
    <cellStyle name="Normal 10 2 3 5 2 3" xfId="4334" xr:uid="{7401CC64-750E-4613-8C59-C7B6AC727174}"/>
    <cellStyle name="Normal 10 2 3 5 2 3 2" xfId="5421" xr:uid="{25A1B45F-0C49-460C-BD31-8C179CFB0D50}"/>
    <cellStyle name="Normal 10 2 3 5 3" xfId="1008" xr:uid="{D2894C86-D3E9-4478-A161-F6702B721590}"/>
    <cellStyle name="Normal 10 2 3 5 4" xfId="2532" xr:uid="{D2CAD187-BE5D-4D16-BEBF-BA7481A21391}"/>
    <cellStyle name="Normal 10 2 3 5 4 2" xfId="4565" xr:uid="{B2A5BDAA-9F2D-4FF5-9FB2-BCF9AA9F87B2}"/>
    <cellStyle name="Normal 10 2 3 5 4 3" xfId="4677" xr:uid="{7D6470CF-9CB0-417C-B2F9-38BD9C5DD1D5}"/>
    <cellStyle name="Normal 10 2 3 5 4 4" xfId="4603" xr:uid="{62B2B877-708F-4408-8239-82772FFA1C9E}"/>
    <cellStyle name="Normal 10 2 3 6" xfId="1009" xr:uid="{D8D722CF-4F0A-4BD6-8BF2-94C773462DE2}"/>
    <cellStyle name="Normal 10 2 3 6 2" xfId="1010" xr:uid="{AC11B0E9-BDDF-488A-92A6-307563B85BE4}"/>
    <cellStyle name="Normal 10 2 3 7" xfId="1011" xr:uid="{5C9D1F60-3233-4EBA-826B-64E5C2B9A86E}"/>
    <cellStyle name="Normal 10 2 3 8" xfId="2533" xr:uid="{4E3FCCBB-FDC1-4469-BDCF-BB76B5613720}"/>
    <cellStyle name="Normal 10 2 4" xfId="49" xr:uid="{52507BC4-42B0-4807-92BD-78F77E5A5137}"/>
    <cellStyle name="Normal 10 2 4 2" xfId="429" xr:uid="{5DC185EA-5B2A-4317-9FA8-49368787E5A4}"/>
    <cellStyle name="Normal 10 2 4 2 2" xfId="479" xr:uid="{E3CA9BDA-1AC5-4FB2-8953-A55F542C7EBC}"/>
    <cellStyle name="Normal 10 2 4 2 2 2" xfId="1012" xr:uid="{2A995C0E-1BA8-4C97-A325-56770D78D4CA}"/>
    <cellStyle name="Normal 10 2 4 2 2 2 2" xfId="1013" xr:uid="{D609DFF8-2BC5-411C-81D0-87E1C307A900}"/>
    <cellStyle name="Normal 10 2 4 2 2 2 2 2" xfId="5422" xr:uid="{4F4369C2-FAA1-45F7-AE60-65B8A5A0E491}"/>
    <cellStyle name="Normal 10 2 4 2 2 2 3" xfId="5423" xr:uid="{9DC13700-459C-40A6-8450-D20D8CF0481D}"/>
    <cellStyle name="Normal 10 2 4 2 2 3" xfId="1014" xr:uid="{30BB12B7-C820-4A89-84CD-517BF486B2CD}"/>
    <cellStyle name="Normal 10 2 4 2 2 3 2" xfId="5424" xr:uid="{0BD163A2-D521-4805-981B-A3A4B3763D04}"/>
    <cellStyle name="Normal 10 2 4 2 2 4" xfId="2534" xr:uid="{7F59BAB6-9C58-4B62-A614-84B7B5B347D2}"/>
    <cellStyle name="Normal 10 2 4 2 3" xfId="1015" xr:uid="{43F689C5-C762-4EF8-9CEA-91D982F2EFA2}"/>
    <cellStyle name="Normal 10 2 4 2 3 2" xfId="1016" xr:uid="{86FE0C6F-8107-4BB2-AB0C-E9ED85BE97B2}"/>
    <cellStyle name="Normal 10 2 4 2 3 2 2" xfId="5425" xr:uid="{FD10D8A5-2AD4-40FC-8A60-1B51AFA2EC52}"/>
    <cellStyle name="Normal 10 2 4 2 3 3" xfId="5426" xr:uid="{DC9E0408-47D2-4E2F-83BC-B7F7987507F3}"/>
    <cellStyle name="Normal 10 2 4 2 4" xfId="1017" xr:uid="{64C210E1-F062-4008-A34F-0194C9AAE9E5}"/>
    <cellStyle name="Normal 10 2 4 2 4 2" xfId="5427" xr:uid="{D96F262A-7201-4AD2-8A13-88B7AF6BBBD9}"/>
    <cellStyle name="Normal 10 2 4 2 5" xfId="2535" xr:uid="{120BDE08-4A91-4AA3-B323-786B8B1F7576}"/>
    <cellStyle name="Normal 10 2 4 3" xfId="480" xr:uid="{4B38E8C7-1A67-4B63-AD3E-0CC526ECD22C}"/>
    <cellStyle name="Normal 10 2 4 3 2" xfId="1018" xr:uid="{FA9FFB81-84FD-4EF7-A8DA-84982F4E8E46}"/>
    <cellStyle name="Normal 10 2 4 3 2 2" xfId="1019" xr:uid="{AB9BDBF9-0893-4E06-AE62-3FE3D56B5FDE}"/>
    <cellStyle name="Normal 10 2 4 3 2 2 2" xfId="5428" xr:uid="{96B0B3DC-76D0-4BA0-9F18-564F170267F2}"/>
    <cellStyle name="Normal 10 2 4 3 2 3" xfId="5429" xr:uid="{4017FB05-C0AA-41AE-A375-958D32EE58E7}"/>
    <cellStyle name="Normal 10 2 4 3 3" xfId="1020" xr:uid="{AB97AE1C-23C7-4134-BB7E-5C6707A0D83C}"/>
    <cellStyle name="Normal 10 2 4 3 3 2" xfId="5430" xr:uid="{94B451B7-DDCD-4B92-B57B-BB309F6D08BD}"/>
    <cellStyle name="Normal 10 2 4 3 4" xfId="2536" xr:uid="{DABCB2A5-0B4B-4A5C-A319-6519DDF75060}"/>
    <cellStyle name="Normal 10 2 4 4" xfId="1021" xr:uid="{80BF4688-93DA-4AAF-8CF4-5643AF482A4F}"/>
    <cellStyle name="Normal 10 2 4 4 2" xfId="1022" xr:uid="{0ACB6E2C-9E8A-40F7-9711-6B67CB5C4449}"/>
    <cellStyle name="Normal 10 2 4 4 2 2" xfId="5431" xr:uid="{81CD4C0D-5D86-4A4E-BFDB-9C58BCC56CE5}"/>
    <cellStyle name="Normal 10 2 4 4 3" xfId="2537" xr:uid="{F3A8A691-372E-4946-A459-8E64F7247DF1}"/>
    <cellStyle name="Normal 10 2 4 4 4" xfId="2538" xr:uid="{A6234CFE-B692-4CEC-84B9-6E9DC4FCDB50}"/>
    <cellStyle name="Normal 10 2 4 5" xfId="1023" xr:uid="{41644964-9FD7-4966-96E8-C28F22554960}"/>
    <cellStyle name="Normal 10 2 4 5 2" xfId="5432" xr:uid="{DD4A0952-0ECD-471A-9964-2EBFE4426498}"/>
    <cellStyle name="Normal 10 2 4 6" xfId="2539" xr:uid="{53455DE8-4439-4E09-B5D3-16D62FAAFCB9}"/>
    <cellStyle name="Normal 10 2 4 7" xfId="2540" xr:uid="{4CB9EF99-C587-4509-BEE6-EEA909BC5428}"/>
    <cellStyle name="Normal 10 2 5" xfId="245" xr:uid="{571E5C54-218C-44C5-94F2-CB559872C67B}"/>
    <cellStyle name="Normal 10 2 5 2" xfId="481" xr:uid="{653EA73B-CAAD-4781-B7C5-1866E5D01BAB}"/>
    <cellStyle name="Normal 10 2 5 2 2" xfId="482" xr:uid="{44147F94-4876-48DC-B3FC-688449F25874}"/>
    <cellStyle name="Normal 10 2 5 2 2 2" xfId="1024" xr:uid="{D65E8D3E-FE38-4B24-9A76-151163259159}"/>
    <cellStyle name="Normal 10 2 5 2 2 2 2" xfId="1025" xr:uid="{8A75E196-D6CA-4E76-B658-80BA8722FB09}"/>
    <cellStyle name="Normal 10 2 5 2 2 3" xfId="1026" xr:uid="{48A82DB4-1E7B-4103-9189-D5F2559EE86F}"/>
    <cellStyle name="Normal 10 2 5 2 3" xfId="1027" xr:uid="{5629274E-2E82-4E8B-A14B-C9FD5D94A5E0}"/>
    <cellStyle name="Normal 10 2 5 2 3 2" xfId="1028" xr:uid="{C94E2196-1E46-4A23-A5D0-8ECEA24C4FCF}"/>
    <cellStyle name="Normal 10 2 5 2 4" xfId="1029" xr:uid="{F7F97BF2-BE42-463B-8870-FD147093A490}"/>
    <cellStyle name="Normal 10 2 5 3" xfId="483" xr:uid="{1D8DD560-2A86-4A1D-B2C7-81B519EDA5D1}"/>
    <cellStyle name="Normal 10 2 5 3 2" xfId="1030" xr:uid="{0855A57A-E97A-414E-AC5E-662272B5163E}"/>
    <cellStyle name="Normal 10 2 5 3 2 2" xfId="1031" xr:uid="{780B2985-9282-4AA9-8162-57BF9D9C9495}"/>
    <cellStyle name="Normal 10 2 5 3 3" xfId="1032" xr:uid="{4A38ACB2-DDC9-4001-97B6-96FB33C67696}"/>
    <cellStyle name="Normal 10 2 5 3 4" xfId="2541" xr:uid="{31FF72FF-9E02-40F0-988F-278CED13EABA}"/>
    <cellStyle name="Normal 10 2 5 4" xfId="1033" xr:uid="{6668549A-81F0-4DEF-A754-85D0F4A03443}"/>
    <cellStyle name="Normal 10 2 5 4 2" xfId="1034" xr:uid="{B00E311D-561E-464A-BB24-5274FAA04232}"/>
    <cellStyle name="Normal 10 2 5 5" xfId="1035" xr:uid="{F8AA511E-5854-468B-9ED7-ADC476ACEAE0}"/>
    <cellStyle name="Normal 10 2 5 6" xfId="2542" xr:uid="{810E53A4-CC90-43F4-AB83-C968BF11F74D}"/>
    <cellStyle name="Normal 10 2 6" xfId="246" xr:uid="{C2CA6051-02B5-48E4-9495-B1A44A7BB41C}"/>
    <cellStyle name="Normal 10 2 6 2" xfId="484" xr:uid="{F8955BBE-DC61-4B9D-8807-40B1509150B4}"/>
    <cellStyle name="Normal 10 2 6 2 2" xfId="1036" xr:uid="{E8253D7C-EEB7-4D4D-84A3-EE7A91B71DEC}"/>
    <cellStyle name="Normal 10 2 6 2 2 2" xfId="1037" xr:uid="{7906CEDC-0715-4D8E-8F42-6F1A81C05EE6}"/>
    <cellStyle name="Normal 10 2 6 2 3" xfId="1038" xr:uid="{750EF173-4E28-4153-8574-175D09FC71BF}"/>
    <cellStyle name="Normal 10 2 6 2 4" xfId="2543" xr:uid="{057BDD85-B036-4CDE-8C51-B9FDA38FF395}"/>
    <cellStyle name="Normal 10 2 6 3" xfId="1039" xr:uid="{8120909E-4025-4F3E-ADC1-1419D94B4AF5}"/>
    <cellStyle name="Normal 10 2 6 3 2" xfId="1040" xr:uid="{7D4D220D-D8AF-445F-BB0E-905A9D0D1215}"/>
    <cellStyle name="Normal 10 2 6 4" xfId="1041" xr:uid="{236FA11F-835B-4D56-BADB-46B3D2059270}"/>
    <cellStyle name="Normal 10 2 6 5" xfId="2544" xr:uid="{CC92BAC0-D9A6-4706-A7F7-74FE345F4AA2}"/>
    <cellStyle name="Normal 10 2 7" xfId="485" xr:uid="{D5771908-07EB-4016-8A84-80C1CA769039}"/>
    <cellStyle name="Normal 10 2 7 2" xfId="1042" xr:uid="{339754AF-34FF-4F3C-A3E0-1D363C31F4A1}"/>
    <cellStyle name="Normal 10 2 7 2 2" xfId="1043" xr:uid="{76ABD748-5A3E-4A65-88AF-6F0D25941D0B}"/>
    <cellStyle name="Normal 10 2 7 2 3" xfId="4332" xr:uid="{B1F7CBD5-0A89-4883-BCE8-DFCF3D335FD1}"/>
    <cellStyle name="Normal 10 2 7 2 3 2" xfId="5433" xr:uid="{5EEF85BD-A209-4FEA-8F67-950D3B844A23}"/>
    <cellStyle name="Normal 10 2 7 3" xfId="1044" xr:uid="{08822815-ED82-4534-B740-BB027E96D7E0}"/>
    <cellStyle name="Normal 10 2 7 4" xfId="2545" xr:uid="{3E2729D1-1051-412A-B1BB-02A416AE4E15}"/>
    <cellStyle name="Normal 10 2 7 4 2" xfId="4563" xr:uid="{E8183DF0-D0A5-499C-8F92-99D97D26EC5B}"/>
    <cellStyle name="Normal 10 2 7 4 3" xfId="4678" xr:uid="{83019483-25AE-46E7-9A2D-64BAEE007BF2}"/>
    <cellStyle name="Normal 10 2 7 4 4" xfId="4601" xr:uid="{6C710D1B-4C23-4645-BCE5-CBDC9EFB777C}"/>
    <cellStyle name="Normal 10 2 8" xfId="1045" xr:uid="{90F26FDD-C843-4515-90D6-930371AC163A}"/>
    <cellStyle name="Normal 10 2 8 2" xfId="1046" xr:uid="{16F50993-B7DA-4FEA-AD94-104F8961A728}"/>
    <cellStyle name="Normal 10 2 8 3" xfId="2546" xr:uid="{AC26B04B-027A-4E96-8F33-C0D71C8573C2}"/>
    <cellStyle name="Normal 10 2 8 4" xfId="2547" xr:uid="{378E0C74-1729-48DE-9396-E2AE68AD738F}"/>
    <cellStyle name="Normal 10 2 9" xfId="1047" xr:uid="{905C3C8C-1A2E-45CA-A9CE-4ADE56F7404B}"/>
    <cellStyle name="Normal 10 3" xfId="50" xr:uid="{332924E6-AC87-4204-883F-C35C753AF060}"/>
    <cellStyle name="Normal 10 3 10" xfId="2548" xr:uid="{F1850A50-A9CA-4232-8E7A-FF31642D3AF3}"/>
    <cellStyle name="Normal 10 3 11" xfId="2549" xr:uid="{EB26D04E-8815-4D8B-80AB-A2C6C108B5CD}"/>
    <cellStyle name="Normal 10 3 2" xfId="51" xr:uid="{A2EF2097-7C60-49D6-8959-65C84BD7241F}"/>
    <cellStyle name="Normal 10 3 2 2" xfId="52" xr:uid="{CA7FB68E-8DA4-4357-80B0-86687E559BAF}"/>
    <cellStyle name="Normal 10 3 2 2 2" xfId="247" xr:uid="{920AF71A-AFCE-424F-A541-E1DD6D9AEC6C}"/>
    <cellStyle name="Normal 10 3 2 2 2 2" xfId="486" xr:uid="{E479EA09-D156-43B3-B169-D61F10DB7400}"/>
    <cellStyle name="Normal 10 3 2 2 2 2 2" xfId="1048" xr:uid="{2CE18E52-2F4A-41F4-BCC4-36A1FFCABF31}"/>
    <cellStyle name="Normal 10 3 2 2 2 2 2 2" xfId="1049" xr:uid="{05EB60A4-CDFA-4636-B58D-F201E06ABE5D}"/>
    <cellStyle name="Normal 10 3 2 2 2 2 2 2 2" xfId="5434" xr:uid="{57284346-885D-4CF3-AE82-5B080A67A768}"/>
    <cellStyle name="Normal 10 3 2 2 2 2 2 3" xfId="5435" xr:uid="{1E4E6494-DF95-4D4C-9D33-78E700C92CB6}"/>
    <cellStyle name="Normal 10 3 2 2 2 2 3" xfId="1050" xr:uid="{F9009E82-1946-4369-A92E-1095D8BBBDDF}"/>
    <cellStyle name="Normal 10 3 2 2 2 2 3 2" xfId="5436" xr:uid="{952F1C1D-4697-4308-B304-446A9C994211}"/>
    <cellStyle name="Normal 10 3 2 2 2 2 4" xfId="2550" xr:uid="{EE1C832A-2FCC-472B-8573-4E359445EE79}"/>
    <cellStyle name="Normal 10 3 2 2 2 3" xfId="1051" xr:uid="{FB99D032-04D4-4CC9-BA1C-E106A8D1DA9C}"/>
    <cellStyle name="Normal 10 3 2 2 2 3 2" xfId="1052" xr:uid="{160A5C6E-BB88-411D-A4FA-8AC8B8EE58EB}"/>
    <cellStyle name="Normal 10 3 2 2 2 3 2 2" xfId="5437" xr:uid="{27A1C365-7E5F-4D08-BF84-5AC9843BD6BF}"/>
    <cellStyle name="Normal 10 3 2 2 2 3 3" xfId="2551" xr:uid="{ABC5D06E-5740-4D77-AFC7-58F055E1EC48}"/>
    <cellStyle name="Normal 10 3 2 2 2 3 4" xfId="2552" xr:uid="{B6E0EADB-BC3A-4964-8A0C-4DDA661CC77D}"/>
    <cellStyle name="Normal 10 3 2 2 2 4" xfId="1053" xr:uid="{E7929818-B401-40C4-9CDA-D3C7D9375390}"/>
    <cellStyle name="Normal 10 3 2 2 2 4 2" xfId="5438" xr:uid="{BF97D43F-5E72-44BB-B25C-0F7803E19CD3}"/>
    <cellStyle name="Normal 10 3 2 2 2 5" xfId="2553" xr:uid="{806083BA-DFB3-491F-97A0-89822D61B5AC}"/>
    <cellStyle name="Normal 10 3 2 2 2 6" xfId="2554" xr:uid="{2078DFB2-354B-496E-B24E-D898B113BE81}"/>
    <cellStyle name="Normal 10 3 2 2 3" xfId="487" xr:uid="{5C50182C-BFDF-426D-95EC-AECF1E3DE85B}"/>
    <cellStyle name="Normal 10 3 2 2 3 2" xfId="1054" xr:uid="{DE7A957B-28F8-49E8-B33A-B3FDE2407CCC}"/>
    <cellStyle name="Normal 10 3 2 2 3 2 2" xfId="1055" xr:uid="{322A1585-17EB-4FC3-BE03-F68B8BB31BB1}"/>
    <cellStyle name="Normal 10 3 2 2 3 2 2 2" xfId="5439" xr:uid="{CE548CBA-6A13-476F-9309-08AAB2817307}"/>
    <cellStyle name="Normal 10 3 2 2 3 2 3" xfId="2555" xr:uid="{50F31BF0-F6C2-4D4D-AF49-0E872A1178E1}"/>
    <cellStyle name="Normal 10 3 2 2 3 2 4" xfId="2556" xr:uid="{FFE15568-3AA9-4D90-91D6-4109DF4D55D1}"/>
    <cellStyle name="Normal 10 3 2 2 3 3" xfId="1056" xr:uid="{B2F1C2FA-30CD-48BF-B365-24CA982F5A59}"/>
    <cellStyle name="Normal 10 3 2 2 3 3 2" xfId="5440" xr:uid="{E842507A-ABCD-4F36-8135-FB7C32E8FBED}"/>
    <cellStyle name="Normal 10 3 2 2 3 4" xfId="2557" xr:uid="{401F568F-6453-4D94-AC43-8A96D11207D4}"/>
    <cellStyle name="Normal 10 3 2 2 3 5" xfId="2558" xr:uid="{4514B51A-B21B-4BAA-AB15-04B3874174FB}"/>
    <cellStyle name="Normal 10 3 2 2 4" xfId="1057" xr:uid="{6512AF9C-AC80-40FF-AB07-0366C141632B}"/>
    <cellStyle name="Normal 10 3 2 2 4 2" xfId="1058" xr:uid="{3F974877-48E3-45E0-9228-164EE14C7F46}"/>
    <cellStyle name="Normal 10 3 2 2 4 2 2" xfId="5441" xr:uid="{7EF41F39-194D-48E9-9CA4-4A2BDACF56E9}"/>
    <cellStyle name="Normal 10 3 2 2 4 3" xfId="2559" xr:uid="{846E99A7-4962-44BD-AD0A-C006BB254793}"/>
    <cellStyle name="Normal 10 3 2 2 4 4" xfId="2560" xr:uid="{26147CA4-BC58-4F6B-8DB2-68F0EC49583D}"/>
    <cellStyle name="Normal 10 3 2 2 5" xfId="1059" xr:uid="{88BDC9EB-D233-46B2-9257-6B3DCDB003E5}"/>
    <cellStyle name="Normal 10 3 2 2 5 2" xfId="2561" xr:uid="{BA2269FF-1EE8-4CED-B863-8B800F60B8B2}"/>
    <cellStyle name="Normal 10 3 2 2 5 3" xfId="2562" xr:uid="{73895227-74F4-4450-8DAF-EE78B687A93A}"/>
    <cellStyle name="Normal 10 3 2 2 5 4" xfId="2563" xr:uid="{E1A667D4-BC9D-445C-B4C1-65D7E29B9C46}"/>
    <cellStyle name="Normal 10 3 2 2 6" xfId="2564" xr:uid="{36A5C74C-61AA-401B-A134-17761BB701C2}"/>
    <cellStyle name="Normal 10 3 2 2 7" xfId="2565" xr:uid="{E3E011D2-3492-4EA7-A0E4-F89054815A22}"/>
    <cellStyle name="Normal 10 3 2 2 8" xfId="2566" xr:uid="{8D385B58-8892-4719-8B37-E53A086D18EA}"/>
    <cellStyle name="Normal 10 3 2 3" xfId="248" xr:uid="{BA3B9FEF-CEA0-4A95-9357-9CF7FDD86431}"/>
    <cellStyle name="Normal 10 3 2 3 2" xfId="488" xr:uid="{F7EBFF90-7355-4A27-9077-099869700AA2}"/>
    <cellStyle name="Normal 10 3 2 3 2 2" xfId="489" xr:uid="{3BC938B0-B3B9-4A1F-BC6A-70EAB8C4E1D0}"/>
    <cellStyle name="Normal 10 3 2 3 2 2 2" xfId="1060" xr:uid="{322265AE-C582-4A92-A426-20E0624F3550}"/>
    <cellStyle name="Normal 10 3 2 3 2 2 2 2" xfId="1061" xr:uid="{AEF1FBD6-CE8A-4944-AFD4-7117058C4A87}"/>
    <cellStyle name="Normal 10 3 2 3 2 2 3" xfId="1062" xr:uid="{33FEF75C-617F-4256-9782-059270F775F2}"/>
    <cellStyle name="Normal 10 3 2 3 2 3" xfId="1063" xr:uid="{846E4048-7387-418F-96A4-C4374C203790}"/>
    <cellStyle name="Normal 10 3 2 3 2 3 2" xfId="1064" xr:uid="{D3A3EF4D-6B34-46BB-9105-CF7CAB993E67}"/>
    <cellStyle name="Normal 10 3 2 3 2 4" xfId="1065" xr:uid="{E80817F6-E85F-468C-9DF1-D9B452553DBF}"/>
    <cellStyle name="Normal 10 3 2 3 3" xfId="490" xr:uid="{F8FAA330-C946-49EE-962C-151E7BA2760A}"/>
    <cellStyle name="Normal 10 3 2 3 3 2" xfId="1066" xr:uid="{18CC9962-4E84-45C7-B4F8-68388649CE97}"/>
    <cellStyle name="Normal 10 3 2 3 3 2 2" xfId="1067" xr:uid="{2D17B869-186F-45F7-A566-F12AD6AF0E84}"/>
    <cellStyle name="Normal 10 3 2 3 3 3" xfId="1068" xr:uid="{271B2F74-AE5B-400C-90FE-1B3D3685E647}"/>
    <cellStyle name="Normal 10 3 2 3 3 4" xfId="2567" xr:uid="{CFEED2C6-DDC0-46CC-9506-83A33AAA6668}"/>
    <cellStyle name="Normal 10 3 2 3 4" xfId="1069" xr:uid="{4ACB7086-FFB0-4F80-AF5B-576543CA8707}"/>
    <cellStyle name="Normal 10 3 2 3 4 2" xfId="1070" xr:uid="{0E871DB1-7569-48BE-9331-F3DE345BF1B7}"/>
    <cellStyle name="Normal 10 3 2 3 5" xfId="1071" xr:uid="{B77F1B12-F00C-4C7B-93FE-58E9504CE16A}"/>
    <cellStyle name="Normal 10 3 2 3 6" xfId="2568" xr:uid="{5806401A-657E-476E-8B90-22396D49CAF5}"/>
    <cellStyle name="Normal 10 3 2 4" xfId="249" xr:uid="{5A7EC339-4A2D-438D-8FAE-D0DD679DBCB0}"/>
    <cellStyle name="Normal 10 3 2 4 2" xfId="491" xr:uid="{7681C2A7-B47D-4C0F-9418-6A34611E1187}"/>
    <cellStyle name="Normal 10 3 2 4 2 2" xfId="1072" xr:uid="{F7444BE3-1DCD-4784-A0F5-8C7B677CFA6B}"/>
    <cellStyle name="Normal 10 3 2 4 2 2 2" xfId="1073" xr:uid="{65F9F8AC-B61E-4611-81A9-9D2EE6F26030}"/>
    <cellStyle name="Normal 10 3 2 4 2 3" xfId="1074" xr:uid="{A0216DF2-8788-4027-A794-25BE52020DD7}"/>
    <cellStyle name="Normal 10 3 2 4 2 4" xfId="2569" xr:uid="{CB349822-FE6E-4F78-AD3D-A5865F73B8EE}"/>
    <cellStyle name="Normal 10 3 2 4 3" xfId="1075" xr:uid="{DB15192F-333B-4D7C-B0EF-490FC5D1FDA5}"/>
    <cellStyle name="Normal 10 3 2 4 3 2" xfId="1076" xr:uid="{ECA99164-A606-41B1-8557-AD3105081E66}"/>
    <cellStyle name="Normal 10 3 2 4 4" xfId="1077" xr:uid="{60ABC7F9-D3F3-471D-8B99-AE18E9EAFA01}"/>
    <cellStyle name="Normal 10 3 2 4 5" xfId="2570" xr:uid="{5FAA2971-C670-4F79-A513-0821186B87D1}"/>
    <cellStyle name="Normal 10 3 2 5" xfId="251" xr:uid="{D854585A-764C-4B2B-A5BA-0CBD44C0483E}"/>
    <cellStyle name="Normal 10 3 2 5 2" xfId="1078" xr:uid="{5D4DBAFF-1759-4A3B-9B34-97FE1EE62900}"/>
    <cellStyle name="Normal 10 3 2 5 2 2" xfId="1079" xr:uid="{B1C7003B-C8A3-4AEB-A3BD-89EB145764C5}"/>
    <cellStyle name="Normal 10 3 2 5 3" xfId="1080" xr:uid="{C7DFBE1D-40EF-4D05-B8E2-0DC735302233}"/>
    <cellStyle name="Normal 10 3 2 5 4" xfId="2571" xr:uid="{4EF050A0-1885-42E0-9B3A-61F80065E772}"/>
    <cellStyle name="Normal 10 3 2 6" xfId="1081" xr:uid="{7DE6879D-4BC2-4903-92EE-8E3F09844D1C}"/>
    <cellStyle name="Normal 10 3 2 6 2" xfId="1082" xr:uid="{C0CA7EBA-5CE9-4DE6-812D-4190C4358256}"/>
    <cellStyle name="Normal 10 3 2 6 3" xfId="2572" xr:uid="{F2043C6D-CF82-404D-9912-655291383C35}"/>
    <cellStyle name="Normal 10 3 2 6 4" xfId="2573" xr:uid="{38007D19-E02F-452C-8143-133CCF757644}"/>
    <cellStyle name="Normal 10 3 2 7" xfId="1083" xr:uid="{76E6B6BF-63FF-4143-9CA2-172B6957CFF3}"/>
    <cellStyle name="Normal 10 3 2 8" xfId="2574" xr:uid="{645EFD6C-A620-4B5E-AC10-37B1CE2AA282}"/>
    <cellStyle name="Normal 10 3 2 9" xfId="2575" xr:uid="{B8439F1A-3F8F-4431-B008-59D12CD09F8D}"/>
    <cellStyle name="Normal 10 3 3" xfId="53" xr:uid="{C980867F-C260-4BDA-A386-AD0D40E705C7}"/>
    <cellStyle name="Normal 10 3 3 2" xfId="54" xr:uid="{B4EC3677-7F82-4E40-972C-4B54F29653BA}"/>
    <cellStyle name="Normal 10 3 3 2 2" xfId="492" xr:uid="{A826A89A-A3F8-4F91-908E-3B6CE2C24C50}"/>
    <cellStyle name="Normal 10 3 3 2 2 2" xfId="1084" xr:uid="{84DED72D-B05A-4712-A3C8-2D1ED3012FA2}"/>
    <cellStyle name="Normal 10 3 3 2 2 2 2" xfId="1085" xr:uid="{5CED42A6-93A3-423F-8165-432112A0C535}"/>
    <cellStyle name="Normal 10 3 3 2 2 2 2 2" xfId="4445" xr:uid="{BFE06DD0-59F0-47E4-BE0F-97B5861EB74B}"/>
    <cellStyle name="Normal 10 3 3 2 2 2 2 2 2" xfId="5442" xr:uid="{9FC29008-9C96-4B0B-933A-1203AC2E7D01}"/>
    <cellStyle name="Normal 10 3 3 2 2 2 2 3" xfId="5443" xr:uid="{33DD02A3-821A-4CD8-874E-EFD018C3B070}"/>
    <cellStyle name="Normal 10 3 3 2 2 2 3" xfId="4446" xr:uid="{E117F3C7-0A49-41E4-90F2-6069B48C5923}"/>
    <cellStyle name="Normal 10 3 3 2 2 2 3 2" xfId="5444" xr:uid="{58D558AA-0575-42B4-A19B-936236BA42A4}"/>
    <cellStyle name="Normal 10 3 3 2 2 2 4" xfId="5445" xr:uid="{E345A2E4-7A07-4471-88A4-49DDFC0594D9}"/>
    <cellStyle name="Normal 10 3 3 2 2 3" xfId="1086" xr:uid="{8CB35DD6-78E2-4C51-BC16-89284F28FF2F}"/>
    <cellStyle name="Normal 10 3 3 2 2 3 2" xfId="4447" xr:uid="{5982F5EF-930F-4970-A40A-97360817710C}"/>
    <cellStyle name="Normal 10 3 3 2 2 3 2 2" xfId="5446" xr:uid="{980E84CD-4C08-4B6B-A526-69418CA878D8}"/>
    <cellStyle name="Normal 10 3 3 2 2 3 3" xfId="5447" xr:uid="{E6009904-DF44-411D-92C1-C46296671FA8}"/>
    <cellStyle name="Normal 10 3 3 2 2 4" xfId="2576" xr:uid="{C882FFDD-2F09-4923-A7EF-E25CA873C0EA}"/>
    <cellStyle name="Normal 10 3 3 2 2 4 2" xfId="5448" xr:uid="{457B5758-AFFF-407C-BCEB-B6459859CCFF}"/>
    <cellStyle name="Normal 10 3 3 2 2 5" xfId="5449" xr:uid="{1C22C73D-5EDD-4328-8D10-24993E2BA8F7}"/>
    <cellStyle name="Normal 10 3 3 2 3" xfId="1087" xr:uid="{E4A86B3F-B6FA-41CC-8AC4-6AA8A2A9CF86}"/>
    <cellStyle name="Normal 10 3 3 2 3 2" xfId="1088" xr:uid="{FC32763A-F073-47A2-8B5E-9F25EFFF64AB}"/>
    <cellStyle name="Normal 10 3 3 2 3 2 2" xfId="4448" xr:uid="{A4869A5E-AA98-445B-8FBB-A38FF2442528}"/>
    <cellStyle name="Normal 10 3 3 2 3 2 2 2" xfId="5450" xr:uid="{BE7D4120-06C2-4DAE-8217-F0ED64869F78}"/>
    <cellStyle name="Normal 10 3 3 2 3 2 3" xfId="5451" xr:uid="{8BC66426-F44B-4DB1-9EE7-299373A5B604}"/>
    <cellStyle name="Normal 10 3 3 2 3 3" xfId="2577" xr:uid="{2F02752E-692B-49E3-BFCD-6A96E01AA748}"/>
    <cellStyle name="Normal 10 3 3 2 3 3 2" xfId="5452" xr:uid="{E0B53F16-E77E-43E3-B881-32E1A2B29029}"/>
    <cellStyle name="Normal 10 3 3 2 3 4" xfId="2578" xr:uid="{0D922310-9440-45B6-8325-6D93B15D8D95}"/>
    <cellStyle name="Normal 10 3 3 2 4" xfId="1089" xr:uid="{150EC608-3B39-4308-B38C-53CB20AEB020}"/>
    <cellStyle name="Normal 10 3 3 2 4 2" xfId="4449" xr:uid="{F7CE0CB5-04D6-4E9D-9AB6-240D24D62135}"/>
    <cellStyle name="Normal 10 3 3 2 4 2 2" xfId="5453" xr:uid="{0A55EBBE-DBED-49D8-814D-5C5B1B1D0FEC}"/>
    <cellStyle name="Normal 10 3 3 2 4 3" xfId="5454" xr:uid="{99835358-FBE8-442F-AB9C-5855EDA439C1}"/>
    <cellStyle name="Normal 10 3 3 2 5" xfId="2579" xr:uid="{1326F491-1137-414A-AB42-2093CD57816C}"/>
    <cellStyle name="Normal 10 3 3 2 5 2" xfId="5455" xr:uid="{CB17A06F-9645-41F2-BC48-F3DB006BFE68}"/>
    <cellStyle name="Normal 10 3 3 2 6" xfId="2580" xr:uid="{D3633CCF-D14B-4A4E-A06D-D608A24422AF}"/>
    <cellStyle name="Normal 10 3 3 3" xfId="252" xr:uid="{D74358E9-30E6-46F2-B384-2863C264C201}"/>
    <cellStyle name="Normal 10 3 3 3 2" xfId="1090" xr:uid="{89E39F53-43A4-42B1-BBE9-86E3D4E7DA4D}"/>
    <cellStyle name="Normal 10 3 3 3 2 2" xfId="1091" xr:uid="{ACC47CB3-D30D-4FD5-8A4A-07E883A42CED}"/>
    <cellStyle name="Normal 10 3 3 3 2 2 2" xfId="4450" xr:uid="{F8525269-F3F1-480B-9A9C-29392F4A92D1}"/>
    <cellStyle name="Normal 10 3 3 3 2 2 2 2" xfId="5456" xr:uid="{05D65268-3668-4E70-80B5-14DB7A22215C}"/>
    <cellStyle name="Normal 10 3 3 3 2 2 3" xfId="5457" xr:uid="{514780A9-926E-4CF5-BDD8-638571780413}"/>
    <cellStyle name="Normal 10 3 3 3 2 3" xfId="2581" xr:uid="{339442D4-4C6F-4904-AD44-C7185408B9AF}"/>
    <cellStyle name="Normal 10 3 3 3 2 3 2" xfId="5458" xr:uid="{1CA9A187-3ED6-4EE8-889E-E8ADE9CD0DCA}"/>
    <cellStyle name="Normal 10 3 3 3 2 4" xfId="2582" xr:uid="{7736F719-7610-43F3-AC0A-29FC32871912}"/>
    <cellStyle name="Normal 10 3 3 3 3" xfId="1092" xr:uid="{6C4795B5-4F10-472F-BB24-4ADB8C6B4AC1}"/>
    <cellStyle name="Normal 10 3 3 3 3 2" xfId="4451" xr:uid="{13597001-73B3-45E3-891D-05300AA51CAB}"/>
    <cellStyle name="Normal 10 3 3 3 3 2 2" xfId="5459" xr:uid="{EC05A45A-7BEA-4850-9490-9A696D68A994}"/>
    <cellStyle name="Normal 10 3 3 3 3 3" xfId="5460" xr:uid="{141D486D-4083-4EC4-B971-790C996340D5}"/>
    <cellStyle name="Normal 10 3 3 3 4" xfId="2583" xr:uid="{B5B108D8-39CB-4C34-85A0-46EF5058C0A6}"/>
    <cellStyle name="Normal 10 3 3 3 4 2" xfId="5461" xr:uid="{33631596-F578-46E8-8A8D-3DB82982CE9A}"/>
    <cellStyle name="Normal 10 3 3 3 5" xfId="2584" xr:uid="{F39A8B09-D86C-4DD3-80F1-E132BF92E05C}"/>
    <cellStyle name="Normal 10 3 3 4" xfId="1093" xr:uid="{75EC88BC-55C6-49F5-A6A0-E3D443FC6B72}"/>
    <cellStyle name="Normal 10 3 3 4 2" xfId="1094" xr:uid="{1753550F-203E-4C16-B74C-7D08BD50A76A}"/>
    <cellStyle name="Normal 10 3 3 4 2 2" xfId="4452" xr:uid="{F84936F6-CB73-46F4-9EC7-203AA55B0791}"/>
    <cellStyle name="Normal 10 3 3 4 2 2 2" xfId="5462" xr:uid="{236C116D-8A4C-4191-8C99-F1F934225C64}"/>
    <cellStyle name="Normal 10 3 3 4 2 3" xfId="5463" xr:uid="{A9938E54-5075-40F5-8D32-72BA1F78BDC7}"/>
    <cellStyle name="Normal 10 3 3 4 3" xfId="2585" xr:uid="{9889BD6A-EA3C-4097-B13A-1F2E0FDE126D}"/>
    <cellStyle name="Normal 10 3 3 4 3 2" xfId="5464" xr:uid="{3DDC584E-2C6B-431C-A8B9-54D4F46C29CC}"/>
    <cellStyle name="Normal 10 3 3 4 4" xfId="2586" xr:uid="{F69EEF26-B3D9-4969-B7FC-0F9CBE54389C}"/>
    <cellStyle name="Normal 10 3 3 5" xfId="1095" xr:uid="{18D4F157-4C78-4447-824A-63B8FFFFE1AA}"/>
    <cellStyle name="Normal 10 3 3 5 2" xfId="2587" xr:uid="{8545D459-2C06-4411-8E06-4A0954622BCE}"/>
    <cellStyle name="Normal 10 3 3 5 2 2" xfId="5465" xr:uid="{00332F8E-7FF3-4168-B4D9-594C4F73CA20}"/>
    <cellStyle name="Normal 10 3 3 5 3" xfId="2588" xr:uid="{002B36C1-0CFE-4E04-805B-BCBFAB64A4F0}"/>
    <cellStyle name="Normal 10 3 3 5 4" xfId="2589" xr:uid="{9594094B-72E7-4FCF-B238-4CDE1DFBBC31}"/>
    <cellStyle name="Normal 10 3 3 6" xfId="2590" xr:uid="{F7B8CCAA-911A-425E-AC52-26B86E467D33}"/>
    <cellStyle name="Normal 10 3 3 6 2" xfId="5466" xr:uid="{F07B3BAD-B8D0-416D-BF5C-018A42145E5A}"/>
    <cellStyle name="Normal 10 3 3 7" xfId="2591" xr:uid="{19B59A36-FC80-42DB-8DE4-406F0E7AED44}"/>
    <cellStyle name="Normal 10 3 3 8" xfId="2592" xr:uid="{F27BB383-5F63-4F61-9E82-826E6A6DFA55}"/>
    <cellStyle name="Normal 10 3 4" xfId="55" xr:uid="{E2F25EF7-F2FB-42A3-AFA8-9E6EC4CDA7C9}"/>
    <cellStyle name="Normal 10 3 4 2" xfId="493" xr:uid="{7372B9AD-12E1-41AE-A810-A7D3F753BF24}"/>
    <cellStyle name="Normal 10 3 4 2 2" xfId="494" xr:uid="{3E104806-85B7-4ECB-B565-25FE204C381F}"/>
    <cellStyle name="Normal 10 3 4 2 2 2" xfId="1096" xr:uid="{1A85CDF0-A3CC-4854-A241-6F41C40298A1}"/>
    <cellStyle name="Normal 10 3 4 2 2 2 2" xfId="1097" xr:uid="{753A0DF2-B9B1-45B3-94D9-85A9CE400B24}"/>
    <cellStyle name="Normal 10 3 4 2 2 2 2 2" xfId="5467" xr:uid="{A9B866F5-C298-4D1B-992E-1CEAD4301865}"/>
    <cellStyle name="Normal 10 3 4 2 2 2 3" xfId="5468" xr:uid="{FDC08FC2-47FF-426D-8577-ECDC27594252}"/>
    <cellStyle name="Normal 10 3 4 2 2 3" xfId="1098" xr:uid="{2E183E94-7D63-41E3-979E-92BD4A0A02FE}"/>
    <cellStyle name="Normal 10 3 4 2 2 3 2" xfId="5469" xr:uid="{C2FFE0D8-D0E0-4EE9-B2B6-4E8D98FA00DE}"/>
    <cellStyle name="Normal 10 3 4 2 2 4" xfId="2593" xr:uid="{864AD8AE-1C20-4E11-A036-52817A391B35}"/>
    <cellStyle name="Normal 10 3 4 2 3" xfId="1099" xr:uid="{88ABFC2C-8837-44E0-AD01-9EC89BDD8BCB}"/>
    <cellStyle name="Normal 10 3 4 2 3 2" xfId="1100" xr:uid="{E36C60F0-6F94-41DD-A001-C8EAA4AA0A82}"/>
    <cellStyle name="Normal 10 3 4 2 3 2 2" xfId="5470" xr:uid="{91808A83-0B1B-4FC6-A0F7-E0A3636AC1CC}"/>
    <cellStyle name="Normal 10 3 4 2 3 3" xfId="5471" xr:uid="{EB1CA50B-B5EB-463A-8286-797EF645BB52}"/>
    <cellStyle name="Normal 10 3 4 2 4" xfId="1101" xr:uid="{96334364-E7C2-466B-96A0-B1C755AE0E21}"/>
    <cellStyle name="Normal 10 3 4 2 4 2" xfId="5472" xr:uid="{92080B0F-BC88-45E5-8456-7ABDFB79372D}"/>
    <cellStyle name="Normal 10 3 4 2 5" xfId="2594" xr:uid="{6EE7BC81-2597-40B8-8774-9F394D57F225}"/>
    <cellStyle name="Normal 10 3 4 3" xfId="495" xr:uid="{06AF122F-0F1C-4768-8BA4-CD8D6EC7A4AE}"/>
    <cellStyle name="Normal 10 3 4 3 2" xfId="1102" xr:uid="{A4D1B5F9-477D-4A65-98FF-497FACD9E82D}"/>
    <cellStyle name="Normal 10 3 4 3 2 2" xfId="1103" xr:uid="{1DE75F57-308F-419D-B46F-4307C6D4D5BC}"/>
    <cellStyle name="Normal 10 3 4 3 2 2 2" xfId="5473" xr:uid="{58CACADA-360A-422B-89F5-76C1A88AC1A3}"/>
    <cellStyle name="Normal 10 3 4 3 2 3" xfId="5474" xr:uid="{0F380FEC-3969-4F3F-A4D8-C8F8B902F4FE}"/>
    <cellStyle name="Normal 10 3 4 3 3" xfId="1104" xr:uid="{AF843AF5-1DC7-4278-83D5-F595D669BDBA}"/>
    <cellStyle name="Normal 10 3 4 3 3 2" xfId="5475" xr:uid="{1BED1F85-8C66-4B27-89E3-8242338FF150}"/>
    <cellStyle name="Normal 10 3 4 3 4" xfId="2595" xr:uid="{B7EBFE09-9DE3-465F-9205-BFF41303556F}"/>
    <cellStyle name="Normal 10 3 4 4" xfId="1105" xr:uid="{C190F4E9-F6C4-4AC6-9BDB-2B3D8E59DBDB}"/>
    <cellStyle name="Normal 10 3 4 4 2" xfId="1106" xr:uid="{50401914-9BBA-45C1-9615-665DCDBCC0F1}"/>
    <cellStyle name="Normal 10 3 4 4 2 2" xfId="5476" xr:uid="{C6067D33-4BD6-453C-9546-02FF90FAA232}"/>
    <cellStyle name="Normal 10 3 4 4 3" xfId="2596" xr:uid="{086EBD58-9C1E-4C2F-A89A-7C4E3B6297C8}"/>
    <cellStyle name="Normal 10 3 4 4 4" xfId="2597" xr:uid="{9BA46D5B-A4CD-40C4-A3B3-9C9190AB75CC}"/>
    <cellStyle name="Normal 10 3 4 5" xfId="1107" xr:uid="{8EF1DDD9-BE3D-4E67-9BD2-24EBC6C2AF35}"/>
    <cellStyle name="Normal 10 3 4 5 2" xfId="5477" xr:uid="{4F5A713D-A3A5-44D5-92A7-FB4C0AE14BD3}"/>
    <cellStyle name="Normal 10 3 4 6" xfId="2598" xr:uid="{4EFBBB94-D805-47AE-B8C9-44ACE7854DD2}"/>
    <cellStyle name="Normal 10 3 4 7" xfId="2599" xr:uid="{236733BB-D569-43A1-A0FC-2FB1F3819FA7}"/>
    <cellStyle name="Normal 10 3 5" xfId="253" xr:uid="{3C816601-69FD-4CDD-B21B-FB6769AC3021}"/>
    <cellStyle name="Normal 10 3 5 2" xfId="496" xr:uid="{1E11210F-C451-4FDE-A02A-205CB85553E7}"/>
    <cellStyle name="Normal 10 3 5 2 2" xfId="1108" xr:uid="{7588E342-80DA-458F-8D2A-60D5FB4F9DD8}"/>
    <cellStyle name="Normal 10 3 5 2 2 2" xfId="1109" xr:uid="{62B3AB7F-7A15-4937-9A55-F031A94EE1C9}"/>
    <cellStyle name="Normal 10 3 5 2 2 2 2" xfId="5478" xr:uid="{2E65EBBA-45E2-4DBA-81B8-9159542A680A}"/>
    <cellStyle name="Normal 10 3 5 2 2 3" xfId="5479" xr:uid="{1A55F1AA-F37E-43B9-BA30-2A4847698F93}"/>
    <cellStyle name="Normal 10 3 5 2 3" xfId="1110" xr:uid="{5C6D99E7-9205-4BA1-86FF-0B4A84A109C7}"/>
    <cellStyle name="Normal 10 3 5 2 3 2" xfId="5480" xr:uid="{0C6A1E89-13B0-4789-A6DC-A5B78E46742A}"/>
    <cellStyle name="Normal 10 3 5 2 4" xfId="2600" xr:uid="{A68FED16-7814-4911-9588-A36A81FE8A31}"/>
    <cellStyle name="Normal 10 3 5 3" xfId="1111" xr:uid="{46B5526B-B070-466C-B125-4288F34F426A}"/>
    <cellStyle name="Normal 10 3 5 3 2" xfId="1112" xr:uid="{2F50694B-7CAC-4A08-A2C6-61038D18072A}"/>
    <cellStyle name="Normal 10 3 5 3 2 2" xfId="5481" xr:uid="{79AB20C9-3C28-41F8-A24E-7C063EE98A39}"/>
    <cellStyle name="Normal 10 3 5 3 3" xfId="2601" xr:uid="{16D6E0D8-A4F0-44F3-B46A-F03AA3F0EA85}"/>
    <cellStyle name="Normal 10 3 5 3 4" xfId="2602" xr:uid="{183A28F1-3E1B-4CB5-B553-E3B160DB1F49}"/>
    <cellStyle name="Normal 10 3 5 4" xfId="1113" xr:uid="{1BC3C388-4B1B-47E2-B640-FE3A06E52E40}"/>
    <cellStyle name="Normal 10 3 5 4 2" xfId="5482" xr:uid="{0B89BAE3-0921-407F-890F-7AC1833AC958}"/>
    <cellStyle name="Normal 10 3 5 5" xfId="2603" xr:uid="{1EF253A0-5B5A-4A10-965A-C535E512C846}"/>
    <cellStyle name="Normal 10 3 5 6" xfId="2604" xr:uid="{37E794CE-2E9C-4FEE-8534-F105BB4AD9FB}"/>
    <cellStyle name="Normal 10 3 6" xfId="254" xr:uid="{B32FE02C-2CDB-4E32-AE12-4F28621EF4AB}"/>
    <cellStyle name="Normal 10 3 6 2" xfId="1114" xr:uid="{7BB1D0FF-2989-4B33-B06B-785A076A864B}"/>
    <cellStyle name="Normal 10 3 6 2 2" xfId="1115" xr:uid="{67DBEC26-FE96-4510-AB47-A8165B98F07A}"/>
    <cellStyle name="Normal 10 3 6 2 2 2" xfId="5483" xr:uid="{EF2ADD7D-0D7A-4FB0-B003-B2F9FF1C1B9E}"/>
    <cellStyle name="Normal 10 3 6 2 3" xfId="2605" xr:uid="{1D8CE38E-857D-4D2E-8E49-983B24EAEE07}"/>
    <cellStyle name="Normal 10 3 6 2 4" xfId="2606" xr:uid="{C75BD158-5D41-47F8-BA55-89A5BEBE164D}"/>
    <cellStyle name="Normal 10 3 6 3" xfId="1116" xr:uid="{3B07AA6C-B483-432D-A128-28F45BE1FE58}"/>
    <cellStyle name="Normal 10 3 6 3 2" xfId="5484" xr:uid="{AC300D17-28DD-443B-93A5-6C389EC8B640}"/>
    <cellStyle name="Normal 10 3 6 4" xfId="2607" xr:uid="{C67A7E20-06E3-4A2B-BA14-74D88EF3DCA4}"/>
    <cellStyle name="Normal 10 3 6 5" xfId="2608" xr:uid="{8FE63778-9471-4534-806E-C8A895D65723}"/>
    <cellStyle name="Normal 10 3 7" xfId="1117" xr:uid="{1BC24251-1575-41C3-BFF8-E134A7B97877}"/>
    <cellStyle name="Normal 10 3 7 2" xfId="1118" xr:uid="{9DB2061B-BA54-4547-BF36-B02F8F92A5F2}"/>
    <cellStyle name="Normal 10 3 7 2 2" xfId="5485" xr:uid="{EEA8E617-0935-42E5-81F5-BE3E78685DC2}"/>
    <cellStyle name="Normal 10 3 7 3" xfId="2609" xr:uid="{95F9D0C9-F534-4598-973E-FFBE83537049}"/>
    <cellStyle name="Normal 10 3 7 4" xfId="2610" xr:uid="{62C6E560-5795-428A-A5EF-8D4A74E78CED}"/>
    <cellStyle name="Normal 10 3 8" xfId="1119" xr:uid="{711BE234-A370-47E7-A413-F7A8D18B8C84}"/>
    <cellStyle name="Normal 10 3 8 2" xfId="2611" xr:uid="{8F5A588A-5D4D-471D-BEE4-2E1CA23724D4}"/>
    <cellStyle name="Normal 10 3 8 3" xfId="2612" xr:uid="{C4B892F0-E2DA-427E-9B8F-62FFA8742A85}"/>
    <cellStyle name="Normal 10 3 8 4" xfId="2613" xr:uid="{561A7C77-CA05-4C0E-A3F2-88810B9A23CE}"/>
    <cellStyle name="Normal 10 3 9" xfId="2614" xr:uid="{2CEC0CD5-15A4-42AB-A0F5-4259AA705486}"/>
    <cellStyle name="Normal 10 4" xfId="56" xr:uid="{7755B42E-83EB-43F0-A943-CE8CA92A7A5D}"/>
    <cellStyle name="Normal 10 4 10" xfId="2615" xr:uid="{E2308D00-F2B8-489F-8B89-0DB446CC71C4}"/>
    <cellStyle name="Normal 10 4 11" xfId="2616" xr:uid="{B9B53577-08DD-4F65-8FB7-FFC77130F5D7}"/>
    <cellStyle name="Normal 10 4 2" xfId="57" xr:uid="{FD914D13-1EED-4ADA-AD1E-472011827EE8}"/>
    <cellStyle name="Normal 10 4 2 2" xfId="255" xr:uid="{9C2AFBDD-40F4-46B2-A3B4-D19EAFBB8FB0}"/>
    <cellStyle name="Normal 10 4 2 2 2" xfId="497" xr:uid="{D2509F05-524D-45A2-839E-9C503CC0018F}"/>
    <cellStyle name="Normal 10 4 2 2 2 2" xfId="498" xr:uid="{BDE12FC4-D8F5-407D-A00B-2992550A0CF8}"/>
    <cellStyle name="Normal 10 4 2 2 2 2 2" xfId="1120" xr:uid="{EB964010-988F-48C6-9855-8B91BB26C7D2}"/>
    <cellStyle name="Normal 10 4 2 2 2 2 2 2" xfId="5486" xr:uid="{EFE3EBAB-4C5E-44D2-9156-ADDD83BD01F4}"/>
    <cellStyle name="Normal 10 4 2 2 2 2 3" xfId="2617" xr:uid="{AC9C94D1-FA95-4923-9F6D-FF78A861706A}"/>
    <cellStyle name="Normal 10 4 2 2 2 2 4" xfId="2618" xr:uid="{E12029AA-5559-4C07-8899-36908363208E}"/>
    <cellStyle name="Normal 10 4 2 2 2 3" xfId="1121" xr:uid="{FE693AD0-2CA3-45C0-BBBB-498EB55BC892}"/>
    <cellStyle name="Normal 10 4 2 2 2 3 2" xfId="2619" xr:uid="{3DAFD14E-DA20-4BA7-B7D8-9AD4785CC323}"/>
    <cellStyle name="Normal 10 4 2 2 2 3 3" xfId="2620" xr:uid="{1EA47AD4-F17A-45BC-A8E3-A534FA732D39}"/>
    <cellStyle name="Normal 10 4 2 2 2 3 4" xfId="2621" xr:uid="{0B2D7222-C5B1-48BF-A4AD-F3F56BFA5803}"/>
    <cellStyle name="Normal 10 4 2 2 2 4" xfId="2622" xr:uid="{D44BB0FC-0AF4-42C0-8629-B93B483019DC}"/>
    <cellStyle name="Normal 10 4 2 2 2 5" xfId="2623" xr:uid="{0D627AE0-1442-4147-8B54-241C973E50DB}"/>
    <cellStyle name="Normal 10 4 2 2 2 6" xfId="2624" xr:uid="{47BB342C-D4F7-4C4E-81C3-4430A280547D}"/>
    <cellStyle name="Normal 10 4 2 2 3" xfId="499" xr:uid="{61972A79-E653-4D45-BA91-2DAEF7508E81}"/>
    <cellStyle name="Normal 10 4 2 2 3 2" xfId="1122" xr:uid="{BB8685D0-9004-44D2-A28C-74501F5C6D6C}"/>
    <cellStyle name="Normal 10 4 2 2 3 2 2" xfId="2625" xr:uid="{73823C36-0420-4189-913D-3A18C26FF4A4}"/>
    <cellStyle name="Normal 10 4 2 2 3 2 3" xfId="2626" xr:uid="{A861369D-9DA5-4B47-8806-8AF630693197}"/>
    <cellStyle name="Normal 10 4 2 2 3 2 4" xfId="2627" xr:uid="{35BB79A4-5E6C-489C-95AC-845C21363395}"/>
    <cellStyle name="Normal 10 4 2 2 3 3" xfId="2628" xr:uid="{72BC40A0-0B20-481C-91F3-E045DF504902}"/>
    <cellStyle name="Normal 10 4 2 2 3 4" xfId="2629" xr:uid="{556AEC93-6ED9-4DF2-A145-38D693313AEE}"/>
    <cellStyle name="Normal 10 4 2 2 3 5" xfId="2630" xr:uid="{A6721E3B-57D0-49EB-BE6A-4CD4650ED13E}"/>
    <cellStyle name="Normal 10 4 2 2 4" xfId="1123" xr:uid="{286192F5-BAD0-42AB-8C57-94827AA1128A}"/>
    <cellStyle name="Normal 10 4 2 2 4 2" xfId="2631" xr:uid="{D44E4C89-927E-484C-9425-501CF9060D6D}"/>
    <cellStyle name="Normal 10 4 2 2 4 3" xfId="2632" xr:uid="{1FCA1F52-0C64-42A0-9111-59F44A7EAEEF}"/>
    <cellStyle name="Normal 10 4 2 2 4 4" xfId="2633" xr:uid="{9BBBD04B-3F06-49CD-ABB8-98AE4EB855D1}"/>
    <cellStyle name="Normal 10 4 2 2 5" xfId="2634" xr:uid="{BA793AAF-437C-4C3C-A07C-04C015E2FD0E}"/>
    <cellStyle name="Normal 10 4 2 2 5 2" xfId="2635" xr:uid="{3628C8E7-8633-4E8E-8EFF-94983FC465A8}"/>
    <cellStyle name="Normal 10 4 2 2 5 3" xfId="2636" xr:uid="{6BABE95F-9829-43D5-B0C3-E16764D74135}"/>
    <cellStyle name="Normal 10 4 2 2 5 4" xfId="2637" xr:uid="{14739E17-A99C-4529-B49D-7D4D91379D88}"/>
    <cellStyle name="Normal 10 4 2 2 6" xfId="2638" xr:uid="{9C70D8A6-6B43-4A3E-8707-699E654692CF}"/>
    <cellStyle name="Normal 10 4 2 2 7" xfId="2639" xr:uid="{BB56154A-52A7-46A6-8D65-1439AD59609C}"/>
    <cellStyle name="Normal 10 4 2 2 8" xfId="2640" xr:uid="{841A92F3-2500-4AD9-9529-068A846234FE}"/>
    <cellStyle name="Normal 10 4 2 3" xfId="500" xr:uid="{F39EA4EB-C865-498E-879E-32E58F6925D2}"/>
    <cellStyle name="Normal 10 4 2 3 2" xfId="501" xr:uid="{EF0EF943-0284-481F-8E36-433B39CB46D9}"/>
    <cellStyle name="Normal 10 4 2 3 2 2" xfId="502" xr:uid="{37896DC7-5598-4376-B322-9204EA2B05C0}"/>
    <cellStyle name="Normal 10 4 2 3 2 2 2" xfId="5487" xr:uid="{FF83AC42-E6C7-4470-AB09-194F7A3532B4}"/>
    <cellStyle name="Normal 10 4 2 3 2 3" xfId="2641" xr:uid="{974DD63F-1DC0-4D6C-939F-D03D45303812}"/>
    <cellStyle name="Normal 10 4 2 3 2 4" xfId="2642" xr:uid="{AB3880ED-D8C9-4EC0-BB78-EDCFAE6E2265}"/>
    <cellStyle name="Normal 10 4 2 3 3" xfId="503" xr:uid="{65D95200-12A4-46A7-9EAB-8E55D3FF3C7F}"/>
    <cellStyle name="Normal 10 4 2 3 3 2" xfId="2643" xr:uid="{15D880B8-FBE2-45E4-AF03-F3B2CA748E0F}"/>
    <cellStyle name="Normal 10 4 2 3 3 3" xfId="2644" xr:uid="{153C9FA4-47E8-4454-A9E6-6075F643473A}"/>
    <cellStyle name="Normal 10 4 2 3 3 4" xfId="2645" xr:uid="{9EF3B7FB-86AF-4D55-BC76-CB29EA2830FE}"/>
    <cellStyle name="Normal 10 4 2 3 4" xfId="2646" xr:uid="{7E30A428-CDC1-4D32-B913-9A1440A7C5AB}"/>
    <cellStyle name="Normal 10 4 2 3 5" xfId="2647" xr:uid="{AC401503-ED13-4A27-AAA1-7C9701402329}"/>
    <cellStyle name="Normal 10 4 2 3 6" xfId="2648" xr:uid="{DDF93B35-6A66-4CB8-B3E3-69F952342E78}"/>
    <cellStyle name="Normal 10 4 2 4" xfId="504" xr:uid="{0559B4F1-7D3F-4E25-A0A1-E30C58D21AA0}"/>
    <cellStyle name="Normal 10 4 2 4 2" xfId="505" xr:uid="{5859F729-8613-4519-90CA-B7C4F9EEB4B7}"/>
    <cellStyle name="Normal 10 4 2 4 2 2" xfId="2649" xr:uid="{2C0D1119-C7AE-4BC5-AF31-72A036471A17}"/>
    <cellStyle name="Normal 10 4 2 4 2 3" xfId="2650" xr:uid="{CCA3C8AF-464C-4F38-80E9-5EC53921CE5A}"/>
    <cellStyle name="Normal 10 4 2 4 2 4" xfId="2651" xr:uid="{664EC0B1-D46B-469D-8956-2DB75EB9BEE3}"/>
    <cellStyle name="Normal 10 4 2 4 3" xfId="2652" xr:uid="{1191DB37-B27D-4425-B533-0B5B97A4E3AA}"/>
    <cellStyle name="Normal 10 4 2 4 4" xfId="2653" xr:uid="{D74B53F2-2E06-4006-89A9-EF73A5782454}"/>
    <cellStyle name="Normal 10 4 2 4 5" xfId="2654" xr:uid="{BA7979A3-936C-44D0-8DC8-E9665CF0593B}"/>
    <cellStyle name="Normal 10 4 2 5" xfId="506" xr:uid="{E5CF906A-A55B-4E9F-8B31-3590F34CABA3}"/>
    <cellStyle name="Normal 10 4 2 5 2" xfId="2655" xr:uid="{3CD00ABE-EA5E-4524-8F25-6834201332E6}"/>
    <cellStyle name="Normal 10 4 2 5 3" xfId="2656" xr:uid="{9128DDF1-98EF-4B64-A961-5AD7C08D5B99}"/>
    <cellStyle name="Normal 10 4 2 5 4" xfId="2657" xr:uid="{0B7B515F-5225-4090-A382-CABF9FF8748F}"/>
    <cellStyle name="Normal 10 4 2 6" xfId="2658" xr:uid="{B97F4A41-CB36-470F-BBC8-9E7F7BE4F624}"/>
    <cellStyle name="Normal 10 4 2 6 2" xfId="2659" xr:uid="{44C30EFD-5C43-4503-BC7D-60F5AB66B7C9}"/>
    <cellStyle name="Normal 10 4 2 6 3" xfId="2660" xr:uid="{67F7B55D-1578-4C43-9913-6B2C5624C63E}"/>
    <cellStyle name="Normal 10 4 2 6 4" xfId="2661" xr:uid="{530EF3F2-6352-47F9-8162-221F02677FDE}"/>
    <cellStyle name="Normal 10 4 2 7" xfId="2662" xr:uid="{5A958E65-909F-4D02-922A-CE3C091C5E3F}"/>
    <cellStyle name="Normal 10 4 2 8" xfId="2663" xr:uid="{6600AD58-D35E-482F-A8E9-FF101E715DF0}"/>
    <cellStyle name="Normal 10 4 2 9" xfId="2664" xr:uid="{391D9ECE-6F36-4C97-BFDB-C43D55D46DA1}"/>
    <cellStyle name="Normal 10 4 3" xfId="256" xr:uid="{5B3FA965-E371-4800-9E98-D9F4BF2A4EDF}"/>
    <cellStyle name="Normal 10 4 3 2" xfId="507" xr:uid="{964F2849-BB8D-4449-9C8A-1C527788BF4A}"/>
    <cellStyle name="Normal 10 4 3 2 2" xfId="508" xr:uid="{603EE019-1561-4E0A-9D61-4B494E138D03}"/>
    <cellStyle name="Normal 10 4 3 2 2 2" xfId="1124" xr:uid="{6A83780B-4E89-40F5-B0E2-00FF7908593A}"/>
    <cellStyle name="Normal 10 4 3 2 2 2 2" xfId="1125" xr:uid="{2EABB6A4-785F-4CDE-A4A1-D410905DC538}"/>
    <cellStyle name="Normal 10 4 3 2 2 3" xfId="1126" xr:uid="{6EE81735-638F-438E-9536-411A5556159E}"/>
    <cellStyle name="Normal 10 4 3 2 2 4" xfId="2665" xr:uid="{F9A8BEBC-34AB-46AF-AC41-3D5F72493DE0}"/>
    <cellStyle name="Normal 10 4 3 2 3" xfId="1127" xr:uid="{B9C70322-7B31-4313-8705-826E3F0E81AB}"/>
    <cellStyle name="Normal 10 4 3 2 3 2" xfId="1128" xr:uid="{4C6FDF7A-C8AA-415E-9172-B458C8F5818A}"/>
    <cellStyle name="Normal 10 4 3 2 3 3" xfId="2666" xr:uid="{8481ED16-1F8C-4907-9602-BF9099969FDE}"/>
    <cellStyle name="Normal 10 4 3 2 3 4" xfId="2667" xr:uid="{489C3654-CCA1-4C10-852D-A22523811BEA}"/>
    <cellStyle name="Normal 10 4 3 2 4" xfId="1129" xr:uid="{926B9FAD-2153-43E0-9464-5C6436A6839D}"/>
    <cellStyle name="Normal 10 4 3 2 5" xfId="2668" xr:uid="{9BAE2CF0-F433-41EC-AC9B-AF6F9197534C}"/>
    <cellStyle name="Normal 10 4 3 2 6" xfId="2669" xr:uid="{239AB553-95DB-4BF3-B58D-05003DAAFEFF}"/>
    <cellStyle name="Normal 10 4 3 3" xfId="509" xr:uid="{344881E7-7750-46FB-BFFA-060A54FFFC35}"/>
    <cellStyle name="Normal 10 4 3 3 2" xfId="1130" xr:uid="{A377CB43-27C7-41EE-B730-8046E18317E2}"/>
    <cellStyle name="Normal 10 4 3 3 2 2" xfId="1131" xr:uid="{3FD90D63-6DAE-4936-81BE-B48EF4F61392}"/>
    <cellStyle name="Normal 10 4 3 3 2 3" xfId="2670" xr:uid="{272FCEC4-A677-4C7F-8B2D-0037E5EA73CA}"/>
    <cellStyle name="Normal 10 4 3 3 2 4" xfId="2671" xr:uid="{5D89E105-1D2D-4B05-BB75-62CD2E8BCDC9}"/>
    <cellStyle name="Normal 10 4 3 3 3" xfId="1132" xr:uid="{F20B606A-5114-417B-AD7D-1E16B60B4810}"/>
    <cellStyle name="Normal 10 4 3 3 4" xfId="2672" xr:uid="{5565C95B-C02A-423F-87E4-AF4A256AC8CD}"/>
    <cellStyle name="Normal 10 4 3 3 5" xfId="2673" xr:uid="{1F301B57-C1F6-4F17-890D-3E3AEF66992F}"/>
    <cellStyle name="Normal 10 4 3 4" xfId="1133" xr:uid="{B2E55579-C012-4ECD-80C6-1876DBCD400D}"/>
    <cellStyle name="Normal 10 4 3 4 2" xfId="1134" xr:uid="{C028A2B7-E442-4337-9F2C-D77F2DC3DC28}"/>
    <cellStyle name="Normal 10 4 3 4 3" xfId="2674" xr:uid="{CA7730E3-C9CA-49C9-A0E8-DAA8CBEA6F4E}"/>
    <cellStyle name="Normal 10 4 3 4 4" xfId="2675" xr:uid="{ACCBF441-B2F4-48E6-877A-A3C781E09706}"/>
    <cellStyle name="Normal 10 4 3 5" xfId="1135" xr:uid="{B5EC7E32-C2C1-4FB8-A2BA-394C828832DE}"/>
    <cellStyle name="Normal 10 4 3 5 2" xfId="2676" xr:uid="{A05A1E93-D9A2-43E4-82D1-245FFB08A7F8}"/>
    <cellStyle name="Normal 10 4 3 5 3" xfId="2677" xr:uid="{86811FDF-675A-4ABA-A9CE-4444FFE25937}"/>
    <cellStyle name="Normal 10 4 3 5 4" xfId="2678" xr:uid="{8CE58AE1-2DD7-4412-A4E2-2A5BC69F5959}"/>
    <cellStyle name="Normal 10 4 3 6" xfId="2679" xr:uid="{DCD096F4-1060-4716-814D-00C9F0846524}"/>
    <cellStyle name="Normal 10 4 3 7" xfId="2680" xr:uid="{1701A27B-D1CF-4038-9D71-21856A604A85}"/>
    <cellStyle name="Normal 10 4 3 8" xfId="2681" xr:uid="{C71BE116-1F36-473F-B119-F288F64E49C5}"/>
    <cellStyle name="Normal 10 4 4" xfId="257" xr:uid="{20B3E3DF-5F11-44DC-82ED-207A3783F4D4}"/>
    <cellStyle name="Normal 10 4 4 2" xfId="510" xr:uid="{C92D6466-D0DF-4C2E-BBF1-B539FEDFB481}"/>
    <cellStyle name="Normal 10 4 4 2 2" xfId="511" xr:uid="{DA45090E-5C1A-4EAE-9FA9-58DFE56C65E8}"/>
    <cellStyle name="Normal 10 4 4 2 2 2" xfId="1136" xr:uid="{04F944B1-3896-454A-A8A2-CB6DE93FC022}"/>
    <cellStyle name="Normal 10 4 4 2 2 3" xfId="2682" xr:uid="{9DF34C88-5C55-4E97-994A-17178DFDD41D}"/>
    <cellStyle name="Normal 10 4 4 2 2 4" xfId="2683" xr:uid="{274F2EEA-1248-4557-AE14-942DCE8038C8}"/>
    <cellStyle name="Normal 10 4 4 2 3" xfId="1137" xr:uid="{85A252C8-D844-477B-936C-8B2836457623}"/>
    <cellStyle name="Normal 10 4 4 2 4" xfId="2684" xr:uid="{4CEF044E-88DE-4DD9-9270-2C4075509276}"/>
    <cellStyle name="Normal 10 4 4 2 5" xfId="2685" xr:uid="{0090B72D-DB67-4CDA-8A31-F14B12F1E25F}"/>
    <cellStyle name="Normal 10 4 4 3" xfId="512" xr:uid="{BB069D41-3734-42FE-B243-257A8A2E52B3}"/>
    <cellStyle name="Normal 10 4 4 3 2" xfId="1138" xr:uid="{067EAD51-D063-46B8-99F5-A714320281F0}"/>
    <cellStyle name="Normal 10 4 4 3 3" xfId="2686" xr:uid="{AED93BED-BA9E-42AC-A750-113998342764}"/>
    <cellStyle name="Normal 10 4 4 3 4" xfId="2687" xr:uid="{F09FC29D-3CBB-4A0B-B50B-B4A625F4A6EC}"/>
    <cellStyle name="Normal 10 4 4 4" xfId="1139" xr:uid="{B3A75EAD-5C0E-4923-8866-A2A8EFE30D4F}"/>
    <cellStyle name="Normal 10 4 4 4 2" xfId="2688" xr:uid="{8D9CD3C8-F4B9-4D28-9F07-6B2FEC2D33D9}"/>
    <cellStyle name="Normal 10 4 4 4 3" xfId="2689" xr:uid="{AEC3B699-E3B0-4679-A891-9259D9ACB7A7}"/>
    <cellStyle name="Normal 10 4 4 4 4" xfId="2690" xr:uid="{786DBA7E-5A29-4472-8542-C09080709F6A}"/>
    <cellStyle name="Normal 10 4 4 5" xfId="2691" xr:uid="{D0C4B2F4-632A-4786-B3EF-B32E81326814}"/>
    <cellStyle name="Normal 10 4 4 6" xfId="2692" xr:uid="{16ED2671-C74C-4FC8-9C32-3E54685D481A}"/>
    <cellStyle name="Normal 10 4 4 7" xfId="2693" xr:uid="{E58C4F50-36FE-419F-BE8B-9DDC3DA1205E}"/>
    <cellStyle name="Normal 10 4 5" xfId="258" xr:uid="{35F73E12-46DF-4EC4-B90B-2FB453FBB179}"/>
    <cellStyle name="Normal 10 4 5 2" xfId="513" xr:uid="{70336233-61C0-4043-A084-1AE7D8DC0AA8}"/>
    <cellStyle name="Normal 10 4 5 2 2" xfId="1140" xr:uid="{7CFE53BB-3DB6-4783-994C-703F7DEB5736}"/>
    <cellStyle name="Normal 10 4 5 2 3" xfId="2694" xr:uid="{4859AB30-8AF9-4D37-9875-D50A7EF3BC8B}"/>
    <cellStyle name="Normal 10 4 5 2 4" xfId="2695" xr:uid="{ECABD60D-327D-431A-A02B-E6E8E4D0D080}"/>
    <cellStyle name="Normal 10 4 5 3" xfId="1141" xr:uid="{573A81D1-C53D-482D-B5A4-2FAEEFFE023C}"/>
    <cellStyle name="Normal 10 4 5 3 2" xfId="2696" xr:uid="{75FBB743-E782-4F9A-AD85-6FADAAD9E856}"/>
    <cellStyle name="Normal 10 4 5 3 3" xfId="2697" xr:uid="{8BE93289-D828-45D2-8B87-49A302FACB8B}"/>
    <cellStyle name="Normal 10 4 5 3 4" xfId="2698" xr:uid="{3156A89B-A745-42F0-8616-CC18A947C671}"/>
    <cellStyle name="Normal 10 4 5 4" xfId="2699" xr:uid="{42ED6034-25EB-439B-B517-7924F5D500CD}"/>
    <cellStyle name="Normal 10 4 5 5" xfId="2700" xr:uid="{CFEEAB92-328A-4C6E-8CB2-F83C3E37234D}"/>
    <cellStyle name="Normal 10 4 5 6" xfId="2701" xr:uid="{2E276B20-B6E7-4105-BFA1-7BEADBFCEA90}"/>
    <cellStyle name="Normal 10 4 6" xfId="514" xr:uid="{A701B6A6-7BBE-4463-8642-A2A22E08E535}"/>
    <cellStyle name="Normal 10 4 6 2" xfId="1142" xr:uid="{26ED8E51-9B6D-4001-B533-B7FDE8BD84C0}"/>
    <cellStyle name="Normal 10 4 6 2 2" xfId="2702" xr:uid="{05B16B2A-D451-4D94-8DA9-55FCEFF8565B}"/>
    <cellStyle name="Normal 10 4 6 2 3" xfId="2703" xr:uid="{D7849B0A-C7E1-4CF8-BA5F-78EF9A3F23AD}"/>
    <cellStyle name="Normal 10 4 6 2 4" xfId="2704" xr:uid="{B1699450-C3D6-4284-A748-4F74C5847997}"/>
    <cellStyle name="Normal 10 4 6 3" xfId="2705" xr:uid="{8A98EABD-A9A4-4D44-8FAB-800A95F77672}"/>
    <cellStyle name="Normal 10 4 6 4" xfId="2706" xr:uid="{F6DF3FAF-F872-4501-B665-E62C74FE4910}"/>
    <cellStyle name="Normal 10 4 6 5" xfId="2707" xr:uid="{10F80ED3-E74B-4830-ADC9-1635F636FEBA}"/>
    <cellStyle name="Normal 10 4 7" xfId="1143" xr:uid="{7D124DDB-4E4D-46CB-AF29-BB58549566C4}"/>
    <cellStyle name="Normal 10 4 7 2" xfId="2708" xr:uid="{15A6A6CE-447E-44D3-87B8-CA80D6BCCE74}"/>
    <cellStyle name="Normal 10 4 7 3" xfId="2709" xr:uid="{A89084AB-4DBB-4B76-B233-7C4CF217F240}"/>
    <cellStyle name="Normal 10 4 7 4" xfId="2710" xr:uid="{81B8D450-65F2-49F4-B05A-7B697F087C94}"/>
    <cellStyle name="Normal 10 4 8" xfId="2711" xr:uid="{1687E848-508D-40BD-A651-E280FECDB632}"/>
    <cellStyle name="Normal 10 4 8 2" xfId="2712" xr:uid="{87FCA556-A2B4-4B14-A88D-B18CCF1AF496}"/>
    <cellStyle name="Normal 10 4 8 3" xfId="2713" xr:uid="{AA808D29-6177-4776-9A27-A0889F89015B}"/>
    <cellStyle name="Normal 10 4 8 4" xfId="2714" xr:uid="{62285517-D7A3-41E5-A006-871C22819D08}"/>
    <cellStyle name="Normal 10 4 9" xfId="2715" xr:uid="{56CA9953-874F-4C1A-AE73-A36C4AB7A2A2}"/>
    <cellStyle name="Normal 10 5" xfId="58" xr:uid="{7E592525-2F30-4F38-815F-A6C796F3512A}"/>
    <cellStyle name="Normal 10 5 2" xfId="59" xr:uid="{1183AF53-9F5A-46EB-B7E3-A43E93CC30C7}"/>
    <cellStyle name="Normal 10 5 2 2" xfId="259" xr:uid="{785361BA-6372-4D60-A2E8-A1B50A6DE47E}"/>
    <cellStyle name="Normal 10 5 2 2 2" xfId="515" xr:uid="{6671B3D8-D0E0-459C-9B61-09F2F8387DFB}"/>
    <cellStyle name="Normal 10 5 2 2 2 2" xfId="1144" xr:uid="{140DD02A-793A-45EC-86BD-328B41A7C67D}"/>
    <cellStyle name="Normal 10 5 2 2 2 2 2" xfId="5488" xr:uid="{41F78C84-FBA8-442F-81FC-BE9FDD8480E6}"/>
    <cellStyle name="Normal 10 5 2 2 2 3" xfId="2716" xr:uid="{B8DC8821-82A7-4540-B742-EAF54CFF6270}"/>
    <cellStyle name="Normal 10 5 2 2 2 4" xfId="2717" xr:uid="{7E0E85A7-8626-49C2-8372-FBDD5E65278D}"/>
    <cellStyle name="Normal 10 5 2 2 3" xfId="1145" xr:uid="{F602A244-3AEA-4378-977E-AB88695DF8F4}"/>
    <cellStyle name="Normal 10 5 2 2 3 2" xfId="2718" xr:uid="{8F493F30-C671-45D1-8BF2-1C42B8BCAEDE}"/>
    <cellStyle name="Normal 10 5 2 2 3 3" xfId="2719" xr:uid="{8CD768E0-FD32-472A-AACA-1AE1A14FDEF2}"/>
    <cellStyle name="Normal 10 5 2 2 3 4" xfId="2720" xr:uid="{F19B3E2B-79BC-47CD-84C7-E7F19B6896F4}"/>
    <cellStyle name="Normal 10 5 2 2 4" xfId="2721" xr:uid="{2C0DA1F4-AF17-4327-84C5-4B5C8A6D4796}"/>
    <cellStyle name="Normal 10 5 2 2 5" xfId="2722" xr:uid="{163BDFFE-1E74-466D-A300-14A29C2E9935}"/>
    <cellStyle name="Normal 10 5 2 2 6" xfId="2723" xr:uid="{AD08AD9E-657A-42ED-9187-D7B6165F0D66}"/>
    <cellStyle name="Normal 10 5 2 3" xfId="516" xr:uid="{D5B029F8-1020-4CF3-8F1F-44F6A25F916C}"/>
    <cellStyle name="Normal 10 5 2 3 2" xfId="1146" xr:uid="{739BC105-EF39-4305-AA71-A461D62BA099}"/>
    <cellStyle name="Normal 10 5 2 3 2 2" xfId="2724" xr:uid="{55CFE65F-34F7-4F76-9115-E1AEF58810F0}"/>
    <cellStyle name="Normal 10 5 2 3 2 3" xfId="2725" xr:uid="{61A18FFE-CBEE-4C0D-A44A-557A83932B47}"/>
    <cellStyle name="Normal 10 5 2 3 2 4" xfId="2726" xr:uid="{D60925A8-C0ED-4FA7-B651-4353FC9BE2BF}"/>
    <cellStyle name="Normal 10 5 2 3 3" xfId="2727" xr:uid="{054D607B-537E-42B3-9116-13E120FAD366}"/>
    <cellStyle name="Normal 10 5 2 3 4" xfId="2728" xr:uid="{67EB0DDE-DD76-43C2-BAB9-8552542A3DCF}"/>
    <cellStyle name="Normal 10 5 2 3 5" xfId="2729" xr:uid="{C764535D-33E2-49DD-B236-5080BA1EF8DD}"/>
    <cellStyle name="Normal 10 5 2 4" xfId="1147" xr:uid="{10315FBF-0DC0-4805-8FD2-F7626F63DF25}"/>
    <cellStyle name="Normal 10 5 2 4 2" xfId="2730" xr:uid="{F0F047A1-617A-48CA-8DAC-55002B50DA7B}"/>
    <cellStyle name="Normal 10 5 2 4 3" xfId="2731" xr:uid="{D26973C3-95FE-493E-BFBC-1EF4FE226159}"/>
    <cellStyle name="Normal 10 5 2 4 4" xfId="2732" xr:uid="{694FFEA7-FE81-4A9A-9609-4A40A0E9D381}"/>
    <cellStyle name="Normal 10 5 2 5" xfId="2733" xr:uid="{78A33597-699C-4C5F-B9E7-33779CF0CFBD}"/>
    <cellStyle name="Normal 10 5 2 5 2" xfId="2734" xr:uid="{BFE6AA8B-1017-4F65-AA1C-40C21FA9CAE0}"/>
    <cellStyle name="Normal 10 5 2 5 3" xfId="2735" xr:uid="{1CD3BADE-F7E6-4359-875A-CA8047D49E78}"/>
    <cellStyle name="Normal 10 5 2 5 4" xfId="2736" xr:uid="{45E906D0-7BA4-48BE-91A9-F6DD8F29656F}"/>
    <cellStyle name="Normal 10 5 2 6" xfId="2737" xr:uid="{74E752E4-DA19-47C9-9FC0-3DE595A1BD80}"/>
    <cellStyle name="Normal 10 5 2 7" xfId="2738" xr:uid="{36FBAA3F-1943-4C00-9EFB-222B492C5DA9}"/>
    <cellStyle name="Normal 10 5 2 8" xfId="2739" xr:uid="{39B95293-A65E-4810-B291-64D8667E0967}"/>
    <cellStyle name="Normal 10 5 3" xfId="260" xr:uid="{B7B432C2-5895-4E2F-AA0D-604391098D69}"/>
    <cellStyle name="Normal 10 5 3 2" xfId="517" xr:uid="{D70A5869-80BE-4222-8880-96630B832B9D}"/>
    <cellStyle name="Normal 10 5 3 2 2" xfId="518" xr:uid="{8B570DA0-6C8E-4DBE-AC24-2A355DB7A9A2}"/>
    <cellStyle name="Normal 10 5 3 2 2 2" xfId="5489" xr:uid="{200A1073-8295-414E-AF96-69B99796B77A}"/>
    <cellStyle name="Normal 10 5 3 2 3" xfId="2740" xr:uid="{66CFC378-921C-4E6E-8A74-282E7F8B5D3D}"/>
    <cellStyle name="Normal 10 5 3 2 4" xfId="2741" xr:uid="{66BAEB82-1FB2-4779-8371-E9ABB212EDE7}"/>
    <cellStyle name="Normal 10 5 3 3" xfId="519" xr:uid="{4A7A9666-899E-433F-AF3A-8CDEF34E4914}"/>
    <cellStyle name="Normal 10 5 3 3 2" xfId="2742" xr:uid="{DAD5BFF9-8D64-429D-81B5-3C165D6EC956}"/>
    <cellStyle name="Normal 10 5 3 3 3" xfId="2743" xr:uid="{473DAAA3-F8AE-434C-A2E8-4E851754FEFA}"/>
    <cellStyle name="Normal 10 5 3 3 4" xfId="2744" xr:uid="{5E5EEC78-92A5-40D4-9669-7DE973DBE41D}"/>
    <cellStyle name="Normal 10 5 3 4" xfId="2745" xr:uid="{AC6B3293-3542-43FF-92C5-58B0686D1EDA}"/>
    <cellStyle name="Normal 10 5 3 5" xfId="2746" xr:uid="{341F545C-C85A-42C3-89F9-28DFDD2D91F2}"/>
    <cellStyle name="Normal 10 5 3 6" xfId="2747" xr:uid="{FBA3132F-F14C-4DDB-855F-230CD94BDFF5}"/>
    <cellStyle name="Normal 10 5 4" xfId="261" xr:uid="{B8BA25C9-FA06-4DFA-93D2-932DA8FF41BD}"/>
    <cellStyle name="Normal 10 5 4 2" xfId="520" xr:uid="{446BF697-8FF8-417D-B3E2-910466C2BA12}"/>
    <cellStyle name="Normal 10 5 4 2 2" xfId="2748" xr:uid="{EBC5D3BA-D671-4637-AA64-E4AF6336BBD6}"/>
    <cellStyle name="Normal 10 5 4 2 3" xfId="2749" xr:uid="{8A813CC6-154D-4FE1-A11F-7175FC7836DD}"/>
    <cellStyle name="Normal 10 5 4 2 4" xfId="2750" xr:uid="{A6A4129A-9BAF-47EB-9ED0-B98DEAA3D35A}"/>
    <cellStyle name="Normal 10 5 4 3" xfId="2751" xr:uid="{83EB7D8A-439E-4FE5-8EF2-3B69E2B348F6}"/>
    <cellStyle name="Normal 10 5 4 4" xfId="2752" xr:uid="{B82DD62E-A9C9-453A-9945-49A3482495E1}"/>
    <cellStyle name="Normal 10 5 4 5" xfId="2753" xr:uid="{6A3F3786-3FA2-4494-84F7-9AA7FB78208E}"/>
    <cellStyle name="Normal 10 5 5" xfId="521" xr:uid="{F442EB7D-6404-4107-AF80-AE6B4125BAAD}"/>
    <cellStyle name="Normal 10 5 5 2" xfId="2754" xr:uid="{8B317EED-57CA-4FC8-BF2B-F9946885C76E}"/>
    <cellStyle name="Normal 10 5 5 3" xfId="2755" xr:uid="{57CBB173-4460-4FAD-8E2D-A3442AD887C0}"/>
    <cellStyle name="Normal 10 5 5 4" xfId="2756" xr:uid="{13A8C7BA-68F1-4B69-9C90-B11FAA2FE3F0}"/>
    <cellStyle name="Normal 10 5 6" xfId="2757" xr:uid="{E8E9858A-5E1E-4E0D-8A45-05BA5CBC23CF}"/>
    <cellStyle name="Normal 10 5 6 2" xfId="2758" xr:uid="{601DDB84-2237-4687-ADD0-85C545ABE8C4}"/>
    <cellStyle name="Normal 10 5 6 3" xfId="2759" xr:uid="{0D2DEA89-9172-4BD4-93F6-25FF7BD81BCE}"/>
    <cellStyle name="Normal 10 5 6 4" xfId="2760" xr:uid="{861F0D13-BB67-4D69-B75F-547CE4D6CBB6}"/>
    <cellStyle name="Normal 10 5 7" xfId="2761" xr:uid="{946A5DBC-DA6F-4D05-9BF6-95FD0B1CE9B0}"/>
    <cellStyle name="Normal 10 5 8" xfId="2762" xr:uid="{DEF76917-D01A-42C7-AA26-FDA687A4AACC}"/>
    <cellStyle name="Normal 10 5 9" xfId="2763" xr:uid="{B0B59E58-F957-4AE7-BBF9-9550C4B7D18C}"/>
    <cellStyle name="Normal 10 6" xfId="60" xr:uid="{FA508E52-A819-4B65-91C3-AE1881DF378C}"/>
    <cellStyle name="Normal 10 6 2" xfId="262" xr:uid="{70F54CBA-88F6-4071-A5D3-48BF8351DD9B}"/>
    <cellStyle name="Normal 10 6 2 2" xfId="522" xr:uid="{AE3325D6-DAEF-46E0-8B97-85D008DA22E2}"/>
    <cellStyle name="Normal 10 6 2 2 2" xfId="1148" xr:uid="{BEB3ABAB-97B6-45D5-A064-DB7F24AABF4C}"/>
    <cellStyle name="Normal 10 6 2 2 2 2" xfId="1149" xr:uid="{4004F53B-9B49-4763-8CB4-8184C926ACC9}"/>
    <cellStyle name="Normal 10 6 2 2 3" xfId="1150" xr:uid="{862DAD84-7726-4148-AB64-1A094715B317}"/>
    <cellStyle name="Normal 10 6 2 2 4" xfId="2764" xr:uid="{0D1501EA-1FDB-4119-9E50-49B92EEF2CEA}"/>
    <cellStyle name="Normal 10 6 2 3" xfId="1151" xr:uid="{F9A15055-0CB3-4584-ADFA-186B7B491E13}"/>
    <cellStyle name="Normal 10 6 2 3 2" xfId="1152" xr:uid="{9EED61AB-ADCA-46F0-B446-C7BCBD3C9DE8}"/>
    <cellStyle name="Normal 10 6 2 3 3" xfId="2765" xr:uid="{8FA3696A-7CA1-4229-91B7-4D3A72D1993E}"/>
    <cellStyle name="Normal 10 6 2 3 4" xfId="2766" xr:uid="{0D6DAA79-7E7F-4E5D-9D35-DEEB4266A6B7}"/>
    <cellStyle name="Normal 10 6 2 4" xfId="1153" xr:uid="{1A9CC0EF-335A-40D0-A9A3-B8E109152B30}"/>
    <cellStyle name="Normal 10 6 2 5" xfId="2767" xr:uid="{2211AB5C-D7EA-49F9-827E-ABB8130ECC37}"/>
    <cellStyle name="Normal 10 6 2 6" xfId="2768" xr:uid="{DE6AFC93-0DC2-4859-BF47-4F40AEAB8F7E}"/>
    <cellStyle name="Normal 10 6 3" xfId="523" xr:uid="{E1049BDC-E315-4100-9C8D-53C043BA96E0}"/>
    <cellStyle name="Normal 10 6 3 2" xfId="1154" xr:uid="{83F917CE-190B-4E8B-A250-D32ADCD0F681}"/>
    <cellStyle name="Normal 10 6 3 2 2" xfId="1155" xr:uid="{32C2F941-B474-4485-9424-846D3E91BA6C}"/>
    <cellStyle name="Normal 10 6 3 2 3" xfId="2769" xr:uid="{B8270832-D9F3-456D-BEE8-3D910AB022BE}"/>
    <cellStyle name="Normal 10 6 3 2 4" xfId="2770" xr:uid="{FF08DB88-5E60-429A-9663-B6E13313E9D4}"/>
    <cellStyle name="Normal 10 6 3 3" xfId="1156" xr:uid="{FC611C6E-5CF6-424C-B229-870F8C28ECEE}"/>
    <cellStyle name="Normal 10 6 3 4" xfId="2771" xr:uid="{C630B274-A7AA-4430-AAEF-C7962012E591}"/>
    <cellStyle name="Normal 10 6 3 5" xfId="2772" xr:uid="{C855C357-0E38-433B-94B6-C4499C1E3C71}"/>
    <cellStyle name="Normal 10 6 4" xfId="1157" xr:uid="{EAA7FB0C-EE6A-474E-B0BE-3E6C748BDE30}"/>
    <cellStyle name="Normal 10 6 4 2" xfId="1158" xr:uid="{FFE4E272-AC0C-4FE4-BFD2-93363DA51CE3}"/>
    <cellStyle name="Normal 10 6 4 3" xfId="2773" xr:uid="{2E456A7A-77F8-4ED7-BFE1-B55F35B2C0CB}"/>
    <cellStyle name="Normal 10 6 4 4" xfId="2774" xr:uid="{AC5AFFE9-07A1-424E-8575-2B2C2E4599FF}"/>
    <cellStyle name="Normal 10 6 5" xfId="1159" xr:uid="{E5D9AFA4-B11B-4DE5-ADEE-47C5AC50C52D}"/>
    <cellStyle name="Normal 10 6 5 2" xfId="2775" xr:uid="{4C3F0B83-DFFF-406C-BB0B-25D15A50EECE}"/>
    <cellStyle name="Normal 10 6 5 3" xfId="2776" xr:uid="{79D045D2-752D-40D7-AB3A-A5E914A7A536}"/>
    <cellStyle name="Normal 10 6 5 4" xfId="2777" xr:uid="{E6AAD118-9A76-4D83-941A-F4CC611F8F74}"/>
    <cellStyle name="Normal 10 6 6" xfId="2778" xr:uid="{CAFF29E8-70B5-4A87-A2FD-97704A0B84F2}"/>
    <cellStyle name="Normal 10 6 7" xfId="2779" xr:uid="{452BF78C-160D-4E87-B337-BF8573471D2F}"/>
    <cellStyle name="Normal 10 6 8" xfId="2780" xr:uid="{027980BD-29B0-41F6-A526-D8AA85335907}"/>
    <cellStyle name="Normal 10 7" xfId="263" xr:uid="{A66A3863-60E0-42F8-A657-88EE93CA5F79}"/>
    <cellStyle name="Normal 10 7 2" xfId="524" xr:uid="{401B68F2-15CA-46F8-8EF6-06CF42C13CF6}"/>
    <cellStyle name="Normal 10 7 2 2" xfId="525" xr:uid="{8F174DB5-9826-4AD4-B515-1FA385B8E8BE}"/>
    <cellStyle name="Normal 10 7 2 2 2" xfId="1160" xr:uid="{CED3F2C7-8173-4C14-B433-00BDFEAC1DD8}"/>
    <cellStyle name="Normal 10 7 2 2 3" xfId="2781" xr:uid="{C5355E4E-FF70-485E-AFB3-36906270BA9E}"/>
    <cellStyle name="Normal 10 7 2 2 4" xfId="2782" xr:uid="{B1593C4A-D922-4F92-9E76-9A0308EBE157}"/>
    <cellStyle name="Normal 10 7 2 3" xfId="1161" xr:uid="{3031FF49-476F-4959-A082-5CF6A247E7D5}"/>
    <cellStyle name="Normal 10 7 2 4" xfId="2783" xr:uid="{1E3CAD03-165A-46C2-9418-CC68B9BE3E58}"/>
    <cellStyle name="Normal 10 7 2 5" xfId="2784" xr:uid="{47A5C4D5-1E60-4617-B6B2-3E5C0DF4419F}"/>
    <cellStyle name="Normal 10 7 3" xfId="526" xr:uid="{1F1E6CD0-9428-4D31-92C5-C56E7E6757DC}"/>
    <cellStyle name="Normal 10 7 3 2" xfId="1162" xr:uid="{23D910E1-FC22-4621-8549-44A9C15FAB05}"/>
    <cellStyle name="Normal 10 7 3 3" xfId="2785" xr:uid="{37B3B11E-1FB2-4DBE-88CA-6A94FF623AFB}"/>
    <cellStyle name="Normal 10 7 3 4" xfId="2786" xr:uid="{F7BBC7E9-BE55-49EF-AE7B-EA33C6A2A36C}"/>
    <cellStyle name="Normal 10 7 4" xfId="1163" xr:uid="{990BA145-0EC5-447C-9B1A-A04D7CA5688D}"/>
    <cellStyle name="Normal 10 7 4 2" xfId="2787" xr:uid="{DDF4A630-8A2E-4322-BA99-8711CF0548EA}"/>
    <cellStyle name="Normal 10 7 4 3" xfId="2788" xr:uid="{C9868494-EEB1-4026-8931-9359C8F8D056}"/>
    <cellStyle name="Normal 10 7 4 4" xfId="2789" xr:uid="{2DD2B364-92D8-4A4A-8B1D-353DBDD3BBB2}"/>
    <cellStyle name="Normal 10 7 5" xfId="2790" xr:uid="{C6092980-5ABB-421F-A30A-5F82244138A6}"/>
    <cellStyle name="Normal 10 7 6" xfId="2791" xr:uid="{CFD98946-9DE6-4B8B-A99D-937B86AD6D58}"/>
    <cellStyle name="Normal 10 7 7" xfId="2792" xr:uid="{15CC7F08-07D6-48C8-9A01-7EA1367E4B91}"/>
    <cellStyle name="Normal 10 8" xfId="264" xr:uid="{6474D013-33D0-4C25-A4AA-CB9A1F41CB7B}"/>
    <cellStyle name="Normal 10 8 2" xfId="527" xr:uid="{13D4556F-6636-4369-973A-66422E996A27}"/>
    <cellStyle name="Normal 10 8 2 2" xfId="1164" xr:uid="{FC51E061-CF61-42A4-85FB-A06274DAE5B0}"/>
    <cellStyle name="Normal 10 8 2 3" xfId="2793" xr:uid="{F8648A95-8EC6-451C-BFFD-CDCF9D372170}"/>
    <cellStyle name="Normal 10 8 2 4" xfId="2794" xr:uid="{AEAC1084-FB1B-48F5-B0CF-1D1A60F25A78}"/>
    <cellStyle name="Normal 10 8 3" xfId="1165" xr:uid="{0FAA1D1D-AEEF-4663-A7C3-A666A4D146D1}"/>
    <cellStyle name="Normal 10 8 3 2" xfId="2795" xr:uid="{11F37790-B687-4365-A213-34E53D32413E}"/>
    <cellStyle name="Normal 10 8 3 3" xfId="2796" xr:uid="{31172344-6AD3-4BEE-A385-C9785C10E51D}"/>
    <cellStyle name="Normal 10 8 3 4" xfId="2797" xr:uid="{18FB03AC-5F0A-457F-9775-D0DBF885F654}"/>
    <cellStyle name="Normal 10 8 4" xfId="2798" xr:uid="{23CDEDA5-0E0D-4A3B-B481-2BD40789E6CC}"/>
    <cellStyle name="Normal 10 8 5" xfId="2799" xr:uid="{B0409321-1391-4079-9AEA-9E34B6A13176}"/>
    <cellStyle name="Normal 10 8 6" xfId="2800" xr:uid="{95C62EB1-E3A3-4F4E-80E7-39D0B1490095}"/>
    <cellStyle name="Normal 10 9" xfId="265" xr:uid="{4CFF5180-0035-4830-B05A-FB9364B633D8}"/>
    <cellStyle name="Normal 10 9 2" xfId="1166" xr:uid="{869DA42F-1322-4882-B1AF-238519BA039E}"/>
    <cellStyle name="Normal 10 9 2 2" xfId="2801" xr:uid="{01DACA01-3CC3-41DD-AC4C-FDB417A04C14}"/>
    <cellStyle name="Normal 10 9 2 2 2" xfId="4330" xr:uid="{A11560C4-702F-4AAA-961A-CC4670CC1EEB}"/>
    <cellStyle name="Normal 10 9 2 2 3" xfId="4679" xr:uid="{9CB15AE6-E910-4F05-818B-87229E118BC2}"/>
    <cellStyle name="Normal 10 9 2 3" xfId="2802" xr:uid="{2568482B-710E-46D3-A3F1-06BB030BD4B9}"/>
    <cellStyle name="Normal 10 9 2 4" xfId="2803" xr:uid="{C3A8B2F0-B05C-4129-B61E-0DB48386F579}"/>
    <cellStyle name="Normal 10 9 3" xfId="2804" xr:uid="{DD81BE6A-F5A4-4D83-9498-5D61BA6DD763}"/>
    <cellStyle name="Normal 10 9 3 2" xfId="5339" xr:uid="{DCDC31B2-9BC8-47CC-8889-80917156A79E}"/>
    <cellStyle name="Normal 10 9 4" xfId="2805" xr:uid="{3C42B9E4-83E3-42CC-9ACF-213D575A1F29}"/>
    <cellStyle name="Normal 10 9 4 2" xfId="4562" xr:uid="{3778F9D3-46E8-428F-936B-FFF5F14FBC1C}"/>
    <cellStyle name="Normal 10 9 4 3" xfId="4680" xr:uid="{E666B62B-EC8B-4030-A659-C5E2CDCB81B0}"/>
    <cellStyle name="Normal 10 9 4 4" xfId="4600" xr:uid="{B1FC5DAB-26FC-45F5-BA7C-36A75AB36F39}"/>
    <cellStyle name="Normal 10 9 5" xfId="2806" xr:uid="{971E2A76-3103-44EF-958E-5953E55CBB4F}"/>
    <cellStyle name="Normal 11" xfId="61" xr:uid="{6B4177C4-CA64-404D-916A-964729BF9EC6}"/>
    <cellStyle name="Normal 11 2" xfId="266" xr:uid="{072A7B28-DEB5-466A-9F0A-1B23C0779A63}"/>
    <cellStyle name="Normal 11 2 2" xfId="4647" xr:uid="{61A277EC-59B0-48D9-BEE9-9FC75EB6C75A}"/>
    <cellStyle name="Normal 11 3" xfId="4335" xr:uid="{18F08BF2-2557-47A9-BB86-FD2C409180A7}"/>
    <cellStyle name="Normal 11 3 2" xfId="4541" xr:uid="{BD7A2FEC-C248-4314-A3B0-76AEE73C4457}"/>
    <cellStyle name="Normal 11 3 3" xfId="4724" xr:uid="{A413DB9E-F236-49D8-B1D1-AB1344BC2D9B}"/>
    <cellStyle name="Normal 11 3 4" xfId="4701" xr:uid="{C2641C41-B8D3-403C-B28C-4F2C5C416E50}"/>
    <cellStyle name="Normal 12" xfId="62" xr:uid="{A87BCC6E-B9CC-4BAE-A040-AD99D0199C7D}"/>
    <cellStyle name="Normal 12 2" xfId="267" xr:uid="{8B15E21C-296E-4D08-8A45-FA54136859F4}"/>
    <cellStyle name="Normal 12 2 2" xfId="4648" xr:uid="{A816D205-26CD-4135-B278-72E68CE4914C}"/>
    <cellStyle name="Normal 12 3" xfId="4542" xr:uid="{27D776CD-4122-499E-809B-8F4A0C03D781}"/>
    <cellStyle name="Normal 12 3 2" xfId="6064" xr:uid="{1141012E-F13C-4C41-993F-878E15DA9BC2}"/>
    <cellStyle name="Normal 13" xfId="63" xr:uid="{06E2482A-CC9E-4FDD-8716-3ECD559308CC}"/>
    <cellStyle name="Normal 13 2" xfId="64" xr:uid="{5A1DA1F8-40BF-41B0-8A87-E47884FA9D17}"/>
    <cellStyle name="Normal 13 2 2" xfId="268" xr:uid="{FDD3205E-0A0E-4970-88E6-A0BE5E13CCCB}"/>
    <cellStyle name="Normal 13 2 2 2" xfId="4649" xr:uid="{00E42206-3973-411D-9270-D4EE80763031}"/>
    <cellStyle name="Normal 13 2 3" xfId="4337" xr:uid="{85B94172-7F3B-4D3E-9B9E-43FAF48943B2}"/>
    <cellStyle name="Normal 13 2 3 2" xfId="4543" xr:uid="{9E18C1C7-14EF-46D7-BE4D-40307FD889BB}"/>
    <cellStyle name="Normal 13 2 3 3" xfId="4725" xr:uid="{A5EC0ED2-5D03-4F6D-B281-78DF0A3A6C07}"/>
    <cellStyle name="Normal 13 2 3 4" xfId="4702" xr:uid="{347FD32F-684F-4F00-B41C-20C086F1BD85}"/>
    <cellStyle name="Normal 13 3" xfId="269" xr:uid="{4D592603-8A64-47F0-91C3-2FEACA9C793F}"/>
    <cellStyle name="Normal 13 3 2" xfId="4421" xr:uid="{97CD4A55-BBD6-42F7-B319-BBAB077BEF0E}"/>
    <cellStyle name="Normal 13 3 3" xfId="4338" xr:uid="{2C352A65-F49B-44B7-A5E5-06865916DA49}"/>
    <cellStyle name="Normal 13 3 4" xfId="4566" xr:uid="{0EE30D3C-194F-438E-BFF4-6566A82C34AA}"/>
    <cellStyle name="Normal 13 3 5" xfId="4726" xr:uid="{92B34B32-27FF-4501-AE21-2C3FB8D72C4A}"/>
    <cellStyle name="Normal 13 4" xfId="4339" xr:uid="{1AD09E15-6CFD-4406-8473-318DC97E53E3}"/>
    <cellStyle name="Normal 13 5" xfId="4336" xr:uid="{3F1EBF0B-3749-4058-B528-A91E86DD678C}"/>
    <cellStyle name="Normal 14" xfId="65" xr:uid="{48BE0B81-74D6-4404-BA85-65CE144B4DC4}"/>
    <cellStyle name="Normal 14 18" xfId="4341" xr:uid="{4F504888-8724-4980-A9EF-2CCAAE48704A}"/>
    <cellStyle name="Normal 14 2" xfId="270" xr:uid="{5A1E6CD8-6D0E-4F8D-A89B-8390C83F4395}"/>
    <cellStyle name="Normal 14 2 2" xfId="430" xr:uid="{BA5BB4AA-A1F5-4DC1-8228-C6399A64E355}"/>
    <cellStyle name="Normal 14 2 2 2" xfId="431" xr:uid="{660DC900-B1BB-4ADB-ABA5-CE1F554BF50E}"/>
    <cellStyle name="Normal 14 2 3" xfId="432" xr:uid="{209495B4-0DAC-4DDA-A9DF-B1D2F2C09AF7}"/>
    <cellStyle name="Normal 14 3" xfId="433" xr:uid="{D0886738-D8B4-413F-AFB9-0530744FE083}"/>
    <cellStyle name="Normal 14 3 2" xfId="4650" xr:uid="{9009D163-72A7-48F3-A598-10C8C40772DB}"/>
    <cellStyle name="Normal 14 4" xfId="4340" xr:uid="{CA4CBE52-F9EB-40D4-8CA7-60A59D3C7833}"/>
    <cellStyle name="Normal 14 4 2" xfId="4544" xr:uid="{4D543B4B-563C-4813-954B-CC6DD750CC3B}"/>
    <cellStyle name="Normal 14 4 3" xfId="4727" xr:uid="{2FE2BC0F-535E-482E-9E9C-15B7C853A325}"/>
    <cellStyle name="Normal 14 4 4" xfId="4703" xr:uid="{E74F9CB8-0A1B-46CA-BFF9-33F1482B4734}"/>
    <cellStyle name="Normal 15" xfId="66" xr:uid="{66ABC73D-3FB8-467F-8852-9347D6D0E702}"/>
    <cellStyle name="Normal 15 2" xfId="67" xr:uid="{0795B41A-2D73-4882-AC4B-A19245CA2B2C}"/>
    <cellStyle name="Normal 15 2 2" xfId="271" xr:uid="{08C4E89F-52C0-48F4-9634-2B17C8F54AA8}"/>
    <cellStyle name="Normal 15 2 2 2" xfId="4453" xr:uid="{CE15248B-181A-492A-BA32-0AD730DEB291}"/>
    <cellStyle name="Normal 15 2 2 2 2" xfId="6046" xr:uid="{5BF06C89-9789-493F-9FD4-0B3B06A9DD52}"/>
    <cellStyle name="Normal 15 2 2 3" xfId="6045" xr:uid="{A35CF2B3-BEAE-4629-9332-BF0012195D45}"/>
    <cellStyle name="Normal 15 2 3" xfId="4546" xr:uid="{1FF579CB-3F67-4718-8B7B-5986DBE4A448}"/>
    <cellStyle name="Normal 15 3" xfId="272" xr:uid="{BBDC95CC-AB95-43C2-8F18-1147F692376C}"/>
    <cellStyle name="Normal 15 3 2" xfId="4422" xr:uid="{33E81ABA-2DF9-49F5-B430-7837A97BEE8A}"/>
    <cellStyle name="Normal 15 3 3" xfId="4343" xr:uid="{A0A5102C-FB92-4E66-8A52-C754DA1B1CE4}"/>
    <cellStyle name="Normal 15 3 4" xfId="4567" xr:uid="{E7B96109-989F-4907-ABF7-1AF640EAFD7D}"/>
    <cellStyle name="Normal 15 3 5" xfId="4729" xr:uid="{3186AA66-215A-4CC4-948C-B92BA4DB2B7C}"/>
    <cellStyle name="Normal 15 4" xfId="4342" xr:uid="{326C11AD-7521-42C6-888A-ED542D45A0E7}"/>
    <cellStyle name="Normal 15 4 2" xfId="4545" xr:uid="{3ACDC5F3-ADBD-4273-8F69-B0DB28FAC75F}"/>
    <cellStyle name="Normal 15 4 3" xfId="4728" xr:uid="{26AF5AE3-6819-40F9-9888-992A14B96BE7}"/>
    <cellStyle name="Normal 15 4 4" xfId="4704" xr:uid="{958B2CCA-C68F-482A-9FA0-CF5E9EBB6CDC}"/>
    <cellStyle name="Normal 16" xfId="68" xr:uid="{EFBF9332-B6D0-4DE7-978D-FD8FEDD41356}"/>
    <cellStyle name="Normal 16 2" xfId="273" xr:uid="{ABBA79BB-50B7-4ACA-A4ED-9EA4E6B1EF39}"/>
    <cellStyle name="Normal 16 2 2" xfId="4423" xr:uid="{316E6747-AB22-42D8-8903-2EB430D7DCDA}"/>
    <cellStyle name="Normal 16 2 3" xfId="4344" xr:uid="{95C95BCD-131D-4196-B622-C7339C21C383}"/>
    <cellStyle name="Normal 16 2 4" xfId="4568" xr:uid="{31083AF9-3AC7-4954-BE8A-98E80CB2E6CD}"/>
    <cellStyle name="Normal 16 2 5" xfId="4730" xr:uid="{496BE14B-540D-410E-866A-A3F8BCDE825C}"/>
    <cellStyle name="Normal 16 3" xfId="274" xr:uid="{0BB6EA4B-7952-4CC0-9E5D-673CE7280DC1}"/>
    <cellStyle name="Normal 17" xfId="69" xr:uid="{3861615E-F8DD-425D-BDA4-DD44F1BAFA93}"/>
    <cellStyle name="Normal 17 2" xfId="275" xr:uid="{D029FD45-DC9A-4896-8A38-F169D9C8A949}"/>
    <cellStyle name="Normal 17 2 2" xfId="4424" xr:uid="{77ECCED0-3F61-4AA6-B4F7-6D5A12CC4DA1}"/>
    <cellStyle name="Normal 17 2 2 2" xfId="6048" xr:uid="{2B4749D5-8B50-44B2-892D-7A395399C442}"/>
    <cellStyle name="Normal 17 2 3" xfId="4346" xr:uid="{E9735DD4-F930-477C-8911-6BA59A63C0F2}"/>
    <cellStyle name="Normal 17 2 3 2" xfId="6047" xr:uid="{9EA15720-D518-4C6D-80BC-B60B6E202C79}"/>
    <cellStyle name="Normal 17 2 4" xfId="4569" xr:uid="{E51F152E-D3E1-4047-A5A8-1456D6647FAC}"/>
    <cellStyle name="Normal 17 2 5" xfId="4731" xr:uid="{DF1C80F0-2693-47D2-8A94-728ABAC07C17}"/>
    <cellStyle name="Normal 17 3" xfId="4347" xr:uid="{146A42FF-DFD5-4A33-A410-4E23EECBBA4C}"/>
    <cellStyle name="Normal 17 4" xfId="4345" xr:uid="{9D9886BA-95B9-4D4F-97CB-344651187E95}"/>
    <cellStyle name="Normal 18" xfId="70" xr:uid="{3364BC88-DF9F-4CBD-83D1-961E57644130}"/>
    <cellStyle name="Normal 18 2" xfId="276" xr:uid="{3B5B5647-2474-42CD-82DF-B72142EF5AAB}"/>
    <cellStyle name="Normal 18 2 2" xfId="4454" xr:uid="{6611B041-B22D-4379-9F3E-E1783B79E823}"/>
    <cellStyle name="Normal 18 2 2 2" xfId="6050" xr:uid="{51F4F9D2-CA9A-4407-82AA-009CFE41B3E0}"/>
    <cellStyle name="Normal 18 2 3" xfId="6049" xr:uid="{169F2E6A-3C1E-4692-B426-94DEF5E0DEA9}"/>
    <cellStyle name="Normal 18 3" xfId="4348" xr:uid="{78F4756F-D9C5-4FB6-8D70-8C50A0AFF7FF}"/>
    <cellStyle name="Normal 18 3 2" xfId="4547" xr:uid="{4B8B2BC4-C1EC-4467-B9F8-F4DBEFC98027}"/>
    <cellStyle name="Normal 18 3 3" xfId="4732" xr:uid="{181718E7-AE6E-4EEC-B318-02D1FA65353F}"/>
    <cellStyle name="Normal 18 3 4" xfId="4705" xr:uid="{9A87AB8E-D2E3-425C-8D02-E1C52487734D}"/>
    <cellStyle name="Normal 19" xfId="71" xr:uid="{E19BA5EA-1D71-464B-8FC7-2B3F81E46904}"/>
    <cellStyle name="Normal 19 2" xfId="72" xr:uid="{82CB2A14-784A-40E7-90F3-5B0F7B905119}"/>
    <cellStyle name="Normal 19 2 2" xfId="277" xr:uid="{FC0FEB36-16D0-4CD1-BDB0-489B891AB14F}"/>
    <cellStyle name="Normal 19 2 2 2" xfId="4651" xr:uid="{9BC6516E-75F8-4948-9751-183ABAF1BA24}"/>
    <cellStyle name="Normal 19 2 3" xfId="4549" xr:uid="{398CC554-E43D-482E-B709-63C2EC146396}"/>
    <cellStyle name="Normal 19 3" xfId="278" xr:uid="{F6C9895E-E1A6-4914-9750-EB64ACF3EE84}"/>
    <cellStyle name="Normal 19 3 2" xfId="4652" xr:uid="{E3572254-ABD6-4103-B447-2FB848405823}"/>
    <cellStyle name="Normal 19 4" xfId="4548" xr:uid="{8DFC593C-56F5-47B9-8341-EE5A75DEAD65}"/>
    <cellStyle name="Normal 2" xfId="3" xr:uid="{0035700C-F3A5-4A6F-B63A-5CE25669DEE2}"/>
    <cellStyle name="Normal 2 2" xfId="73" xr:uid="{32823398-AC98-414A-98A7-EF1C143AFE82}"/>
    <cellStyle name="Normal 2 2 2" xfId="74" xr:uid="{E350BDB6-FFC6-4F80-B0DB-A33D2AFABC77}"/>
    <cellStyle name="Normal 2 2 2 2" xfId="279" xr:uid="{6CF20D43-482E-4B56-ABE5-7091EFCC9278}"/>
    <cellStyle name="Normal 2 2 2 2 2" xfId="4655" xr:uid="{8216815A-B73E-46E4-87AF-7EE21E4993F5}"/>
    <cellStyle name="Normal 2 2 2 3" xfId="4551" xr:uid="{E3A40E95-FAC8-4E97-B4C9-65595C2317BF}"/>
    <cellStyle name="Normal 2 2 3" xfId="280" xr:uid="{97A03F7C-DDA3-42CA-8E64-FB103711E14C}"/>
    <cellStyle name="Normal 2 2 3 2" xfId="4455" xr:uid="{3D1D3E13-8AAE-42FA-9691-5585DA4973D8}"/>
    <cellStyle name="Normal 2 2 3 2 2" xfId="4585" xr:uid="{C53588B5-C881-4C6C-B956-9ADB0980E0A7}"/>
    <cellStyle name="Normal 2 2 3 2 2 2" xfId="4656" xr:uid="{27051777-C188-4F86-A8E0-C6A75AE20720}"/>
    <cellStyle name="Normal 2 2 3 2 2 3" xfId="5349" xr:uid="{8FC9A4DF-542F-4E7C-88F2-BECA32BECA69}"/>
    <cellStyle name="Normal 2 2 3 2 2 4" xfId="5354" xr:uid="{EC3D9B88-C94A-4757-99F5-9BDE1DB621FA}"/>
    <cellStyle name="Normal 2 2 3 2 2 4 2" xfId="5360" xr:uid="{ABC1924D-A5FF-47F7-B11B-6A06E62AAE98}"/>
    <cellStyle name="Normal 2 2 3 2 3" xfId="4750" xr:uid="{286F4303-4875-4319-A501-823147BD5542}"/>
    <cellStyle name="Normal 2 2 3 2 4" xfId="5305" xr:uid="{27B78EDA-99A7-477A-8ACF-172EDE362CB4}"/>
    <cellStyle name="Normal 2 2 3 3" xfId="4435" xr:uid="{48CDD0C0-38EB-46BC-A5D5-BF4729F04CCB}"/>
    <cellStyle name="Normal 2 2 3 3 2" xfId="5490" xr:uid="{08D7375D-5614-4D9C-9373-E27AA189418E}"/>
    <cellStyle name="Normal 2 2 3 4" xfId="4706" xr:uid="{E9BE655F-8CFC-4126-8AEE-3FA45A2C8C13}"/>
    <cellStyle name="Normal 2 2 3 4 2" xfId="5366" xr:uid="{4E36E488-9A4B-436F-890F-FA911688D09C}"/>
    <cellStyle name="Normal 2 2 3 4 3" xfId="6095" xr:uid="{035D5FCC-C235-4F59-BD97-4DD0143BC4E8}"/>
    <cellStyle name="Normal 2 2 3 5" xfId="4695" xr:uid="{66F5305B-B3A1-4929-91D5-EDEB54946512}"/>
    <cellStyle name="Normal 2 2 4" xfId="4349" xr:uid="{00860D59-A24B-46C7-B342-C10B0CF0C315}"/>
    <cellStyle name="Normal 2 2 4 2" xfId="4550" xr:uid="{AB809325-5129-42B9-BB1C-FAB083EE04E8}"/>
    <cellStyle name="Normal 2 2 4 3" xfId="4733" xr:uid="{37A7A9B4-FB62-4728-B726-5EE86710D892}"/>
    <cellStyle name="Normal 2 2 4 4" xfId="4707" xr:uid="{172BCFBC-06AF-46F5-B5C3-D3FAA6E42351}"/>
    <cellStyle name="Normal 2 2 5" xfId="4654" xr:uid="{E3F935C4-52A8-46C7-B37F-212870E22B62}"/>
    <cellStyle name="Normal 2 2 6" xfId="4753" xr:uid="{F17D89D2-725B-4A41-BC37-872F24AE984E}"/>
    <cellStyle name="Normal 2 3" xfId="75" xr:uid="{9CE3619D-1F72-4134-9928-A6144E9955CD}"/>
    <cellStyle name="Normal 2 3 2" xfId="76" xr:uid="{35749A44-B6DF-4CD6-9B92-9F89425E0818}"/>
    <cellStyle name="Normal 2 3 2 2" xfId="281" xr:uid="{9035D257-BB64-45E7-8D85-CC186E081210}"/>
    <cellStyle name="Normal 2 3 2 2 2" xfId="4657" xr:uid="{41930344-025D-4D69-96C2-456E54A829CA}"/>
    <cellStyle name="Normal 2 3 2 3" xfId="4351" xr:uid="{81B7BA13-9321-4CC2-8900-CF69C678C08D}"/>
    <cellStyle name="Normal 2 3 2 3 2" xfId="4553" xr:uid="{75E4AA01-213F-4C11-8812-D4AC339AD15F}"/>
    <cellStyle name="Normal 2 3 2 3 3" xfId="4735" xr:uid="{4C6F87BC-14A4-4071-BCB0-D63A8F430B69}"/>
    <cellStyle name="Normal 2 3 2 3 4" xfId="4708" xr:uid="{790C7B2F-E72A-40D7-ACC9-59698A7B42AC}"/>
    <cellStyle name="Normal 2 3 3" xfId="77" xr:uid="{B6D07634-F490-4377-93CC-C1528BC87156}"/>
    <cellStyle name="Normal 2 3 4" xfId="78" xr:uid="{5F4E1DB6-88DB-45C4-95BD-26D60E7AF40D}"/>
    <cellStyle name="Normal 2 3 4 2" xfId="5491" xr:uid="{A192B373-B57C-4218-9546-90E311CF84EF}"/>
    <cellStyle name="Normal 2 3 5" xfId="185" xr:uid="{6C6AFCD7-25EB-41D7-95C1-C0814A1A0904}"/>
    <cellStyle name="Normal 2 3 5 2" xfId="4658" xr:uid="{5C2D4BE2-94F0-4A9E-80D8-4D08AB7A5C25}"/>
    <cellStyle name="Normal 2 3 6" xfId="4350" xr:uid="{8986D30A-A099-4CA6-B684-1729C7C14CBD}"/>
    <cellStyle name="Normal 2 3 6 2" xfId="4552" xr:uid="{B4F776A9-C690-4FC7-B5A1-7192C860A633}"/>
    <cellStyle name="Normal 2 3 6 3" xfId="4734" xr:uid="{0DBDEED9-A715-4EC4-892E-E152618F1528}"/>
    <cellStyle name="Normal 2 3 6 4" xfId="4709" xr:uid="{202B44CC-3568-46C4-8761-D0E66D1B204D}"/>
    <cellStyle name="Normal 2 3 7" xfId="5318" xr:uid="{11FDC3AC-77CD-4C81-BBBB-EBC3BCBFCDCC}"/>
    <cellStyle name="Normal 2 4" xfId="79" xr:uid="{AC4C9B1D-E4BC-4B6A-8575-C7A2915EEDA2}"/>
    <cellStyle name="Normal 2 4 2" xfId="80" xr:uid="{AC1EB26E-7FD5-4DAD-8AB4-EBC4079EE1B2}"/>
    <cellStyle name="Normal 2 4 3" xfId="282" xr:uid="{7D7CA4EA-AC38-4A94-BBAF-230AF12172D6}"/>
    <cellStyle name="Normal 2 4 3 2" xfId="4659" xr:uid="{2D4BA9A7-B9E8-482C-B881-9BE8281CE294}"/>
    <cellStyle name="Normal 2 4 3 3" xfId="4673" xr:uid="{2EA1EE5C-FB51-4453-B670-C6780E2F5500}"/>
    <cellStyle name="Normal 2 4 4" xfId="4554" xr:uid="{2F98BBEA-5975-4B17-A6BD-B32366F908D5}"/>
    <cellStyle name="Normal 2 4 4 2" xfId="6040" xr:uid="{C06B56E9-42CC-4ABD-8656-1860E416D777}"/>
    <cellStyle name="Normal 2 4 4 3" xfId="5367" xr:uid="{E7BD9CA9-76AA-41D0-B7BB-A9CA1691D5B3}"/>
    <cellStyle name="Normal 2 4 5" xfId="4754" xr:uid="{F39B2F4D-7F5E-4BF4-B6B4-EBD72B9F3A2D}"/>
    <cellStyle name="Normal 2 4 6" xfId="4752" xr:uid="{DAF6A2E9-F8C8-4BA8-9132-D71693DE4E48}"/>
    <cellStyle name="Normal 2 5" xfId="184" xr:uid="{48EFF290-6C40-4860-B60A-B4E59B337E0C}"/>
    <cellStyle name="Normal 2 5 2" xfId="284" xr:uid="{5FCCE5D7-6A80-44A2-A4A6-17F696CDA78F}"/>
    <cellStyle name="Normal 2 5 2 2" xfId="2505" xr:uid="{82075059-16B6-47F4-9E67-543CDB7F87DF}"/>
    <cellStyle name="Normal 2 5 3" xfId="283" xr:uid="{85038466-ED9A-4E29-B77A-C0D8ACB85182}"/>
    <cellStyle name="Normal 2 5 3 2" xfId="4586" xr:uid="{CFE04ECC-E5C7-4CCC-B884-67AA19DB6066}"/>
    <cellStyle name="Normal 2 5 3 3" xfId="4746" xr:uid="{17A2FBA5-3D45-4D16-AA9A-870C119FE8AB}"/>
    <cellStyle name="Normal 2 5 3 4" xfId="5302" xr:uid="{BDA90292-CBBC-4F2F-9EE5-8F39242127FD}"/>
    <cellStyle name="Normal 2 5 4" xfId="4660" xr:uid="{F78A7912-13F2-468B-AEEB-B42D97684FD9}"/>
    <cellStyle name="Normal 2 5 5" xfId="4615" xr:uid="{FDFCDD24-2D4D-4D99-9357-6E0A7888F470}"/>
    <cellStyle name="Normal 2 5 6" xfId="4614" xr:uid="{AF0AF1EB-6352-4D14-8162-5C356BD4AB9A}"/>
    <cellStyle name="Normal 2 5 7" xfId="4749" xr:uid="{DBF20BED-D308-4F07-B966-0A14AB51AF78}"/>
    <cellStyle name="Normal 2 5 8" xfId="4719" xr:uid="{A2FE574A-E876-4B7B-9DC6-D6C2860F1D57}"/>
    <cellStyle name="Normal 2 6" xfId="285" xr:uid="{5912919D-5346-4FD9-89D0-8AB18928219B}"/>
    <cellStyle name="Normal 2 6 2" xfId="286" xr:uid="{EAA27B45-CB4F-4C91-A776-59ED118EFA33}"/>
    <cellStyle name="Normal 2 6 3" xfId="452" xr:uid="{1A726507-E89D-4FC7-9275-238AA55A043C}"/>
    <cellStyle name="Normal 2 6 3 2" xfId="5335" xr:uid="{C4694CFB-5F9E-4FD8-A96A-8733AD55E78E}"/>
    <cellStyle name="Normal 2 6 3 3" xfId="6088" xr:uid="{5B000A4F-E8B2-46AD-9BA3-C4E3A9DA44B1}"/>
    <cellStyle name="Normal 2 6 4" xfId="4661" xr:uid="{32D733D9-707C-4598-893C-DDD0329A2A21}"/>
    <cellStyle name="Normal 2 6 4 2" xfId="6146" xr:uid="{A0E713A4-A483-4D0A-9DDD-7B29D321A17F}"/>
    <cellStyle name="Normal 2 6 5" xfId="4612" xr:uid="{AD7E0170-929D-4AA7-BE8D-807756DF5F8D}"/>
    <cellStyle name="Normal 2 6 5 2" xfId="4710" xr:uid="{05B53D9E-7767-4CC0-9784-C63C1A4EE691}"/>
    <cellStyle name="Normal 2 6 6" xfId="4598" xr:uid="{7F4A1B84-6437-4F91-8583-763466B0802D}"/>
    <cellStyle name="Normal 2 6 7" xfId="5322" xr:uid="{951E2151-01FD-4177-A358-C56D1620EE72}"/>
    <cellStyle name="Normal 2 6 8" xfId="5331" xr:uid="{EC51071B-B44D-4BAF-BE2C-40632704A5A8}"/>
    <cellStyle name="Normal 2 7" xfId="287" xr:uid="{CB111F6F-DF40-4DCD-B29D-AC00EFA10EE9}"/>
    <cellStyle name="Normal 2 7 2" xfId="4456" xr:uid="{39B416D6-1B6B-4A5A-B506-4D9FD5D4D036}"/>
    <cellStyle name="Normal 2 7 2 2" xfId="6145" xr:uid="{AD097446-B8CC-4987-9301-7D8919D9C3F7}"/>
    <cellStyle name="Normal 2 7 3" xfId="4662" xr:uid="{9240B348-63D7-40B2-ADE4-DC4024F70800}"/>
    <cellStyle name="Normal 2 7 4" xfId="5303" xr:uid="{F76D2CF5-7446-4EB7-94E4-B6712E892B8D}"/>
    <cellStyle name="Normal 2 7 5" xfId="6089" xr:uid="{4E3C2E56-B6BA-4F36-8595-4B585C0AE1D6}"/>
    <cellStyle name="Normal 2 8" xfId="4508" xr:uid="{1B1ED70B-1965-4943-828F-2764299DEE8A}"/>
    <cellStyle name="Normal 2 9" xfId="4653" xr:uid="{88B74F53-E011-4831-8B5D-92216D706B6D}"/>
    <cellStyle name="Normal 20" xfId="434" xr:uid="{8DF94763-415C-4591-AFB1-10184ED1ADBF}"/>
    <cellStyle name="Normal 20 2" xfId="435" xr:uid="{FA3C413F-1DE4-4709-98B3-BC1904348E63}"/>
    <cellStyle name="Normal 20 2 2" xfId="436" xr:uid="{F8AB5DD5-1D00-48E7-B888-35FB104977DF}"/>
    <cellStyle name="Normal 20 2 2 2" xfId="4425" xr:uid="{C76F47BD-61BD-4267-99E7-0616B81EAFD0}"/>
    <cellStyle name="Normal 20 2 2 3" xfId="4417" xr:uid="{150F2886-BAFA-4599-9C32-3AD8E854C1D4}"/>
    <cellStyle name="Normal 20 2 2 4" xfId="4582" xr:uid="{4712A327-6FB0-4068-8160-D7F7F029A207}"/>
    <cellStyle name="Normal 20 2 2 5" xfId="4744" xr:uid="{E231D520-4334-4CD1-9895-169F05D6F17C}"/>
    <cellStyle name="Normal 20 2 3" xfId="4420" xr:uid="{380616B6-E89C-4756-AE3F-0FDAAEE98396}"/>
    <cellStyle name="Normal 20 2 4" xfId="4416" xr:uid="{E9D558F2-4D40-4574-8418-D986F1EBBAD2}"/>
    <cellStyle name="Normal 20 2 5" xfId="4581" xr:uid="{669550C2-2EBA-44CC-8379-398BB00A0232}"/>
    <cellStyle name="Normal 20 2 6" xfId="4743" xr:uid="{FDAD239E-4D2D-4EFB-9181-F841040DD936}"/>
    <cellStyle name="Normal 20 3" xfId="1167" xr:uid="{6BC1E604-FFC7-4D42-B6C1-889A4C8EF0B0}"/>
    <cellStyle name="Normal 20 3 2" xfId="4457" xr:uid="{4C03F7A7-5A08-4988-86E1-E2397D0A56C1}"/>
    <cellStyle name="Normal 20 3 2 2" xfId="6052" xr:uid="{D9E180AD-3223-4DEC-8EAF-395D7B9E358D}"/>
    <cellStyle name="Normal 20 3 3" xfId="6051" xr:uid="{25038760-3E84-4F28-A213-48DD37954A05}"/>
    <cellStyle name="Normal 20 4" xfId="4352" xr:uid="{97D5C129-F6C0-4DF3-B490-E08724CD989C}"/>
    <cellStyle name="Normal 20 4 2" xfId="4555" xr:uid="{CC6F8A69-E538-4BBD-967E-034F95F738B5}"/>
    <cellStyle name="Normal 20 4 3" xfId="4736" xr:uid="{87944D82-E815-47AC-AE13-9E60A928B992}"/>
    <cellStyle name="Normal 20 4 4" xfId="4711" xr:uid="{361D915F-D4A3-4E42-8261-0BBBDE684D35}"/>
    <cellStyle name="Normal 20 5" xfId="4433" xr:uid="{E47A2732-3B00-499D-A437-83E7DA8380E6}"/>
    <cellStyle name="Normal 20 5 2" xfId="5328" xr:uid="{DC25AFDD-FDCB-49D5-8719-C1AA7C799D9D}"/>
    <cellStyle name="Normal 20 6" xfId="4587" xr:uid="{A82AC47C-A572-4AFD-BEC2-C3C72F6C9C78}"/>
    <cellStyle name="Normal 20 7" xfId="4696" xr:uid="{6BAC9AF3-7679-497F-BEEC-7002B5EE9A42}"/>
    <cellStyle name="Normal 20 8" xfId="4717" xr:uid="{FD65CF30-90A3-43D2-A0A2-FD3429752E89}"/>
    <cellStyle name="Normal 20 9" xfId="4716" xr:uid="{3DA33801-22D6-4056-9665-E91C0D06335A}"/>
    <cellStyle name="Normal 21" xfId="437" xr:uid="{F099ADA4-6DEC-45EF-AB26-20864E415480}"/>
    <cellStyle name="Normal 21 2" xfId="438" xr:uid="{2217363D-56B1-4FB4-A336-BDDDB9AEB850}"/>
    <cellStyle name="Normal 21 2 2" xfId="439" xr:uid="{7C48E920-E1D2-4C98-AF5D-6DC7FADE5FB1}"/>
    <cellStyle name="Normal 21 3" xfId="4353" xr:uid="{CD2C8F3D-6AC1-4112-AC95-5B847621A8A7}"/>
    <cellStyle name="Normal 21 3 2" xfId="4459" xr:uid="{F12003F8-CF53-495E-960D-6DE53DF2DF28}"/>
    <cellStyle name="Normal 21 3 2 2" xfId="6054" xr:uid="{36ACE769-F9E3-48F4-95F0-8796B97DCD6C}"/>
    <cellStyle name="Normal 21 3 3" xfId="4458" xr:uid="{1D561886-3066-45CE-96E5-9D5478AE38FF}"/>
    <cellStyle name="Normal 21 3 4" xfId="5492" xr:uid="{40AFD692-2265-4DE8-ADD5-10A805A6FC83}"/>
    <cellStyle name="Normal 21 4" xfId="4570" xr:uid="{200853A1-AC23-4C21-A630-4B9DBF72558D}"/>
    <cellStyle name="Normal 21 4 2" xfId="6053" xr:uid="{24816F3A-29B9-403C-8B3A-201D160587A9}"/>
    <cellStyle name="Normal 21 4 3" xfId="6081" xr:uid="{500584E8-D3A3-475C-8411-939442EE5093}"/>
    <cellStyle name="Normal 21 5" xfId="4737" xr:uid="{15D861EF-7840-4611-9178-8C3F7DC6A6D0}"/>
    <cellStyle name="Normal 22" xfId="440" xr:uid="{2BC3AEA6-57BF-4AA9-93D7-0809E95A44EA}"/>
    <cellStyle name="Normal 22 2" xfId="441" xr:uid="{00111519-BACF-4471-8C14-4D2C7F453E52}"/>
    <cellStyle name="Normal 22 2 2" xfId="6055" xr:uid="{526EA740-D86C-4FF7-B71E-5E16B9E6DDEA}"/>
    <cellStyle name="Normal 22 3" xfId="4310" xr:uid="{084C3FE6-A4B9-45F6-A0DA-B1C03010996F}"/>
    <cellStyle name="Normal 22 3 2" xfId="4354" xr:uid="{70C58833-D39D-4B84-8EC3-96FC161EDEE9}"/>
    <cellStyle name="Normal 22 3 2 2" xfId="4461" xr:uid="{1335E82F-D42A-4A31-ACEC-6786F39A0F47}"/>
    <cellStyle name="Normal 22 3 3" xfId="4460" xr:uid="{BDD38CE9-62B6-4B81-ADDC-59ECB336C2FC}"/>
    <cellStyle name="Normal 22 3 4" xfId="4691" xr:uid="{7D1E02C1-EE14-4F12-9122-FDE7B2EAFB62}"/>
    <cellStyle name="Normal 22 4" xfId="4313" xr:uid="{77D4DA04-35D4-4297-B74D-1DF0B3BB738A}"/>
    <cellStyle name="Normal 22 4 2" xfId="4431" xr:uid="{DA52B6CB-3B4C-48A2-8FC1-D6B49656E076}"/>
    <cellStyle name="Normal 22 4 3" xfId="4571" xr:uid="{0F9A5FBA-2C0A-41F0-B23B-49A39F43A6C2}"/>
    <cellStyle name="Normal 22 4 3 2" xfId="4590" xr:uid="{8A9E1763-7AB3-475C-A519-AF792B83F6DF}"/>
    <cellStyle name="Normal 22 4 3 2 2" xfId="5365" xr:uid="{99E0FA35-26A2-4714-907C-5CEE8F137126}"/>
    <cellStyle name="Normal 22 4 3 3" xfId="4748" xr:uid="{1660DE81-3A4F-4DB1-BD72-4DBF9192A817}"/>
    <cellStyle name="Normal 22 4 3 4" xfId="5338" xr:uid="{746678A9-BAE6-4704-B780-FE4D7E49B5B6}"/>
    <cellStyle name="Normal 22 4 3 5" xfId="5334" xr:uid="{12927D26-593F-4966-904C-2DABB7287100}"/>
    <cellStyle name="Normal 22 4 4" xfId="4692" xr:uid="{22731AD2-9C19-4C9D-A4E8-7E8FFBFACC75}"/>
    <cellStyle name="Normal 22 4 5" xfId="4604" xr:uid="{0E51893C-FF7F-4FC0-93ED-B374F2C60A16}"/>
    <cellStyle name="Normal 22 4 6" xfId="4595" xr:uid="{8A7C32EB-F9A3-46E2-9C85-23AF16BB4A59}"/>
    <cellStyle name="Normal 22 4 7" xfId="4594" xr:uid="{D3E3A63B-F0F4-4DBD-B83F-E8045B49FD59}"/>
    <cellStyle name="Normal 22 4 8" xfId="4593" xr:uid="{A4133222-3FD8-4555-A28A-3E103DB39E71}"/>
    <cellStyle name="Normal 22 4 9" xfId="4592" xr:uid="{36BD951A-7103-4B3A-B6FE-CDED40C24079}"/>
    <cellStyle name="Normal 22 5" xfId="4738" xr:uid="{ABAAEA84-A027-407A-96AB-FACC92F54B9D}"/>
    <cellStyle name="Normal 23" xfId="442" xr:uid="{510CC918-5473-4651-933D-849697BE5784}"/>
    <cellStyle name="Normal 23 2" xfId="2500" xr:uid="{1F5778C6-A272-48B7-8EDF-7C506EAA9608}"/>
    <cellStyle name="Normal 23 2 2" xfId="4356" xr:uid="{A28D9311-E374-4E44-828B-4F2A1F8339DE}"/>
    <cellStyle name="Normal 23 2 2 2" xfId="4751" xr:uid="{CCE29F4A-E2F7-4EDC-BD2E-493222462582}"/>
    <cellStyle name="Normal 23 2 2 3" xfId="4693" xr:uid="{5A5D741D-FD33-4093-ABC6-9F4C85D729EE}"/>
    <cellStyle name="Normal 23 2 2 4" xfId="4663" xr:uid="{94698839-9BA8-47B6-A13A-4FD3C895ABB2}"/>
    <cellStyle name="Normal 23 2 3" xfId="4605" xr:uid="{B0550C55-46D5-4AF4-8822-7DC381F61EDB}"/>
    <cellStyle name="Normal 23 2 4" xfId="4712" xr:uid="{6554C8D3-E262-4BD9-8DDF-EA2D268AB5EB}"/>
    <cellStyle name="Normal 23 3" xfId="4426" xr:uid="{E8B55FFB-3371-4D00-98C1-819056AAD672}"/>
    <cellStyle name="Normal 23 4" xfId="4355" xr:uid="{B92E4CC2-5FCE-4CD4-88C8-A60E922F615E}"/>
    <cellStyle name="Normal 23 5" xfId="4572" xr:uid="{FE0808C2-85A1-4A86-ABEE-96C458276036}"/>
    <cellStyle name="Normal 23 6" xfId="4739" xr:uid="{F39E17D9-DB39-4F92-BD8C-4FA824D0429E}"/>
    <cellStyle name="Normal 24" xfId="443" xr:uid="{0BBE85EC-BF56-4D7A-89B3-1E7DDE08729A}"/>
    <cellStyle name="Normal 24 2" xfId="444" xr:uid="{0C3556A6-2176-4458-9CA7-1E3A72E7A57B}"/>
    <cellStyle name="Normal 24 2 2" xfId="4428" xr:uid="{C3C02641-3A6F-4C96-A128-E1F38BF58EA3}"/>
    <cellStyle name="Normal 24 2 3" xfId="4358" xr:uid="{B091703F-21D7-428A-94CA-8A1AC5157178}"/>
    <cellStyle name="Normal 24 2 4" xfId="4574" xr:uid="{BEA7B441-4C4F-4F2A-B904-D184DA44B5D4}"/>
    <cellStyle name="Normal 24 2 5" xfId="4741" xr:uid="{5D81C224-18A4-454C-BC3B-7187836A7256}"/>
    <cellStyle name="Normal 24 3" xfId="4427" xr:uid="{33DD8EFF-D498-480D-8161-A4F6D971275A}"/>
    <cellStyle name="Normal 24 4" xfId="4357" xr:uid="{BD00FF2F-CAD3-401A-B9F8-428C33E72A62}"/>
    <cellStyle name="Normal 24 5" xfId="4573" xr:uid="{D5FF551D-CC45-443E-9DAF-A823883F5226}"/>
    <cellStyle name="Normal 24 6" xfId="4740" xr:uid="{DB50E4E9-3150-4538-AE8E-497CBC1D3F5D}"/>
    <cellStyle name="Normal 25" xfId="451" xr:uid="{E13F44DF-433B-49C6-A943-755654B7C074}"/>
    <cellStyle name="Normal 25 2" xfId="4360" xr:uid="{890327FD-0531-4781-8746-81CED3D3B506}"/>
    <cellStyle name="Normal 25 2 2" xfId="5337" xr:uid="{9ED0FE8E-6A68-4A4C-9091-9DF3D03BD3E7}"/>
    <cellStyle name="Normal 25 3" xfId="4429" xr:uid="{4FB5B724-7E6F-4AAC-ABDE-D11E8DAA5063}"/>
    <cellStyle name="Normal 25 4" xfId="4359" xr:uid="{FBCDFB47-8D84-4F4E-A54F-D70B7E129FC6}"/>
    <cellStyle name="Normal 25 5" xfId="4575" xr:uid="{317E0FCA-9CC9-4741-99CC-62F246AC6CB7}"/>
    <cellStyle name="Normal 26" xfId="2498" xr:uid="{9B4E65BD-06C0-42FD-9073-3B0EF9EFC583}"/>
    <cellStyle name="Normal 26 2" xfId="2499" xr:uid="{80967E84-E116-4F23-B519-43EDA8A30BA2}"/>
    <cellStyle name="Normal 26 2 2" xfId="4362" xr:uid="{DB2B1E86-84B3-4B9C-A7FA-A62C474FD50F}"/>
    <cellStyle name="Normal 26 3" xfId="4361" xr:uid="{71F6F76C-7AAA-4AC6-8592-16EEC75D3398}"/>
    <cellStyle name="Normal 26 3 2" xfId="4436" xr:uid="{2AA377AB-8110-4560-9D43-5694ED066479}"/>
    <cellStyle name="Normal 26 3 3" xfId="5368" xr:uid="{26CC4E26-C5AA-4DBB-99B0-37F0BD62D097}"/>
    <cellStyle name="Normal 27" xfId="2507" xr:uid="{74B8804C-4B0A-4D24-9170-FBDA2B31F1F3}"/>
    <cellStyle name="Normal 27 2" xfId="4364" xr:uid="{50255A7D-A8B3-4928-A0E3-D1B1FC1C248C}"/>
    <cellStyle name="Normal 27 2 2" xfId="6038" xr:uid="{790402C0-50CD-453C-A0A2-C6265BAD1E01}"/>
    <cellStyle name="Normal 27 3" xfId="4363" xr:uid="{1BF4A07B-20A0-428D-88FC-8040A4278DF4}"/>
    <cellStyle name="Normal 27 4" xfId="4599" xr:uid="{AD25D94D-A40A-4E72-9891-BB12383A2967}"/>
    <cellStyle name="Normal 27 5" xfId="5320" xr:uid="{1D01A421-F9CC-42E0-9677-204BB4114F12}"/>
    <cellStyle name="Normal 27 6" xfId="4589" xr:uid="{F3416E20-731B-48FA-B6F1-A0798D443066}"/>
    <cellStyle name="Normal 27 7" xfId="5332" xr:uid="{4DE65D5E-3A00-4A4A-B693-94FF6B61183E}"/>
    <cellStyle name="Normal 28" xfId="4365" xr:uid="{CDE89C86-D9B4-41D6-A4B2-95BBF7007F02}"/>
    <cellStyle name="Normal 28 2" xfId="4366" xr:uid="{BA9E0801-82BB-4C74-BD23-D4AB382053CB}"/>
    <cellStyle name="Normal 28 3" xfId="4367" xr:uid="{E1E18ED6-76EA-4A1F-8C53-5833D2E5B1B9}"/>
    <cellStyle name="Normal 29" xfId="4368" xr:uid="{D5C9C509-FAF2-45CB-B3E3-D9A97DFC0223}"/>
    <cellStyle name="Normal 29 2" xfId="4369" xr:uid="{81BAFC66-0569-4F0C-AF00-E59D5C9EB9A6}"/>
    <cellStyle name="Normal 3" xfId="2" xr:uid="{665067A7-73F8-4B7E-BFD2-7BB3B9468366}"/>
    <cellStyle name="Normal 3 2" xfId="81" xr:uid="{BA93D10A-50FA-45EB-BCBE-09207B28EEC2}"/>
    <cellStyle name="Normal 3 2 2" xfId="82" xr:uid="{37D2E4BC-745E-4992-A784-5986BBADD4D9}"/>
    <cellStyle name="Normal 3 2 2 2" xfId="288" xr:uid="{DA07D946-06B1-46D8-B915-8048AFDB62B6}"/>
    <cellStyle name="Normal 3 2 2 2 2" xfId="4665" xr:uid="{7F9CDAC1-88B8-40A1-9132-7EB086B62D8C}"/>
    <cellStyle name="Normal 3 2 2 3" xfId="4556" xr:uid="{29C75A3E-37AC-43CD-9B0E-6C3185E90887}"/>
    <cellStyle name="Normal 3 2 3" xfId="83" xr:uid="{03CE690A-37C9-418B-9F1D-878E9C5180CE}"/>
    <cellStyle name="Normal 3 2 3 2" xfId="5493" xr:uid="{4E0EE51A-CEBA-476C-9732-7688490AFD3E}"/>
    <cellStyle name="Normal 3 2 4" xfId="289" xr:uid="{22311F0C-13AC-4311-A827-5E54AA8CEAE4}"/>
    <cellStyle name="Normal 3 2 4 2" xfId="4666" xr:uid="{468E8497-7847-4506-BF21-B3068F18144B}"/>
    <cellStyle name="Normal 3 2 5" xfId="2506" xr:uid="{A00F6857-3BFE-4CD2-906F-040997A53D25}"/>
    <cellStyle name="Normal 3 2 5 2" xfId="4509" xr:uid="{8FAB8500-6B74-4AB5-AA73-9195D474B8C7}"/>
    <cellStyle name="Normal 3 2 5 3" xfId="5304" xr:uid="{83BB1236-2583-4A67-9029-A64A36F47874}"/>
    <cellStyle name="Normal 3 2 5 4" xfId="6087" xr:uid="{427674E3-8D08-4ACE-9AC7-A05D386736F0}"/>
    <cellStyle name="Normal 3 3" xfId="84" xr:uid="{A4F9675D-2651-440D-BFDC-AAB1EFE2EAE3}"/>
    <cellStyle name="Normal 3 3 2" xfId="290" xr:uid="{1058181A-225E-480A-AF69-8C55F15DD2D1}"/>
    <cellStyle name="Normal 3 3 2 2" xfId="4667" xr:uid="{FC08E63C-906C-4D56-8AFE-DA8A25BE3FEB}"/>
    <cellStyle name="Normal 3 3 3" xfId="4557" xr:uid="{21F5971B-9375-419E-B586-E0A65C33FE49}"/>
    <cellStyle name="Normal 3 4" xfId="85" xr:uid="{3C374FEF-116E-4C69-8594-C0FF5D12E8B4}"/>
    <cellStyle name="Normal 3 4 2" xfId="2502" xr:uid="{E0DDE0DC-53DE-48D9-93E4-D331DA9900C8}"/>
    <cellStyle name="Normal 3 4 2 2" xfId="4668" xr:uid="{65E80254-0F66-4228-81C5-86E88BAB07F7}"/>
    <cellStyle name="Normal 3 4 3" xfId="5341" xr:uid="{CFBE27D7-EC6E-4386-B660-DBD97EF7575A}"/>
    <cellStyle name="Normal 3 5" xfId="2501" xr:uid="{874EFAFE-EA8E-49F0-9EB0-EE79EEEB8D11}"/>
    <cellStyle name="Normal 3 5 2" xfId="4669" xr:uid="{7DE6FA33-B496-4862-B8B4-E06040750BDB}"/>
    <cellStyle name="Normal 3 5 3" xfId="4745" xr:uid="{2871EA3B-ACE6-40DC-94F9-620A191562E9}"/>
    <cellStyle name="Normal 3 5 4" xfId="4713" xr:uid="{74BC90A2-884B-4442-9F47-B1B8DC0E6721}"/>
    <cellStyle name="Normal 3 6" xfId="4664" xr:uid="{EC46508F-04B2-482A-84E5-250509210E15}"/>
    <cellStyle name="Normal 3 6 2" xfId="5336" xr:uid="{ACC91375-99EF-4A7D-A3F8-CF52448866DA}"/>
    <cellStyle name="Normal 3 6 2 2" xfId="5333" xr:uid="{DD0C9D5D-00BF-44C5-8EE8-6C36651A3993}"/>
    <cellStyle name="Normal 3 6 2 3" xfId="5355" xr:uid="{4183745F-77E0-48D3-ABCD-B7E4D4646F64}"/>
    <cellStyle name="Normal 3 6 3" xfId="5348" xr:uid="{BA68C61A-2115-4B13-88E2-3F0E6505DF27}"/>
    <cellStyle name="Normal 3 6 3 2" xfId="5359" xr:uid="{3319A498-952F-48AB-8B82-60BBA786CD6F}"/>
    <cellStyle name="Normal 30" xfId="4370" xr:uid="{04216E2B-1617-4BCA-860B-D2E4CA3C48A4}"/>
    <cellStyle name="Normal 30 2" xfId="4371" xr:uid="{B5BB7941-C305-47DD-9FA6-042DD6FCC770}"/>
    <cellStyle name="Normal 31" xfId="4372" xr:uid="{2C9D0FB4-DE16-44B5-84D1-209F2558C6E2}"/>
    <cellStyle name="Normal 31 2" xfId="4373" xr:uid="{1F3C1FEA-D15C-4AC9-8A03-F08F5A042863}"/>
    <cellStyle name="Normal 32" xfId="4374" xr:uid="{AEECC8B4-9DF1-418C-B65D-38771EE4E707}"/>
    <cellStyle name="Normal 33" xfId="4375" xr:uid="{9FDB7AB2-8F6B-4EE2-A9E6-AA6638C38228}"/>
    <cellStyle name="Normal 33 2" xfId="4376" xr:uid="{BC0D791C-6E9F-426E-ABFA-3EA12E774D77}"/>
    <cellStyle name="Normal 34" xfId="4377" xr:uid="{6BE1AA03-DB2B-4499-AC18-05DFD4833DD1}"/>
    <cellStyle name="Normal 34 2" xfId="4378" xr:uid="{4C78EDD3-5CBC-49E1-A411-1B6D2495E849}"/>
    <cellStyle name="Normal 35" xfId="4379" xr:uid="{8E7CCC9B-CBB2-4D4A-AC2D-B1DA8651A6F1}"/>
    <cellStyle name="Normal 35 2" xfId="4380" xr:uid="{936FFB1C-B5FF-4486-8001-474D601AA609}"/>
    <cellStyle name="Normal 36" xfId="4381" xr:uid="{5A1ED46D-1C1A-4367-A06B-D14C0A2D4E58}"/>
    <cellStyle name="Normal 36 2" xfId="4382" xr:uid="{E8233C1F-7899-4CE2-B39B-47D5D0AD6F61}"/>
    <cellStyle name="Normal 37" xfId="4383" xr:uid="{75247327-2621-4AA9-8856-5667F065AF79}"/>
    <cellStyle name="Normal 37 2" xfId="4384" xr:uid="{366FF796-9504-4998-A6EC-1EA3B61E1730}"/>
    <cellStyle name="Normal 38" xfId="4385" xr:uid="{430F7E43-C0B2-43FA-8D05-2D5D8EAAC3D5}"/>
    <cellStyle name="Normal 38 2" xfId="4386" xr:uid="{78805E9D-B31E-4D98-A8E7-F698AFF594C8}"/>
    <cellStyle name="Normal 39" xfId="4387" xr:uid="{0CED5803-900A-4E5E-8C87-A4FB2EFEF8E7}"/>
    <cellStyle name="Normal 39 2" xfId="4388" xr:uid="{D107F884-252D-44F0-B08C-4134FE5EF1DA}"/>
    <cellStyle name="Normal 39 2 2" xfId="4389" xr:uid="{23B06B3E-0F4F-4CD3-9F01-BEB12E6EC9C2}"/>
    <cellStyle name="Normal 39 3" xfId="4390" xr:uid="{E15FBA55-B993-4684-8C5B-89630742A937}"/>
    <cellStyle name="Normal 4" xfId="86" xr:uid="{2F21BFD2-4C1F-4E5B-90DE-9F0A019DDCB5}"/>
    <cellStyle name="Normal 4 2" xfId="87" xr:uid="{43C375D0-7F5D-46A2-A692-214BD9C772EE}"/>
    <cellStyle name="Normal 4 2 2" xfId="88" xr:uid="{5226BF00-AA57-4546-BB78-E5BBBE1C2A34}"/>
    <cellStyle name="Normal 4 2 2 2" xfId="445" xr:uid="{F339F61B-A981-44C3-83A4-58856EA32278}"/>
    <cellStyle name="Normal 4 2 2 3" xfId="2807" xr:uid="{CC00D331-2317-4647-B97E-95DA7520F6F4}"/>
    <cellStyle name="Normal 4 2 2 4" xfId="2808" xr:uid="{D273B534-F55A-43AD-B894-AEF1F8BE970C}"/>
    <cellStyle name="Normal 4 2 2 4 2" xfId="2809" xr:uid="{486BB254-FD87-4651-9FD1-3381C2414DBF}"/>
    <cellStyle name="Normal 4 2 2 4 3" xfId="2810" xr:uid="{7D7A1761-959A-4F54-9851-62A52F2871FB}"/>
    <cellStyle name="Normal 4 2 2 4 3 2" xfId="2811" xr:uid="{DC1F2BD9-42CB-4BB2-9F70-7538FB0AF026}"/>
    <cellStyle name="Normal 4 2 2 4 3 3" xfId="4312" xr:uid="{F8465C72-A879-4F26-9846-E8A38550F3AE}"/>
    <cellStyle name="Normal 4 2 3" xfId="2493" xr:uid="{7ED8793A-DF09-4E98-8C04-C460F93E3A34}"/>
    <cellStyle name="Normal 4 2 3 2" xfId="2504" xr:uid="{024D6069-60FA-4774-865B-0BE9EF701153}"/>
    <cellStyle name="Normal 4 2 3 2 2" xfId="4462" xr:uid="{382713D0-F402-4F27-8189-33C8CB87289A}"/>
    <cellStyle name="Normal 4 2 3 2 3" xfId="5358" xr:uid="{8B4C0726-F439-47C4-BF7D-C7B2EC39B101}"/>
    <cellStyle name="Normal 4 2 3 3" xfId="4463" xr:uid="{ABBFCC7F-1819-4A9D-A417-F5C24D0806ED}"/>
    <cellStyle name="Normal 4 2 3 3 2" xfId="4464" xr:uid="{A86CC6BC-B045-41B8-A9E0-91BD9CCDDA73}"/>
    <cellStyle name="Normal 4 2 3 3 2 2" xfId="6059" xr:uid="{5DDDEEC0-90CC-47FB-AED2-B22108F71598}"/>
    <cellStyle name="Normal 4 2 3 3 3" xfId="6058" xr:uid="{1B961422-4E9F-4595-9FC3-40140E079978}"/>
    <cellStyle name="Normal 4 2 3 4" xfId="4465" xr:uid="{86F3F201-3B7C-42E9-A87B-CC51B65900A3}"/>
    <cellStyle name="Normal 4 2 3 4 2" xfId="6060" xr:uid="{0EAA9542-69E8-4EAB-BBA2-6E17EF213409}"/>
    <cellStyle name="Normal 4 2 3 5" xfId="4466" xr:uid="{3D2960DA-9BF1-41F2-BB03-A283AC47654A}"/>
    <cellStyle name="Normal 4 2 3 5 2" xfId="6061" xr:uid="{D3CDE82D-D830-454F-A875-EB99957ED288}"/>
    <cellStyle name="Normal 4 2 3 6" xfId="6057" xr:uid="{A01FF18E-5B95-47EE-9A56-1EA1049252AB}"/>
    <cellStyle name="Normal 4 2 4" xfId="2494" xr:uid="{4504591B-D574-4E83-A1DF-93B99554D942}"/>
    <cellStyle name="Normal 4 2 4 2" xfId="4392" xr:uid="{EC424F04-5DEC-47A2-B464-4E138D75E907}"/>
    <cellStyle name="Normal 4 2 4 2 2" xfId="4467" xr:uid="{8664FD7E-B1E4-4D30-96DF-AEFF647C3FD5}"/>
    <cellStyle name="Normal 4 2 4 2 3" xfId="4694" xr:uid="{F71BF28D-B4EE-44CD-83B5-933C1D646A82}"/>
    <cellStyle name="Normal 4 2 4 2 4" xfId="4613" xr:uid="{6D83205E-DF69-4F65-BAE3-2BD4349259A0}"/>
    <cellStyle name="Normal 4 2 4 3" xfId="4576" xr:uid="{62629059-D3D2-4EF3-BCCD-2F4C2CE34249}"/>
    <cellStyle name="Normal 4 2 4 3 2" xfId="5495" xr:uid="{DE81D26E-41DB-4E4A-AF26-AFBBB110DDC5}"/>
    <cellStyle name="Normal 4 2 4 3 3" xfId="6076" xr:uid="{BDCF8A5E-4CF7-4595-BEE2-E77485F9D618}"/>
    <cellStyle name="Normal 4 2 4 4" xfId="4714" xr:uid="{F39F2321-E6AB-4F7A-8C8C-BFEB07033975}"/>
    <cellStyle name="Normal 4 2 5" xfId="1168" xr:uid="{1FC941F5-B943-4D99-BAC3-E64329B0B3FF}"/>
    <cellStyle name="Normal 4 2 5 2" xfId="6056" xr:uid="{F77CEFE3-AE94-4F9F-BE78-BD8924292FD9}"/>
    <cellStyle name="Normal 4 2 6" xfId="4558" xr:uid="{044AFFA2-34A9-4682-B7D2-D46C64E3CDF6}"/>
    <cellStyle name="Normal 4 2 7" xfId="5347" xr:uid="{EDE82130-1645-4AB2-9E5F-DC63A953F190}"/>
    <cellStyle name="Normal 4 3" xfId="528" xr:uid="{3DED60DF-275A-4E9F-B5D5-F0949B6AD769}"/>
    <cellStyle name="Normal 4 3 2" xfId="1170" xr:uid="{BA8BBDAA-88F5-41A2-9D5E-98378BAB4896}"/>
    <cellStyle name="Normal 4 3 2 2" xfId="1171" xr:uid="{62351CBA-D5DD-49F7-ABFC-79C76EC225EE}"/>
    <cellStyle name="Normal 4 3 2 3" xfId="1172" xr:uid="{70479A5C-1822-4712-909E-43928F7C5FC4}"/>
    <cellStyle name="Normal 4 3 3" xfId="1169" xr:uid="{7645F222-57E9-4346-8227-F21FB48A2048}"/>
    <cellStyle name="Normal 4 3 3 2" xfId="4434" xr:uid="{7224E90F-C4A8-40CA-AF65-2852D05630C9}"/>
    <cellStyle name="Normal 4 3 4" xfId="2812" xr:uid="{508809FB-9C6B-451A-84D2-C59CEEBD4F20}"/>
    <cellStyle name="Normal 4 3 5" xfId="2813" xr:uid="{9FE4A69C-E257-4BA7-A06F-C29415CC6CFF}"/>
    <cellStyle name="Normal 4 3 5 2" xfId="2814" xr:uid="{0EFE0CE9-5C1C-475F-BAAB-B58CDC527C66}"/>
    <cellStyle name="Normal 4 3 5 3" xfId="2815" xr:uid="{07FE95C2-CDCD-408E-B54B-B70A03AF82C2}"/>
    <cellStyle name="Normal 4 3 5 3 2" xfId="2816" xr:uid="{16F8133A-9673-4782-B4AF-B69CEA92359A}"/>
    <cellStyle name="Normal 4 3 5 3 3" xfId="4311" xr:uid="{F67659F0-B21E-4BD1-94FB-DB3830D82682}"/>
    <cellStyle name="Normal 4 3 6" xfId="4314" xr:uid="{C5F384E3-7F4F-4703-97A4-C4E303662E7C}"/>
    <cellStyle name="Normal 4 3 7" xfId="5357" xr:uid="{B2E5E504-BA00-42E6-AC1E-DBF7064E53CB}"/>
    <cellStyle name="Normal 4 4" xfId="453" xr:uid="{38ED54A4-FF42-426E-B300-F508ECE63588}"/>
    <cellStyle name="Normal 4 4 2" xfId="2495" xr:uid="{00F0B7C8-ADDD-44EC-8FF0-AEFFE5C45B54}"/>
    <cellStyle name="Normal 4 4 3" xfId="2503" xr:uid="{51373B89-C759-4DF1-8D83-2D8D11EAB5F8}"/>
    <cellStyle name="Normal 4 4 3 2" xfId="4317" xr:uid="{A6521629-DAC0-4309-A078-E7FD3F2CF3EB}"/>
    <cellStyle name="Normal 4 4 3 3" xfId="4316" xr:uid="{5A33AE59-DC70-4F0E-81E8-B03A5EC19B07}"/>
    <cellStyle name="Normal 4 4 4" xfId="4747" xr:uid="{9D7161E0-4A54-44B8-8E4A-74A80552D27B}"/>
    <cellStyle name="Normal 4 4 5" xfId="5356" xr:uid="{2DC715BC-A25A-4ABC-BADB-90CC065294DB}"/>
    <cellStyle name="Normal 4 5" xfId="2496" xr:uid="{B1A5DFA2-890A-469B-8AC9-CDE3DD1E1737}"/>
    <cellStyle name="Normal 4 5 2" xfId="4391" xr:uid="{9FB84A5E-16AD-409F-83A9-8F6FFF7AB5CD}"/>
    <cellStyle name="Normal 4 5 3" xfId="5494" xr:uid="{CD45E7DE-3E50-4DB6-9AE6-F0BC8E8A089E}"/>
    <cellStyle name="Normal 4 6" xfId="2497" xr:uid="{58DC3419-F20C-4631-B92A-9902A6CB2E1F}"/>
    <cellStyle name="Normal 4 7" xfId="900" xr:uid="{EF735BF6-8A02-4D75-9F7D-F3811EC87124}"/>
    <cellStyle name="Normal 4 8" xfId="5346" xr:uid="{C54FC937-8E39-4481-9587-CD00EE63D9E2}"/>
    <cellStyle name="Normal 40" xfId="4393" xr:uid="{BD155094-354C-4432-A8EC-53EB8CD12D91}"/>
    <cellStyle name="Normal 40 2" xfId="4394" xr:uid="{CE442DDA-13AC-4CB8-96D3-C57231E089C0}"/>
    <cellStyle name="Normal 40 2 2" xfId="4395" xr:uid="{2F2CB089-00DD-48B3-B64F-220A66033CDD}"/>
    <cellStyle name="Normal 40 3" xfId="4396" xr:uid="{89FB96E4-0503-4966-ACC5-DD24EED6C889}"/>
    <cellStyle name="Normal 41" xfId="4397" xr:uid="{819F36F8-AD53-4E92-9F5A-3E4DD8EC4C04}"/>
    <cellStyle name="Normal 41 2" xfId="4398" xr:uid="{F4D64035-236D-4912-933D-E7591890D4A7}"/>
    <cellStyle name="Normal 42" xfId="4399" xr:uid="{DBF41C7D-A449-45DF-A476-39F90F208A2D}"/>
    <cellStyle name="Normal 42 2" xfId="4400" xr:uid="{DFB82CFC-49D6-41F5-A55E-F42E02D916ED}"/>
    <cellStyle name="Normal 43" xfId="4401" xr:uid="{0FE53122-130C-4434-AC54-A128823AF047}"/>
    <cellStyle name="Normal 43 2" xfId="4402" xr:uid="{D4CFBEFD-429C-42A3-8576-D2C4961E914B}"/>
    <cellStyle name="Normal 44" xfId="4412" xr:uid="{92C700BF-5FC9-4C71-8B52-C1843A755B65}"/>
    <cellStyle name="Normal 44 2" xfId="4413" xr:uid="{7E8E2CD6-E427-4165-9A6D-8C49ECA4F470}"/>
    <cellStyle name="Normal 45" xfId="4674" xr:uid="{C5559849-F13E-4309-809A-3820FF1CF1C3}"/>
    <cellStyle name="Normal 45 2" xfId="5324" xr:uid="{146F3C10-24BE-4E61-8EBD-767BBB01276B}"/>
    <cellStyle name="Normal 45 3" xfId="5323" xr:uid="{438687D1-2F0F-4C11-9E63-F2BE02889840}"/>
    <cellStyle name="Normal 46" xfId="5364" xr:uid="{793F4D83-F12A-4AFD-AD05-081FEE4A26F3}"/>
    <cellStyle name="Normal 47" xfId="5363" xr:uid="{F7C90190-964D-423A-9281-D9F3C2C70213}"/>
    <cellStyle name="Normal 47 2" xfId="6147" xr:uid="{C8DBB726-B694-4F5A-9DBA-EA816BA9B8C7}"/>
    <cellStyle name="Normal 5" xfId="89" xr:uid="{8BD67340-D189-436F-811B-F9D9071DFD62}"/>
    <cellStyle name="Normal 5 10" xfId="291" xr:uid="{E7ACCD16-5688-4073-98DC-75A0BEA7364E}"/>
    <cellStyle name="Normal 5 10 2" xfId="529" xr:uid="{2E64E646-441D-4690-9FB6-22C76BB16998}"/>
    <cellStyle name="Normal 5 10 2 2" xfId="1173" xr:uid="{540D29E0-0288-4DCC-AB69-E5119B5E2BB7}"/>
    <cellStyle name="Normal 5 10 2 3" xfId="2817" xr:uid="{E80FCF49-9537-41CB-AA98-E1810F5FBD68}"/>
    <cellStyle name="Normal 5 10 2 4" xfId="2818" xr:uid="{B30F5077-8067-446B-905D-49EC41298B57}"/>
    <cellStyle name="Normal 5 10 3" xfId="1174" xr:uid="{81908169-89AF-4E48-96D5-F6B52223F13B}"/>
    <cellStyle name="Normal 5 10 3 2" xfId="2819" xr:uid="{76C12E98-ABAF-43DC-9041-9DED4F77AA7E}"/>
    <cellStyle name="Normal 5 10 3 3" xfId="2820" xr:uid="{8B2A8FDC-7302-43E7-BEAB-A861F9DFE3F0}"/>
    <cellStyle name="Normal 5 10 3 4" xfId="2821" xr:uid="{6A5FB8E2-F6CE-477A-A89F-A42D3962B2D3}"/>
    <cellStyle name="Normal 5 10 4" xfId="2822" xr:uid="{6C53B89D-B467-4461-B3FD-5F95B19C3DBC}"/>
    <cellStyle name="Normal 5 10 5" xfId="2823" xr:uid="{5588B118-70B4-4EAA-9B18-BC8792228190}"/>
    <cellStyle name="Normal 5 10 6" xfId="2824" xr:uid="{F03D44F9-9C64-4E6B-9E51-A6FEE26E99C3}"/>
    <cellStyle name="Normal 5 11" xfId="292" xr:uid="{4797C212-93C9-4DC5-81BF-0F0C2A2B80F6}"/>
    <cellStyle name="Normal 5 11 2" xfId="1175" xr:uid="{9CF1FBA9-0EDD-42A8-88FF-8E9EACE3EE24}"/>
    <cellStyle name="Normal 5 11 2 2" xfId="2825" xr:uid="{780A812C-EAED-4D6B-B270-272CF33CC1E8}"/>
    <cellStyle name="Normal 5 11 2 2 2" xfId="4403" xr:uid="{E9FDA973-7DE7-4B08-8DBD-29F5123449DF}"/>
    <cellStyle name="Normal 5 11 2 2 3" xfId="4681" xr:uid="{1B437524-E853-41E6-A349-12B66B418D1C}"/>
    <cellStyle name="Normal 5 11 2 3" xfId="2826" xr:uid="{81A23ADA-7892-4C61-A2D4-F8FC42EF4672}"/>
    <cellStyle name="Normal 5 11 2 4" xfId="2827" xr:uid="{847FD40D-1308-4799-83D8-CB3437548312}"/>
    <cellStyle name="Normal 5 11 3" xfId="2828" xr:uid="{B870B62E-9DA5-41C8-8708-35A1BB6D2A5F}"/>
    <cellStyle name="Normal 5 11 3 2" xfId="5340" xr:uid="{1B7176E4-C23E-4E44-8B45-D054FEA22A98}"/>
    <cellStyle name="Normal 5 11 4" xfId="2829" xr:uid="{B86826E9-A0A1-4BF3-90CA-83D605DE7F6B}"/>
    <cellStyle name="Normal 5 11 4 2" xfId="4577" xr:uid="{CFB1F275-351A-46BA-AD1A-928B0883E9D5}"/>
    <cellStyle name="Normal 5 11 4 3" xfId="4682" xr:uid="{3AB3F0B0-CD32-4ED9-8BC1-0021CEAE15F4}"/>
    <cellStyle name="Normal 5 11 4 4" xfId="4606" xr:uid="{6133BA69-503F-4CED-9DA4-36E2E45284FF}"/>
    <cellStyle name="Normal 5 11 5" xfId="2830" xr:uid="{2C7826A1-749A-401D-8C8C-32E5C159F6AC}"/>
    <cellStyle name="Normal 5 12" xfId="1176" xr:uid="{DDF9C02B-D122-4FBF-93B0-A3DCE3BE2FF3}"/>
    <cellStyle name="Normal 5 12 2" xfId="2831" xr:uid="{446753D3-C03C-4DDC-97AC-614F8621D7A2}"/>
    <cellStyle name="Normal 5 12 2 2" xfId="6065" xr:uid="{6F194437-A1AD-4FFF-A464-988276926657}"/>
    <cellStyle name="Normal 5 12 3" xfId="2832" xr:uid="{80E084BB-112B-4216-A5FB-91FE85600ECF}"/>
    <cellStyle name="Normal 5 12 4" xfId="2833" xr:uid="{CA39A4F0-422D-4BA2-9F88-8061C6131E62}"/>
    <cellStyle name="Normal 5 13" xfId="901" xr:uid="{514240BD-FE75-4332-B64D-720CCA6E1456}"/>
    <cellStyle name="Normal 5 13 2" xfId="2834" xr:uid="{5A6E41D4-6EE7-4FC6-AE0A-8C3DBFAD1C9E}"/>
    <cellStyle name="Normal 5 13 3" xfId="2835" xr:uid="{6DC49433-21A3-4225-A5D6-C4F1016F43FA}"/>
    <cellStyle name="Normal 5 13 4" xfId="2836" xr:uid="{112D6505-4701-41BA-88C5-883102916CE0}"/>
    <cellStyle name="Normal 5 14" xfId="2837" xr:uid="{35495937-2A4B-4470-9590-B85DC3912529}"/>
    <cellStyle name="Normal 5 14 2" xfId="2838" xr:uid="{D58E40D5-63EE-402D-9617-9CCA688ACCEF}"/>
    <cellStyle name="Normal 5 15" xfId="2839" xr:uid="{0D031932-02EF-4BC1-8531-7437B7085928}"/>
    <cellStyle name="Normal 5 16" xfId="2840" xr:uid="{FE38CA17-0F8F-4988-98EF-7758C05F24EE}"/>
    <cellStyle name="Normal 5 17" xfId="2841" xr:uid="{B3BA7235-7858-4376-B231-F0D9F59C17E9}"/>
    <cellStyle name="Normal 5 2" xfId="90" xr:uid="{FE7F545B-54C5-4BF3-95F5-0589E5925EF1}"/>
    <cellStyle name="Normal 5 2 2" xfId="187" xr:uid="{68222993-2691-4BE3-A526-46B2C65C5876}"/>
    <cellStyle name="Normal 5 2 2 2" xfId="188" xr:uid="{F6A713EF-C68D-49B0-96D0-E1BA4233C7D3}"/>
    <cellStyle name="Normal 5 2 2 2 2" xfId="189" xr:uid="{C94214DD-B5E8-45EE-9736-D8E3573947C1}"/>
    <cellStyle name="Normal 5 2 2 2 2 2" xfId="190" xr:uid="{83340693-C123-47BA-9567-9F4BD0B42420}"/>
    <cellStyle name="Normal 5 2 2 2 3" xfId="191" xr:uid="{36C1AEEE-7C6E-44F9-A174-D1E49FE1AACA}"/>
    <cellStyle name="Normal 5 2 2 2 4" xfId="4670" xr:uid="{AC544106-517D-4BD5-919C-B3FBE69FE683}"/>
    <cellStyle name="Normal 5 2 2 2 5" xfId="5300" xr:uid="{67226604-BAFA-486E-9092-D28C7E700EF9}"/>
    <cellStyle name="Normal 5 2 2 2 6" xfId="6082" xr:uid="{8B181546-50DC-4418-A978-B4D8D0915FF5}"/>
    <cellStyle name="Normal 5 2 2 3" xfId="192" xr:uid="{3468C35B-88D6-4C8C-BB45-0BBA4C2335D2}"/>
    <cellStyle name="Normal 5 2 2 3 2" xfId="193" xr:uid="{0FD3C2EA-4472-44FC-A088-BE4CB07D9DB2}"/>
    <cellStyle name="Normal 5 2 2 4" xfId="194" xr:uid="{861640E9-AA65-4E30-BE67-F80499FDE623}"/>
    <cellStyle name="Normal 5 2 2 5" xfId="293" xr:uid="{876BA729-F3DE-4E65-BBDF-93D4B469A97D}"/>
    <cellStyle name="Normal 5 2 2 6" xfId="4596" xr:uid="{DA825AA1-E6F3-41A4-9157-0C383D953B8F}"/>
    <cellStyle name="Normal 5 2 2 7" xfId="5329" xr:uid="{C6BA113E-4299-4DFC-BAEA-34C816925263}"/>
    <cellStyle name="Normal 5 2 3" xfId="195" xr:uid="{9EE55257-02CB-45F1-9FA8-8ABC34539B6F}"/>
    <cellStyle name="Normal 5 2 3 2" xfId="196" xr:uid="{AEDFFEFB-3D4A-4A01-BF98-304FC7FD34AE}"/>
    <cellStyle name="Normal 5 2 3 2 2" xfId="197" xr:uid="{3F7C6399-CFDD-4EC7-A425-12CC39E72CC3}"/>
    <cellStyle name="Normal 5 2 3 2 2 2" xfId="6066" xr:uid="{E26DBBEF-829E-4A01-8630-5FC47F1B5520}"/>
    <cellStyle name="Normal 5 2 3 2 2 3" xfId="6091" xr:uid="{71F2B166-4033-482B-BEC4-34356C0EEAFC}"/>
    <cellStyle name="Normal 5 2 3 2 3" xfId="4559" xr:uid="{5DEBBEA4-E2CA-411C-8F3A-7A7AB3C7EE7A}"/>
    <cellStyle name="Normal 5 2 3 2 3 2" xfId="6144" xr:uid="{7A7F8E49-E865-4BFF-B809-FD09E2EF43B4}"/>
    <cellStyle name="Normal 5 2 3 2 4" xfId="5301" xr:uid="{937C9452-D48E-4C79-89C4-45687C9B7899}"/>
    <cellStyle name="Normal 5 2 3 2 4 2" xfId="6143" xr:uid="{DB2E3FD0-B0C0-4236-BD6B-0F67207D347C}"/>
    <cellStyle name="Normal 5 2 3 2 5" xfId="6096" xr:uid="{D030C6BA-4BAA-41DE-8A1E-7F05798D2B2F}"/>
    <cellStyle name="Normal 5 2 3 3" xfId="198" xr:uid="{BFDF5B09-2E30-49EB-8225-9734FA229969}"/>
    <cellStyle name="Normal 5 2 3 3 2" xfId="4742" xr:uid="{E9FB3835-3E19-4364-ABD2-6B864C6F6B20}"/>
    <cellStyle name="Normal 5 2 3 3 3" xfId="6039" xr:uid="{8F554488-78B8-474C-BE87-E53E85C00489}"/>
    <cellStyle name="Normal 5 2 3 3 4" xfId="6090" xr:uid="{FAFB7197-89C7-41A8-912A-4C976AAD384A}"/>
    <cellStyle name="Normal 5 2 3 4" xfId="4404" xr:uid="{E1A86554-4214-4F90-BA5F-42AC16FA20C8}"/>
    <cellStyle name="Normal 5 2 3 4 2" xfId="4715" xr:uid="{5DAD6D78-CFD0-4D7C-90CB-A55149F2A762}"/>
    <cellStyle name="Normal 5 2 3 5" xfId="4597" xr:uid="{12CDD970-0615-4D2C-81B0-0A7616FC86CB}"/>
    <cellStyle name="Normal 5 2 3 6" xfId="5321" xr:uid="{38E96914-3CF8-42FC-A3B6-4054817F492B}"/>
    <cellStyle name="Normal 5 2 3 7" xfId="5330" xr:uid="{E37DD5C8-A9C4-4D0F-82F2-BE40053CB6CB}"/>
    <cellStyle name="Normal 5 2 4" xfId="199" xr:uid="{216A1B11-08B1-449E-8026-8BE218D012E0}"/>
    <cellStyle name="Normal 5 2 4 2" xfId="200" xr:uid="{D40B1454-821F-4F2F-8DC9-031F1C86CBB1}"/>
    <cellStyle name="Normal 5 2 5" xfId="201" xr:uid="{C428F28F-662D-4BD4-A800-A85CFF25EC9F}"/>
    <cellStyle name="Normal 5 2 6" xfId="186" xr:uid="{BD76D3D2-04BC-43E1-9BF4-63368490051D}"/>
    <cellStyle name="Normal 5 3" xfId="91" xr:uid="{A65B50E7-05BA-4428-B082-320578D93361}"/>
    <cellStyle name="Normal 5 3 2" xfId="4406" xr:uid="{703D17FA-9E97-4CA0-B9FF-BB59A11A54FD}"/>
    <cellStyle name="Normal 5 3 3" xfId="4405" xr:uid="{602EDF6C-0F8F-4AA6-9568-2F459F993DF0}"/>
    <cellStyle name="Normal 5 4" xfId="92" xr:uid="{7508C339-5451-4A64-8DB1-ACC2D56BDBD0}"/>
    <cellStyle name="Normal 5 4 10" xfId="2842" xr:uid="{48D83B31-9909-40B0-A2EF-6C2E479D9F98}"/>
    <cellStyle name="Normal 5 4 11" xfId="2843" xr:uid="{B4BF1661-B2D7-4E96-B41A-6B3E6F25258E}"/>
    <cellStyle name="Normal 5 4 2" xfId="93" xr:uid="{88DEA1B6-4860-4DD2-841F-02CDA236ABE8}"/>
    <cellStyle name="Normal 5 4 2 2" xfId="94" xr:uid="{B449168F-103D-430A-9AC2-371AF6D23D9E}"/>
    <cellStyle name="Normal 5 4 2 2 2" xfId="294" xr:uid="{68495C46-0C5B-496C-AAF3-32C1C282F99A}"/>
    <cellStyle name="Normal 5 4 2 2 2 2" xfId="530" xr:uid="{A10A0EE2-E32C-4050-80B0-42DF9C737D50}"/>
    <cellStyle name="Normal 5 4 2 2 2 2 2" xfId="531" xr:uid="{B13CEAF2-8F8C-40F4-A5D5-002DC047F2CC}"/>
    <cellStyle name="Normal 5 4 2 2 2 2 2 2" xfId="1177" xr:uid="{A280FFB4-FD8E-4FAD-8F4A-0F98D67199BA}"/>
    <cellStyle name="Normal 5 4 2 2 2 2 2 2 2" xfId="1178" xr:uid="{C53FC630-7F60-44BA-9071-1D04CDDB4C1A}"/>
    <cellStyle name="Normal 5 4 2 2 2 2 2 2 2 2" xfId="5496" xr:uid="{320A638A-5EAA-4421-9BB4-53FE73FE9813}"/>
    <cellStyle name="Normal 5 4 2 2 2 2 2 2 3" xfId="5497" xr:uid="{AA503029-0EFF-4596-89D0-C59E6DD969C1}"/>
    <cellStyle name="Normal 5 4 2 2 2 2 2 3" xfId="1179" xr:uid="{A62E53AF-BA93-436D-A81F-B35BAB10A4AE}"/>
    <cellStyle name="Normal 5 4 2 2 2 2 2 3 2" xfId="5498" xr:uid="{7D27B22D-38A3-49BB-9C66-5FB9986AA433}"/>
    <cellStyle name="Normal 5 4 2 2 2 2 2 4" xfId="5499" xr:uid="{593A522D-5CA9-4D94-8643-78E1B205257A}"/>
    <cellStyle name="Normal 5 4 2 2 2 2 3" xfId="1180" xr:uid="{D0E3F293-C4DA-4DDD-8AB5-0B614E0DB6FC}"/>
    <cellStyle name="Normal 5 4 2 2 2 2 3 2" xfId="1181" xr:uid="{0C22F36E-2C2F-493B-ADC7-FA85AF8F8423}"/>
    <cellStyle name="Normal 5 4 2 2 2 2 3 2 2" xfId="5500" xr:uid="{4B7DFE91-DC34-4E81-B25C-CDD8E77CDD5D}"/>
    <cellStyle name="Normal 5 4 2 2 2 2 3 3" xfId="5501" xr:uid="{A61EB888-7706-4858-946C-5A27A36662C9}"/>
    <cellStyle name="Normal 5 4 2 2 2 2 4" xfId="1182" xr:uid="{1E6A8479-B28D-4221-B6EC-BC865217AA6B}"/>
    <cellStyle name="Normal 5 4 2 2 2 2 4 2" xfId="5502" xr:uid="{ED85CC06-443A-4BCB-BD2E-ADB7E7B39C93}"/>
    <cellStyle name="Normal 5 4 2 2 2 2 5" xfId="5503" xr:uid="{9E61C685-6823-462B-BD55-F554875FD013}"/>
    <cellStyle name="Normal 5 4 2 2 2 3" xfId="532" xr:uid="{D7BF9612-9997-42CD-AFBE-B663F2BAF7DB}"/>
    <cellStyle name="Normal 5 4 2 2 2 3 2" xfId="1183" xr:uid="{256CEF7F-F8CA-4EDD-911D-0E84B205EE53}"/>
    <cellStyle name="Normal 5 4 2 2 2 3 2 2" xfId="1184" xr:uid="{E548A254-B8F1-4732-9989-83A7ACB2FDB6}"/>
    <cellStyle name="Normal 5 4 2 2 2 3 2 2 2" xfId="5504" xr:uid="{48FD5F35-31ED-4F5F-BA31-EA26F0585C76}"/>
    <cellStyle name="Normal 5 4 2 2 2 3 2 3" xfId="5505" xr:uid="{A7274CB5-9674-49E2-9AEA-578EFBCD3E18}"/>
    <cellStyle name="Normal 5 4 2 2 2 3 3" xfId="1185" xr:uid="{043A029A-62A4-4774-AAF6-E6474397BB01}"/>
    <cellStyle name="Normal 5 4 2 2 2 3 3 2" xfId="5506" xr:uid="{423E10DC-F6F6-40CA-85E6-9A06F1298247}"/>
    <cellStyle name="Normal 5 4 2 2 2 3 4" xfId="2844" xr:uid="{3C61BE06-2B45-4CC8-B71A-42F82B1F2732}"/>
    <cellStyle name="Normal 5 4 2 2 2 4" xfId="1186" xr:uid="{6C991840-4AD5-4B75-BAE6-390D7C7978D1}"/>
    <cellStyle name="Normal 5 4 2 2 2 4 2" xfId="1187" xr:uid="{97DBA364-F578-4905-8255-F0C728CF2B76}"/>
    <cellStyle name="Normal 5 4 2 2 2 4 2 2" xfId="5507" xr:uid="{B489E3F3-A670-41AA-9348-7A7E6DB98D1D}"/>
    <cellStyle name="Normal 5 4 2 2 2 4 3" xfId="5508" xr:uid="{F306C3DC-9374-40F3-BE7B-99E3305822D5}"/>
    <cellStyle name="Normal 5 4 2 2 2 5" xfId="1188" xr:uid="{89902839-9CCE-47E0-932D-5145D94A44C8}"/>
    <cellStyle name="Normal 5 4 2 2 2 5 2" xfId="5509" xr:uid="{2218F3EB-FC06-4082-9B21-E2D823594EBA}"/>
    <cellStyle name="Normal 5 4 2 2 2 6" xfId="2845" xr:uid="{B8F96C61-ACE5-4884-9388-22B19938A0C4}"/>
    <cellStyle name="Normal 5 4 2 2 3" xfId="295" xr:uid="{7B296189-9A31-485F-9F17-194F0726D18E}"/>
    <cellStyle name="Normal 5 4 2 2 3 2" xfId="533" xr:uid="{E64D8BF6-72B8-4F62-9C9F-EA28B39CDC05}"/>
    <cellStyle name="Normal 5 4 2 2 3 2 2" xfId="534" xr:uid="{BAE770F2-0E92-4FBE-974A-263CCED58DBE}"/>
    <cellStyle name="Normal 5 4 2 2 3 2 2 2" xfId="1189" xr:uid="{A7452EFB-0A96-4438-95A5-566933687EF5}"/>
    <cellStyle name="Normal 5 4 2 2 3 2 2 2 2" xfId="1190" xr:uid="{A05E0320-6A14-4456-A52D-8EA7DE79B3CA}"/>
    <cellStyle name="Normal 5 4 2 2 3 2 2 3" xfId="1191" xr:uid="{F86709FC-3336-46DB-A54A-B03AEC27644F}"/>
    <cellStyle name="Normal 5 4 2 2 3 2 3" xfId="1192" xr:uid="{AB3C3975-5350-46CA-8FE4-1A987E8A3F68}"/>
    <cellStyle name="Normal 5 4 2 2 3 2 3 2" xfId="1193" xr:uid="{CB409667-5C1F-43CF-A220-0B39EE8B9C52}"/>
    <cellStyle name="Normal 5 4 2 2 3 2 4" xfId="1194" xr:uid="{8276CE2B-7091-4601-A9E0-F2D1797D33AE}"/>
    <cellStyle name="Normal 5 4 2 2 3 3" xfId="535" xr:uid="{7D688129-984B-4A2E-A534-04525CE822C5}"/>
    <cellStyle name="Normal 5 4 2 2 3 3 2" xfId="1195" xr:uid="{CCC86AB4-AD52-46C5-87A6-6F8439CB6648}"/>
    <cellStyle name="Normal 5 4 2 2 3 3 2 2" xfId="1196" xr:uid="{1673A7EF-5BEA-4F11-BDA0-974126E14388}"/>
    <cellStyle name="Normal 5 4 2 2 3 3 3" xfId="1197" xr:uid="{0B7B9BD3-CC38-454C-BF3F-DB02DEE57A03}"/>
    <cellStyle name="Normal 5 4 2 2 3 4" xfId="1198" xr:uid="{FD7DFEAC-0DB3-4324-8C7D-64AA66391A12}"/>
    <cellStyle name="Normal 5 4 2 2 3 4 2" xfId="1199" xr:uid="{9C5B4A48-B1E5-4E81-A88A-112854BFF179}"/>
    <cellStyle name="Normal 5 4 2 2 3 5" xfId="1200" xr:uid="{8AB9ACD8-2031-48D0-A72C-22F3C078F2DD}"/>
    <cellStyle name="Normal 5 4 2 2 4" xfId="536" xr:uid="{BFD789C9-3CB2-4476-9118-B1636BDFA962}"/>
    <cellStyle name="Normal 5 4 2 2 4 2" xfId="537" xr:uid="{617B7839-4E65-4A2C-A76C-8F7F674D1A93}"/>
    <cellStyle name="Normal 5 4 2 2 4 2 2" xfId="1201" xr:uid="{66F23098-40AA-4AAA-BCF8-032B7CE50F21}"/>
    <cellStyle name="Normal 5 4 2 2 4 2 2 2" xfId="1202" xr:uid="{F561CD50-AEFC-4441-A273-6F8F36425D73}"/>
    <cellStyle name="Normal 5 4 2 2 4 2 3" xfId="1203" xr:uid="{3C7E053C-6290-4CF5-B544-783DEEF6DA82}"/>
    <cellStyle name="Normal 5 4 2 2 4 3" xfId="1204" xr:uid="{9DBAE0B1-7DA4-4589-B1E6-84AE902AFA65}"/>
    <cellStyle name="Normal 5 4 2 2 4 3 2" xfId="1205" xr:uid="{5B9DF54D-EBBD-4647-8A03-8D6F4BC408E5}"/>
    <cellStyle name="Normal 5 4 2 2 4 4" xfId="1206" xr:uid="{54298AFE-AE1C-408B-B2CF-97D77EA72F2C}"/>
    <cellStyle name="Normal 5 4 2 2 5" xfId="538" xr:uid="{D8DE2616-4E0A-4280-860D-A2BB82E4BCAF}"/>
    <cellStyle name="Normal 5 4 2 2 5 2" xfId="1207" xr:uid="{64B69C23-91D4-4B2C-A911-7FF212888727}"/>
    <cellStyle name="Normal 5 4 2 2 5 2 2" xfId="1208" xr:uid="{6A2F9093-1279-4E45-A56F-CC04349D931C}"/>
    <cellStyle name="Normal 5 4 2 2 5 3" xfId="1209" xr:uid="{2D7E9BEF-58F8-47F3-918F-511B7C062D76}"/>
    <cellStyle name="Normal 5 4 2 2 5 4" xfId="2846" xr:uid="{945EE5C2-D6E0-41A4-A05C-06E134821D7D}"/>
    <cellStyle name="Normal 5 4 2 2 6" xfId="1210" xr:uid="{93FD5F58-A3A8-42A5-B28E-9C27AE626019}"/>
    <cellStyle name="Normal 5 4 2 2 6 2" xfId="1211" xr:uid="{77DFB55A-AB31-418E-9F7B-AD913C1A6FD2}"/>
    <cellStyle name="Normal 5 4 2 2 7" xfId="1212" xr:uid="{B7092222-8C1D-4D95-A662-08EF46A2A510}"/>
    <cellStyle name="Normal 5 4 2 2 8" xfId="2847" xr:uid="{7C470040-F398-4E7C-B44F-295E59BD8812}"/>
    <cellStyle name="Normal 5 4 2 3" xfId="296" xr:uid="{12D4132C-366D-485B-A336-25B9B8D63233}"/>
    <cellStyle name="Normal 5 4 2 3 2" xfId="539" xr:uid="{41A4768F-D644-49B9-830C-5B83DBF48877}"/>
    <cellStyle name="Normal 5 4 2 3 2 2" xfId="540" xr:uid="{B04A6DF7-BC7C-4E37-8632-CA5E2F806248}"/>
    <cellStyle name="Normal 5 4 2 3 2 2 2" xfId="1213" xr:uid="{26D8C3F9-03AB-448D-8FCF-0A59380343B2}"/>
    <cellStyle name="Normal 5 4 2 3 2 2 2 2" xfId="1214" xr:uid="{8BB2EB4B-E622-41E7-9BE5-1C558F7AC84A}"/>
    <cellStyle name="Normal 5 4 2 3 2 2 2 2 2" xfId="5510" xr:uid="{6F1A8CBA-91B6-4C7F-8DF5-030241FC7079}"/>
    <cellStyle name="Normal 5 4 2 3 2 2 2 3" xfId="5511" xr:uid="{46BFFA8E-B0E0-4575-9B7B-DCC0923E7D45}"/>
    <cellStyle name="Normal 5 4 2 3 2 2 3" xfId="1215" xr:uid="{5BBCAA22-D6E3-4C34-950B-5BAED0208701}"/>
    <cellStyle name="Normal 5 4 2 3 2 2 3 2" xfId="5512" xr:uid="{CB11A98B-EB94-4436-8CE2-55C89347794D}"/>
    <cellStyle name="Normal 5 4 2 3 2 2 4" xfId="5513" xr:uid="{F2BA5F7D-D4A9-47BC-BA99-724BA80CACB0}"/>
    <cellStyle name="Normal 5 4 2 3 2 3" xfId="1216" xr:uid="{04D50D72-505C-488F-B2B6-D3E791D9AD48}"/>
    <cellStyle name="Normal 5 4 2 3 2 3 2" xfId="1217" xr:uid="{7B4DC2C5-1506-4B6E-AC63-536984E837A6}"/>
    <cellStyle name="Normal 5 4 2 3 2 3 2 2" xfId="5514" xr:uid="{985C3DDF-731E-4439-A5CF-AD7DAEF94214}"/>
    <cellStyle name="Normal 5 4 2 3 2 3 3" xfId="5515" xr:uid="{D02F4928-751C-408E-B26D-82EB2A89A5E9}"/>
    <cellStyle name="Normal 5 4 2 3 2 4" xfId="1218" xr:uid="{F9FEA40E-647E-4A36-AE81-FFD3A5333EAD}"/>
    <cellStyle name="Normal 5 4 2 3 2 4 2" xfId="5516" xr:uid="{0401FEDE-E955-4409-9D32-11AF43B8D128}"/>
    <cellStyle name="Normal 5 4 2 3 2 5" xfId="5517" xr:uid="{0E4469F2-2DAF-468A-9DC5-E7E6881F2DE6}"/>
    <cellStyle name="Normal 5 4 2 3 3" xfId="541" xr:uid="{2D2C4643-665C-4D60-965C-09C40F856DBA}"/>
    <cellStyle name="Normal 5 4 2 3 3 2" xfId="1219" xr:uid="{5E903D36-6BA5-4445-9321-C23D117C26C6}"/>
    <cellStyle name="Normal 5 4 2 3 3 2 2" xfId="1220" xr:uid="{CBDAE84A-FD7F-483F-A6B2-C919F490AEBD}"/>
    <cellStyle name="Normal 5 4 2 3 3 2 2 2" xfId="5518" xr:uid="{D2B44DA9-0299-4E4E-B59C-9E4488DE7873}"/>
    <cellStyle name="Normal 5 4 2 3 3 2 3" xfId="5519" xr:uid="{2E2F134D-04CB-4233-AA6A-5B6C09256D9D}"/>
    <cellStyle name="Normal 5 4 2 3 3 3" xfId="1221" xr:uid="{68F66B87-5FF7-4007-814D-6128EC2D862C}"/>
    <cellStyle name="Normal 5 4 2 3 3 3 2" xfId="5520" xr:uid="{604F6C29-8B51-4BF5-9C8B-80E3732EF057}"/>
    <cellStyle name="Normal 5 4 2 3 3 4" xfId="2848" xr:uid="{B8E5C33D-129D-453D-935A-C04B44E7A234}"/>
    <cellStyle name="Normal 5 4 2 3 4" xfId="1222" xr:uid="{4501FE96-AF3E-4C77-A194-F30B5772727B}"/>
    <cellStyle name="Normal 5 4 2 3 4 2" xfId="1223" xr:uid="{FB7E0D1D-05DD-4AAE-8633-14A6C2A4EA39}"/>
    <cellStyle name="Normal 5 4 2 3 4 2 2" xfId="5521" xr:uid="{894219D1-14C3-437B-B763-C1ACB8CF66F7}"/>
    <cellStyle name="Normal 5 4 2 3 4 3" xfId="5522" xr:uid="{B184D3C8-CAEB-4A98-AC4D-A724C0C6B37F}"/>
    <cellStyle name="Normal 5 4 2 3 5" xfId="1224" xr:uid="{2B9C65E6-C561-44ED-B0CB-ED65044961DE}"/>
    <cellStyle name="Normal 5 4 2 3 5 2" xfId="5523" xr:uid="{28B31BD5-7B37-4F50-B979-3ABB22264FA8}"/>
    <cellStyle name="Normal 5 4 2 3 6" xfId="2849" xr:uid="{F01248E6-4E35-4E28-A67B-2E5943E24CEE}"/>
    <cellStyle name="Normal 5 4 2 4" xfId="297" xr:uid="{06551A35-956B-4B43-974D-5D4191C2E0C3}"/>
    <cellStyle name="Normal 5 4 2 4 2" xfId="542" xr:uid="{0E3C342D-D3F8-47B1-94D7-7A7DB1C1EEDE}"/>
    <cellStyle name="Normal 5 4 2 4 2 2" xfId="543" xr:uid="{DE42E115-C1F1-4EC4-8684-1FBF7A021114}"/>
    <cellStyle name="Normal 5 4 2 4 2 2 2" xfId="1225" xr:uid="{35C9E507-DE82-4FCB-9D79-3E6671F7FAE0}"/>
    <cellStyle name="Normal 5 4 2 4 2 2 2 2" xfId="1226" xr:uid="{616AEF04-15A2-458B-8C07-8006000BE575}"/>
    <cellStyle name="Normal 5 4 2 4 2 2 3" xfId="1227" xr:uid="{AE5CE204-152C-4EB6-AED5-6BF66F17CA9E}"/>
    <cellStyle name="Normal 5 4 2 4 2 3" xfId="1228" xr:uid="{2FBC8B7E-1EF3-43DC-9ACE-910BB191C5B3}"/>
    <cellStyle name="Normal 5 4 2 4 2 3 2" xfId="1229" xr:uid="{9B6E46DA-2DD7-4CF4-A534-E4C476FD6F47}"/>
    <cellStyle name="Normal 5 4 2 4 2 4" xfId="1230" xr:uid="{DA7AD571-30B8-4349-941F-76DEB2718C0C}"/>
    <cellStyle name="Normal 5 4 2 4 3" xfId="544" xr:uid="{9A08663A-1DA6-48F8-B237-61AA7C9E10EC}"/>
    <cellStyle name="Normal 5 4 2 4 3 2" xfId="1231" xr:uid="{AEA70D81-4C7A-4059-9C18-AA6C17CEC459}"/>
    <cellStyle name="Normal 5 4 2 4 3 2 2" xfId="1232" xr:uid="{59BB1FAA-2243-4B8F-8592-0BB550F09734}"/>
    <cellStyle name="Normal 5 4 2 4 3 3" xfId="1233" xr:uid="{3C52A3D5-8695-4255-BD72-0BDBC7CF2754}"/>
    <cellStyle name="Normal 5 4 2 4 4" xfId="1234" xr:uid="{3A4415D8-5BAD-4593-A79A-3B66A5ECC8B0}"/>
    <cellStyle name="Normal 5 4 2 4 4 2" xfId="1235" xr:uid="{725746FC-70AB-4BAD-A5D6-CF1DCB29B524}"/>
    <cellStyle name="Normal 5 4 2 4 5" xfId="1236" xr:uid="{EEB8B494-E0A8-4C87-89E6-46A9F46F12B1}"/>
    <cellStyle name="Normal 5 4 2 5" xfId="298" xr:uid="{6B190772-D0E7-4DB7-AA95-A93249505B41}"/>
    <cellStyle name="Normal 5 4 2 5 2" xfId="545" xr:uid="{7AA553AF-6D62-48EE-8E5D-C2D272328914}"/>
    <cellStyle name="Normal 5 4 2 5 2 2" xfId="1237" xr:uid="{D1610917-D75E-4577-9B00-A3B7DCF98EC4}"/>
    <cellStyle name="Normal 5 4 2 5 2 2 2" xfId="1238" xr:uid="{8806E734-0FB2-416A-8D47-95DFA59F5B88}"/>
    <cellStyle name="Normal 5 4 2 5 2 3" xfId="1239" xr:uid="{8990295E-C9FD-4508-918D-AFD9B6784367}"/>
    <cellStyle name="Normal 5 4 2 5 3" xfId="1240" xr:uid="{7B124600-FDD6-4A42-A05D-E9053FAF9871}"/>
    <cellStyle name="Normal 5 4 2 5 3 2" xfId="1241" xr:uid="{27D9F417-D738-4E01-884F-D219FAA9638E}"/>
    <cellStyle name="Normal 5 4 2 5 4" xfId="1242" xr:uid="{84585B65-2867-4C60-8B0C-FF0A764E667B}"/>
    <cellStyle name="Normal 5 4 2 6" xfId="546" xr:uid="{8016A56C-C751-4AFA-B5F8-3FFE69D6A16B}"/>
    <cellStyle name="Normal 5 4 2 6 2" xfId="1243" xr:uid="{62BBEB6C-B638-452D-88F3-DC7582A6B63C}"/>
    <cellStyle name="Normal 5 4 2 6 2 2" xfId="1244" xr:uid="{297AE779-B376-4D30-AE4C-33C537CDEDF1}"/>
    <cellStyle name="Normal 5 4 2 6 2 3" xfId="4419" xr:uid="{3369BD95-E6CF-4C61-A0F5-B64211BE0C70}"/>
    <cellStyle name="Normal 5 4 2 6 2 3 2" xfId="5524" xr:uid="{FE8616DC-C8DD-4C2C-B6E0-00F3F2149959}"/>
    <cellStyle name="Normal 5 4 2 6 3" xfId="1245" xr:uid="{EAEC6F0D-AC31-4309-85FA-ED3A13B54842}"/>
    <cellStyle name="Normal 5 4 2 6 4" xfId="2850" xr:uid="{8F3E847B-3D74-40C0-9338-429E35858B49}"/>
    <cellStyle name="Normal 5 4 2 6 4 2" xfId="4584" xr:uid="{9DFAA683-CFCB-4D38-9DC4-BD8B63127ED9}"/>
    <cellStyle name="Normal 5 4 2 6 4 3" xfId="4683" xr:uid="{F5B0CEBA-1EF4-430D-94D3-EBEFF142C6EC}"/>
    <cellStyle name="Normal 5 4 2 6 4 4" xfId="4611" xr:uid="{5EB20880-33A1-4059-AFE1-8778670B9E0C}"/>
    <cellStyle name="Normal 5 4 2 7" xfId="1246" xr:uid="{88E296F9-48AD-4561-96E2-36C1E3C9BD15}"/>
    <cellStyle name="Normal 5 4 2 7 2" xfId="1247" xr:uid="{4FE2220E-7E91-4D07-8D3E-F0CEBB31CF32}"/>
    <cellStyle name="Normal 5 4 2 8" xfId="1248" xr:uid="{3379C77F-FAE8-4297-B937-CCCE18D9FC61}"/>
    <cellStyle name="Normal 5 4 2 9" xfId="2851" xr:uid="{2A7564AD-2462-4D94-9842-EE6B5D2D7300}"/>
    <cellStyle name="Normal 5 4 3" xfId="95" xr:uid="{9A8E774E-6C9E-4854-8628-78693C641030}"/>
    <cellStyle name="Normal 5 4 3 2" xfId="96" xr:uid="{674EAE5A-DB38-4142-B3E6-9EF88F3AF668}"/>
    <cellStyle name="Normal 5 4 3 2 2" xfId="547" xr:uid="{105E4054-A378-4D18-B636-7B378F897EA8}"/>
    <cellStyle name="Normal 5 4 3 2 2 2" xfId="548" xr:uid="{4D7FC989-9BE0-4BE1-9BAF-8ADCFA7F7DF1}"/>
    <cellStyle name="Normal 5 4 3 2 2 2 2" xfId="1249" xr:uid="{0DD26EB7-3D24-44B6-B231-5B7F4D4149FA}"/>
    <cellStyle name="Normal 5 4 3 2 2 2 2 2" xfId="1250" xr:uid="{B60CE273-D755-47A8-B9B7-D7EE3BE16AC3}"/>
    <cellStyle name="Normal 5 4 3 2 2 2 2 2 2" xfId="5525" xr:uid="{49278C47-FEC3-4928-BB9E-4AD01046325B}"/>
    <cellStyle name="Normal 5 4 3 2 2 2 2 3" xfId="5526" xr:uid="{20574606-09ED-4ECB-A1BE-B17305413C55}"/>
    <cellStyle name="Normal 5 4 3 2 2 2 3" xfId="1251" xr:uid="{04EA3941-2C2D-483F-A5D6-DCFCE25D84C2}"/>
    <cellStyle name="Normal 5 4 3 2 2 2 3 2" xfId="5527" xr:uid="{C5924BFE-19E3-4E21-A173-3E44859D3729}"/>
    <cellStyle name="Normal 5 4 3 2 2 2 4" xfId="5528" xr:uid="{48DFD08A-2B9A-4BF8-BA62-A23074479167}"/>
    <cellStyle name="Normal 5 4 3 2 2 3" xfId="1252" xr:uid="{7160970E-61BB-4CC8-A3E6-798797D7DCDA}"/>
    <cellStyle name="Normal 5 4 3 2 2 3 2" xfId="1253" xr:uid="{77B4521D-89C6-41AA-A80B-7E9F678DE087}"/>
    <cellStyle name="Normal 5 4 3 2 2 3 2 2" xfId="5529" xr:uid="{BA02F81B-AE61-4ABE-B1FD-EA17FEF50FB2}"/>
    <cellStyle name="Normal 5 4 3 2 2 3 3" xfId="5530" xr:uid="{0C2C1E93-EFC3-4C7F-BC04-C3F19C940198}"/>
    <cellStyle name="Normal 5 4 3 2 2 4" xfId="1254" xr:uid="{FF3F5C8B-230D-4166-96EC-BAFCB39E5DE0}"/>
    <cellStyle name="Normal 5 4 3 2 2 4 2" xfId="5531" xr:uid="{F1CB2CC3-588C-44EF-B2B8-F44DC8994D6F}"/>
    <cellStyle name="Normal 5 4 3 2 2 5" xfId="5532" xr:uid="{9DB792C9-1F98-41B2-BED7-B29114398128}"/>
    <cellStyle name="Normal 5 4 3 2 3" xfId="549" xr:uid="{1BF5CB7F-FEA5-4CA8-962C-BAF31DD1B52B}"/>
    <cellStyle name="Normal 5 4 3 2 3 2" xfId="1255" xr:uid="{808FD660-B470-4379-9FF0-ED9376D1C445}"/>
    <cellStyle name="Normal 5 4 3 2 3 2 2" xfId="1256" xr:uid="{C126D32E-C3C9-48D3-BCCD-EC9328A7456F}"/>
    <cellStyle name="Normal 5 4 3 2 3 2 2 2" xfId="5533" xr:uid="{72DB335B-04A8-4B04-8387-CE90C8A8471B}"/>
    <cellStyle name="Normal 5 4 3 2 3 2 3" xfId="5534" xr:uid="{D2974CD5-D6C9-45A1-A7FC-187698788D97}"/>
    <cellStyle name="Normal 5 4 3 2 3 3" xfId="1257" xr:uid="{47198917-758D-4975-AF6E-FC99AD52296C}"/>
    <cellStyle name="Normal 5 4 3 2 3 3 2" xfId="5535" xr:uid="{0BB919BD-A308-4151-BE7F-F9E8DDEDFF14}"/>
    <cellStyle name="Normal 5 4 3 2 3 4" xfId="2852" xr:uid="{2E6AE7FF-FD58-4D8D-A26B-C04FA64FD503}"/>
    <cellStyle name="Normal 5 4 3 2 4" xfId="1258" xr:uid="{5C2ABC49-E51C-4C2D-8D51-EF312DC00C6F}"/>
    <cellStyle name="Normal 5 4 3 2 4 2" xfId="1259" xr:uid="{07FFF6DE-B336-4C2D-A388-788DC71C0436}"/>
    <cellStyle name="Normal 5 4 3 2 4 2 2" xfId="5536" xr:uid="{8BF0D8B1-039E-4BD3-898F-0031D06EA107}"/>
    <cellStyle name="Normal 5 4 3 2 4 3" xfId="5537" xr:uid="{4AACBE22-99DE-4069-985F-E232F33FC442}"/>
    <cellStyle name="Normal 5 4 3 2 5" xfId="1260" xr:uid="{F1EAE1E9-3C75-4019-96DD-523B402DBEDF}"/>
    <cellStyle name="Normal 5 4 3 2 5 2" xfId="5538" xr:uid="{16F930AD-C993-418D-AABF-7B4F6D1F5AD2}"/>
    <cellStyle name="Normal 5 4 3 2 6" xfId="2853" xr:uid="{5887F1F5-6C0B-4F56-86C8-F0AF1CFA51A0}"/>
    <cellStyle name="Normal 5 4 3 3" xfId="299" xr:uid="{A87E385B-2B8A-4E32-8F04-B3A71A572215}"/>
    <cellStyle name="Normal 5 4 3 3 2" xfId="550" xr:uid="{13846132-C0C6-4E24-859B-89F80E0AE225}"/>
    <cellStyle name="Normal 5 4 3 3 2 2" xfId="551" xr:uid="{67ACA727-EACD-4EB5-9421-0718D77EF1AB}"/>
    <cellStyle name="Normal 5 4 3 3 2 2 2" xfId="1261" xr:uid="{1B378F3D-55C2-4A87-ADFF-D9EC92F02D16}"/>
    <cellStyle name="Normal 5 4 3 3 2 2 2 2" xfId="1262" xr:uid="{4CE4D3AB-8FE6-4CBB-8190-5710B05A38CB}"/>
    <cellStyle name="Normal 5 4 3 3 2 2 3" xfId="1263" xr:uid="{F416BF45-9CC1-4AAE-8210-94FAE9912880}"/>
    <cellStyle name="Normal 5 4 3 3 2 3" xfId="1264" xr:uid="{83ADBE64-CA01-498E-9365-422B82FBB030}"/>
    <cellStyle name="Normal 5 4 3 3 2 3 2" xfId="1265" xr:uid="{B209094A-B01A-4478-AD53-BCF7D9008F58}"/>
    <cellStyle name="Normal 5 4 3 3 2 4" xfId="1266" xr:uid="{6FF51BEE-716A-4280-B064-E4CB6B3A58CB}"/>
    <cellStyle name="Normal 5 4 3 3 3" xfId="552" xr:uid="{ADF1FFDB-4C07-4492-8BED-87733CCEDBA9}"/>
    <cellStyle name="Normal 5 4 3 3 3 2" xfId="1267" xr:uid="{77F84393-CCE8-4422-A280-52FF0670EF25}"/>
    <cellStyle name="Normal 5 4 3 3 3 2 2" xfId="1268" xr:uid="{A12F3B13-C7F9-4B6F-93DF-2B7C7178681F}"/>
    <cellStyle name="Normal 5 4 3 3 3 3" xfId="1269" xr:uid="{FF0DF29F-DBB9-4014-BCE2-05EE16DF4BA8}"/>
    <cellStyle name="Normal 5 4 3 3 4" xfId="1270" xr:uid="{02537742-0887-4687-B7DE-E83FA480E3E1}"/>
    <cellStyle name="Normal 5 4 3 3 4 2" xfId="1271" xr:uid="{0EFBF979-3731-4BAF-BB4D-52978F6009EC}"/>
    <cellStyle name="Normal 5 4 3 3 5" xfId="1272" xr:uid="{591746E8-9E0D-4F53-8318-355A83326BFE}"/>
    <cellStyle name="Normal 5 4 3 4" xfId="300" xr:uid="{BC19675E-405C-41E5-A482-8958775C821E}"/>
    <cellStyle name="Normal 5 4 3 4 2" xfId="553" xr:uid="{FAD27B23-CBE1-4C96-A1D7-2165053159EE}"/>
    <cellStyle name="Normal 5 4 3 4 2 2" xfId="1273" xr:uid="{D4AED937-2CA1-4204-9A37-D65016680A88}"/>
    <cellStyle name="Normal 5 4 3 4 2 2 2" xfId="1274" xr:uid="{4EDB0CB8-D3C8-4F6E-82CD-080450BD8619}"/>
    <cellStyle name="Normal 5 4 3 4 2 3" xfId="1275" xr:uid="{2EA87F26-E98D-44E0-A160-CC5B4BCE1530}"/>
    <cellStyle name="Normal 5 4 3 4 3" xfId="1276" xr:uid="{8A59AAE0-7B28-4840-8042-49651D064AC8}"/>
    <cellStyle name="Normal 5 4 3 4 3 2" xfId="1277" xr:uid="{1823A336-17EC-43F4-B5AF-FCEE3B4115C5}"/>
    <cellStyle name="Normal 5 4 3 4 4" xfId="1278" xr:uid="{EDCB42BC-7228-4B4C-8E96-232C7E2B8D26}"/>
    <cellStyle name="Normal 5 4 3 5" xfId="554" xr:uid="{080BC8F3-952F-43D8-AAC6-802D2538DD99}"/>
    <cellStyle name="Normal 5 4 3 5 2" xfId="1279" xr:uid="{E3606C44-182A-4414-95EA-48E31CE7C775}"/>
    <cellStyle name="Normal 5 4 3 5 2 2" xfId="1280" xr:uid="{A1DCF7DA-E638-49B4-B3F7-C024C210D9EE}"/>
    <cellStyle name="Normal 5 4 3 5 3" xfId="1281" xr:uid="{3938E216-C556-4D6C-AB63-D8BD20EB460A}"/>
    <cellStyle name="Normal 5 4 3 5 4" xfId="2854" xr:uid="{CF28516A-93F9-4139-94F5-7075A2F795C3}"/>
    <cellStyle name="Normal 5 4 3 6" xfId="1282" xr:uid="{B03BE21A-DB65-4233-98C0-B12AB49BA407}"/>
    <cellStyle name="Normal 5 4 3 6 2" xfId="1283" xr:uid="{6EC55EE4-ECF2-4851-A446-C6EF92AEA70C}"/>
    <cellStyle name="Normal 5 4 3 7" xfId="1284" xr:uid="{CA141063-061B-4FEC-B8DC-C006F3B363CC}"/>
    <cellStyle name="Normal 5 4 3 8" xfId="2855" xr:uid="{2EF814E6-7D8F-4248-BBD3-0798D548CC62}"/>
    <cellStyle name="Normal 5 4 4" xfId="97" xr:uid="{79EED3CA-37E5-4124-8342-5E40AC79D944}"/>
    <cellStyle name="Normal 5 4 4 2" xfId="446" xr:uid="{42AD384D-2F9F-4984-BACC-E3D9DB4D02C0}"/>
    <cellStyle name="Normal 5 4 4 2 2" xfId="555" xr:uid="{16AEEE22-8895-4AF7-8EE8-7263DEB93ED2}"/>
    <cellStyle name="Normal 5 4 4 2 2 2" xfId="1285" xr:uid="{25115BEC-C596-4F63-9B9D-3BF4E4D85694}"/>
    <cellStyle name="Normal 5 4 4 2 2 2 2" xfId="1286" xr:uid="{8EDA282E-2727-4F2D-8376-B466A01BE9CC}"/>
    <cellStyle name="Normal 5 4 4 2 2 2 2 2" xfId="5539" xr:uid="{27967C78-BE78-420F-B25E-D8EC69D63D65}"/>
    <cellStyle name="Normal 5 4 4 2 2 2 3" xfId="5540" xr:uid="{5E5B95BE-72C4-402E-B3BA-25F825E8C366}"/>
    <cellStyle name="Normal 5 4 4 2 2 3" xfId="1287" xr:uid="{3FD691EB-AD9D-4D20-8ADB-0E1DBDCD00F0}"/>
    <cellStyle name="Normal 5 4 4 2 2 3 2" xfId="5541" xr:uid="{AD2BDA3B-CD44-4AAD-8A17-BB74859B27D8}"/>
    <cellStyle name="Normal 5 4 4 2 2 4" xfId="2856" xr:uid="{6401F1F1-1F34-4A28-B8A0-6CA77BD795BC}"/>
    <cellStyle name="Normal 5 4 4 2 3" xfId="1288" xr:uid="{D984D53B-3FE9-45E2-9960-B08A1C337154}"/>
    <cellStyle name="Normal 5 4 4 2 3 2" xfId="1289" xr:uid="{A23792E8-3F67-4B6F-BE71-140E3954EF06}"/>
    <cellStyle name="Normal 5 4 4 2 3 2 2" xfId="5542" xr:uid="{7EAFDC39-C62C-4DD7-A1FC-1F2E2E5E497D}"/>
    <cellStyle name="Normal 5 4 4 2 3 3" xfId="5543" xr:uid="{A5BE4869-1154-4C5C-A03D-E09FD450A471}"/>
    <cellStyle name="Normal 5 4 4 2 4" xfId="1290" xr:uid="{0F94CB3D-51FD-4B2B-8620-E06FEAC9F26E}"/>
    <cellStyle name="Normal 5 4 4 2 4 2" xfId="5544" xr:uid="{473961CF-A250-43FA-8310-5C98BA50A0A1}"/>
    <cellStyle name="Normal 5 4 4 2 5" xfId="2857" xr:uid="{2F7691CF-187D-4370-BB99-07FC2FEF2BF4}"/>
    <cellStyle name="Normal 5 4 4 3" xfId="556" xr:uid="{E1D6966F-82FE-4400-933A-7AAFFF6D999B}"/>
    <cellStyle name="Normal 5 4 4 3 2" xfId="1291" xr:uid="{D024CA63-2BFF-41B7-9304-C45D613E4C50}"/>
    <cellStyle name="Normal 5 4 4 3 2 2" xfId="1292" xr:uid="{28780567-63B7-407F-85C0-643688B3EF5A}"/>
    <cellStyle name="Normal 5 4 4 3 2 2 2" xfId="5545" xr:uid="{F8C15704-13B7-4B68-8A4D-C575B42EB924}"/>
    <cellStyle name="Normal 5 4 4 3 2 3" xfId="5546" xr:uid="{A6E4665C-6F08-4CA8-B4F5-6C032E4E15F3}"/>
    <cellStyle name="Normal 5 4 4 3 3" xfId="1293" xr:uid="{9A5E5EAF-47A8-4026-84CD-815A759AE58B}"/>
    <cellStyle name="Normal 5 4 4 3 3 2" xfId="5547" xr:uid="{18D900BD-5C8A-4CC8-BA6D-7B6A78F0D1DE}"/>
    <cellStyle name="Normal 5 4 4 3 4" xfId="2858" xr:uid="{1C5630ED-C2C4-48F9-A9E0-9BF2908F6DE7}"/>
    <cellStyle name="Normal 5 4 4 4" xfId="1294" xr:uid="{69EFFD08-AFBF-4627-A2EC-FC53F5AA65CB}"/>
    <cellStyle name="Normal 5 4 4 4 2" xfId="1295" xr:uid="{EA6F39DD-0012-493D-82F7-D5FB4D71D45C}"/>
    <cellStyle name="Normal 5 4 4 4 2 2" xfId="5548" xr:uid="{61A1FF1C-5AE9-4A5F-912F-85BEF61F9688}"/>
    <cellStyle name="Normal 5 4 4 4 3" xfId="2859" xr:uid="{271D6DD2-A510-41BC-B330-25075AA32806}"/>
    <cellStyle name="Normal 5 4 4 4 4" xfId="2860" xr:uid="{E6D7596F-639E-4709-8CA7-FC320E7E54CC}"/>
    <cellStyle name="Normal 5 4 4 5" xfId="1296" xr:uid="{360B8B0C-9DB7-428F-B45C-14CCD1ED28BC}"/>
    <cellStyle name="Normal 5 4 4 5 2" xfId="5549" xr:uid="{8EF44600-0A6E-432F-9EBC-E11A6041E6D9}"/>
    <cellStyle name="Normal 5 4 4 6" xfId="2861" xr:uid="{624E6B8B-E029-4FEE-820C-C9208C52C61A}"/>
    <cellStyle name="Normal 5 4 4 7" xfId="2862" xr:uid="{979491BC-B38E-42F2-AB08-10E9AC05D8A3}"/>
    <cellStyle name="Normal 5 4 5" xfId="301" xr:uid="{80AB5710-4FC1-4536-BCA3-D9921607293C}"/>
    <cellStyle name="Normal 5 4 5 2" xfId="557" xr:uid="{F23AF7AC-09A1-4F3E-A7BA-7C891BC61BD3}"/>
    <cellStyle name="Normal 5 4 5 2 2" xfId="558" xr:uid="{27CAF316-E590-45E1-94EB-D25A35C5DFE4}"/>
    <cellStyle name="Normal 5 4 5 2 2 2" xfId="1297" xr:uid="{83149DAA-A334-4FC3-94CD-E325E59AD93A}"/>
    <cellStyle name="Normal 5 4 5 2 2 2 2" xfId="1298" xr:uid="{7D49DC26-459F-4DB6-892F-E232C2F55FA8}"/>
    <cellStyle name="Normal 5 4 5 2 2 3" xfId="1299" xr:uid="{3A558EAA-35AD-4C95-BCD4-A2D1E2C6E6DE}"/>
    <cellStyle name="Normal 5 4 5 2 3" xfId="1300" xr:uid="{9B25F86D-7C72-4C13-9AE9-806EDF1A1BE5}"/>
    <cellStyle name="Normal 5 4 5 2 3 2" xfId="1301" xr:uid="{A63809AB-9A62-44EA-9556-C969F3F5F2A7}"/>
    <cellStyle name="Normal 5 4 5 2 4" xfId="1302" xr:uid="{8CCC6A71-E59D-41BD-9611-E7E3BB35AA96}"/>
    <cellStyle name="Normal 5 4 5 3" xfId="559" xr:uid="{F1B025C1-83FD-43BA-8A0D-16C108D43536}"/>
    <cellStyle name="Normal 5 4 5 3 2" xfId="1303" xr:uid="{2159B724-D44A-4182-B3B5-4D9E517F6ADE}"/>
    <cellStyle name="Normal 5 4 5 3 2 2" xfId="1304" xr:uid="{50505666-2CE0-4D5F-A883-6A3698DE3AA1}"/>
    <cellStyle name="Normal 5 4 5 3 3" xfId="1305" xr:uid="{11CB26D8-ECA4-4AFF-B1D7-4BAAD973B614}"/>
    <cellStyle name="Normal 5 4 5 3 4" xfId="2863" xr:uid="{4914DED0-C171-4A7B-9867-0CF5E30C459D}"/>
    <cellStyle name="Normal 5 4 5 4" xfId="1306" xr:uid="{A180D445-067F-485F-8F04-D28BFE81DAC2}"/>
    <cellStyle name="Normal 5 4 5 4 2" xfId="1307" xr:uid="{80EC98BB-F4A4-4952-9B94-FD6AA9AE1395}"/>
    <cellStyle name="Normal 5 4 5 5" xfId="1308" xr:uid="{3D502743-A891-4EC7-877F-22D3DEB42218}"/>
    <cellStyle name="Normal 5 4 5 6" xfId="2864" xr:uid="{DD692618-842D-41E7-B870-9247A54CC137}"/>
    <cellStyle name="Normal 5 4 6" xfId="302" xr:uid="{CDE42DEA-DA8E-46E7-B832-8A8EC92962D5}"/>
    <cellStyle name="Normal 5 4 6 2" xfId="560" xr:uid="{A37834BD-3D65-4AF0-8C49-C18603C2731C}"/>
    <cellStyle name="Normal 5 4 6 2 2" xfId="1309" xr:uid="{21917074-2FA3-41C7-A59C-EE466D4F5469}"/>
    <cellStyle name="Normal 5 4 6 2 2 2" xfId="1310" xr:uid="{8F01034B-251D-47DF-AFA3-F7330913FF3C}"/>
    <cellStyle name="Normal 5 4 6 2 3" xfId="1311" xr:uid="{BA6EA6ED-2076-4D9E-98B8-18842BEA4382}"/>
    <cellStyle name="Normal 5 4 6 2 4" xfId="2865" xr:uid="{08B97FEA-CEF3-4427-B435-80CC9F636DC0}"/>
    <cellStyle name="Normal 5 4 6 3" xfId="1312" xr:uid="{6F1B42AA-75A0-4A07-A77A-54704015AB79}"/>
    <cellStyle name="Normal 5 4 6 3 2" xfId="1313" xr:uid="{C2BC7146-C48F-4EB0-80CE-E8DC5E1BE7E5}"/>
    <cellStyle name="Normal 5 4 6 4" xfId="1314" xr:uid="{B6B78D88-30D4-42AA-9E4B-40DC91DD0D1F}"/>
    <cellStyle name="Normal 5 4 6 5" xfId="2866" xr:uid="{94F9B2E6-6D27-4494-B65C-12BB2523A8EF}"/>
    <cellStyle name="Normal 5 4 7" xfId="561" xr:uid="{0B1EA88B-6671-40C3-B3CB-69013294FDEE}"/>
    <cellStyle name="Normal 5 4 7 2" xfId="1315" xr:uid="{95CD919D-E607-47D7-A3C2-A42CEEF15F85}"/>
    <cellStyle name="Normal 5 4 7 2 2" xfId="1316" xr:uid="{B38DA3BC-DB3F-47B0-8D71-069557B76B0E}"/>
    <cellStyle name="Normal 5 4 7 2 3" xfId="4418" xr:uid="{B6A61408-F70B-4189-8D52-4D7124DDF540}"/>
    <cellStyle name="Normal 5 4 7 2 3 2" xfId="5550" xr:uid="{564C49C9-9B4B-468E-ACC8-1D4D2D31E49B}"/>
    <cellStyle name="Normal 5 4 7 3" xfId="1317" xr:uid="{67683C6C-C8EC-468D-8259-F6945C2D328A}"/>
    <cellStyle name="Normal 5 4 7 4" xfId="2867" xr:uid="{10359C0D-9CE0-401B-95C4-C54431C4336D}"/>
    <cellStyle name="Normal 5 4 7 4 2" xfId="4583" xr:uid="{12E47B39-3379-49D4-9B2D-6ADC32A9E3B4}"/>
    <cellStyle name="Normal 5 4 7 4 3" xfId="4684" xr:uid="{173B121B-D3AF-4C8A-98BB-53D1EAA2F1AB}"/>
    <cellStyle name="Normal 5 4 7 4 4" xfId="4610" xr:uid="{6800C1F0-09DA-48A6-A4F4-760FAB0CCD51}"/>
    <cellStyle name="Normal 5 4 8" xfId="1318" xr:uid="{0B8001CA-9E4B-43B6-AF29-9736C59DB588}"/>
    <cellStyle name="Normal 5 4 8 2" xfId="1319" xr:uid="{EFD8EF4F-CA84-464A-ACD0-063B9CEC31B4}"/>
    <cellStyle name="Normal 5 4 8 3" xfId="2868" xr:uid="{FFC283A2-3E16-4CBA-A1AB-670F4FD86ACD}"/>
    <cellStyle name="Normal 5 4 8 4" xfId="2869" xr:uid="{B889929F-EAE4-403E-B255-522CB26EDFEA}"/>
    <cellStyle name="Normal 5 4 9" xfId="1320" xr:uid="{5D50B7D9-3222-4DE9-8E45-A336D6139737}"/>
    <cellStyle name="Normal 5 5" xfId="98" xr:uid="{679C9E09-91FB-428F-A35F-126CE7A1F7CA}"/>
    <cellStyle name="Normal 5 5 10" xfId="2870" xr:uid="{598F2DD6-7346-4A0E-8D5E-07DA16C7D1CE}"/>
    <cellStyle name="Normal 5 5 11" xfId="2871" xr:uid="{60E2F6B4-492B-4179-8443-9180484DE197}"/>
    <cellStyle name="Normal 5 5 2" xfId="99" xr:uid="{75965182-EF85-486B-B6CE-EB00CD8FE5A0}"/>
    <cellStyle name="Normal 5 5 2 2" xfId="100" xr:uid="{3804E4B1-885F-4242-831E-66D6B7123C29}"/>
    <cellStyle name="Normal 5 5 2 2 2" xfId="303" xr:uid="{884C4B1F-58B7-4FD3-94C5-F0956122DF32}"/>
    <cellStyle name="Normal 5 5 2 2 2 2" xfId="562" xr:uid="{49BCAA7B-E8A2-492A-820C-799C7BCD955C}"/>
    <cellStyle name="Normal 5 5 2 2 2 2 2" xfId="1321" xr:uid="{CC33B8FF-A67B-49B2-8FE8-10F41B5CBC7E}"/>
    <cellStyle name="Normal 5 5 2 2 2 2 2 2" xfId="1322" xr:uid="{46E94F34-90B9-4FAF-88D1-ACD568305B37}"/>
    <cellStyle name="Normal 5 5 2 2 2 2 2 2 2" xfId="5551" xr:uid="{B514D861-1EB3-4C4C-9830-65A1409483D2}"/>
    <cellStyle name="Normal 5 5 2 2 2 2 2 3" xfId="5552" xr:uid="{A83116D8-6C4A-42F3-B26A-B7722C8B2ACB}"/>
    <cellStyle name="Normal 5 5 2 2 2 2 3" xfId="1323" xr:uid="{12EA1834-F2E4-4E14-949C-305A372B39CD}"/>
    <cellStyle name="Normal 5 5 2 2 2 2 3 2" xfId="5553" xr:uid="{6DA833D9-117C-4BF9-89DB-186806700733}"/>
    <cellStyle name="Normal 5 5 2 2 2 2 4" xfId="2872" xr:uid="{80F848C3-C1A3-4758-A83F-09ACE4A0DB60}"/>
    <cellStyle name="Normal 5 5 2 2 2 3" xfId="1324" xr:uid="{A858B52C-1965-4712-AE31-473CB3D3F1D1}"/>
    <cellStyle name="Normal 5 5 2 2 2 3 2" xfId="1325" xr:uid="{D2F7A5F7-58F5-4926-BA4B-93CB7BF40552}"/>
    <cellStyle name="Normal 5 5 2 2 2 3 2 2" xfId="5554" xr:uid="{33597B71-FDFC-4260-A676-3C9FA106E919}"/>
    <cellStyle name="Normal 5 5 2 2 2 3 3" xfId="2873" xr:uid="{DA5A4B86-0FFD-4E17-B958-0C973CA2C394}"/>
    <cellStyle name="Normal 5 5 2 2 2 3 4" xfId="2874" xr:uid="{0F5105EC-03AA-4B41-A577-2C4CBEB86ABC}"/>
    <cellStyle name="Normal 5 5 2 2 2 4" xfId="1326" xr:uid="{307B241F-1C42-4700-99E0-25514479F569}"/>
    <cellStyle name="Normal 5 5 2 2 2 4 2" xfId="5555" xr:uid="{13B51569-FEE7-40E5-9F17-098973D085AE}"/>
    <cellStyle name="Normal 5 5 2 2 2 5" xfId="2875" xr:uid="{6D36B0BD-51F7-4C10-853B-2FF0416A4283}"/>
    <cellStyle name="Normal 5 5 2 2 2 6" xfId="2876" xr:uid="{90971209-B3FB-4364-A101-AF5FA9BBDD2A}"/>
    <cellStyle name="Normal 5 5 2 2 3" xfId="563" xr:uid="{4C15543C-E5DA-47B2-AF25-0B75F8DB2118}"/>
    <cellStyle name="Normal 5 5 2 2 3 2" xfId="1327" xr:uid="{4F9E00CA-6355-46C1-AF66-084EC9D49513}"/>
    <cellStyle name="Normal 5 5 2 2 3 2 2" xfId="1328" xr:uid="{E2D1B37A-E63E-4474-BAD2-9EA270B5DD89}"/>
    <cellStyle name="Normal 5 5 2 2 3 2 2 2" xfId="5556" xr:uid="{5872A0F1-ADCC-4EB5-AB0D-2B02EEA0224E}"/>
    <cellStyle name="Normal 5 5 2 2 3 2 3" xfId="2877" xr:uid="{04C2D01C-F704-4CCF-B8CF-0345A016D41C}"/>
    <cellStyle name="Normal 5 5 2 2 3 2 4" xfId="2878" xr:uid="{35097B9E-E108-4637-AF30-B67772A46187}"/>
    <cellStyle name="Normal 5 5 2 2 3 3" xfId="1329" xr:uid="{DA93ADE2-B59A-4ACC-B7B7-099541AF4B2E}"/>
    <cellStyle name="Normal 5 5 2 2 3 3 2" xfId="5557" xr:uid="{692BC1E4-437D-4901-9E3E-AB50AF2EC433}"/>
    <cellStyle name="Normal 5 5 2 2 3 4" xfId="2879" xr:uid="{BC3D3F2E-5DFD-4266-89DB-E37610812ABD}"/>
    <cellStyle name="Normal 5 5 2 2 3 5" xfId="2880" xr:uid="{6492A862-21B3-441F-BA49-CCA4144F3AFC}"/>
    <cellStyle name="Normal 5 5 2 2 4" xfId="1330" xr:uid="{045F2B8C-F569-416A-86F3-81AB0681A3FE}"/>
    <cellStyle name="Normal 5 5 2 2 4 2" xfId="1331" xr:uid="{CA36FC90-7FDF-4A54-A381-6BE7CD81ACB3}"/>
    <cellStyle name="Normal 5 5 2 2 4 2 2" xfId="5558" xr:uid="{BE081FF0-AEAA-41CE-B2B6-4A6FB983458A}"/>
    <cellStyle name="Normal 5 5 2 2 4 3" xfId="2881" xr:uid="{1A9EEAC5-7FBF-4330-B9D7-44BE779A3224}"/>
    <cellStyle name="Normal 5 5 2 2 4 4" xfId="2882" xr:uid="{D29558F4-25C2-4D27-9B13-DA0AF444F112}"/>
    <cellStyle name="Normal 5 5 2 2 5" xfId="1332" xr:uid="{795EED9E-6270-43AB-90DC-DCA4861BD051}"/>
    <cellStyle name="Normal 5 5 2 2 5 2" xfId="2883" xr:uid="{764B16BF-35BC-4D29-AB08-8D030C3838BF}"/>
    <cellStyle name="Normal 5 5 2 2 5 3" xfId="2884" xr:uid="{17EF9A28-BB99-4958-9354-135ACBD36382}"/>
    <cellStyle name="Normal 5 5 2 2 5 4" xfId="2885" xr:uid="{FB87B405-74F8-4934-B163-F5BA255F4CB7}"/>
    <cellStyle name="Normal 5 5 2 2 6" xfId="2886" xr:uid="{D11313BD-1169-48E8-B4E4-0BEEB8D7DFFB}"/>
    <cellStyle name="Normal 5 5 2 2 7" xfId="2887" xr:uid="{15CEC766-22D9-45AD-A5E9-4C48887E7393}"/>
    <cellStyle name="Normal 5 5 2 2 8" xfId="2888" xr:uid="{74109846-9EF4-4A10-B7D4-135A1A94BD7D}"/>
    <cellStyle name="Normal 5 5 2 3" xfId="304" xr:uid="{389753CC-5F7D-40BD-99FE-DE593BE16935}"/>
    <cellStyle name="Normal 5 5 2 3 2" xfId="564" xr:uid="{B7E06026-467C-40B3-B5FC-DFA6176DDD84}"/>
    <cellStyle name="Normal 5 5 2 3 2 2" xfId="565" xr:uid="{AE0FC82E-E804-4081-BA42-C590DFA62009}"/>
    <cellStyle name="Normal 5 5 2 3 2 2 2" xfId="1333" xr:uid="{AD2A65DA-6C36-402C-A61C-48C751DB766D}"/>
    <cellStyle name="Normal 5 5 2 3 2 2 2 2" xfId="1334" xr:uid="{645FCEE0-4AF9-4EF7-805D-5E65319E31F8}"/>
    <cellStyle name="Normal 5 5 2 3 2 2 3" xfId="1335" xr:uid="{55F3F87A-00DC-4B92-AF8D-D245C3F6503F}"/>
    <cellStyle name="Normal 5 5 2 3 2 3" xfId="1336" xr:uid="{1C293A22-6B41-47DE-8F1E-A3069C1E717E}"/>
    <cellStyle name="Normal 5 5 2 3 2 3 2" xfId="1337" xr:uid="{D2D6FE68-8CA7-48A8-B962-8BF295C63273}"/>
    <cellStyle name="Normal 5 5 2 3 2 4" xfId="1338" xr:uid="{364813F6-1A68-43D9-A137-BFECEF256508}"/>
    <cellStyle name="Normal 5 5 2 3 3" xfId="566" xr:uid="{5A11BBB5-E61A-4273-B514-A073F2356C2F}"/>
    <cellStyle name="Normal 5 5 2 3 3 2" xfId="1339" xr:uid="{7CF59E2B-CC60-4C14-8E3A-2A57F9F2BD00}"/>
    <cellStyle name="Normal 5 5 2 3 3 2 2" xfId="1340" xr:uid="{5275BA96-0978-4422-B056-AF1B2343E05F}"/>
    <cellStyle name="Normal 5 5 2 3 3 3" xfId="1341" xr:uid="{3594749B-DD0D-4896-829D-21DC403309C6}"/>
    <cellStyle name="Normal 5 5 2 3 3 4" xfId="2889" xr:uid="{85C03A80-E3EB-4CFD-A0D6-77CD804105AF}"/>
    <cellStyle name="Normal 5 5 2 3 4" xfId="1342" xr:uid="{479C5D48-79FB-4925-B58C-5ABBE9248CC0}"/>
    <cellStyle name="Normal 5 5 2 3 4 2" xfId="1343" xr:uid="{6D340783-2A51-4788-9FE6-B561898F378C}"/>
    <cellStyle name="Normal 5 5 2 3 5" xfId="1344" xr:uid="{D8F84741-8423-4A32-A9C9-2C77E6D8B58D}"/>
    <cellStyle name="Normal 5 5 2 3 6" xfId="2890" xr:uid="{3338B704-0616-4D88-9F64-BFCEFF74AFAB}"/>
    <cellStyle name="Normal 5 5 2 4" xfId="305" xr:uid="{F6C43706-3609-436D-A9E4-8AFEF2F5D487}"/>
    <cellStyle name="Normal 5 5 2 4 2" xfId="567" xr:uid="{FE160DA9-E763-49D0-8EE8-64C4791F8B00}"/>
    <cellStyle name="Normal 5 5 2 4 2 2" xfId="1345" xr:uid="{A4371D96-A54C-450E-AFD5-F1482A3E2B8E}"/>
    <cellStyle name="Normal 5 5 2 4 2 2 2" xfId="1346" xr:uid="{D0269545-64C2-460B-BB3D-462606BEB58C}"/>
    <cellStyle name="Normal 5 5 2 4 2 3" xfId="1347" xr:uid="{AEDE593B-DE3A-437E-A42C-74AF1F8A2855}"/>
    <cellStyle name="Normal 5 5 2 4 2 4" xfId="2891" xr:uid="{9DD7FA72-840C-4430-80D0-9B9F742C40D7}"/>
    <cellStyle name="Normal 5 5 2 4 3" xfId="1348" xr:uid="{0065B27A-F856-4A3B-876F-9800CC8A3656}"/>
    <cellStyle name="Normal 5 5 2 4 3 2" xfId="1349" xr:uid="{F30EBFBD-F787-463B-BCEA-0A1560728658}"/>
    <cellStyle name="Normal 5 5 2 4 4" xfId="1350" xr:uid="{578DA4A9-2894-4242-A01E-69EEA4636115}"/>
    <cellStyle name="Normal 5 5 2 4 5" xfId="2892" xr:uid="{E6D73159-2100-47EF-815E-80D5F037C2B4}"/>
    <cellStyle name="Normal 5 5 2 5" xfId="306" xr:uid="{678AF306-31DC-4C2C-BB1B-EBE4012AB525}"/>
    <cellStyle name="Normal 5 5 2 5 2" xfId="1351" xr:uid="{0F2EF230-0A98-4D5D-8687-F9520C078759}"/>
    <cellStyle name="Normal 5 5 2 5 2 2" xfId="1352" xr:uid="{3F71DF30-50F4-4184-8FBB-CF819B9E0097}"/>
    <cellStyle name="Normal 5 5 2 5 3" xfId="1353" xr:uid="{D09A4CD9-BECE-4DFC-BFC8-0AA8B66A135F}"/>
    <cellStyle name="Normal 5 5 2 5 4" xfId="2893" xr:uid="{BCB7D467-311F-42C8-9E12-653274D2BE5B}"/>
    <cellStyle name="Normal 5 5 2 6" xfId="1354" xr:uid="{0964D033-29B2-4C33-AC0F-DEE495BC6F77}"/>
    <cellStyle name="Normal 5 5 2 6 2" xfId="1355" xr:uid="{E5894337-8AB4-4884-A89A-F64839BAC2A2}"/>
    <cellStyle name="Normal 5 5 2 6 3" xfId="2894" xr:uid="{54D90571-B36A-406A-BEEE-56C489CD0F62}"/>
    <cellStyle name="Normal 5 5 2 6 4" xfId="2895" xr:uid="{BCC09099-5CCC-43FD-B857-F1A272860EF9}"/>
    <cellStyle name="Normal 5 5 2 7" xfId="1356" xr:uid="{851C483E-D042-446F-8F5D-6BC35AA1BC5D}"/>
    <cellStyle name="Normal 5 5 2 8" xfId="2896" xr:uid="{FD6544E8-4EE7-4C4E-BAB7-24B0B4F6534F}"/>
    <cellStyle name="Normal 5 5 2 9" xfId="2897" xr:uid="{63D55786-AAD1-4D19-BBBA-344107618CFC}"/>
    <cellStyle name="Normal 5 5 3" xfId="101" xr:uid="{39E239A1-2051-4066-A848-B9B73A727D95}"/>
    <cellStyle name="Normal 5 5 3 2" xfId="102" xr:uid="{70BABE95-5A5F-4847-AE3B-98AFE5A41BF1}"/>
    <cellStyle name="Normal 5 5 3 2 2" xfId="568" xr:uid="{88784EE4-0098-48B6-AE6C-2FD978B265C7}"/>
    <cellStyle name="Normal 5 5 3 2 2 2" xfId="1357" xr:uid="{6AB3EDD0-8985-4672-B4FC-416768552EEE}"/>
    <cellStyle name="Normal 5 5 3 2 2 2 2" xfId="1358" xr:uid="{4D0AE42F-E0BF-4AD7-9707-EC7E57FA8AF3}"/>
    <cellStyle name="Normal 5 5 3 2 2 2 2 2" xfId="4468" xr:uid="{C31E20B3-ADA0-42DD-AA46-C3CC21FA1DE5}"/>
    <cellStyle name="Normal 5 5 3 2 2 2 2 2 2" xfId="5559" xr:uid="{BD2D5E34-8C82-4420-B0B5-9A9054D10DAC}"/>
    <cellStyle name="Normal 5 5 3 2 2 2 2 3" xfId="5560" xr:uid="{C3B70A6E-0D3D-4CCE-AC08-6D3C628ADFEC}"/>
    <cellStyle name="Normal 5 5 3 2 2 2 3" xfId="4469" xr:uid="{4FE069D4-6242-45A2-8B7A-087C284FA989}"/>
    <cellStyle name="Normal 5 5 3 2 2 2 3 2" xfId="5561" xr:uid="{6A01B773-A843-47D4-9B61-A18BB7D02161}"/>
    <cellStyle name="Normal 5 5 3 2 2 2 4" xfId="5562" xr:uid="{49609F71-CFA0-424B-B9FF-84BCDF98D38C}"/>
    <cellStyle name="Normal 5 5 3 2 2 3" xfId="1359" xr:uid="{DA3FBD6B-8C5D-43B4-97E4-2D77E52D377F}"/>
    <cellStyle name="Normal 5 5 3 2 2 3 2" xfId="4470" xr:uid="{94D4F9A4-BB38-4D8B-BFFD-6F3C9DB2207A}"/>
    <cellStyle name="Normal 5 5 3 2 2 3 2 2" xfId="5563" xr:uid="{DEC828C9-6165-4A24-ABFC-5C064FFB49D7}"/>
    <cellStyle name="Normal 5 5 3 2 2 3 3" xfId="5564" xr:uid="{5E47CDF3-0311-41DE-9DC7-B619786CE754}"/>
    <cellStyle name="Normal 5 5 3 2 2 4" xfId="2898" xr:uid="{158A7977-49A2-4505-B315-8877E4B43796}"/>
    <cellStyle name="Normal 5 5 3 2 2 4 2" xfId="5565" xr:uid="{F671ECEB-CBA6-4C5B-92BF-65F2DF4EA2C4}"/>
    <cellStyle name="Normal 5 5 3 2 2 5" xfId="5566" xr:uid="{92B1AF16-180A-408C-BC6B-CD12A1B442B7}"/>
    <cellStyle name="Normal 5 5 3 2 3" xfId="1360" xr:uid="{4EFCBE22-9D10-405A-BD6F-4A6169251362}"/>
    <cellStyle name="Normal 5 5 3 2 3 2" xfId="1361" xr:uid="{FDED973F-401D-4A22-A0D1-08EDDF1FC926}"/>
    <cellStyle name="Normal 5 5 3 2 3 2 2" xfId="4471" xr:uid="{717FAB3E-1973-4904-B59C-10977E27D5DA}"/>
    <cellStyle name="Normal 5 5 3 2 3 2 2 2" xfId="5567" xr:uid="{C29E4142-C347-4D58-988F-B62257FC3B44}"/>
    <cellStyle name="Normal 5 5 3 2 3 2 3" xfId="5568" xr:uid="{750199D2-6300-45DC-B77D-0F3298577E88}"/>
    <cellStyle name="Normal 5 5 3 2 3 3" xfId="2899" xr:uid="{F11BA85D-D067-43FB-9C1B-A00AF3A487AA}"/>
    <cellStyle name="Normal 5 5 3 2 3 3 2" xfId="5569" xr:uid="{A2DF3286-5BBA-4E0E-B635-AD4A80A704CD}"/>
    <cellStyle name="Normal 5 5 3 2 3 4" xfId="2900" xr:uid="{59855890-9445-4DCB-901F-CEA138FB4B60}"/>
    <cellStyle name="Normal 5 5 3 2 4" xfId="1362" xr:uid="{5F6584E0-5AD3-4C69-9F52-F4FF15BEF2FC}"/>
    <cellStyle name="Normal 5 5 3 2 4 2" xfId="4472" xr:uid="{146489D9-D74C-46C6-B049-2132EB1BECDA}"/>
    <cellStyle name="Normal 5 5 3 2 4 2 2" xfId="5570" xr:uid="{10A1BEC4-27CE-4AB3-B8E3-0420586C1C29}"/>
    <cellStyle name="Normal 5 5 3 2 4 3" xfId="5571" xr:uid="{78EEA22E-20C9-4F84-BFC6-7F3B52F74EE2}"/>
    <cellStyle name="Normal 5 5 3 2 5" xfId="2901" xr:uid="{A6037301-511D-4A2D-B572-90C896A83292}"/>
    <cellStyle name="Normal 5 5 3 2 5 2" xfId="5572" xr:uid="{170AD463-EA0F-476D-8B0C-01D4B0C8A989}"/>
    <cellStyle name="Normal 5 5 3 2 6" xfId="2902" xr:uid="{746158CF-F039-4109-867C-02ACCB2234C3}"/>
    <cellStyle name="Normal 5 5 3 3" xfId="307" xr:uid="{5877BAD1-5B0B-48FA-BBBF-ADA87F7417E5}"/>
    <cellStyle name="Normal 5 5 3 3 2" xfId="1363" xr:uid="{F0F03351-1B21-485E-8F89-09700CF6E431}"/>
    <cellStyle name="Normal 5 5 3 3 2 2" xfId="1364" xr:uid="{BDB0611B-75C3-4E44-B805-7DA0B6AD74E5}"/>
    <cellStyle name="Normal 5 5 3 3 2 2 2" xfId="4473" xr:uid="{4CFCF0FB-7D8E-44E4-89BA-AA960DA24458}"/>
    <cellStyle name="Normal 5 5 3 3 2 2 2 2" xfId="5573" xr:uid="{156BA3F5-6AE8-4FA9-9744-3292B590D269}"/>
    <cellStyle name="Normal 5 5 3 3 2 2 3" xfId="5574" xr:uid="{5A33C3AF-5834-40F6-8EF7-A85631B10D00}"/>
    <cellStyle name="Normal 5 5 3 3 2 3" xfId="2903" xr:uid="{8128A52B-9396-49AB-9C99-BF4FF9C9741C}"/>
    <cellStyle name="Normal 5 5 3 3 2 3 2" xfId="5575" xr:uid="{7E4C2F8A-56AA-48F9-AE9C-E925DD96F1B8}"/>
    <cellStyle name="Normal 5 5 3 3 2 4" xfId="2904" xr:uid="{C37A60E8-4929-404D-ACBF-302D58669385}"/>
    <cellStyle name="Normal 5 5 3 3 3" xfId="1365" xr:uid="{172EF1F0-0971-43E1-BF95-6BA98643E132}"/>
    <cellStyle name="Normal 5 5 3 3 3 2" xfId="4474" xr:uid="{E63C0638-EBF1-4C8D-8513-3F432C596AE5}"/>
    <cellStyle name="Normal 5 5 3 3 3 2 2" xfId="5576" xr:uid="{CC577245-350B-46F6-956F-0F57286EE25D}"/>
    <cellStyle name="Normal 5 5 3 3 3 3" xfId="5577" xr:uid="{C9B14794-7453-4F1E-A6D2-99691E9928DA}"/>
    <cellStyle name="Normal 5 5 3 3 4" xfId="2905" xr:uid="{F74879FC-077D-4F3B-8459-32FEBF2DA95A}"/>
    <cellStyle name="Normal 5 5 3 3 4 2" xfId="5578" xr:uid="{553A2C5A-5D22-4B17-AE23-1BB4E6F766C3}"/>
    <cellStyle name="Normal 5 5 3 3 5" xfId="2906" xr:uid="{68467216-6F7E-48F1-8494-60D3F5F90BE3}"/>
    <cellStyle name="Normal 5 5 3 4" xfId="1366" xr:uid="{7E141B9A-3108-44A6-B616-D6C15E6FCE40}"/>
    <cellStyle name="Normal 5 5 3 4 2" xfId="1367" xr:uid="{C450AF8E-C38D-4507-BECF-60A4FA86B384}"/>
    <cellStyle name="Normal 5 5 3 4 2 2" xfId="4475" xr:uid="{30D9854C-55A9-4182-B436-4BC6B2E80B35}"/>
    <cellStyle name="Normal 5 5 3 4 2 2 2" xfId="5579" xr:uid="{188D61F3-3E16-496D-818E-89031B086EC4}"/>
    <cellStyle name="Normal 5 5 3 4 2 3" xfId="5580" xr:uid="{897D6BDE-5DD1-45A4-B03F-7EDFCBDCF948}"/>
    <cellStyle name="Normal 5 5 3 4 3" xfId="2907" xr:uid="{2538216E-94AE-4397-BDEC-25D6A22CC191}"/>
    <cellStyle name="Normal 5 5 3 4 3 2" xfId="5581" xr:uid="{0A44FAC6-2349-4201-8D40-A3C83EAC0A45}"/>
    <cellStyle name="Normal 5 5 3 4 4" xfId="2908" xr:uid="{4D847A4C-339D-4052-B3D7-994E6042E24F}"/>
    <cellStyle name="Normal 5 5 3 5" xfId="1368" xr:uid="{B7E932C1-90D9-4DBA-AF83-1ECDEA21310B}"/>
    <cellStyle name="Normal 5 5 3 5 2" xfId="2909" xr:uid="{53BEDA4A-B81C-4321-BEFB-968B208A1052}"/>
    <cellStyle name="Normal 5 5 3 5 2 2" xfId="5582" xr:uid="{F6AD5790-CFE9-4AB7-B388-0AB16251F5C5}"/>
    <cellStyle name="Normal 5 5 3 5 3" xfId="2910" xr:uid="{0F1C499B-03FA-4872-97A4-FE09137B8F19}"/>
    <cellStyle name="Normal 5 5 3 5 4" xfId="2911" xr:uid="{1205620E-62C6-4DAC-B3D1-39CEAD0632A6}"/>
    <cellStyle name="Normal 5 5 3 6" xfId="2912" xr:uid="{84534AD3-0170-485E-877A-461EE5F5834E}"/>
    <cellStyle name="Normal 5 5 3 6 2" xfId="5583" xr:uid="{415DE9C9-7931-4C82-9B5C-043E9A74470D}"/>
    <cellStyle name="Normal 5 5 3 7" xfId="2913" xr:uid="{6BE840C7-0057-44B2-AB26-CFADB4C09EE0}"/>
    <cellStyle name="Normal 5 5 3 8" xfId="2914" xr:uid="{12544982-BEDA-4D02-A408-B5C1A0058E57}"/>
    <cellStyle name="Normal 5 5 4" xfId="103" xr:uid="{EE98479C-822A-4D7A-824E-973C86985708}"/>
    <cellStyle name="Normal 5 5 4 2" xfId="569" xr:uid="{1A290BD7-BF44-4A08-BA25-F4C2AA1DE09D}"/>
    <cellStyle name="Normal 5 5 4 2 2" xfId="570" xr:uid="{19215B74-B6E4-4F9F-9A17-B67860ED6655}"/>
    <cellStyle name="Normal 5 5 4 2 2 2" xfId="1369" xr:uid="{4E5CD54D-EE86-4515-9D93-0EDD10A1EF19}"/>
    <cellStyle name="Normal 5 5 4 2 2 2 2" xfId="1370" xr:uid="{F99548B6-9669-4264-9F95-4778FAE0DEDA}"/>
    <cellStyle name="Normal 5 5 4 2 2 2 2 2" xfId="5584" xr:uid="{4B438375-035C-48E9-A383-71BBF76DF7EF}"/>
    <cellStyle name="Normal 5 5 4 2 2 2 3" xfId="5585" xr:uid="{677A35E8-850C-4D68-9326-A7F161BB7495}"/>
    <cellStyle name="Normal 5 5 4 2 2 3" xfId="1371" xr:uid="{F74DD6A2-2ABC-49C5-B7C6-40BB0491E49E}"/>
    <cellStyle name="Normal 5 5 4 2 2 3 2" xfId="5586" xr:uid="{204560ED-224C-427F-8A19-0EAF47711734}"/>
    <cellStyle name="Normal 5 5 4 2 2 4" xfId="2915" xr:uid="{036F53EB-0347-4DD8-8056-986294DFC210}"/>
    <cellStyle name="Normal 5 5 4 2 3" xfId="1372" xr:uid="{0AE58066-3D9A-4183-BD26-6F9946B7C876}"/>
    <cellStyle name="Normal 5 5 4 2 3 2" xfId="1373" xr:uid="{E36877A9-6037-4A23-8CB6-2679525E5538}"/>
    <cellStyle name="Normal 5 5 4 2 3 2 2" xfId="5587" xr:uid="{963A8495-5D9D-4492-8366-113D43CB3E43}"/>
    <cellStyle name="Normal 5 5 4 2 3 3" xfId="5588" xr:uid="{F888BCED-B173-4F51-81B0-91632FE64261}"/>
    <cellStyle name="Normal 5 5 4 2 4" xfId="1374" xr:uid="{430C53B4-2264-42B9-B734-BA898CB596F6}"/>
    <cellStyle name="Normal 5 5 4 2 4 2" xfId="5589" xr:uid="{DA24D3AD-8D7E-47E3-8EE9-CC057BBADDD1}"/>
    <cellStyle name="Normal 5 5 4 2 5" xfId="2916" xr:uid="{ECF62352-E8AC-48AB-9D2E-C5D4429BF2CD}"/>
    <cellStyle name="Normal 5 5 4 3" xfId="571" xr:uid="{CD949670-4823-412A-A05D-0AF7E2BBFC85}"/>
    <cellStyle name="Normal 5 5 4 3 2" xfId="1375" xr:uid="{5F317C3A-07C5-4404-B53C-263F2DEB53AD}"/>
    <cellStyle name="Normal 5 5 4 3 2 2" xfId="1376" xr:uid="{303BEABD-CDD6-4672-BE40-AD592AF8C2A8}"/>
    <cellStyle name="Normal 5 5 4 3 2 2 2" xfId="5590" xr:uid="{7E7724D5-C0F7-475E-AF64-7799E7F00129}"/>
    <cellStyle name="Normal 5 5 4 3 2 3" xfId="5591" xr:uid="{057175DA-5478-4DA5-875B-21652814EEB9}"/>
    <cellStyle name="Normal 5 5 4 3 3" xfId="1377" xr:uid="{C614CBDD-8EFD-411B-B83B-65E1FE357148}"/>
    <cellStyle name="Normal 5 5 4 3 3 2" xfId="5592" xr:uid="{BDECB6ED-3DC7-402F-B034-D4CABEF67811}"/>
    <cellStyle name="Normal 5 5 4 3 4" xfId="2917" xr:uid="{EBA7D49E-5D76-4552-8DC2-172E7BF8152C}"/>
    <cellStyle name="Normal 5 5 4 4" xfId="1378" xr:uid="{56DB72BF-A8C7-49BA-8906-C85521462B9D}"/>
    <cellStyle name="Normal 5 5 4 4 2" xfId="1379" xr:uid="{275ECAC2-4C1B-4511-8B48-1C797094A825}"/>
    <cellStyle name="Normal 5 5 4 4 2 2" xfId="5593" xr:uid="{E28A290A-3EC9-4126-A7C9-64AACD6B5093}"/>
    <cellStyle name="Normal 5 5 4 4 3" xfId="2918" xr:uid="{09531745-7685-42A1-9239-2BDAC2DA7A96}"/>
    <cellStyle name="Normal 5 5 4 4 4" xfId="2919" xr:uid="{C278A35C-E122-49A9-9EA8-0A94A7FF38BE}"/>
    <cellStyle name="Normal 5 5 4 5" xfId="1380" xr:uid="{3DEB2773-1283-49CA-BFFB-B3B94B0972C9}"/>
    <cellStyle name="Normal 5 5 4 5 2" xfId="5594" xr:uid="{D2934806-D695-4039-8013-E3064356D631}"/>
    <cellStyle name="Normal 5 5 4 6" xfId="2920" xr:uid="{F5A1B639-7EEC-4FFE-A6DD-8DEC7F8B0333}"/>
    <cellStyle name="Normal 5 5 4 7" xfId="2921" xr:uid="{E18413AF-6AD7-458F-8978-E42F60E9B6D4}"/>
    <cellStyle name="Normal 5 5 5" xfId="308" xr:uid="{67992692-36B3-4099-9573-9D446B33B20B}"/>
    <cellStyle name="Normal 5 5 5 2" xfId="572" xr:uid="{2D160489-5C96-4838-811D-F41F5F8E27FC}"/>
    <cellStyle name="Normal 5 5 5 2 2" xfId="1381" xr:uid="{D8A25BCF-5737-4864-B69C-78A39851CB9D}"/>
    <cellStyle name="Normal 5 5 5 2 2 2" xfId="1382" xr:uid="{6C37C253-D9E0-44BD-8AA8-7FDBE3F47C63}"/>
    <cellStyle name="Normal 5 5 5 2 2 2 2" xfId="5595" xr:uid="{190F60B3-1955-4E9C-9DC0-5D77A73C2344}"/>
    <cellStyle name="Normal 5 5 5 2 2 3" xfId="5596" xr:uid="{57E8DB2B-DA72-467A-ACE2-51FC961E99C3}"/>
    <cellStyle name="Normal 5 5 5 2 3" xfId="1383" xr:uid="{FE8FBD87-5B4E-47EA-9F26-19C616525CDA}"/>
    <cellStyle name="Normal 5 5 5 2 3 2" xfId="5597" xr:uid="{3B67D654-4F06-4D49-9AAA-D310B5251361}"/>
    <cellStyle name="Normal 5 5 5 2 4" xfId="2922" xr:uid="{5B531B8C-E9C8-45AA-9802-C2E04DD10656}"/>
    <cellStyle name="Normal 5 5 5 3" xfId="1384" xr:uid="{B0521EE0-90CE-46BC-B07E-077850D08CAB}"/>
    <cellStyle name="Normal 5 5 5 3 2" xfId="1385" xr:uid="{CB0FC6E0-E45C-4356-8DC8-085B449D477E}"/>
    <cellStyle name="Normal 5 5 5 3 2 2" xfId="5598" xr:uid="{337123C6-D227-4298-8689-D909D3B24410}"/>
    <cellStyle name="Normal 5 5 5 3 3" xfId="2923" xr:uid="{C08466A9-9242-4856-9216-44A2FA0661DF}"/>
    <cellStyle name="Normal 5 5 5 3 4" xfId="2924" xr:uid="{42773330-46DD-45BB-9288-8CC9EF8088A9}"/>
    <cellStyle name="Normal 5 5 5 4" xfId="1386" xr:uid="{A2C49D1A-678C-4895-9433-27AD2F8F1460}"/>
    <cellStyle name="Normal 5 5 5 4 2" xfId="5599" xr:uid="{D544F3AE-EE2F-4656-A2FC-4300EF133AFA}"/>
    <cellStyle name="Normal 5 5 5 5" xfId="2925" xr:uid="{9BFBA662-E05D-4BA2-BF94-C95DD8E3391B}"/>
    <cellStyle name="Normal 5 5 5 6" xfId="2926" xr:uid="{77C9AB14-287F-427C-A37F-12151D1A153A}"/>
    <cellStyle name="Normal 5 5 6" xfId="309" xr:uid="{70D465BA-2BF5-4250-81F7-A6351D25EC8F}"/>
    <cellStyle name="Normal 5 5 6 2" xfId="1387" xr:uid="{742783F2-17D9-4DF8-A8A1-4E08F7C86AC9}"/>
    <cellStyle name="Normal 5 5 6 2 2" xfId="1388" xr:uid="{E24679ED-0FC7-4893-A89B-E5C7E8719458}"/>
    <cellStyle name="Normal 5 5 6 2 2 2" xfId="5600" xr:uid="{F88721B3-681F-48CD-93DF-4B317F094347}"/>
    <cellStyle name="Normal 5 5 6 2 3" xfId="2927" xr:uid="{BC735399-2D58-4D65-8805-A2793DE466EB}"/>
    <cellStyle name="Normal 5 5 6 2 4" xfId="2928" xr:uid="{957E9E95-B7E9-4283-ACEB-3DFBECBA437A}"/>
    <cellStyle name="Normal 5 5 6 3" xfId="1389" xr:uid="{C62CB4CE-1B96-4BF5-BA95-80C2D4DB238F}"/>
    <cellStyle name="Normal 5 5 6 3 2" xfId="5601" xr:uid="{3DEF8A98-A339-44BC-ACDB-D12BBADFA84F}"/>
    <cellStyle name="Normal 5 5 6 4" xfId="2929" xr:uid="{9FAB574C-A2B9-4C63-9059-A3353F14F56B}"/>
    <cellStyle name="Normal 5 5 6 5" xfId="2930" xr:uid="{1AACE988-E75A-4BB4-8A36-0A42DDE03891}"/>
    <cellStyle name="Normal 5 5 7" xfId="1390" xr:uid="{0C482C8A-A1F3-4CDE-AC52-93D52E36046F}"/>
    <cellStyle name="Normal 5 5 7 2" xfId="1391" xr:uid="{3204A935-CE62-44C9-96FD-0002DF4E3991}"/>
    <cellStyle name="Normal 5 5 7 2 2" xfId="5602" xr:uid="{D820453A-12D9-47D9-B650-314DCDDEDD71}"/>
    <cellStyle name="Normal 5 5 7 3" xfId="2931" xr:uid="{03F6F23B-B7B3-4480-BF2C-075D2F2E943B}"/>
    <cellStyle name="Normal 5 5 7 4" xfId="2932" xr:uid="{33E88B99-9AF9-4981-8329-DFA5D3FDD6B0}"/>
    <cellStyle name="Normal 5 5 8" xfId="1392" xr:uid="{BB02D49A-EBF7-48F8-BC42-FC53B1033BC7}"/>
    <cellStyle name="Normal 5 5 8 2" xfId="2933" xr:uid="{38746FC3-C9C0-45BF-9836-047995462BC5}"/>
    <cellStyle name="Normal 5 5 8 3" xfId="2934" xr:uid="{B818B91E-76EC-4B63-A8F8-F7FF53097082}"/>
    <cellStyle name="Normal 5 5 8 4" xfId="2935" xr:uid="{0C37A8CA-C916-4CBB-99D2-DF4A6CF4AF69}"/>
    <cellStyle name="Normal 5 5 9" xfId="2936" xr:uid="{168CF9EA-A7D7-4839-AF19-60D72645582A}"/>
    <cellStyle name="Normal 5 6" xfId="104" xr:uid="{ED71F08E-CC38-4184-9C1A-7A896966469F}"/>
    <cellStyle name="Normal 5 6 10" xfId="2937" xr:uid="{D3261209-D003-4BC6-956C-7E9D70A15886}"/>
    <cellStyle name="Normal 5 6 11" xfId="2938" xr:uid="{13D3C5A4-1BB4-46E7-B3D0-0E05B780D062}"/>
    <cellStyle name="Normal 5 6 2" xfId="105" xr:uid="{398C7D28-2472-48C5-B745-D482420D26BE}"/>
    <cellStyle name="Normal 5 6 2 2" xfId="310" xr:uid="{DDA4FF61-F7D1-42CC-A7A9-0856E206F19C}"/>
    <cellStyle name="Normal 5 6 2 2 2" xfId="573" xr:uid="{5F72CE1C-5AA9-4412-92CA-B5E8E05AAB8B}"/>
    <cellStyle name="Normal 5 6 2 2 2 2" xfId="574" xr:uid="{084E75AC-B7C0-491B-9086-1A1A4BC5F1F7}"/>
    <cellStyle name="Normal 5 6 2 2 2 2 2" xfId="1393" xr:uid="{3151AC52-9249-4F9B-8C80-2A0D527984DB}"/>
    <cellStyle name="Normal 5 6 2 2 2 2 2 2" xfId="5603" xr:uid="{4B5732B6-1EF7-4D95-BAD8-3FC4E30B6E8C}"/>
    <cellStyle name="Normal 5 6 2 2 2 2 3" xfId="2939" xr:uid="{50D70F38-8B8E-40FC-8D94-40A1A3F7988C}"/>
    <cellStyle name="Normal 5 6 2 2 2 2 4" xfId="2940" xr:uid="{FCF6F4B9-5DE3-4EA6-8219-020A303624A7}"/>
    <cellStyle name="Normal 5 6 2 2 2 3" xfId="1394" xr:uid="{CA4EFF03-505B-43CB-91B9-88C2DEC655CD}"/>
    <cellStyle name="Normal 5 6 2 2 2 3 2" xfId="2941" xr:uid="{6D68DE63-BFC3-45BB-AFBD-82CB0D9BDBD5}"/>
    <cellStyle name="Normal 5 6 2 2 2 3 3" xfId="2942" xr:uid="{EE6B3AE6-A0C3-4928-BED1-9C91670C2807}"/>
    <cellStyle name="Normal 5 6 2 2 2 3 4" xfId="2943" xr:uid="{458EB019-AE98-429A-A22C-67E1D427BC07}"/>
    <cellStyle name="Normal 5 6 2 2 2 4" xfId="2944" xr:uid="{0EBA9E98-2B8F-4614-BD88-1C8FD38F4DD3}"/>
    <cellStyle name="Normal 5 6 2 2 2 5" xfId="2945" xr:uid="{3F3D9778-696C-42AF-B9B7-EC294B3CE345}"/>
    <cellStyle name="Normal 5 6 2 2 2 6" xfId="2946" xr:uid="{D8AD854F-2AC2-418D-B610-1FA434718F47}"/>
    <cellStyle name="Normal 5 6 2 2 3" xfId="575" xr:uid="{74851A29-DFF9-4916-967C-B772254FC2C0}"/>
    <cellStyle name="Normal 5 6 2 2 3 2" xfId="1395" xr:uid="{2277E355-D7C7-4C95-8357-14D81D4318B2}"/>
    <cellStyle name="Normal 5 6 2 2 3 2 2" xfId="2947" xr:uid="{446F7AA5-2FB8-46D4-AC16-01C648C3803C}"/>
    <cellStyle name="Normal 5 6 2 2 3 2 3" xfId="2948" xr:uid="{B5E51E52-BED7-4BFF-8F07-6AE74DC268E5}"/>
    <cellStyle name="Normal 5 6 2 2 3 2 4" xfId="2949" xr:uid="{FD185FE8-B9FE-4A6D-8402-9E1163E54124}"/>
    <cellStyle name="Normal 5 6 2 2 3 3" xfId="2950" xr:uid="{6C63E0D6-B51B-474D-B26E-7FC2FF321357}"/>
    <cellStyle name="Normal 5 6 2 2 3 4" xfId="2951" xr:uid="{2A41A17E-867D-442C-86D0-680C3E876563}"/>
    <cellStyle name="Normal 5 6 2 2 3 5" xfId="2952" xr:uid="{1FFCD867-4B81-4BBA-8D7D-C6D502CC0BFF}"/>
    <cellStyle name="Normal 5 6 2 2 4" xfId="1396" xr:uid="{AAF7BCF3-5D82-4BF9-8873-BC895C1F8E96}"/>
    <cellStyle name="Normal 5 6 2 2 4 2" xfId="2953" xr:uid="{9D499A02-8E62-4AC7-B7CE-4A0475A5ED6E}"/>
    <cellStyle name="Normal 5 6 2 2 4 3" xfId="2954" xr:uid="{54503C16-9667-4C36-947F-EA1FF82F8663}"/>
    <cellStyle name="Normal 5 6 2 2 4 4" xfId="2955" xr:uid="{DE72543A-720F-41CB-A9F1-06064F30D06F}"/>
    <cellStyle name="Normal 5 6 2 2 5" xfId="2956" xr:uid="{3070FFF9-C973-4BF1-9B56-836FFA9C4F96}"/>
    <cellStyle name="Normal 5 6 2 2 5 2" xfId="2957" xr:uid="{1B0E875C-F839-46A3-92F3-7B93648D1340}"/>
    <cellStyle name="Normal 5 6 2 2 5 3" xfId="2958" xr:uid="{344D3970-CE08-481C-953A-28F787D7F37B}"/>
    <cellStyle name="Normal 5 6 2 2 5 4" xfId="2959" xr:uid="{0BDB4615-368F-4AA9-B6A0-26AA3D42ABDC}"/>
    <cellStyle name="Normal 5 6 2 2 6" xfId="2960" xr:uid="{89A24D55-9F95-4187-A8E5-8EE28ABC7BEC}"/>
    <cellStyle name="Normal 5 6 2 2 7" xfId="2961" xr:uid="{4DCE6006-9EAD-4CCF-A622-B7BEE0C54978}"/>
    <cellStyle name="Normal 5 6 2 2 8" xfId="2962" xr:uid="{538C5BB9-D99C-46FF-8526-40B7BD9589B3}"/>
    <cellStyle name="Normal 5 6 2 3" xfId="576" xr:uid="{DCD0C2DC-243B-4C13-87F7-37C8622F9A60}"/>
    <cellStyle name="Normal 5 6 2 3 2" xfId="577" xr:uid="{197490EC-7C6A-4CB4-BBEC-AAAB3AD10C69}"/>
    <cellStyle name="Normal 5 6 2 3 2 2" xfId="578" xr:uid="{30296A5A-ED54-4126-B157-6848BCE7BF44}"/>
    <cellStyle name="Normal 5 6 2 3 2 2 2" xfId="5604" xr:uid="{2E8FFEB3-0AB3-4ED9-8CF4-51D7C4A81358}"/>
    <cellStyle name="Normal 5 6 2 3 2 3" xfId="2963" xr:uid="{9F583AFC-E0E5-4B3A-9659-1952E0303B3B}"/>
    <cellStyle name="Normal 5 6 2 3 2 4" xfId="2964" xr:uid="{762534AD-FA88-484B-9DD3-DB3BBA09B158}"/>
    <cellStyle name="Normal 5 6 2 3 3" xfId="579" xr:uid="{615745BC-5613-470D-BBC9-5ACF3D284C49}"/>
    <cellStyle name="Normal 5 6 2 3 3 2" xfId="2965" xr:uid="{EA5FB37F-E3E3-41AD-A97A-3BEDBC1690DF}"/>
    <cellStyle name="Normal 5 6 2 3 3 3" xfId="2966" xr:uid="{F43243A5-37FF-4F36-A6A2-655FF6D5FF65}"/>
    <cellStyle name="Normal 5 6 2 3 3 4" xfId="2967" xr:uid="{37B3BA98-F784-41C8-A2F7-EE8CC092B546}"/>
    <cellStyle name="Normal 5 6 2 3 4" xfId="2968" xr:uid="{A0FF5168-6763-4E13-AF12-6EECB1681D6A}"/>
    <cellStyle name="Normal 5 6 2 3 5" xfId="2969" xr:uid="{F5F0BCD9-4362-4197-ACAB-A1870DB912A6}"/>
    <cellStyle name="Normal 5 6 2 3 6" xfId="2970" xr:uid="{5D53B1D6-86FD-4F90-AE6E-957622061C6E}"/>
    <cellStyle name="Normal 5 6 2 4" xfId="580" xr:uid="{12E998E1-01E4-4BF2-98AC-3A17B24FAAB7}"/>
    <cellStyle name="Normal 5 6 2 4 2" xfId="581" xr:uid="{1CAEA7C3-0C37-4691-8802-EE2718AAE952}"/>
    <cellStyle name="Normal 5 6 2 4 2 2" xfId="2971" xr:uid="{D4382C36-ED9F-4A55-851F-FD622EC01F28}"/>
    <cellStyle name="Normal 5 6 2 4 2 3" xfId="2972" xr:uid="{1E1278B0-5183-4F6B-80AB-0F01D59F8390}"/>
    <cellStyle name="Normal 5 6 2 4 2 4" xfId="2973" xr:uid="{45B69D77-E1E5-4504-8037-A1972A152179}"/>
    <cellStyle name="Normal 5 6 2 4 3" xfId="2974" xr:uid="{D13947B6-133D-4516-B554-976E84690BF3}"/>
    <cellStyle name="Normal 5 6 2 4 4" xfId="2975" xr:uid="{0C1F7A6D-E1EC-4E33-AEC4-F56C36363A17}"/>
    <cellStyle name="Normal 5 6 2 4 5" xfId="2976" xr:uid="{D75E940E-5CDA-478A-A15F-57A63125A6A5}"/>
    <cellStyle name="Normal 5 6 2 5" xfId="582" xr:uid="{F9FF98FA-7C7F-4EA0-8A6C-8E477F20BAE0}"/>
    <cellStyle name="Normal 5 6 2 5 2" xfId="2977" xr:uid="{B43B14A0-DFF4-48C4-ACF9-39BA7F576EAD}"/>
    <cellStyle name="Normal 5 6 2 5 3" xfId="2978" xr:uid="{C9073B2A-7263-46F2-A61E-2767EA25A5DF}"/>
    <cellStyle name="Normal 5 6 2 5 4" xfId="2979" xr:uid="{8244B072-09B6-46A7-9DED-4B6ED7CBB7C5}"/>
    <cellStyle name="Normal 5 6 2 6" xfId="2980" xr:uid="{063E0473-D2C6-413F-922E-7D4329E708C0}"/>
    <cellStyle name="Normal 5 6 2 6 2" xfId="2981" xr:uid="{BABF2B39-54E1-4B3B-93C4-EDA5481871BB}"/>
    <cellStyle name="Normal 5 6 2 6 3" xfId="2982" xr:uid="{71D49C5C-94B5-43B8-A1ED-C7A226EE0096}"/>
    <cellStyle name="Normal 5 6 2 6 4" xfId="2983" xr:uid="{597D271B-B5CB-4B62-9679-B975B1E2A701}"/>
    <cellStyle name="Normal 5 6 2 7" xfId="2984" xr:uid="{91B522A5-9CDC-442E-81BC-501BE715BD1C}"/>
    <cellStyle name="Normal 5 6 2 8" xfId="2985" xr:uid="{48A2D39F-D804-4D36-9428-516E91EF7F42}"/>
    <cellStyle name="Normal 5 6 2 9" xfId="2986" xr:uid="{43EC2469-F6D3-4966-B53C-06B6BF2476A9}"/>
    <cellStyle name="Normal 5 6 3" xfId="311" xr:uid="{CD7F645E-E94D-4FA5-A79D-28164443A466}"/>
    <cellStyle name="Normal 5 6 3 2" xfId="583" xr:uid="{FC9B6B5B-C192-4E75-A031-091A2551E8DA}"/>
    <cellStyle name="Normal 5 6 3 2 2" xfId="584" xr:uid="{9A1826ED-D2EA-4F2A-B032-BAB0BC19DDC0}"/>
    <cellStyle name="Normal 5 6 3 2 2 2" xfId="1397" xr:uid="{3066604E-6350-47E0-A012-6E2EE61A9BD6}"/>
    <cellStyle name="Normal 5 6 3 2 2 2 2" xfId="1398" xr:uid="{A0D1DEBE-D622-4B02-9318-44FBD21B09AF}"/>
    <cellStyle name="Normal 5 6 3 2 2 3" xfId="1399" xr:uid="{213137E3-9693-440C-B526-E84C7CD2B0FA}"/>
    <cellStyle name="Normal 5 6 3 2 2 4" xfId="2987" xr:uid="{3A6D8BE4-CBB5-4835-A46E-E945914B8614}"/>
    <cellStyle name="Normal 5 6 3 2 3" xfId="1400" xr:uid="{0ECC9450-E965-4DA5-8C40-B7D53388E01B}"/>
    <cellStyle name="Normal 5 6 3 2 3 2" xfId="1401" xr:uid="{C6BC8C46-9D28-493E-B027-97C1B9D86629}"/>
    <cellStyle name="Normal 5 6 3 2 3 3" xfId="2988" xr:uid="{42F178B4-95F5-4ECA-B00B-18EC6A8D79FA}"/>
    <cellStyle name="Normal 5 6 3 2 3 4" xfId="2989" xr:uid="{7BA8C58E-1BDB-46F4-B6C1-C9251AEF0A08}"/>
    <cellStyle name="Normal 5 6 3 2 4" xfId="1402" xr:uid="{3E1C0512-50B2-4B2D-AA67-B575DBB72DF6}"/>
    <cellStyle name="Normal 5 6 3 2 5" xfId="2990" xr:uid="{26EF149E-9847-4DAF-A2F9-4149B055F99A}"/>
    <cellStyle name="Normal 5 6 3 2 6" xfId="2991" xr:uid="{D3B67605-A896-45CA-9002-AE9BA808CDBC}"/>
    <cellStyle name="Normal 5 6 3 3" xfId="585" xr:uid="{0E26BB5B-3528-4C0E-8D72-978440E397AF}"/>
    <cellStyle name="Normal 5 6 3 3 2" xfId="1403" xr:uid="{44C93A21-19D4-4C2C-938A-BBE00F2268AA}"/>
    <cellStyle name="Normal 5 6 3 3 2 2" xfId="1404" xr:uid="{2D145685-B9E0-4601-9B42-AE74B5AAE1A0}"/>
    <cellStyle name="Normal 5 6 3 3 2 3" xfId="2992" xr:uid="{082D7AAE-7EB1-4616-9B5B-8BA914D60137}"/>
    <cellStyle name="Normal 5 6 3 3 2 4" xfId="2993" xr:uid="{EB66BD8C-58EF-4BB3-BC0A-5AD9281B7A8B}"/>
    <cellStyle name="Normal 5 6 3 3 3" xfId="1405" xr:uid="{2C83279E-1A95-48E7-96A9-6F159EF2CDE6}"/>
    <cellStyle name="Normal 5 6 3 3 4" xfId="2994" xr:uid="{927C84C6-1D18-42D4-BA54-5372B5C9FB41}"/>
    <cellStyle name="Normal 5 6 3 3 5" xfId="2995" xr:uid="{BA69F0FA-3622-48D5-91B0-D92768B252C8}"/>
    <cellStyle name="Normal 5 6 3 4" xfId="1406" xr:uid="{52A3D7B5-2180-49C3-8533-E168587D383F}"/>
    <cellStyle name="Normal 5 6 3 4 2" xfId="1407" xr:uid="{04017B9F-E857-4BCA-9CB1-7A5CCC26D8F4}"/>
    <cellStyle name="Normal 5 6 3 4 3" xfId="2996" xr:uid="{21BF1F9D-1D23-4FDA-9E99-6D9F36DFF7F2}"/>
    <cellStyle name="Normal 5 6 3 4 4" xfId="2997" xr:uid="{98B964B4-F881-4B57-842C-70158532CEDD}"/>
    <cellStyle name="Normal 5 6 3 5" xfId="1408" xr:uid="{6AE4BD91-B00E-4C00-BAE8-5BE3F69FCC7E}"/>
    <cellStyle name="Normal 5 6 3 5 2" xfId="2998" xr:uid="{84B7CA48-5C61-478C-953C-2BE9A71C1418}"/>
    <cellStyle name="Normal 5 6 3 5 3" xfId="2999" xr:uid="{4B69215D-5CF9-4FAA-86EF-85284869E0C2}"/>
    <cellStyle name="Normal 5 6 3 5 4" xfId="3000" xr:uid="{786879A0-5026-4431-9C4F-DF27915ADE89}"/>
    <cellStyle name="Normal 5 6 3 6" xfId="3001" xr:uid="{42375AE8-4A83-4C07-BCDB-AB30378C340F}"/>
    <cellStyle name="Normal 5 6 3 7" xfId="3002" xr:uid="{257B0FB1-6EBF-4C31-A393-D47E61D0B0FD}"/>
    <cellStyle name="Normal 5 6 3 8" xfId="3003" xr:uid="{D5F5E7EB-724E-4D73-AFBB-9C2DDD98988D}"/>
    <cellStyle name="Normal 5 6 4" xfId="312" xr:uid="{F58B4788-AA89-4F17-A76E-226DAD16F707}"/>
    <cellStyle name="Normal 5 6 4 2" xfId="586" xr:uid="{4F40EF6A-D431-4BF4-98DB-32BE434906AD}"/>
    <cellStyle name="Normal 5 6 4 2 2" xfId="587" xr:uid="{83614F89-BB1A-4C94-B055-1C0403D8763F}"/>
    <cellStyle name="Normal 5 6 4 2 2 2" xfId="1409" xr:uid="{865701F0-924B-45D7-8897-5271117A68BA}"/>
    <cellStyle name="Normal 5 6 4 2 2 3" xfId="3004" xr:uid="{45DDCCA5-7768-4998-8C79-57B07845D725}"/>
    <cellStyle name="Normal 5 6 4 2 2 4" xfId="3005" xr:uid="{F1A3FD82-12C6-427A-A0C5-4B3C7292BC71}"/>
    <cellStyle name="Normal 5 6 4 2 3" xfId="1410" xr:uid="{C9A8C339-719D-41C4-9D7F-148CEBF08201}"/>
    <cellStyle name="Normal 5 6 4 2 4" xfId="3006" xr:uid="{3C1E66FE-6D73-43B7-B3DB-AE54A76EA340}"/>
    <cellStyle name="Normal 5 6 4 2 5" xfId="3007" xr:uid="{4E77786B-DA3A-41D8-9D54-C2098585F930}"/>
    <cellStyle name="Normal 5 6 4 3" xfId="588" xr:uid="{05B30736-21C0-4C0D-95D6-922E8E454931}"/>
    <cellStyle name="Normal 5 6 4 3 2" xfId="1411" xr:uid="{2D5E3599-3448-47E6-AFB8-4C672A414713}"/>
    <cellStyle name="Normal 5 6 4 3 3" xfId="3008" xr:uid="{AA25AB9B-1BCB-4C5F-9680-9D5C0BF35636}"/>
    <cellStyle name="Normal 5 6 4 3 4" xfId="3009" xr:uid="{8D4361BE-32AA-453B-9A37-9C85325F47AF}"/>
    <cellStyle name="Normal 5 6 4 4" xfId="1412" xr:uid="{04866A1B-8482-4045-80F8-1EC6EEB8F1EE}"/>
    <cellStyle name="Normal 5 6 4 4 2" xfId="3010" xr:uid="{7F8D147D-F8EF-4BB6-A712-015D726FFE59}"/>
    <cellStyle name="Normal 5 6 4 4 3" xfId="3011" xr:uid="{0B98B6CC-A93D-46F1-8DEE-C0F42FFFD5F8}"/>
    <cellStyle name="Normal 5 6 4 4 4" xfId="3012" xr:uid="{6AA827F2-42A8-45E8-963A-692EBF926D43}"/>
    <cellStyle name="Normal 5 6 4 5" xfId="3013" xr:uid="{05122AD1-9107-46D3-9231-FE51DB0FF466}"/>
    <cellStyle name="Normal 5 6 4 6" xfId="3014" xr:uid="{6D369941-7904-494C-91A8-9E6EB0CACAF8}"/>
    <cellStyle name="Normal 5 6 4 7" xfId="3015" xr:uid="{51F87CF8-234C-41DD-8AAD-C7DD0656AAC3}"/>
    <cellStyle name="Normal 5 6 5" xfId="313" xr:uid="{EF4AA958-63FA-4388-A8B8-E5185449195D}"/>
    <cellStyle name="Normal 5 6 5 2" xfId="589" xr:uid="{49DD4985-330F-4691-83FC-29305BEDC74E}"/>
    <cellStyle name="Normal 5 6 5 2 2" xfId="1413" xr:uid="{985C84DB-45C4-4227-943A-DF371BBAA499}"/>
    <cellStyle name="Normal 5 6 5 2 3" xfId="3016" xr:uid="{74DF021B-C037-4EA0-9631-128EA1FDB54A}"/>
    <cellStyle name="Normal 5 6 5 2 4" xfId="3017" xr:uid="{E3D815BC-CCE8-44EC-8120-78D25A34432E}"/>
    <cellStyle name="Normal 5 6 5 3" xfId="1414" xr:uid="{99A638AF-1632-413F-8677-73E0A5501BE8}"/>
    <cellStyle name="Normal 5 6 5 3 2" xfId="3018" xr:uid="{46146D21-7A81-4CE7-A6B4-3CE696745ACD}"/>
    <cellStyle name="Normal 5 6 5 3 3" xfId="3019" xr:uid="{B4C6131D-2741-403B-B725-726D910BDDDE}"/>
    <cellStyle name="Normal 5 6 5 3 4" xfId="3020" xr:uid="{36196DBF-CA32-4D03-8B66-84744B63BB37}"/>
    <cellStyle name="Normal 5 6 5 4" xfId="3021" xr:uid="{829B5D79-D361-4AEA-B70E-6E79E74E6A79}"/>
    <cellStyle name="Normal 5 6 5 5" xfId="3022" xr:uid="{ABFA484E-33F5-421A-A687-501259FDA6DC}"/>
    <cellStyle name="Normal 5 6 5 6" xfId="3023" xr:uid="{971C6BDB-994D-4C2E-9CB3-A5B105253F9E}"/>
    <cellStyle name="Normal 5 6 6" xfId="590" xr:uid="{3C4FD90A-5BA5-462F-AE42-6464B7825096}"/>
    <cellStyle name="Normal 5 6 6 2" xfId="1415" xr:uid="{22448733-27A1-407F-BE04-5D23EC512569}"/>
    <cellStyle name="Normal 5 6 6 2 2" xfId="3024" xr:uid="{DAA12490-6533-4C20-9CE7-8CBC1E6B2CB4}"/>
    <cellStyle name="Normal 5 6 6 2 3" xfId="3025" xr:uid="{A438EFA6-A1A7-4230-A4D1-67CCF461B29B}"/>
    <cellStyle name="Normal 5 6 6 2 4" xfId="3026" xr:uid="{96885E82-423B-4FA3-A064-D4114EC911F0}"/>
    <cellStyle name="Normal 5 6 6 3" xfId="3027" xr:uid="{D4E6C08E-6EA5-4D6C-82E1-21CC1EEB7080}"/>
    <cellStyle name="Normal 5 6 6 4" xfId="3028" xr:uid="{1D3164BA-B56F-4FB5-9493-BD1D24F0A934}"/>
    <cellStyle name="Normal 5 6 6 5" xfId="3029" xr:uid="{104C0924-193E-457F-ADDA-E1B9E6F78E2B}"/>
    <cellStyle name="Normal 5 6 7" xfId="1416" xr:uid="{30EEF772-EC4F-4BBC-878F-916D69A86BFE}"/>
    <cellStyle name="Normal 5 6 7 2" xfId="3030" xr:uid="{208F55E6-74A3-436E-A187-F8F63064769E}"/>
    <cellStyle name="Normal 5 6 7 3" xfId="3031" xr:uid="{82CE0566-5222-4A38-9816-4C8339E4ECA8}"/>
    <cellStyle name="Normal 5 6 7 4" xfId="3032" xr:uid="{9871046C-FA94-41C3-BD4B-32280DB7EA0E}"/>
    <cellStyle name="Normal 5 6 8" xfId="3033" xr:uid="{D7C38CB6-7F4A-41DE-8902-84007C301F6D}"/>
    <cellStyle name="Normal 5 6 8 2" xfId="3034" xr:uid="{B300B9A6-6D52-456D-B035-48C3AF84390A}"/>
    <cellStyle name="Normal 5 6 8 3" xfId="3035" xr:uid="{F557DED8-02B7-4972-B5BC-33955B9323E9}"/>
    <cellStyle name="Normal 5 6 8 4" xfId="3036" xr:uid="{58BFBB8E-332C-46E0-9E32-DA66E112BAFA}"/>
    <cellStyle name="Normal 5 6 9" xfId="3037" xr:uid="{324EBF45-341B-4DD7-B4EE-8E4FB57065A7}"/>
    <cellStyle name="Normal 5 7" xfId="106" xr:uid="{CB9571AE-2060-48CF-A5D7-827CE272E656}"/>
    <cellStyle name="Normal 5 7 2" xfId="107" xr:uid="{6EB25BA1-7872-422D-8597-E0C22ECED106}"/>
    <cellStyle name="Normal 5 7 2 2" xfId="314" xr:uid="{A009237B-0DE2-41B6-AE58-9B479FDB7BAC}"/>
    <cellStyle name="Normal 5 7 2 2 2" xfId="591" xr:uid="{DCB7BA0E-85C6-40AF-8526-B902A79FD405}"/>
    <cellStyle name="Normal 5 7 2 2 2 2" xfId="1417" xr:uid="{DC0409DB-521D-4DD9-A4AC-DE51406AEF09}"/>
    <cellStyle name="Normal 5 7 2 2 2 2 2" xfId="5605" xr:uid="{2E01C10A-DF52-4ACE-9F7D-0BE8E32F6C8C}"/>
    <cellStyle name="Normal 5 7 2 2 2 3" xfId="3038" xr:uid="{A7515D5B-B5B7-4144-997B-A7E691811DE6}"/>
    <cellStyle name="Normal 5 7 2 2 2 4" xfId="3039" xr:uid="{8211325E-FA48-4573-8857-02E958B0D8F1}"/>
    <cellStyle name="Normal 5 7 2 2 3" xfId="1418" xr:uid="{1DCED710-403B-4BF5-8CCC-D65A0C157899}"/>
    <cellStyle name="Normal 5 7 2 2 3 2" xfId="3040" xr:uid="{BC51A213-69A2-49C5-A42C-0CF1A831BF67}"/>
    <cellStyle name="Normal 5 7 2 2 3 3" xfId="3041" xr:uid="{E672CFFB-7C41-447C-B0D8-1A059C523F24}"/>
    <cellStyle name="Normal 5 7 2 2 3 4" xfId="3042" xr:uid="{7D1BB8B0-B956-4912-8972-3E2EAE6E64E4}"/>
    <cellStyle name="Normal 5 7 2 2 4" xfId="3043" xr:uid="{6EE40F34-4F97-4C0C-B488-8747CC112420}"/>
    <cellStyle name="Normal 5 7 2 2 5" xfId="3044" xr:uid="{0BAA378D-03D9-4C60-B6D9-1DB64550DEB2}"/>
    <cellStyle name="Normal 5 7 2 2 6" xfId="3045" xr:uid="{E61D6CB0-BEF1-4B0D-978D-4C64F80D1FFE}"/>
    <cellStyle name="Normal 5 7 2 3" xfId="592" xr:uid="{6621A545-FDE5-4DBE-A86B-8513B546A99B}"/>
    <cellStyle name="Normal 5 7 2 3 2" xfId="1419" xr:uid="{6043A53F-BF63-4741-A870-341D0027DC4C}"/>
    <cellStyle name="Normal 5 7 2 3 2 2" xfId="3046" xr:uid="{66230E11-B03B-49F2-B1F5-654081315765}"/>
    <cellStyle name="Normal 5 7 2 3 2 3" xfId="3047" xr:uid="{236892C1-82F3-4CC8-83CD-564AB86342F8}"/>
    <cellStyle name="Normal 5 7 2 3 2 4" xfId="3048" xr:uid="{9A0DEED9-72E0-47EE-B5A1-AA097775B2AF}"/>
    <cellStyle name="Normal 5 7 2 3 3" xfId="3049" xr:uid="{0F919384-0D9B-4A7C-82F2-3F2063A31BBB}"/>
    <cellStyle name="Normal 5 7 2 3 4" xfId="3050" xr:uid="{20317F50-9859-4767-A74F-CB366B33E160}"/>
    <cellStyle name="Normal 5 7 2 3 5" xfId="3051" xr:uid="{EDE9F5C7-8516-4688-8F95-982601C85755}"/>
    <cellStyle name="Normal 5 7 2 4" xfId="1420" xr:uid="{059B347F-C784-48C2-AFDB-4EA3ABDC6E63}"/>
    <cellStyle name="Normal 5 7 2 4 2" xfId="3052" xr:uid="{9DB7F094-0589-43BA-AAE7-0BD1FF787660}"/>
    <cellStyle name="Normal 5 7 2 4 3" xfId="3053" xr:uid="{6FC8EE9D-4E3F-4039-BDD0-F49F9C4FD07F}"/>
    <cellStyle name="Normal 5 7 2 4 4" xfId="3054" xr:uid="{EA3D1BD2-935A-4747-B108-743725762FD2}"/>
    <cellStyle name="Normal 5 7 2 5" xfId="3055" xr:uid="{3ED28525-D38A-43FD-A2C7-B8B84FEC3B87}"/>
    <cellStyle name="Normal 5 7 2 5 2" xfId="3056" xr:uid="{72C682FB-23FE-4F65-9E0D-EF46EC2C92C5}"/>
    <cellStyle name="Normal 5 7 2 5 3" xfId="3057" xr:uid="{D94C3D93-DDDA-46CD-B8E7-31119FC1EB6A}"/>
    <cellStyle name="Normal 5 7 2 5 4" xfId="3058" xr:uid="{C813B831-2313-4DDA-90E4-C8D48E13816A}"/>
    <cellStyle name="Normal 5 7 2 6" xfId="3059" xr:uid="{0CDE60B8-39AC-4B24-924E-7A9327ABCFF8}"/>
    <cellStyle name="Normal 5 7 2 7" xfId="3060" xr:uid="{214099B7-233D-4BBE-9634-501170B1F896}"/>
    <cellStyle name="Normal 5 7 2 8" xfId="3061" xr:uid="{9FF695E1-3439-4C6B-9A96-2F8692DE9F05}"/>
    <cellStyle name="Normal 5 7 3" xfId="315" xr:uid="{A299AED8-B33B-4DF5-B113-9677CFE7FCDD}"/>
    <cellStyle name="Normal 5 7 3 2" xfId="593" xr:uid="{F5EF7F63-6D3F-4C79-B85E-E53A9AEF1F59}"/>
    <cellStyle name="Normal 5 7 3 2 2" xfId="594" xr:uid="{546E66D6-117A-43FA-AB9B-8ACEF0B52591}"/>
    <cellStyle name="Normal 5 7 3 2 2 2" xfId="5606" xr:uid="{9A5B3D28-D311-47A1-B04D-C8046902FB2C}"/>
    <cellStyle name="Normal 5 7 3 2 3" xfId="3062" xr:uid="{DD9E7E5E-6913-49BB-A7FB-B8B33B2ABC18}"/>
    <cellStyle name="Normal 5 7 3 2 4" xfId="3063" xr:uid="{1C88F7DE-21AB-4AC9-B248-1938E52816FA}"/>
    <cellStyle name="Normal 5 7 3 3" xfId="595" xr:uid="{A28CBD75-B262-4B82-97F2-1150E26493D8}"/>
    <cellStyle name="Normal 5 7 3 3 2" xfId="3064" xr:uid="{A967CB06-C94E-4ACC-A6B5-9B5CE9DEC190}"/>
    <cellStyle name="Normal 5 7 3 3 3" xfId="3065" xr:uid="{16C91D18-EB3A-4D94-9315-65299EC909AE}"/>
    <cellStyle name="Normal 5 7 3 3 4" xfId="3066" xr:uid="{42985BD6-5E1C-4561-9637-5F792B908E75}"/>
    <cellStyle name="Normal 5 7 3 4" xfId="3067" xr:uid="{16C6E16C-1834-4B0A-B318-92E24B50F313}"/>
    <cellStyle name="Normal 5 7 3 5" xfId="3068" xr:uid="{4DC448FE-2C06-417A-9C04-6A6A3688702D}"/>
    <cellStyle name="Normal 5 7 3 6" xfId="3069" xr:uid="{4F2809A6-95F2-444F-BBAE-1FE6960684EB}"/>
    <cellStyle name="Normal 5 7 4" xfId="316" xr:uid="{AE69FE62-2522-4425-A69B-21D756E0F42C}"/>
    <cellStyle name="Normal 5 7 4 2" xfId="596" xr:uid="{782F4FB3-50D1-4D5E-B6F3-E75D0CEB6CDE}"/>
    <cellStyle name="Normal 5 7 4 2 2" xfId="3070" xr:uid="{E5F8C274-2E60-46EF-90E4-2FB26294B9C9}"/>
    <cellStyle name="Normal 5 7 4 2 3" xfId="3071" xr:uid="{BACBB647-52C3-4A00-94B4-EDADB61CFCBA}"/>
    <cellStyle name="Normal 5 7 4 2 4" xfId="3072" xr:uid="{3DFEF3D8-5124-4F12-A3CC-DB0822ED51FD}"/>
    <cellStyle name="Normal 5 7 4 3" xfId="3073" xr:uid="{E7BFBE44-38D2-4941-8A96-F7D1C38B0B3C}"/>
    <cellStyle name="Normal 5 7 4 4" xfId="3074" xr:uid="{520F072E-7923-471E-BCFB-16C3B7DC8A2D}"/>
    <cellStyle name="Normal 5 7 4 5" xfId="3075" xr:uid="{5E26CF5F-637E-4A43-B72E-62F17075967B}"/>
    <cellStyle name="Normal 5 7 5" xfId="597" xr:uid="{53651E75-B9C7-47FC-9533-C58DCE8F02E9}"/>
    <cellStyle name="Normal 5 7 5 2" xfId="3076" xr:uid="{8D5160AD-2DD4-4B9D-8444-25311F699562}"/>
    <cellStyle name="Normal 5 7 5 3" xfId="3077" xr:uid="{F38FD0FF-6064-42B1-B294-F4ADE7BD5430}"/>
    <cellStyle name="Normal 5 7 5 4" xfId="3078" xr:uid="{E9A9747A-A545-409B-B013-77B398891267}"/>
    <cellStyle name="Normal 5 7 6" xfId="3079" xr:uid="{EFD1B1FC-5DD2-4073-A9AA-1193A0737B2E}"/>
    <cellStyle name="Normal 5 7 6 2" xfId="3080" xr:uid="{24820A42-8319-4631-8F2A-FBFC537E1216}"/>
    <cellStyle name="Normal 5 7 6 3" xfId="3081" xr:uid="{31606079-DAC7-40C9-B067-1FEB716DF5E6}"/>
    <cellStyle name="Normal 5 7 6 4" xfId="3082" xr:uid="{6CACAFF9-5AE2-45FC-90FC-7CEFE9A8B965}"/>
    <cellStyle name="Normal 5 7 7" xfId="3083" xr:uid="{4417BD53-CE2C-4923-9F24-F172A6A9377F}"/>
    <cellStyle name="Normal 5 7 8" xfId="3084" xr:uid="{9BC024DA-0483-44F6-A69D-4193610439A7}"/>
    <cellStyle name="Normal 5 7 9" xfId="3085" xr:uid="{6E5799B7-D8B0-4F7A-BA63-FCBEBCC6AA21}"/>
    <cellStyle name="Normal 5 8" xfId="108" xr:uid="{7414833B-6CF6-4857-B024-5F7BFB40030C}"/>
    <cellStyle name="Normal 5 8 2" xfId="317" xr:uid="{6F33CC95-6734-4503-97BE-231A0497E589}"/>
    <cellStyle name="Normal 5 8 2 2" xfId="598" xr:uid="{5E0AB58B-40E5-47A4-BFA2-6A5B4981D74F}"/>
    <cellStyle name="Normal 5 8 2 2 2" xfId="1421" xr:uid="{2ED730AA-4AFB-4134-B5AA-6F99ABB51BBC}"/>
    <cellStyle name="Normal 5 8 2 2 2 2" xfId="1422" xr:uid="{DDF0C80D-493D-4723-A0BA-CAF0241FD760}"/>
    <cellStyle name="Normal 5 8 2 2 3" xfId="1423" xr:uid="{95E0046E-726E-421E-BC31-5C578A15C6A5}"/>
    <cellStyle name="Normal 5 8 2 2 4" xfId="3086" xr:uid="{AE5080F2-1E89-470D-9276-87D59979C781}"/>
    <cellStyle name="Normal 5 8 2 3" xfId="1424" xr:uid="{80558A43-9DE6-461F-8C0F-F85F20B8612B}"/>
    <cellStyle name="Normal 5 8 2 3 2" xfId="1425" xr:uid="{0D97D988-1E4D-43BA-81BA-BCF1A8EBB456}"/>
    <cellStyle name="Normal 5 8 2 3 3" xfId="3087" xr:uid="{CB950EEA-7C6B-4463-A16D-2003A6A51EF8}"/>
    <cellStyle name="Normal 5 8 2 3 4" xfId="3088" xr:uid="{C0FEA338-D2A5-469B-B92A-AD528F5C2F37}"/>
    <cellStyle name="Normal 5 8 2 4" xfId="1426" xr:uid="{8D25AB0F-D33E-40C7-B039-BF11E08513D1}"/>
    <cellStyle name="Normal 5 8 2 5" xfId="3089" xr:uid="{DF8E48CD-6318-403A-8D68-8D5F3B8BDA53}"/>
    <cellStyle name="Normal 5 8 2 6" xfId="3090" xr:uid="{8976D69E-B926-4BEE-9DDA-1C191C0316C0}"/>
    <cellStyle name="Normal 5 8 3" xfId="599" xr:uid="{A6C53132-DB39-4DBD-8499-19D1BA84082A}"/>
    <cellStyle name="Normal 5 8 3 2" xfId="1427" xr:uid="{E17A0C04-5605-4669-AAC7-CB0977467574}"/>
    <cellStyle name="Normal 5 8 3 2 2" xfId="1428" xr:uid="{10AA1A46-63B1-48F6-9C07-AE9C89B19219}"/>
    <cellStyle name="Normal 5 8 3 2 3" xfId="3091" xr:uid="{1D51C6E6-16DD-4218-A164-7EB3DBE84C9B}"/>
    <cellStyle name="Normal 5 8 3 2 4" xfId="3092" xr:uid="{410CBB76-E795-42E2-9E49-8FF1A7736E86}"/>
    <cellStyle name="Normal 5 8 3 3" xfId="1429" xr:uid="{A09D44B5-7011-41AB-BD68-51F7049FCA2C}"/>
    <cellStyle name="Normal 5 8 3 4" xfId="3093" xr:uid="{479D5293-3916-44B9-BBA4-8CB482EB7F77}"/>
    <cellStyle name="Normal 5 8 3 5" xfId="3094" xr:uid="{7006DE0F-88E8-4943-8E95-F31E551FB053}"/>
    <cellStyle name="Normal 5 8 4" xfId="1430" xr:uid="{77CAAA7B-6749-47D3-BB9E-C72B38CC791D}"/>
    <cellStyle name="Normal 5 8 4 2" xfId="1431" xr:uid="{F4B4D8DB-B229-4F05-9E77-5AE5A66C8C86}"/>
    <cellStyle name="Normal 5 8 4 3" xfId="3095" xr:uid="{03EF8B36-E587-4106-AECA-0474910966E0}"/>
    <cellStyle name="Normal 5 8 4 4" xfId="3096" xr:uid="{AF41D6B3-7EA9-4131-B6DB-6EDDFB5089C0}"/>
    <cellStyle name="Normal 5 8 5" xfId="1432" xr:uid="{F27FD543-4074-41BB-A964-3AFA29525480}"/>
    <cellStyle name="Normal 5 8 5 2" xfId="3097" xr:uid="{CB8CF807-D6F7-494E-BC27-94A1F2080854}"/>
    <cellStyle name="Normal 5 8 5 3" xfId="3098" xr:uid="{7994F464-F133-496B-A51D-FCCDEE5DA31A}"/>
    <cellStyle name="Normal 5 8 5 4" xfId="3099" xr:uid="{722837EA-DDFD-4AD8-A09D-D31F9790AC0B}"/>
    <cellStyle name="Normal 5 8 6" xfId="3100" xr:uid="{7D8E0CCF-2CA1-409E-9338-3EC4FE094AFE}"/>
    <cellStyle name="Normal 5 8 7" xfId="3101" xr:uid="{0CF431EB-CC15-4CB2-A273-409CD0A82B68}"/>
    <cellStyle name="Normal 5 8 8" xfId="3102" xr:uid="{11A48EDC-A1DE-44E1-9E2E-FDBB8F30E6A5}"/>
    <cellStyle name="Normal 5 9" xfId="318" xr:uid="{D01AA6E2-4FF2-44E2-8972-E8D10039C6AD}"/>
    <cellStyle name="Normal 5 9 2" xfId="600" xr:uid="{EA60F5D1-5159-4535-86DC-0FB469DBDE48}"/>
    <cellStyle name="Normal 5 9 2 2" xfId="601" xr:uid="{C8B298B6-5EFD-4047-8310-6FB088D79EE4}"/>
    <cellStyle name="Normal 5 9 2 2 2" xfId="1433" xr:uid="{2A83282E-E73E-4981-8C7B-940FC8E09555}"/>
    <cellStyle name="Normal 5 9 2 2 3" xfId="3103" xr:uid="{958CA566-1937-420F-A363-20BAA2E390ED}"/>
    <cellStyle name="Normal 5 9 2 2 4" xfId="3104" xr:uid="{048BBB80-7E47-4E16-BDE7-20A220E8F92C}"/>
    <cellStyle name="Normal 5 9 2 3" xfId="1434" xr:uid="{CF48520E-3BAF-4431-BB34-3F7DAD1EC7D6}"/>
    <cellStyle name="Normal 5 9 2 4" xfId="3105" xr:uid="{28610178-FCCD-4615-80B7-72CB43B45B5D}"/>
    <cellStyle name="Normal 5 9 2 5" xfId="3106" xr:uid="{39BEE859-3024-4182-932D-F11DD7995BF7}"/>
    <cellStyle name="Normal 5 9 3" xfId="602" xr:uid="{3D55D18A-271E-4330-A202-7CD4ECE64E08}"/>
    <cellStyle name="Normal 5 9 3 2" xfId="1435" xr:uid="{35B780C4-16F3-4E02-A6F4-6AC15AC36AF0}"/>
    <cellStyle name="Normal 5 9 3 3" xfId="3107" xr:uid="{6197B8FC-6CDD-4245-9238-D1C12A3F93C9}"/>
    <cellStyle name="Normal 5 9 3 4" xfId="3108" xr:uid="{05896BA9-7119-4955-8A0E-4C4AF8BD90AA}"/>
    <cellStyle name="Normal 5 9 4" xfId="1436" xr:uid="{990CA097-3FA0-41FB-AD76-8D97DFD374A7}"/>
    <cellStyle name="Normal 5 9 4 2" xfId="3109" xr:uid="{D24B6A7B-9495-49C3-AF43-CE09C408907C}"/>
    <cellStyle name="Normal 5 9 4 3" xfId="3110" xr:uid="{DFB78F44-CBC3-4FBE-8CDB-BBE544DE3D3E}"/>
    <cellStyle name="Normal 5 9 4 4" xfId="3111" xr:uid="{8528588A-D41C-44F4-98FF-E7F7DDAF386B}"/>
    <cellStyle name="Normal 5 9 5" xfId="3112" xr:uid="{7CF86283-5BC5-4FBE-BFB2-16C8353325E7}"/>
    <cellStyle name="Normal 5 9 6" xfId="3113" xr:uid="{552615D1-B995-455D-BB18-B8AA3F4E8CE1}"/>
    <cellStyle name="Normal 5 9 7" xfId="3114" xr:uid="{2BB30C1E-7B13-49D1-BA4D-2F1E4548A3F3}"/>
    <cellStyle name="Normal 6" xfId="109" xr:uid="{4D216ADD-F734-45E0-AAAB-84ED4D89D2E9}"/>
    <cellStyle name="Normal 6 10" xfId="319" xr:uid="{93309548-EE9E-4B4A-812D-7E35D241C9B6}"/>
    <cellStyle name="Normal 6 10 2" xfId="1437" xr:uid="{98B6C493-B818-44F7-9BD1-B48E83BD4E81}"/>
    <cellStyle name="Normal 6 10 2 2" xfId="3115" xr:uid="{C3DAEF35-48C8-4C47-814F-6E516207DA39}"/>
    <cellStyle name="Normal 6 10 2 2 2" xfId="4588" xr:uid="{3C466EB8-9192-44DF-87F6-1FE85DE5F784}"/>
    <cellStyle name="Normal 6 10 2 3" xfId="3116" xr:uid="{5320A5F2-6D0F-42D9-ADF7-4A5B3922894C}"/>
    <cellStyle name="Normal 6 10 2 4" xfId="3117" xr:uid="{00208DEC-6AA2-41E0-AEA0-5E8376F2FACF}"/>
    <cellStyle name="Normal 6 10 3" xfId="3118" xr:uid="{07A05939-47FD-49BD-AA0A-F8E51E36652D}"/>
    <cellStyle name="Normal 6 10 4" xfId="3119" xr:uid="{A6FB9BBF-8DEA-4206-8C3A-2E0DB3A9E7E0}"/>
    <cellStyle name="Normal 6 10 5" xfId="3120" xr:uid="{29F8390D-5B9A-440A-88CD-4F69B043DBE6}"/>
    <cellStyle name="Normal 6 11" xfId="1438" xr:uid="{286F5D2A-D73D-4C9D-B277-6A8AD1371C00}"/>
    <cellStyle name="Normal 6 11 2" xfId="3121" xr:uid="{B920551D-C5E6-4BD0-9B3C-86FC283FC832}"/>
    <cellStyle name="Normal 6 11 2 2" xfId="6067" xr:uid="{33D3C5E1-7C3D-48FC-8482-3B791EFCB52E}"/>
    <cellStyle name="Normal 6 11 3" xfId="3122" xr:uid="{912963B9-EB1B-42BF-8251-DAE7D12323DF}"/>
    <cellStyle name="Normal 6 11 4" xfId="3123" xr:uid="{12029E25-C860-4FD1-9E81-F1D0021EBDBC}"/>
    <cellStyle name="Normal 6 12" xfId="902" xr:uid="{D76FD64D-1070-4461-9BA0-F7345EF9B878}"/>
    <cellStyle name="Normal 6 12 2" xfId="3124" xr:uid="{90AA9241-CDED-465E-B456-AECD1A11675F}"/>
    <cellStyle name="Normal 6 12 3" xfId="3125" xr:uid="{12E69AB9-D5EF-4C9D-9D1A-CF4EDF21177D}"/>
    <cellStyle name="Normal 6 12 4" xfId="3126" xr:uid="{14AB75A4-5018-49BA-9C61-A5BE58C906F2}"/>
    <cellStyle name="Normal 6 13" xfId="899" xr:uid="{FA8BF8F0-5115-4A23-A057-2756C7AB947D}"/>
    <cellStyle name="Normal 6 13 2" xfId="3128" xr:uid="{F46B0759-0BEC-4ED1-9E08-CCEC0B1700B8}"/>
    <cellStyle name="Normal 6 13 3" xfId="4315" xr:uid="{1D65D9BC-EC5A-463D-A23C-562E9ADE8F70}"/>
    <cellStyle name="Normal 6 13 4" xfId="3127" xr:uid="{102C64A8-FC0A-4D01-88A5-7F7055487A67}"/>
    <cellStyle name="Normal 6 13 5" xfId="5319" xr:uid="{258535F2-B686-44A3-BE71-F125C31F8046}"/>
    <cellStyle name="Normal 6 14" xfId="3129" xr:uid="{A8FB35D5-2C08-4757-A9D9-558BBBD05C3F}"/>
    <cellStyle name="Normal 6 15" xfId="3130" xr:uid="{1F3D4EB9-FFA4-45C6-B756-8DE357475B24}"/>
    <cellStyle name="Normal 6 16" xfId="3131" xr:uid="{5B2E4F9D-2A5D-4981-87AC-1686E70189DC}"/>
    <cellStyle name="Normal 6 2" xfId="110" xr:uid="{7DAD7CBA-928C-42D0-9CFA-D0C134F482AE}"/>
    <cellStyle name="Normal 6 2 2" xfId="320" xr:uid="{C35BDF8E-1063-4593-B14B-FD386C473FF5}"/>
    <cellStyle name="Normal 6 2 2 2" xfId="4671" xr:uid="{973EA87B-FE73-429B-AFBB-34A71E29DF94}"/>
    <cellStyle name="Normal 6 2 3" xfId="4560" xr:uid="{9FC13E5A-FE41-4EFB-B276-47E57BBFD565}"/>
    <cellStyle name="Normal 6 3" xfId="111" xr:uid="{AB45C80F-4700-4A98-9D88-4FEFB89FEE1F}"/>
    <cellStyle name="Normal 6 3 10" xfId="3132" xr:uid="{56F44580-8215-4D5A-B093-4EB45E186FD2}"/>
    <cellStyle name="Normal 6 3 11" xfId="3133" xr:uid="{A1BB76D8-9D5B-4774-A08E-A631D6D4C838}"/>
    <cellStyle name="Normal 6 3 2" xfId="112" xr:uid="{5D76C5AF-CB01-49A9-8EA0-1534990BA3D6}"/>
    <cellStyle name="Normal 6 3 2 2" xfId="113" xr:uid="{BD0DE9EA-A94E-4DB6-8B42-B0EAC3E007B4}"/>
    <cellStyle name="Normal 6 3 2 2 2" xfId="321" xr:uid="{6F104C98-EDDB-4CCE-98E9-00AF25FB395B}"/>
    <cellStyle name="Normal 6 3 2 2 2 2" xfId="603" xr:uid="{E90BBB94-DC3C-4961-9618-6F4A0C549F4D}"/>
    <cellStyle name="Normal 6 3 2 2 2 2 2" xfId="604" xr:uid="{81C191B3-B84D-468B-B32B-7B2C78ADD0E0}"/>
    <cellStyle name="Normal 6 3 2 2 2 2 2 2" xfId="1439" xr:uid="{C926A5C4-9BE6-4BEC-9966-705393A12E3B}"/>
    <cellStyle name="Normal 6 3 2 2 2 2 2 2 2" xfId="1440" xr:uid="{708697D9-43B0-4FF9-AEDD-C849297DBD96}"/>
    <cellStyle name="Normal 6 3 2 2 2 2 2 2 2 2" xfId="5607" xr:uid="{B0D12BFA-4C30-4631-9E2B-D494A567B1DB}"/>
    <cellStyle name="Normal 6 3 2 2 2 2 2 2 3" xfId="5608" xr:uid="{EB4BFB68-4C00-4461-BA85-19ADFC5623BC}"/>
    <cellStyle name="Normal 6 3 2 2 2 2 2 3" xfId="1441" xr:uid="{C7D6179B-8F46-4B38-AE61-5C2CD59FCD5F}"/>
    <cellStyle name="Normal 6 3 2 2 2 2 2 3 2" xfId="5609" xr:uid="{781ADAB2-10D7-4FAE-B240-77A2674D5D89}"/>
    <cellStyle name="Normal 6 3 2 2 2 2 2 4" xfId="5610" xr:uid="{39C28B44-23C2-46C5-8F52-5843172C5E95}"/>
    <cellStyle name="Normal 6 3 2 2 2 2 3" xfId="1442" xr:uid="{9C616C57-A47B-46AB-9FE5-CE2F5DE64B5F}"/>
    <cellStyle name="Normal 6 3 2 2 2 2 3 2" xfId="1443" xr:uid="{1D288835-1683-4A02-A693-00406C5AD177}"/>
    <cellStyle name="Normal 6 3 2 2 2 2 3 2 2" xfId="5611" xr:uid="{EAFAA8E2-97C7-4E01-A421-A8E92FA4858F}"/>
    <cellStyle name="Normal 6 3 2 2 2 2 3 3" xfId="5612" xr:uid="{E67209E0-993D-4D3F-8F50-63162F5F12B4}"/>
    <cellStyle name="Normal 6 3 2 2 2 2 4" xfId="1444" xr:uid="{9E3AC83C-7AA1-4E13-8753-5BBCB2025A55}"/>
    <cellStyle name="Normal 6 3 2 2 2 2 4 2" xfId="5613" xr:uid="{275313A9-CF64-4ACA-8D9B-62498C5CA4CF}"/>
    <cellStyle name="Normal 6 3 2 2 2 2 5" xfId="5614" xr:uid="{A1A6D7AE-3B1E-4831-93D7-B9654FF2C972}"/>
    <cellStyle name="Normal 6 3 2 2 2 3" xfId="605" xr:uid="{FBE851F2-D33B-4FCE-9135-FB615800295D}"/>
    <cellStyle name="Normal 6 3 2 2 2 3 2" xfId="1445" xr:uid="{0DB5BD95-F82D-401C-B313-6FDB1DACC653}"/>
    <cellStyle name="Normal 6 3 2 2 2 3 2 2" xfId="1446" xr:uid="{4A1C9168-91D3-4C50-8341-575100AD7647}"/>
    <cellStyle name="Normal 6 3 2 2 2 3 2 2 2" xfId="5615" xr:uid="{A2F34E79-D565-4A37-A478-B140574D8E51}"/>
    <cellStyle name="Normal 6 3 2 2 2 3 2 3" xfId="5616" xr:uid="{3B603DDF-A571-4D8E-B9AD-A3996C4327C9}"/>
    <cellStyle name="Normal 6 3 2 2 2 3 3" xfId="1447" xr:uid="{D9F949F9-FAF2-42FA-BFF1-8C0C01333DAF}"/>
    <cellStyle name="Normal 6 3 2 2 2 3 3 2" xfId="5617" xr:uid="{C5D38225-6844-4908-BA41-3F5FBB5A4BA7}"/>
    <cellStyle name="Normal 6 3 2 2 2 3 4" xfId="3134" xr:uid="{0AF72025-9E67-49EE-861E-4B70CC974C26}"/>
    <cellStyle name="Normal 6 3 2 2 2 4" xfId="1448" xr:uid="{E0FDF3D3-67AF-48C7-8E96-7B443295EC19}"/>
    <cellStyle name="Normal 6 3 2 2 2 4 2" xfId="1449" xr:uid="{CC0B5472-9058-40FD-BD45-C24F198EBD9D}"/>
    <cellStyle name="Normal 6 3 2 2 2 4 2 2" xfId="5618" xr:uid="{5DDD891D-7F6C-4907-A11B-EF7A5FD4AD5E}"/>
    <cellStyle name="Normal 6 3 2 2 2 4 3" xfId="5619" xr:uid="{6734BB01-7EC7-4D96-9D98-84164C5624A5}"/>
    <cellStyle name="Normal 6 3 2 2 2 5" xfId="1450" xr:uid="{521B379E-1087-48C8-8AF2-4A6B9E52B0DD}"/>
    <cellStyle name="Normal 6 3 2 2 2 5 2" xfId="5620" xr:uid="{F00FB037-4C78-4C4D-B18F-8A07CF6C40DC}"/>
    <cellStyle name="Normal 6 3 2 2 2 6" xfId="3135" xr:uid="{2BF53B1C-EC86-480F-B03E-5D9AA5CD9A99}"/>
    <cellStyle name="Normal 6 3 2 2 3" xfId="322" xr:uid="{CF0072D0-22C9-4B21-AD11-57FFB9B500E9}"/>
    <cellStyle name="Normal 6 3 2 2 3 2" xfId="606" xr:uid="{21DC9D7F-A330-4A3D-82D7-3CAD58803A46}"/>
    <cellStyle name="Normal 6 3 2 2 3 2 2" xfId="607" xr:uid="{E74D5E35-6893-4413-B3FE-AD4C7AB606F7}"/>
    <cellStyle name="Normal 6 3 2 2 3 2 2 2" xfId="1451" xr:uid="{9DE61251-FE11-4A21-9917-CC89CBB8AE49}"/>
    <cellStyle name="Normal 6 3 2 2 3 2 2 2 2" xfId="1452" xr:uid="{3F6BD2AF-F951-47DC-9EFC-C3B64B5B1275}"/>
    <cellStyle name="Normal 6 3 2 2 3 2 2 3" xfId="1453" xr:uid="{7FC60B8A-74AA-4C7C-96AC-39FFDEE6DD14}"/>
    <cellStyle name="Normal 6 3 2 2 3 2 3" xfId="1454" xr:uid="{7A979656-52AA-4F09-923B-22B1C70095B0}"/>
    <cellStyle name="Normal 6 3 2 2 3 2 3 2" xfId="1455" xr:uid="{ED878BD8-5670-4BF5-BA13-74DF054B0505}"/>
    <cellStyle name="Normal 6 3 2 2 3 2 4" xfId="1456" xr:uid="{2CEF48EB-1ADF-4F21-9D8E-347E022E780A}"/>
    <cellStyle name="Normal 6 3 2 2 3 3" xfId="608" xr:uid="{F0FAEFBF-FF5F-49A7-B917-50886C342549}"/>
    <cellStyle name="Normal 6 3 2 2 3 3 2" xfId="1457" xr:uid="{63ADCDB7-E1F6-4C1D-8E1E-91A445E349F1}"/>
    <cellStyle name="Normal 6 3 2 2 3 3 2 2" xfId="1458" xr:uid="{583446D0-5905-4402-ABCF-35D30B78AC0A}"/>
    <cellStyle name="Normal 6 3 2 2 3 3 3" xfId="1459" xr:uid="{42BB4EF7-02E8-4224-BE58-21F48C39D364}"/>
    <cellStyle name="Normal 6 3 2 2 3 4" xfId="1460" xr:uid="{EE8D043B-B508-48DD-9E71-43B01D89554E}"/>
    <cellStyle name="Normal 6 3 2 2 3 4 2" xfId="1461" xr:uid="{4C426ADC-F9DF-47A0-A83F-F22C4985C7BB}"/>
    <cellStyle name="Normal 6 3 2 2 3 5" xfId="1462" xr:uid="{684B4222-DE86-4356-8975-F1C50F0337C8}"/>
    <cellStyle name="Normal 6 3 2 2 4" xfId="609" xr:uid="{9B424F7B-AB19-4E74-A6EA-15724CB553C7}"/>
    <cellStyle name="Normal 6 3 2 2 4 2" xfId="610" xr:uid="{ADDCDD82-0720-4048-96B5-072DBC3BCD23}"/>
    <cellStyle name="Normal 6 3 2 2 4 2 2" xfId="1463" xr:uid="{5E620059-98D2-4DD8-BC78-32C084897039}"/>
    <cellStyle name="Normal 6 3 2 2 4 2 2 2" xfId="1464" xr:uid="{CA65077C-78F3-48FA-9185-3158761E1C43}"/>
    <cellStyle name="Normal 6 3 2 2 4 2 3" xfId="1465" xr:uid="{F402D0F4-CE9F-439A-9D60-2C5E9E2C75FB}"/>
    <cellStyle name="Normal 6 3 2 2 4 3" xfId="1466" xr:uid="{F3490AB9-817A-4116-96FA-681FAA7C3A9B}"/>
    <cellStyle name="Normal 6 3 2 2 4 3 2" xfId="1467" xr:uid="{44FC681D-FE81-4672-A5E4-72E15B4EA312}"/>
    <cellStyle name="Normal 6 3 2 2 4 4" xfId="1468" xr:uid="{87A4DBE9-D84E-4665-B073-2BB529497FEA}"/>
    <cellStyle name="Normal 6 3 2 2 5" xfId="611" xr:uid="{062628ED-4C62-4C1D-955A-DE91E7349099}"/>
    <cellStyle name="Normal 6 3 2 2 5 2" xfId="1469" xr:uid="{F32522E6-390C-441A-B416-196542B27066}"/>
    <cellStyle name="Normal 6 3 2 2 5 2 2" xfId="1470" xr:uid="{2212BE88-CF46-427A-9498-47A446D1D8DB}"/>
    <cellStyle name="Normal 6 3 2 2 5 3" xfId="1471" xr:uid="{E8DB1C79-2696-4FD4-BA20-13E32C7E662F}"/>
    <cellStyle name="Normal 6 3 2 2 5 4" xfId="3136" xr:uid="{F99AE712-0F25-486E-809D-C61DC6646B74}"/>
    <cellStyle name="Normal 6 3 2 2 6" xfId="1472" xr:uid="{D97C3543-07B9-4C54-BF4C-1C6E92FDE739}"/>
    <cellStyle name="Normal 6 3 2 2 6 2" xfId="1473" xr:uid="{5B97927A-1D2C-4E54-BE90-D606FC806D67}"/>
    <cellStyle name="Normal 6 3 2 2 7" xfId="1474" xr:uid="{88C7CF50-870E-4EF6-A56B-962E96F1E6A2}"/>
    <cellStyle name="Normal 6 3 2 2 8" xfId="3137" xr:uid="{0DC7A5C1-FFAC-42E3-AD3D-475AC736E54D}"/>
    <cellStyle name="Normal 6 3 2 3" xfId="323" xr:uid="{F7E079F6-2EDE-461B-ACA0-6A0B32D0D765}"/>
    <cellStyle name="Normal 6 3 2 3 2" xfId="612" xr:uid="{594DBE5E-8CBC-46C4-8904-233F94AEFC3D}"/>
    <cellStyle name="Normal 6 3 2 3 2 2" xfId="613" xr:uid="{F67C514C-4190-4169-B86D-6A7226BD2BAE}"/>
    <cellStyle name="Normal 6 3 2 3 2 2 2" xfId="1475" xr:uid="{C4FA57F1-7C7A-4CA0-96B1-45EA0BF68F74}"/>
    <cellStyle name="Normal 6 3 2 3 2 2 2 2" xfId="1476" xr:uid="{7E413DD4-DDC1-4069-A458-89EBE44FEAC3}"/>
    <cellStyle name="Normal 6 3 2 3 2 2 2 2 2" xfId="5621" xr:uid="{9F046559-5329-4017-9390-C6BD98D0DFD7}"/>
    <cellStyle name="Normal 6 3 2 3 2 2 2 3" xfId="5622" xr:uid="{43A90793-F128-4C83-97C1-69F6D633C3F6}"/>
    <cellStyle name="Normal 6 3 2 3 2 2 3" xfId="1477" xr:uid="{17F9B1BF-1F53-4756-BCE5-0431B22495CA}"/>
    <cellStyle name="Normal 6 3 2 3 2 2 3 2" xfId="5623" xr:uid="{8D2D7AAB-D2F8-41B3-9260-FBCB6EC75D92}"/>
    <cellStyle name="Normal 6 3 2 3 2 2 4" xfId="5624" xr:uid="{84AEA924-3CDC-4D02-92D2-461981E6EB8F}"/>
    <cellStyle name="Normal 6 3 2 3 2 3" xfId="1478" xr:uid="{6EA84E7A-61F4-4E72-9C40-50AE922CCC94}"/>
    <cellStyle name="Normal 6 3 2 3 2 3 2" xfId="1479" xr:uid="{9277B602-B31B-4FB4-A1D7-01B4D05D65A1}"/>
    <cellStyle name="Normal 6 3 2 3 2 3 2 2" xfId="5625" xr:uid="{415DF8D3-ED1D-43B7-BAE2-F9F04F6768DF}"/>
    <cellStyle name="Normal 6 3 2 3 2 3 3" xfId="5626" xr:uid="{ADA607D0-FEAC-48E5-8D10-A2082DF0CF94}"/>
    <cellStyle name="Normal 6 3 2 3 2 4" xfId="1480" xr:uid="{D4D826DD-2983-44B4-A795-44525360E84D}"/>
    <cellStyle name="Normal 6 3 2 3 2 4 2" xfId="5627" xr:uid="{312B93CF-3A8C-4011-8F46-BF7075161628}"/>
    <cellStyle name="Normal 6 3 2 3 2 5" xfId="5628" xr:uid="{9793920C-EA14-452B-B186-8EA74466FFF2}"/>
    <cellStyle name="Normal 6 3 2 3 3" xfId="614" xr:uid="{37F7D366-3990-41F9-96B9-5F3F6745234A}"/>
    <cellStyle name="Normal 6 3 2 3 3 2" xfId="1481" xr:uid="{CAFF75B7-D8B1-433A-B233-66E66EC68E97}"/>
    <cellStyle name="Normal 6 3 2 3 3 2 2" xfId="1482" xr:uid="{F5472D4A-F5E6-4023-987C-598B781E05B1}"/>
    <cellStyle name="Normal 6 3 2 3 3 2 2 2" xfId="5629" xr:uid="{F81F66FE-9CE5-432E-9921-88DE4CFDC4C0}"/>
    <cellStyle name="Normal 6 3 2 3 3 2 3" xfId="5630" xr:uid="{18315EE2-3792-4331-97CD-6E7EBB8C8901}"/>
    <cellStyle name="Normal 6 3 2 3 3 3" xfId="1483" xr:uid="{5E5E17CB-BAFA-4829-8A3A-63799B3062CE}"/>
    <cellStyle name="Normal 6 3 2 3 3 3 2" xfId="5631" xr:uid="{D5D996E9-BECC-4B85-AE58-6884750F9053}"/>
    <cellStyle name="Normal 6 3 2 3 3 4" xfId="3138" xr:uid="{65997D65-E71C-4882-B53E-D0B4AB93AD42}"/>
    <cellStyle name="Normal 6 3 2 3 4" xfId="1484" xr:uid="{FC83B298-80DA-4D4D-9197-8660E7FBDE85}"/>
    <cellStyle name="Normal 6 3 2 3 4 2" xfId="1485" xr:uid="{BF04B4E8-AE4E-4347-84BC-77AA67C3A1EE}"/>
    <cellStyle name="Normal 6 3 2 3 4 2 2" xfId="5632" xr:uid="{764A3DBA-6373-4CD9-AD65-995610A17732}"/>
    <cellStyle name="Normal 6 3 2 3 4 3" xfId="5633" xr:uid="{CC4BD0ED-2A8C-45C2-818B-606227D1123F}"/>
    <cellStyle name="Normal 6 3 2 3 5" xfId="1486" xr:uid="{F97F4D85-2513-4045-BB10-F91FFE01D0DF}"/>
    <cellStyle name="Normal 6 3 2 3 5 2" xfId="5634" xr:uid="{EE84B870-89E6-40F1-9918-3B5B57F33629}"/>
    <cellStyle name="Normal 6 3 2 3 6" xfId="3139" xr:uid="{09BE597E-DB46-48A5-99CC-E99D1B243A76}"/>
    <cellStyle name="Normal 6 3 2 4" xfId="324" xr:uid="{AA3470E4-77A3-4D13-B856-F433EEE98187}"/>
    <cellStyle name="Normal 6 3 2 4 2" xfId="615" xr:uid="{0AF21523-7DEE-402E-9EB8-6BEF5C3FD248}"/>
    <cellStyle name="Normal 6 3 2 4 2 2" xfId="616" xr:uid="{53ECAAE5-ECDB-4926-B9F0-08D5585423C2}"/>
    <cellStyle name="Normal 6 3 2 4 2 2 2" xfId="1487" xr:uid="{8522B6AD-266E-4445-8855-D5636E9D7D10}"/>
    <cellStyle name="Normal 6 3 2 4 2 2 2 2" xfId="1488" xr:uid="{49D76487-DFCA-4019-BF6E-25741638A0D9}"/>
    <cellStyle name="Normal 6 3 2 4 2 2 3" xfId="1489" xr:uid="{64B674FA-77EF-4201-BE19-F18723C0D02D}"/>
    <cellStyle name="Normal 6 3 2 4 2 3" xfId="1490" xr:uid="{9C08E075-4D9F-4873-8AF2-44039F6178FB}"/>
    <cellStyle name="Normal 6 3 2 4 2 3 2" xfId="1491" xr:uid="{2209392B-54F0-402F-B2D3-0A01C2D07FB6}"/>
    <cellStyle name="Normal 6 3 2 4 2 4" xfId="1492" xr:uid="{E31F4087-1F21-46F7-95A7-EE91BAE4120B}"/>
    <cellStyle name="Normal 6 3 2 4 3" xfId="617" xr:uid="{902A06C2-E583-4338-AABA-5B7C09C01FFD}"/>
    <cellStyle name="Normal 6 3 2 4 3 2" xfId="1493" xr:uid="{BF3506F5-BAD3-4FE1-9EDA-40CE015EF71C}"/>
    <cellStyle name="Normal 6 3 2 4 3 2 2" xfId="1494" xr:uid="{E4972081-8ED1-4488-A5D1-8DD40ABE93F8}"/>
    <cellStyle name="Normal 6 3 2 4 3 3" xfId="1495" xr:uid="{96D51B18-6CE0-4261-A9DC-05C563CD21B2}"/>
    <cellStyle name="Normal 6 3 2 4 4" xfId="1496" xr:uid="{27B5AC0B-D50D-473B-BD6A-A343C340B9DF}"/>
    <cellStyle name="Normal 6 3 2 4 4 2" xfId="1497" xr:uid="{FD78915E-603F-4453-81C5-A6243736E771}"/>
    <cellStyle name="Normal 6 3 2 4 5" xfId="1498" xr:uid="{FBB3BEC6-86CE-4ADC-BDA0-EFF6AC08BDB2}"/>
    <cellStyle name="Normal 6 3 2 5" xfId="325" xr:uid="{75A17DA0-E1F8-4AA1-AAC4-4D503A9805A0}"/>
    <cellStyle name="Normal 6 3 2 5 2" xfId="618" xr:uid="{AC2BDAB9-44A7-4D86-9206-A0C9007A6C8F}"/>
    <cellStyle name="Normal 6 3 2 5 2 2" xfId="1499" xr:uid="{138CD64A-821D-4D9C-AA5B-8F05F7FCF326}"/>
    <cellStyle name="Normal 6 3 2 5 2 2 2" xfId="1500" xr:uid="{8202DF5C-FD9B-4366-827A-46AF08FB2537}"/>
    <cellStyle name="Normal 6 3 2 5 2 3" xfId="1501" xr:uid="{F18F1FCB-DA7B-4CC9-8D8F-82776DC88F45}"/>
    <cellStyle name="Normal 6 3 2 5 3" xfId="1502" xr:uid="{C0233BCD-7B4D-4646-ABDF-C04C926BE48F}"/>
    <cellStyle name="Normal 6 3 2 5 3 2" xfId="1503" xr:uid="{6E96593D-7D0E-46B2-B396-532DA591337B}"/>
    <cellStyle name="Normal 6 3 2 5 4" xfId="1504" xr:uid="{9E1CAFCA-D6A7-449C-BA0B-484291CDC43B}"/>
    <cellStyle name="Normal 6 3 2 6" xfId="619" xr:uid="{7015823A-5D35-4929-80F0-97BEB9F72EE6}"/>
    <cellStyle name="Normal 6 3 2 6 2" xfId="1505" xr:uid="{FB56C814-60B2-4488-956F-3D06D03AD335}"/>
    <cellStyle name="Normal 6 3 2 6 2 2" xfId="1506" xr:uid="{14BEA62D-CD02-4D86-B8B9-34FB19FB940F}"/>
    <cellStyle name="Normal 6 3 2 6 3" xfId="1507" xr:uid="{05118105-7672-4AC8-ACC9-D4FD9BC390EF}"/>
    <cellStyle name="Normal 6 3 2 6 4" xfId="3140" xr:uid="{4B2FEFC5-425B-419B-ABA0-A7BBD1535E2F}"/>
    <cellStyle name="Normal 6 3 2 7" xfId="1508" xr:uid="{6A551415-3362-4AD8-B03D-C05413A219E6}"/>
    <cellStyle name="Normal 6 3 2 7 2" xfId="1509" xr:uid="{6224571E-74C4-41CE-B3AF-FE11C7EE388E}"/>
    <cellStyle name="Normal 6 3 2 8" xfId="1510" xr:uid="{18036C85-D51A-4CC5-A7BB-7493E26DFF6B}"/>
    <cellStyle name="Normal 6 3 2 9" xfId="3141" xr:uid="{A2E12BBD-5A8E-4307-B007-8E2FBFB042E3}"/>
    <cellStyle name="Normal 6 3 3" xfId="114" xr:uid="{76AA13E3-F4B9-4FED-AFB6-018CAB4BF11C}"/>
    <cellStyle name="Normal 6 3 3 2" xfId="115" xr:uid="{99932C33-FF25-4526-A0BC-DA96301D726E}"/>
    <cellStyle name="Normal 6 3 3 2 2" xfId="620" xr:uid="{B60B591E-A41E-49EB-9E1B-6A63397751C0}"/>
    <cellStyle name="Normal 6 3 3 2 2 2" xfId="621" xr:uid="{C5E22C7B-15F9-46FC-B25C-9931D9604581}"/>
    <cellStyle name="Normal 6 3 3 2 2 2 2" xfId="1511" xr:uid="{838656C1-F7A0-45F2-B3E9-A665E56424E0}"/>
    <cellStyle name="Normal 6 3 3 2 2 2 2 2" xfId="1512" xr:uid="{4876D590-F8CF-47B1-8C05-5A46D8E23B5C}"/>
    <cellStyle name="Normal 6 3 3 2 2 2 2 2 2" xfId="5635" xr:uid="{B1A58996-E9BE-4F49-93EE-C54FE2A3FBD7}"/>
    <cellStyle name="Normal 6 3 3 2 2 2 2 3" xfId="5636" xr:uid="{CCA0AD27-2844-4F2C-8E03-DC0894CC01DB}"/>
    <cellStyle name="Normal 6 3 3 2 2 2 3" xfId="1513" xr:uid="{82D04BEA-D756-4C25-A1CC-4284831EB70E}"/>
    <cellStyle name="Normal 6 3 3 2 2 2 3 2" xfId="5637" xr:uid="{B6D8A91D-2D72-4018-B406-1F1F7B3F007F}"/>
    <cellStyle name="Normal 6 3 3 2 2 2 4" xfId="5638" xr:uid="{989487DA-077A-47B2-B117-DD79BE124761}"/>
    <cellStyle name="Normal 6 3 3 2 2 3" xfId="1514" xr:uid="{4F62F368-12EC-4F89-902E-43DD57F1F483}"/>
    <cellStyle name="Normal 6 3 3 2 2 3 2" xfId="1515" xr:uid="{D15A197F-3620-4797-A197-59ACE5563967}"/>
    <cellStyle name="Normal 6 3 3 2 2 3 2 2" xfId="5639" xr:uid="{194F72E5-3855-4225-A0E4-F82FDA1870B4}"/>
    <cellStyle name="Normal 6 3 3 2 2 3 3" xfId="5640" xr:uid="{B810258E-7F3F-444C-95DE-6D90B69AF33A}"/>
    <cellStyle name="Normal 6 3 3 2 2 4" xfId="1516" xr:uid="{FA11094E-1686-419B-BEA8-AA63A61D590E}"/>
    <cellStyle name="Normal 6 3 3 2 2 4 2" xfId="5641" xr:uid="{D4E55017-E7E5-4116-A45F-8C48819A66A6}"/>
    <cellStyle name="Normal 6 3 3 2 2 5" xfId="5642" xr:uid="{4D4DE09A-9D44-4A30-84DF-3D3156A40638}"/>
    <cellStyle name="Normal 6 3 3 2 3" xfId="622" xr:uid="{6DEFC1F1-C586-4A04-9F37-C44ADC61DAAF}"/>
    <cellStyle name="Normal 6 3 3 2 3 2" xfId="1517" xr:uid="{62BAB494-0C01-4361-9E6A-DA65F3EB963A}"/>
    <cellStyle name="Normal 6 3 3 2 3 2 2" xfId="1518" xr:uid="{61BF0457-8B8E-4060-9F42-EA5264A0B563}"/>
    <cellStyle name="Normal 6 3 3 2 3 2 2 2" xfId="5643" xr:uid="{3C93793E-59D4-47D4-B4D4-5C934E8329FF}"/>
    <cellStyle name="Normal 6 3 3 2 3 2 3" xfId="5644" xr:uid="{E61362D9-7E14-4B35-BC82-D6C28CB211A6}"/>
    <cellStyle name="Normal 6 3 3 2 3 3" xfId="1519" xr:uid="{DA52A83F-D4D9-4DF7-8B99-F4DD5B548C58}"/>
    <cellStyle name="Normal 6 3 3 2 3 3 2" xfId="5645" xr:uid="{95344DD1-12C3-45EE-A871-2E952846AFFD}"/>
    <cellStyle name="Normal 6 3 3 2 3 4" xfId="3142" xr:uid="{6C055BF3-F4C8-45B9-A0D5-A4EE248882AF}"/>
    <cellStyle name="Normal 6 3 3 2 4" xfId="1520" xr:uid="{3D432D91-7895-4A02-81A0-77350D301E51}"/>
    <cellStyle name="Normal 6 3 3 2 4 2" xfId="1521" xr:uid="{646B4917-65CC-4A3E-B847-0D84BF56636A}"/>
    <cellStyle name="Normal 6 3 3 2 4 2 2" xfId="5646" xr:uid="{CEF26BDD-A6EF-412E-A663-7E54FE83BDA1}"/>
    <cellStyle name="Normal 6 3 3 2 4 3" xfId="5647" xr:uid="{D14BD549-D7AF-478F-99B1-B48F3A09674C}"/>
    <cellStyle name="Normal 6 3 3 2 5" xfId="1522" xr:uid="{8474D3AD-1DEA-4DEA-9780-6D61403749D3}"/>
    <cellStyle name="Normal 6 3 3 2 5 2" xfId="5648" xr:uid="{3AE4BC50-8244-4B53-90E2-AF1E5DAFB4A5}"/>
    <cellStyle name="Normal 6 3 3 2 6" xfId="3143" xr:uid="{DD4C9637-2F80-4757-B3B3-52041731E5C2}"/>
    <cellStyle name="Normal 6 3 3 3" xfId="326" xr:uid="{9761270E-4307-4463-B806-8C290943EBD6}"/>
    <cellStyle name="Normal 6 3 3 3 2" xfId="623" xr:uid="{D5BC2A68-43EE-41C7-A9F3-D6D29AB16DA6}"/>
    <cellStyle name="Normal 6 3 3 3 2 2" xfId="624" xr:uid="{569A4888-58B2-4013-A4FC-8288815D0CFF}"/>
    <cellStyle name="Normal 6 3 3 3 2 2 2" xfId="1523" xr:uid="{5AFE6199-78CA-46D8-8B13-7392D100A79C}"/>
    <cellStyle name="Normal 6 3 3 3 2 2 2 2" xfId="1524" xr:uid="{F534E812-A71B-4472-A6C8-DF45951AFAEB}"/>
    <cellStyle name="Normal 6 3 3 3 2 2 3" xfId="1525" xr:uid="{5E01A0AF-590C-4F45-9909-AB830A0C9674}"/>
    <cellStyle name="Normal 6 3 3 3 2 3" xfId="1526" xr:uid="{CB24E1C5-A526-4940-BFB5-0219128550E6}"/>
    <cellStyle name="Normal 6 3 3 3 2 3 2" xfId="1527" xr:uid="{3BD6CC8E-0F0A-432B-ABBC-2F77C9DF82F7}"/>
    <cellStyle name="Normal 6 3 3 3 2 4" xfId="1528" xr:uid="{40818FE5-E998-49AB-BE46-8384A55A0F36}"/>
    <cellStyle name="Normal 6 3 3 3 3" xfId="625" xr:uid="{8EEFE019-DEFC-4245-B18B-01A2CDE0042D}"/>
    <cellStyle name="Normal 6 3 3 3 3 2" xfId="1529" xr:uid="{6ECC627A-4B93-45B6-A754-98BD2765366B}"/>
    <cellStyle name="Normal 6 3 3 3 3 2 2" xfId="1530" xr:uid="{47245DAC-593B-4054-825C-A43E1413A700}"/>
    <cellStyle name="Normal 6 3 3 3 3 3" xfId="1531" xr:uid="{2AA386AA-30D5-4FDB-9C7D-9D3C8482DBD7}"/>
    <cellStyle name="Normal 6 3 3 3 4" xfId="1532" xr:uid="{34AB6447-3754-4293-899F-9C5220AFEF8F}"/>
    <cellStyle name="Normal 6 3 3 3 4 2" xfId="1533" xr:uid="{57D8498B-776B-48E7-9F68-DE2E6A60340F}"/>
    <cellStyle name="Normal 6 3 3 3 5" xfId="1534" xr:uid="{6525FFCB-563C-41D8-940B-C11B6A7D31E0}"/>
    <cellStyle name="Normal 6 3 3 4" xfId="327" xr:uid="{250FFF52-FD61-4901-9A2C-3F096DD9B12E}"/>
    <cellStyle name="Normal 6 3 3 4 2" xfId="626" xr:uid="{6E26A61D-24AF-4E47-83C6-42D99150BE4C}"/>
    <cellStyle name="Normal 6 3 3 4 2 2" xfId="1535" xr:uid="{B8559615-BF80-42BB-9B03-BEB37B9639E0}"/>
    <cellStyle name="Normal 6 3 3 4 2 2 2" xfId="1536" xr:uid="{4CB6D76B-7109-4A14-83BA-20278C86119D}"/>
    <cellStyle name="Normal 6 3 3 4 2 3" xfId="1537" xr:uid="{B17319D5-95C7-491C-A35F-5925A7796265}"/>
    <cellStyle name="Normal 6 3 3 4 3" xfId="1538" xr:uid="{0D47F016-B7E8-40C1-BB9E-5C5CA1AC16D1}"/>
    <cellStyle name="Normal 6 3 3 4 3 2" xfId="1539" xr:uid="{BC229CD1-4670-4445-8A51-2F0A746C1DE0}"/>
    <cellStyle name="Normal 6 3 3 4 4" xfId="1540" xr:uid="{ADF2AADF-C067-4BF1-9D72-FD701883D0DF}"/>
    <cellStyle name="Normal 6 3 3 5" xfId="627" xr:uid="{4C98B190-F55F-4952-801E-9B5A7688A046}"/>
    <cellStyle name="Normal 6 3 3 5 2" xfId="1541" xr:uid="{F581D0A5-867B-4C91-B15C-C1AA312568F5}"/>
    <cellStyle name="Normal 6 3 3 5 2 2" xfId="1542" xr:uid="{6B29291D-8CF7-4093-B6E1-100E1AA8113E}"/>
    <cellStyle name="Normal 6 3 3 5 3" xfId="1543" xr:uid="{74A57374-47C4-4182-9820-31B789836DED}"/>
    <cellStyle name="Normal 6 3 3 5 4" xfId="3144" xr:uid="{A17A4AFF-6C2D-4460-A850-596F6A1FFE0C}"/>
    <cellStyle name="Normal 6 3 3 6" xfId="1544" xr:uid="{282206FE-0204-495A-9B19-6CAFA9561AB7}"/>
    <cellStyle name="Normal 6 3 3 6 2" xfId="1545" xr:uid="{276AAF61-D806-4947-8C99-F8E75E29BA36}"/>
    <cellStyle name="Normal 6 3 3 7" xfId="1546" xr:uid="{4BA6DBD1-B8C9-422C-A7E9-14B73EC8115E}"/>
    <cellStyle name="Normal 6 3 3 8" xfId="3145" xr:uid="{F3783D43-2703-4A1D-84B7-B4BE5A67635C}"/>
    <cellStyle name="Normal 6 3 4" xfId="116" xr:uid="{685DCD46-85CE-480C-AA00-3C4FD9EA04F4}"/>
    <cellStyle name="Normal 6 3 4 2" xfId="447" xr:uid="{9EC4A28A-8CAA-4F79-9DF6-D78D5B9A4427}"/>
    <cellStyle name="Normal 6 3 4 2 2" xfId="628" xr:uid="{42D6ADF3-C828-40F4-8D55-DC3B86963011}"/>
    <cellStyle name="Normal 6 3 4 2 2 2" xfId="1547" xr:uid="{1D68C69B-37B0-4E5F-96C3-9330C32A8090}"/>
    <cellStyle name="Normal 6 3 4 2 2 2 2" xfId="1548" xr:uid="{F4C4B488-AFB7-4D49-9830-18F456A04BAD}"/>
    <cellStyle name="Normal 6 3 4 2 2 2 2 2" xfId="5649" xr:uid="{74F46199-395F-417E-A24E-9F5DBC22082D}"/>
    <cellStyle name="Normal 6 3 4 2 2 2 3" xfId="5650" xr:uid="{0EC2AB22-71C1-4A02-920B-D3FF479C1E1E}"/>
    <cellStyle name="Normal 6 3 4 2 2 3" xfId="1549" xr:uid="{4551ADCF-577E-4F08-A638-8B5403DA8B56}"/>
    <cellStyle name="Normal 6 3 4 2 2 3 2" xfId="5651" xr:uid="{340DAE17-5732-4C3A-8EE5-7BB23AFBBA0E}"/>
    <cellStyle name="Normal 6 3 4 2 2 4" xfId="3146" xr:uid="{BE89DAA6-8DB5-46C9-A71C-50A97E2174BE}"/>
    <cellStyle name="Normal 6 3 4 2 3" xfId="1550" xr:uid="{18F6F587-6F44-4DFA-AF42-5A1ACDBAE55C}"/>
    <cellStyle name="Normal 6 3 4 2 3 2" xfId="1551" xr:uid="{A6A656CB-BA69-4453-A85E-6F7FFA69489F}"/>
    <cellStyle name="Normal 6 3 4 2 3 2 2" xfId="5652" xr:uid="{9CE0C4B7-8C6B-41C5-B41E-CB3F8CEDBA13}"/>
    <cellStyle name="Normal 6 3 4 2 3 3" xfId="5653" xr:uid="{B5049310-DF9C-431E-A66D-C23EDD746F94}"/>
    <cellStyle name="Normal 6 3 4 2 4" xfId="1552" xr:uid="{D6B882C1-1D19-4AAE-9E43-BE93481B94F5}"/>
    <cellStyle name="Normal 6 3 4 2 4 2" xfId="5654" xr:uid="{1209AA6D-52AE-40BA-BE51-2B77CB10C30D}"/>
    <cellStyle name="Normal 6 3 4 2 5" xfId="3147" xr:uid="{F9D6BF6F-53BA-4E99-905D-C67A64EAF18A}"/>
    <cellStyle name="Normal 6 3 4 3" xfId="629" xr:uid="{FE1A915B-7441-40B5-B1B1-C9EBC2F3AB53}"/>
    <cellStyle name="Normal 6 3 4 3 2" xfId="1553" xr:uid="{39E6A961-BA54-45F9-9A31-D7DEB87E2C76}"/>
    <cellStyle name="Normal 6 3 4 3 2 2" xfId="1554" xr:uid="{82CE90AC-96E5-472B-BD60-AD04AD64C6E8}"/>
    <cellStyle name="Normal 6 3 4 3 2 2 2" xfId="5655" xr:uid="{E21F32B5-6082-47FC-8243-5DB6678B9D7B}"/>
    <cellStyle name="Normal 6 3 4 3 2 3" xfId="5656" xr:uid="{602E9360-BE1F-400E-9145-57E66B525995}"/>
    <cellStyle name="Normal 6 3 4 3 3" xfId="1555" xr:uid="{6571EFD7-CE2F-40E7-8A3B-871EC7ECAFC3}"/>
    <cellStyle name="Normal 6 3 4 3 3 2" xfId="5657" xr:uid="{A2AC3A7E-9DB2-4704-8E2C-19D0DA54DC76}"/>
    <cellStyle name="Normal 6 3 4 3 4" xfId="3148" xr:uid="{DC62B237-D887-4C06-9A30-EB492B7FF32A}"/>
    <cellStyle name="Normal 6 3 4 4" xfId="1556" xr:uid="{4AF30959-9A36-47C9-B73C-598DC8696360}"/>
    <cellStyle name="Normal 6 3 4 4 2" xfId="1557" xr:uid="{4F55ACEF-A30A-42DE-B107-EF7D42A67913}"/>
    <cellStyle name="Normal 6 3 4 4 2 2" xfId="5658" xr:uid="{DB7B2CD5-5057-4BE3-8950-8AEFAC8B13F7}"/>
    <cellStyle name="Normal 6 3 4 4 3" xfId="3149" xr:uid="{21201982-DAE9-4366-A672-7A9BF098A550}"/>
    <cellStyle name="Normal 6 3 4 4 4" xfId="3150" xr:uid="{ED176021-34A6-40FC-9450-179E1000B2F1}"/>
    <cellStyle name="Normal 6 3 4 5" xfId="1558" xr:uid="{32099365-E7A1-41C3-A71E-05295D06CCC7}"/>
    <cellStyle name="Normal 6 3 4 5 2" xfId="5659" xr:uid="{9830AC6F-9959-4203-B9FE-84F4AE0B1A57}"/>
    <cellStyle name="Normal 6 3 4 6" xfId="3151" xr:uid="{9353FE7C-2CD2-49D4-A7DF-6DB10A3B4518}"/>
    <cellStyle name="Normal 6 3 4 7" xfId="3152" xr:uid="{449B0101-C52F-402C-AC0C-6E720E4593AE}"/>
    <cellStyle name="Normal 6 3 5" xfId="328" xr:uid="{765B69AE-D732-4E94-A82E-03429B0AAB86}"/>
    <cellStyle name="Normal 6 3 5 2" xfId="630" xr:uid="{1604FD66-8B05-415C-818B-5C9749206449}"/>
    <cellStyle name="Normal 6 3 5 2 2" xfId="631" xr:uid="{938B5954-6444-4532-B59C-AE89EEF9F9EB}"/>
    <cellStyle name="Normal 6 3 5 2 2 2" xfId="1559" xr:uid="{845CF1D2-C87A-4710-A44E-6039A05A6BC4}"/>
    <cellStyle name="Normal 6 3 5 2 2 2 2" xfId="1560" xr:uid="{3376B8D3-CEB5-4AB4-94B6-6CC1E2416D76}"/>
    <cellStyle name="Normal 6 3 5 2 2 3" xfId="1561" xr:uid="{112A3BF9-DFCC-4759-95FD-15F694472B14}"/>
    <cellStyle name="Normal 6 3 5 2 3" xfId="1562" xr:uid="{41113849-83E2-4A77-BA03-C2A82D693125}"/>
    <cellStyle name="Normal 6 3 5 2 3 2" xfId="1563" xr:uid="{16F6EADB-D92B-4E87-9D64-E4C85A0F096B}"/>
    <cellStyle name="Normal 6 3 5 2 4" xfId="1564" xr:uid="{664415BA-A6B9-4B8A-A718-C39A1DDDA582}"/>
    <cellStyle name="Normal 6 3 5 3" xfId="632" xr:uid="{B363D438-300D-423C-8A29-F8A8BDFC9CEA}"/>
    <cellStyle name="Normal 6 3 5 3 2" xfId="1565" xr:uid="{6EAFF0FE-4AB8-42A2-ACCC-78AFD19D8052}"/>
    <cellStyle name="Normal 6 3 5 3 2 2" xfId="1566" xr:uid="{7715E798-3801-4063-8175-78AAEC9205DE}"/>
    <cellStyle name="Normal 6 3 5 3 3" xfId="1567" xr:uid="{6B9F98E8-B164-4F4F-A55F-0FCC6868C3AA}"/>
    <cellStyle name="Normal 6 3 5 3 4" xfId="3153" xr:uid="{B8A5CEFB-51D1-4C30-9DDA-814FE85F5B44}"/>
    <cellStyle name="Normal 6 3 5 4" xfId="1568" xr:uid="{9DB0D09C-9CC9-4B6F-96ED-EC7CA1D4745D}"/>
    <cellStyle name="Normal 6 3 5 4 2" xfId="1569" xr:uid="{15489ABD-E437-4C82-A04A-BB2137E3C684}"/>
    <cellStyle name="Normal 6 3 5 5" xfId="1570" xr:uid="{D66A617A-A1BC-40C9-A450-6434DDF16AED}"/>
    <cellStyle name="Normal 6 3 5 6" xfId="3154" xr:uid="{D3E3835D-640E-4EE9-A501-2B75AB861D5B}"/>
    <cellStyle name="Normal 6 3 6" xfId="329" xr:uid="{03E9F02A-F14C-4AA9-A357-BF529CCA0A10}"/>
    <cellStyle name="Normal 6 3 6 2" xfId="633" xr:uid="{C36CA520-2100-43E3-B3A7-0528AFD66E5D}"/>
    <cellStyle name="Normal 6 3 6 2 2" xfId="1571" xr:uid="{6433E114-B50C-4902-9A05-89EDB3A4846A}"/>
    <cellStyle name="Normal 6 3 6 2 2 2" xfId="1572" xr:uid="{DE3912AC-2595-4A5A-AFAB-48043D10E071}"/>
    <cellStyle name="Normal 6 3 6 2 3" xfId="1573" xr:uid="{730864B0-C10D-41E1-900A-D76E8DF66D93}"/>
    <cellStyle name="Normal 6 3 6 2 4" xfId="3155" xr:uid="{0F5C5866-3A8A-4601-836C-C7FCCE197DE1}"/>
    <cellStyle name="Normal 6 3 6 3" xfId="1574" xr:uid="{DC385714-435C-41F6-A8E2-396FAAC8DEA5}"/>
    <cellStyle name="Normal 6 3 6 3 2" xfId="1575" xr:uid="{1D180246-29A8-43F4-A6D1-9D343FA1841D}"/>
    <cellStyle name="Normal 6 3 6 4" xfId="1576" xr:uid="{4FAD72DC-0EA4-4235-9B98-776466558A08}"/>
    <cellStyle name="Normal 6 3 6 5" xfId="3156" xr:uid="{D19B0309-573A-4655-B6BE-059030A1404C}"/>
    <cellStyle name="Normal 6 3 7" xfId="634" xr:uid="{D60A8B2D-C468-4C39-8CF8-F65BE7C96DD2}"/>
    <cellStyle name="Normal 6 3 7 2" xfId="1577" xr:uid="{1B7F19AC-3815-4A5D-8C8B-2128C1C82C90}"/>
    <cellStyle name="Normal 6 3 7 2 2" xfId="1578" xr:uid="{B65CE937-6EFE-4F5A-B708-5B769E361804}"/>
    <cellStyle name="Normal 6 3 7 3" xfId="1579" xr:uid="{49D989D4-29E5-4C71-987D-C2991D022B78}"/>
    <cellStyle name="Normal 6 3 7 4" xfId="3157" xr:uid="{293421C7-8F0C-4B4E-AF81-6C3F19591C22}"/>
    <cellStyle name="Normal 6 3 8" xfId="1580" xr:uid="{ACCEC75A-DBBD-4CC3-B8A7-115F87CA0291}"/>
    <cellStyle name="Normal 6 3 8 2" xfId="1581" xr:uid="{32EBE6A1-6EC4-4EEB-81EF-66FCDCF1F5FA}"/>
    <cellStyle name="Normal 6 3 8 3" xfId="3158" xr:uid="{0649EAEB-77AC-491C-A353-6A04023B36C4}"/>
    <cellStyle name="Normal 6 3 8 4" xfId="3159" xr:uid="{A29CD543-DB04-44B5-BD17-37E4E218642C}"/>
    <cellStyle name="Normal 6 3 9" xfId="1582" xr:uid="{6DA16AFA-0E18-4625-B44B-F40800FE3D93}"/>
    <cellStyle name="Normal 6 3 9 2" xfId="4718" xr:uid="{5A15DEFA-F9E9-4EC3-B2C6-E5CFFD4C88DD}"/>
    <cellStyle name="Normal 6 4" xfId="117" xr:uid="{FB3C9010-814A-49F9-9062-A47E8796FB36}"/>
    <cellStyle name="Normal 6 4 10" xfId="3160" xr:uid="{FE101953-D41D-4093-ACB4-631625D24688}"/>
    <cellStyle name="Normal 6 4 11" xfId="3161" xr:uid="{F42A8852-9A17-4FB7-9E04-1D189D6712B0}"/>
    <cellStyle name="Normal 6 4 2" xfId="118" xr:uid="{33C3961F-F891-4750-9F46-194CD1529327}"/>
    <cellStyle name="Normal 6 4 2 2" xfId="119" xr:uid="{F20CD21B-E268-4BC7-B98E-D71810AFF5EB}"/>
    <cellStyle name="Normal 6 4 2 2 2" xfId="330" xr:uid="{444BCEA2-EF8B-4E90-8223-686F4E64E31C}"/>
    <cellStyle name="Normal 6 4 2 2 2 2" xfId="635" xr:uid="{8B22FFB3-4845-45E1-BCCA-5C41680BD7F6}"/>
    <cellStyle name="Normal 6 4 2 2 2 2 2" xfId="1583" xr:uid="{997C4722-EAAD-4AC4-8844-B28FA2540564}"/>
    <cellStyle name="Normal 6 4 2 2 2 2 2 2" xfId="1584" xr:uid="{0EC25CE8-C73F-4B68-B20D-C45157138383}"/>
    <cellStyle name="Normal 6 4 2 2 2 2 2 2 2" xfId="5660" xr:uid="{9BB95030-707E-4FA8-A21C-7CD9B7F333FF}"/>
    <cellStyle name="Normal 6 4 2 2 2 2 2 3" xfId="5661" xr:uid="{C8B6DDCF-C663-4266-82EA-F7B5C712899D}"/>
    <cellStyle name="Normal 6 4 2 2 2 2 3" xfId="1585" xr:uid="{78286891-F919-499D-A784-1D78DF7D1AC1}"/>
    <cellStyle name="Normal 6 4 2 2 2 2 3 2" xfId="5662" xr:uid="{314AFD4A-6E4F-4EC8-ADF2-D2034AD8D63B}"/>
    <cellStyle name="Normal 6 4 2 2 2 2 4" xfId="3162" xr:uid="{AABA191D-3454-43FA-B090-D775DC54AB4F}"/>
    <cellStyle name="Normal 6 4 2 2 2 3" xfId="1586" xr:uid="{6B36823A-F4ED-469B-AE91-DA6DDBCF83B6}"/>
    <cellStyle name="Normal 6 4 2 2 2 3 2" xfId="1587" xr:uid="{568E1E10-0989-40C7-BA69-CBB8A039D9FA}"/>
    <cellStyle name="Normal 6 4 2 2 2 3 2 2" xfId="5663" xr:uid="{B06927AC-C3F4-4200-AEB4-9E723295C8DF}"/>
    <cellStyle name="Normal 6 4 2 2 2 3 3" xfId="3163" xr:uid="{600FD32A-C813-48B9-9A5D-7AE7A17FB238}"/>
    <cellStyle name="Normal 6 4 2 2 2 3 4" xfId="3164" xr:uid="{C9616360-5FAF-4DD3-8D5A-43170A86E65D}"/>
    <cellStyle name="Normal 6 4 2 2 2 4" xfId="1588" xr:uid="{DC4E7D53-8FD4-4E07-AFC5-BB5D6660C649}"/>
    <cellStyle name="Normal 6 4 2 2 2 4 2" xfId="5664" xr:uid="{7C040A08-6C92-4920-AE64-47C92CFA6661}"/>
    <cellStyle name="Normal 6 4 2 2 2 5" xfId="3165" xr:uid="{9075BF83-207D-46D9-B8CC-AC4082B0C5E2}"/>
    <cellStyle name="Normal 6 4 2 2 2 6" xfId="3166" xr:uid="{D2F4D2DA-030D-485B-901D-98CAA95C6325}"/>
    <cellStyle name="Normal 6 4 2 2 3" xfId="636" xr:uid="{E46E3A3C-8FB1-40B1-81CF-DFD057A5266B}"/>
    <cellStyle name="Normal 6 4 2 2 3 2" xfId="1589" xr:uid="{F08BBF4B-EC4B-4677-AD3E-668C910844C2}"/>
    <cellStyle name="Normal 6 4 2 2 3 2 2" xfId="1590" xr:uid="{C9242775-3A74-4A1D-86AB-E1A98041B2D1}"/>
    <cellStyle name="Normal 6 4 2 2 3 2 2 2" xfId="5665" xr:uid="{51872540-F0CF-4F03-9749-49C350197F47}"/>
    <cellStyle name="Normal 6 4 2 2 3 2 3" xfId="3167" xr:uid="{C68E2F55-86BB-4C7E-8929-9AE23C9134E1}"/>
    <cellStyle name="Normal 6 4 2 2 3 2 4" xfId="3168" xr:uid="{6987B5C0-63AF-44A1-82D4-F7BCE44F802D}"/>
    <cellStyle name="Normal 6 4 2 2 3 3" xfId="1591" xr:uid="{F90479B2-2420-4F30-B9DA-013AB75FAE38}"/>
    <cellStyle name="Normal 6 4 2 2 3 3 2" xfId="5666" xr:uid="{6D25556A-03B1-4A18-9F35-863FE0C29184}"/>
    <cellStyle name="Normal 6 4 2 2 3 4" xfId="3169" xr:uid="{7EA357C4-E997-4412-B117-3520B19B0105}"/>
    <cellStyle name="Normal 6 4 2 2 3 5" xfId="3170" xr:uid="{A6ED7DFD-3F2B-4B5E-817D-002C918435A7}"/>
    <cellStyle name="Normal 6 4 2 2 4" xfId="1592" xr:uid="{31412221-9BB1-4ACF-8D8A-8CB44433A240}"/>
    <cellStyle name="Normal 6 4 2 2 4 2" xfId="1593" xr:uid="{B9768A02-DA57-4F0D-867E-913A2D283FC6}"/>
    <cellStyle name="Normal 6 4 2 2 4 2 2" xfId="5667" xr:uid="{7DD7CF4D-DE9B-42B2-B7CB-43F2459534E4}"/>
    <cellStyle name="Normal 6 4 2 2 4 3" xfId="3171" xr:uid="{23828975-A279-46CA-8615-77D1C39516FB}"/>
    <cellStyle name="Normal 6 4 2 2 4 4" xfId="3172" xr:uid="{77416D55-DFEB-4A3E-8740-572EB3EF0E54}"/>
    <cellStyle name="Normal 6 4 2 2 5" xfId="1594" xr:uid="{FDB81D29-E1C4-4DAF-8D31-ED916B8BBE64}"/>
    <cellStyle name="Normal 6 4 2 2 5 2" xfId="3173" xr:uid="{B75E1B23-EF00-44B9-976A-B146F0B62E11}"/>
    <cellStyle name="Normal 6 4 2 2 5 3" xfId="3174" xr:uid="{3DAE454B-3CA9-4AB1-85FA-7944D342834C}"/>
    <cellStyle name="Normal 6 4 2 2 5 4" xfId="3175" xr:uid="{540C0FE6-A9DC-4344-9B95-3B32CBB2A6FE}"/>
    <cellStyle name="Normal 6 4 2 2 6" xfId="3176" xr:uid="{C52D2C7D-CD9C-49E6-8ACF-BD283412B4CA}"/>
    <cellStyle name="Normal 6 4 2 2 7" xfId="3177" xr:uid="{1E230BDD-9364-48AC-90CF-6F462C013A64}"/>
    <cellStyle name="Normal 6 4 2 2 8" xfId="3178" xr:uid="{0215BF58-4725-4B02-A1D2-257A47DA7A79}"/>
    <cellStyle name="Normal 6 4 2 3" xfId="331" xr:uid="{258DA254-9958-4ABD-A8EA-C0336EF638C1}"/>
    <cellStyle name="Normal 6 4 2 3 2" xfId="637" xr:uid="{6E23C485-0C42-42F4-9160-95730CDA5DEE}"/>
    <cellStyle name="Normal 6 4 2 3 2 2" xfId="638" xr:uid="{FF24FF99-6FF7-4314-8760-FF028111A99C}"/>
    <cellStyle name="Normal 6 4 2 3 2 2 2" xfId="1595" xr:uid="{386B880A-7545-4971-9210-E456DF934151}"/>
    <cellStyle name="Normal 6 4 2 3 2 2 2 2" xfId="1596" xr:uid="{61845852-0134-4A54-B7E1-1C2B01EC2ED7}"/>
    <cellStyle name="Normal 6 4 2 3 2 2 3" xfId="1597" xr:uid="{802968E8-DB2C-47FF-8B1D-EBE5FE8AF917}"/>
    <cellStyle name="Normal 6 4 2 3 2 3" xfId="1598" xr:uid="{2583A399-53FB-4AC6-AFB0-BF2B4EB3848F}"/>
    <cellStyle name="Normal 6 4 2 3 2 3 2" xfId="1599" xr:uid="{A0B771FA-BC9D-4CA7-B4D1-D54087C82C5F}"/>
    <cellStyle name="Normal 6 4 2 3 2 4" xfId="1600" xr:uid="{A5F2F4A2-F8F1-46EB-8CA1-03ED738403B0}"/>
    <cellStyle name="Normal 6 4 2 3 3" xfId="639" xr:uid="{EDBE198C-BBD9-4210-A787-6B950FA85ED8}"/>
    <cellStyle name="Normal 6 4 2 3 3 2" xfId="1601" xr:uid="{1D7B4F3F-EB0C-461C-BA54-08B695EE50B1}"/>
    <cellStyle name="Normal 6 4 2 3 3 2 2" xfId="1602" xr:uid="{91E47A82-8D29-4CF4-9246-2A66B4B5DF44}"/>
    <cellStyle name="Normal 6 4 2 3 3 3" xfId="1603" xr:uid="{ABB2FAC6-F539-4ABE-B285-9349EC846AB2}"/>
    <cellStyle name="Normal 6 4 2 3 3 4" xfId="3179" xr:uid="{63C27457-C15C-4B2E-8167-A02330FB0357}"/>
    <cellStyle name="Normal 6 4 2 3 4" xfId="1604" xr:uid="{5E678FD0-9934-43BA-BC3F-1568A3F499E6}"/>
    <cellStyle name="Normal 6 4 2 3 4 2" xfId="1605" xr:uid="{1159B371-B9D8-4C3C-B291-E29165D28C8F}"/>
    <cellStyle name="Normal 6 4 2 3 5" xfId="1606" xr:uid="{9F14DC7B-456E-4CD7-A68E-86A4D2AA79F6}"/>
    <cellStyle name="Normal 6 4 2 3 6" xfId="3180" xr:uid="{24132D8F-49BE-47E6-9C02-FC266192221C}"/>
    <cellStyle name="Normal 6 4 2 4" xfId="332" xr:uid="{68780511-89D6-4909-8C56-2E0CEF600AB6}"/>
    <cellStyle name="Normal 6 4 2 4 2" xfId="640" xr:uid="{99C2A8DB-57B7-4AB2-B0DD-EBDFB9FBC258}"/>
    <cellStyle name="Normal 6 4 2 4 2 2" xfId="1607" xr:uid="{3F76A186-F8A4-4F51-92F5-43962358D4B4}"/>
    <cellStyle name="Normal 6 4 2 4 2 2 2" xfId="1608" xr:uid="{23B72BA2-4EDB-4DA7-93E4-B0AFA8837140}"/>
    <cellStyle name="Normal 6 4 2 4 2 3" xfId="1609" xr:uid="{93601958-E2C2-41C9-AB43-6B53DA38EAB0}"/>
    <cellStyle name="Normal 6 4 2 4 2 4" xfId="3181" xr:uid="{2E3FB9E8-1188-4AC1-B707-6D68F2546AE7}"/>
    <cellStyle name="Normal 6 4 2 4 3" xfId="1610" xr:uid="{A8376E96-0615-4355-BEDD-3B2329A522AC}"/>
    <cellStyle name="Normal 6 4 2 4 3 2" xfId="1611" xr:uid="{E2434DE0-975D-4EC1-BCC2-68F3EA4CE824}"/>
    <cellStyle name="Normal 6 4 2 4 4" xfId="1612" xr:uid="{E3BC6998-4106-4475-B710-3E3920E947FE}"/>
    <cellStyle name="Normal 6 4 2 4 5" xfId="3182" xr:uid="{36D357AD-A630-47A6-8D4A-EE56C7748EF0}"/>
    <cellStyle name="Normal 6 4 2 5" xfId="333" xr:uid="{1BC2BEB7-341A-4514-8C7A-5787B39DF4E1}"/>
    <cellStyle name="Normal 6 4 2 5 2" xfId="1613" xr:uid="{657536AF-3C70-41B6-B116-8D8A233B8553}"/>
    <cellStyle name="Normal 6 4 2 5 2 2" xfId="1614" xr:uid="{32A04B6F-5BFB-4698-8A92-7F2783596375}"/>
    <cellStyle name="Normal 6 4 2 5 3" xfId="1615" xr:uid="{25C71D50-23DB-4D1A-8472-9B78A33C0EBD}"/>
    <cellStyle name="Normal 6 4 2 5 4" xfId="3183" xr:uid="{AD98D5E0-BF6F-441B-98CE-4DE13E5B4216}"/>
    <cellStyle name="Normal 6 4 2 6" xfId="1616" xr:uid="{5A6DEC96-42F8-4620-9650-9B2F43B77B11}"/>
    <cellStyle name="Normal 6 4 2 6 2" xfId="1617" xr:uid="{B6DFD049-0086-4B34-B5E0-A5CF1A41D54C}"/>
    <cellStyle name="Normal 6 4 2 6 3" xfId="3184" xr:uid="{D3F91136-CC4A-44DC-B1CB-46A13FFB4A89}"/>
    <cellStyle name="Normal 6 4 2 6 4" xfId="3185" xr:uid="{16A71419-F99D-41D3-80D1-EF5ABC14F1A6}"/>
    <cellStyle name="Normal 6 4 2 7" xfId="1618" xr:uid="{A6584F85-22C7-4E9E-980D-1D3E68C916CC}"/>
    <cellStyle name="Normal 6 4 2 8" xfId="3186" xr:uid="{AF78F1DF-24FD-4C68-B6E9-74866729A050}"/>
    <cellStyle name="Normal 6 4 2 9" xfId="3187" xr:uid="{CD52620E-A62F-47F0-B0D1-5232CC4EF44A}"/>
    <cellStyle name="Normal 6 4 3" xfId="120" xr:uid="{0589E227-C901-4E50-A65E-AED54C673870}"/>
    <cellStyle name="Normal 6 4 3 2" xfId="121" xr:uid="{9A1C37A4-8921-41CC-BA43-02AABCB36CD9}"/>
    <cellStyle name="Normal 6 4 3 2 2" xfId="641" xr:uid="{F1392F45-77D1-4B4B-AC6D-AAE91E7223E6}"/>
    <cellStyle name="Normal 6 4 3 2 2 2" xfId="1619" xr:uid="{9D3CD789-C626-493B-AAF5-8109B04D8EB0}"/>
    <cellStyle name="Normal 6 4 3 2 2 2 2" xfId="1620" xr:uid="{2A1FEB06-1605-49AF-99B8-F0EBCF8987C0}"/>
    <cellStyle name="Normal 6 4 3 2 2 2 2 2" xfId="4476" xr:uid="{99E51F9C-5725-4548-9C17-28B867592981}"/>
    <cellStyle name="Normal 6 4 3 2 2 2 2 2 2" xfId="5668" xr:uid="{1AB434C0-2EAF-4D78-9B57-015DBF6E0C17}"/>
    <cellStyle name="Normal 6 4 3 2 2 2 2 3" xfId="5669" xr:uid="{F7F0B7AD-9804-45EB-9DC9-BB5AB768CDE9}"/>
    <cellStyle name="Normal 6 4 3 2 2 2 3" xfId="4477" xr:uid="{F07BEE63-9E13-48C6-A201-DE6EA3698C59}"/>
    <cellStyle name="Normal 6 4 3 2 2 2 3 2" xfId="5670" xr:uid="{7A211964-6037-444C-96ED-EB553114398D}"/>
    <cellStyle name="Normal 6 4 3 2 2 2 4" xfId="5671" xr:uid="{CA1D6B0B-2B34-4F3F-BB49-996349A8ECBD}"/>
    <cellStyle name="Normal 6 4 3 2 2 3" xfId="1621" xr:uid="{D6C4D778-FF96-43D5-AB3E-51AF49D5F45C}"/>
    <cellStyle name="Normal 6 4 3 2 2 3 2" xfId="4478" xr:uid="{637BF379-882A-4E56-88BF-3C06EF2F3CF4}"/>
    <cellStyle name="Normal 6 4 3 2 2 3 2 2" xfId="5672" xr:uid="{CFA37C53-FC48-488E-876E-CF7050FD7D68}"/>
    <cellStyle name="Normal 6 4 3 2 2 3 3" xfId="5673" xr:uid="{33AB4E0E-C8A3-4B6B-AA2E-F95EEA8A0D25}"/>
    <cellStyle name="Normal 6 4 3 2 2 4" xfId="3188" xr:uid="{9023B931-2368-4442-9F95-0CEB4F7C236E}"/>
    <cellStyle name="Normal 6 4 3 2 2 4 2" xfId="5674" xr:uid="{0B8053BA-1A3A-47D2-9487-FA66E234AFEA}"/>
    <cellStyle name="Normal 6 4 3 2 2 5" xfId="5675" xr:uid="{AD71D4DB-D427-41DA-8F25-CF31BECEFFA8}"/>
    <cellStyle name="Normal 6 4 3 2 3" xfId="1622" xr:uid="{186775D1-7795-4888-AF11-2531FE23586C}"/>
    <cellStyle name="Normal 6 4 3 2 3 2" xfId="1623" xr:uid="{C739FB42-B2A8-41E6-AACB-C10F5B709D21}"/>
    <cellStyle name="Normal 6 4 3 2 3 2 2" xfId="4479" xr:uid="{A8FA1CB6-6278-4590-86E4-4C1F9BCE140E}"/>
    <cellStyle name="Normal 6 4 3 2 3 2 2 2" xfId="5676" xr:uid="{80E8EF3F-908C-4CB3-836B-5FDD123E2CD4}"/>
    <cellStyle name="Normal 6 4 3 2 3 2 3" xfId="5677" xr:uid="{F36221BC-7EAC-4D22-BFB7-6E223BB7D5EE}"/>
    <cellStyle name="Normal 6 4 3 2 3 3" xfId="3189" xr:uid="{FB15F63F-2BF0-43A7-9173-1EEDC88D082B}"/>
    <cellStyle name="Normal 6 4 3 2 3 3 2" xfId="5678" xr:uid="{9B03C504-4B43-4EC1-BAF2-7BFD45702DDE}"/>
    <cellStyle name="Normal 6 4 3 2 3 4" xfId="3190" xr:uid="{8A179B87-F549-4941-A143-2EF3F97307B8}"/>
    <cellStyle name="Normal 6 4 3 2 4" xfId="1624" xr:uid="{D121CA54-574F-422A-8DF7-E92E4A712801}"/>
    <cellStyle name="Normal 6 4 3 2 4 2" xfId="4480" xr:uid="{BA257C47-E452-4A1C-8603-21351107626F}"/>
    <cellStyle name="Normal 6 4 3 2 4 2 2" xfId="5679" xr:uid="{FBA5558B-221E-4F2D-9F34-4F221DBAD829}"/>
    <cellStyle name="Normal 6 4 3 2 4 3" xfId="5680" xr:uid="{BE834877-572D-48CC-9340-38F404CD6107}"/>
    <cellStyle name="Normal 6 4 3 2 5" xfId="3191" xr:uid="{61B6EB56-A80D-4F0B-B0D0-554C82782EBA}"/>
    <cellStyle name="Normal 6 4 3 2 5 2" xfId="5681" xr:uid="{B9222D4E-F9B1-465D-B4E9-F0A33D039460}"/>
    <cellStyle name="Normal 6 4 3 2 6" xfId="3192" xr:uid="{F29C77B2-32AC-4CD1-9627-B10264CCD0D4}"/>
    <cellStyle name="Normal 6 4 3 3" xfId="334" xr:uid="{F2FC88F1-13A8-407A-A781-0535C6C68C9B}"/>
    <cellStyle name="Normal 6 4 3 3 2" xfId="1625" xr:uid="{B646EE1B-8AC3-4820-A215-C3B042A65144}"/>
    <cellStyle name="Normal 6 4 3 3 2 2" xfId="1626" xr:uid="{D25F1F28-6D80-4173-8FC5-250EF8F9B803}"/>
    <cellStyle name="Normal 6 4 3 3 2 2 2" xfId="4481" xr:uid="{432A40E4-4B30-4DDF-9CCA-6FD4DE83DD49}"/>
    <cellStyle name="Normal 6 4 3 3 2 2 2 2" xfId="5682" xr:uid="{90510D06-F2C2-4FF6-B2EA-874305231F81}"/>
    <cellStyle name="Normal 6 4 3 3 2 2 3" xfId="5683" xr:uid="{C6565375-FACE-4CB2-BA6E-ACF51232CFFA}"/>
    <cellStyle name="Normal 6 4 3 3 2 3" xfId="3193" xr:uid="{A24B1D17-8616-46D6-8061-090EFFAA6AAE}"/>
    <cellStyle name="Normal 6 4 3 3 2 3 2" xfId="5684" xr:uid="{A6211B0A-464D-4A5D-B381-651F16374B3B}"/>
    <cellStyle name="Normal 6 4 3 3 2 4" xfId="3194" xr:uid="{5698E273-721D-4963-90C4-7255AEC7B04C}"/>
    <cellStyle name="Normal 6 4 3 3 3" xfId="1627" xr:uid="{EEBD469E-6537-4297-8B9C-737709A9198B}"/>
    <cellStyle name="Normal 6 4 3 3 3 2" xfId="4482" xr:uid="{FABA1FA2-F0E0-432C-B9A3-C59C81B2D1A8}"/>
    <cellStyle name="Normal 6 4 3 3 3 2 2" xfId="5685" xr:uid="{2F7DD9FD-2C02-4E4F-819C-E744FEDD74FE}"/>
    <cellStyle name="Normal 6 4 3 3 3 3" xfId="5686" xr:uid="{F2B0A3C7-09B2-41F6-B0D3-5347E1D602AC}"/>
    <cellStyle name="Normal 6 4 3 3 4" xfId="3195" xr:uid="{AA1A68C7-74FA-4D85-9F7A-1B29F798F8C8}"/>
    <cellStyle name="Normal 6 4 3 3 4 2" xfId="5687" xr:uid="{83D28157-E0CB-4C4F-9326-9BE1282060D5}"/>
    <cellStyle name="Normal 6 4 3 3 5" xfId="3196" xr:uid="{46719454-8C37-46FA-93F8-3A7D25C73090}"/>
    <cellStyle name="Normal 6 4 3 4" xfId="1628" xr:uid="{390CDE63-FFBF-4DCF-A043-C8BC6C283057}"/>
    <cellStyle name="Normal 6 4 3 4 2" xfId="1629" xr:uid="{CA8AB6CE-8A15-4AA6-A7B6-7E47DBEC77BE}"/>
    <cellStyle name="Normal 6 4 3 4 2 2" xfId="4483" xr:uid="{0ED83D8B-1FBE-4A5C-B477-036A4485FBFD}"/>
    <cellStyle name="Normal 6 4 3 4 2 2 2" xfId="5688" xr:uid="{12696F81-6B0D-4F85-A7DA-A6B352E4640D}"/>
    <cellStyle name="Normal 6 4 3 4 2 3" xfId="5689" xr:uid="{FF6CE9CB-A18E-4E38-AA80-488AB25D5B20}"/>
    <cellStyle name="Normal 6 4 3 4 3" xfId="3197" xr:uid="{FF856151-9884-4105-88BE-848ABD110537}"/>
    <cellStyle name="Normal 6 4 3 4 3 2" xfId="5690" xr:uid="{C8E3E92A-04D7-48EB-A1FA-45338006AB98}"/>
    <cellStyle name="Normal 6 4 3 4 4" xfId="3198" xr:uid="{B7A6FDF7-9ACA-43E3-AFCE-3579BA29BBFD}"/>
    <cellStyle name="Normal 6 4 3 5" xfId="1630" xr:uid="{149CA3A3-8220-41C2-A082-3846AB6C7C59}"/>
    <cellStyle name="Normal 6 4 3 5 2" xfId="3199" xr:uid="{DD6BA895-D921-46AA-9F30-AA12A7EF71C8}"/>
    <cellStyle name="Normal 6 4 3 5 2 2" xfId="5691" xr:uid="{DBD4FEDB-16F6-490B-B96A-FEA798B9F407}"/>
    <cellStyle name="Normal 6 4 3 5 3" xfId="3200" xr:uid="{C9E87A36-1D87-4C21-8E64-5CCBBDB4DBA5}"/>
    <cellStyle name="Normal 6 4 3 5 4" xfId="3201" xr:uid="{3619EF2B-C86E-4A02-AC84-AD14C0130F60}"/>
    <cellStyle name="Normal 6 4 3 6" xfId="3202" xr:uid="{A5897F29-9C92-40EF-85EC-DD01870901C7}"/>
    <cellStyle name="Normal 6 4 3 6 2" xfId="5692" xr:uid="{680443AC-3EFE-4EEA-88F8-1A5951571FE7}"/>
    <cellStyle name="Normal 6 4 3 7" xfId="3203" xr:uid="{8DD3990A-A84F-466C-8940-DDFB85D40EFB}"/>
    <cellStyle name="Normal 6 4 3 8" xfId="3204" xr:uid="{D9161F59-AD68-4F78-90C8-3ABDA7826BDA}"/>
    <cellStyle name="Normal 6 4 4" xfId="122" xr:uid="{3A5BC0C6-9E13-4338-9974-F5D522B7A486}"/>
    <cellStyle name="Normal 6 4 4 2" xfId="642" xr:uid="{3527149C-6759-4F09-88D8-155642E56AF4}"/>
    <cellStyle name="Normal 6 4 4 2 2" xfId="643" xr:uid="{1B68C44F-D154-4D1B-947E-B06707FD700E}"/>
    <cellStyle name="Normal 6 4 4 2 2 2" xfId="1631" xr:uid="{8AAF7B91-CE28-4984-8818-FFAD6DA11D15}"/>
    <cellStyle name="Normal 6 4 4 2 2 2 2" xfId="1632" xr:uid="{EFC8FD42-0FB1-455A-8B22-C5E0B87B7B95}"/>
    <cellStyle name="Normal 6 4 4 2 2 2 2 2" xfId="5693" xr:uid="{98DDF1B1-1D9F-43C3-9561-5A8B5058FF2C}"/>
    <cellStyle name="Normal 6 4 4 2 2 2 3" xfId="5694" xr:uid="{9B431FA1-9E28-415A-B79A-CD51D6CE2A21}"/>
    <cellStyle name="Normal 6 4 4 2 2 3" xfId="1633" xr:uid="{34EF81F9-63B9-474B-9C10-EAFE8A5E95E2}"/>
    <cellStyle name="Normal 6 4 4 2 2 3 2" xfId="5695" xr:uid="{FB42A4C1-87F2-46AB-9E6F-E17B8C7C4DD4}"/>
    <cellStyle name="Normal 6 4 4 2 2 4" xfId="3205" xr:uid="{57EA7A0C-E9B6-42A3-BD45-0D394F9FF857}"/>
    <cellStyle name="Normal 6 4 4 2 3" xfId="1634" xr:uid="{114BEBE5-EFA6-4126-9EE9-F7A07FFCA951}"/>
    <cellStyle name="Normal 6 4 4 2 3 2" xfId="1635" xr:uid="{9734688B-BCA5-45C0-8BF6-FD7728F06C84}"/>
    <cellStyle name="Normal 6 4 4 2 3 2 2" xfId="5696" xr:uid="{C27787EF-3F36-4682-B9F7-9551E7F2DD1F}"/>
    <cellStyle name="Normal 6 4 4 2 3 3" xfId="5697" xr:uid="{9446BAED-31BA-43A5-B33A-845EB5953498}"/>
    <cellStyle name="Normal 6 4 4 2 4" xfId="1636" xr:uid="{4260E6DC-B32F-48DE-8D29-2FFC91AC0200}"/>
    <cellStyle name="Normal 6 4 4 2 4 2" xfId="5698" xr:uid="{C51A7343-17C4-4461-98DA-72875805E817}"/>
    <cellStyle name="Normal 6 4 4 2 5" xfId="3206" xr:uid="{D763B05F-EB65-44F6-B0AC-97275ADAC7EF}"/>
    <cellStyle name="Normal 6 4 4 3" xfId="644" xr:uid="{AE7ED8AE-C5B7-4336-A55C-6963E0577767}"/>
    <cellStyle name="Normal 6 4 4 3 2" xfId="1637" xr:uid="{6BECB7D6-C4DD-4DE6-9AC1-5DE86056B4C4}"/>
    <cellStyle name="Normal 6 4 4 3 2 2" xfId="1638" xr:uid="{219A92C6-C903-41A4-A7CA-E57A4F83DA0C}"/>
    <cellStyle name="Normal 6 4 4 3 2 2 2" xfId="5699" xr:uid="{EB6B3437-35AC-4C41-BEAD-7B4F40238C1A}"/>
    <cellStyle name="Normal 6 4 4 3 2 3" xfId="5700" xr:uid="{248A5AF6-3660-43CA-B1CE-139C911C8577}"/>
    <cellStyle name="Normal 6 4 4 3 3" xfId="1639" xr:uid="{202E3B8D-8314-4395-B876-637D62BD74FC}"/>
    <cellStyle name="Normal 6 4 4 3 3 2" xfId="5701" xr:uid="{CD0A725A-396B-432D-95CA-008656829AFD}"/>
    <cellStyle name="Normal 6 4 4 3 4" xfId="3207" xr:uid="{B7CF313A-7A6C-4E33-97DB-F665DA32DC7E}"/>
    <cellStyle name="Normal 6 4 4 4" xfId="1640" xr:uid="{61C4AC5C-C809-4464-A53A-2E0487300A90}"/>
    <cellStyle name="Normal 6 4 4 4 2" xfId="1641" xr:uid="{25E83D62-EF46-40A4-A02E-B52FE165E6CE}"/>
    <cellStyle name="Normal 6 4 4 4 2 2" xfId="5702" xr:uid="{7C9842ED-2E69-451E-A01A-7A9854520F35}"/>
    <cellStyle name="Normal 6 4 4 4 3" xfId="3208" xr:uid="{CE90AE64-52F9-4043-BBD1-C407AC0DBD6B}"/>
    <cellStyle name="Normal 6 4 4 4 4" xfId="3209" xr:uid="{DCFABD89-5F70-485E-A57E-0CF1E00E1315}"/>
    <cellStyle name="Normal 6 4 4 5" xfId="1642" xr:uid="{032B61D5-159B-49D2-88DA-BA6EAF977C7D}"/>
    <cellStyle name="Normal 6 4 4 5 2" xfId="5703" xr:uid="{C9ED9685-2802-4A21-BC63-583FDB7C121A}"/>
    <cellStyle name="Normal 6 4 4 6" xfId="3210" xr:uid="{41AB2073-DA5D-4E75-A62E-727C9F235BDD}"/>
    <cellStyle name="Normal 6 4 4 7" xfId="3211" xr:uid="{4E4F534C-C03E-4CE9-A4CC-3EAAB05E7DA3}"/>
    <cellStyle name="Normal 6 4 5" xfId="335" xr:uid="{2E3F5626-5A90-4BC6-A1A1-4309BC9C4FC5}"/>
    <cellStyle name="Normal 6 4 5 2" xfId="645" xr:uid="{B75FDFD4-94E0-4396-8476-AE0A94E5C66C}"/>
    <cellStyle name="Normal 6 4 5 2 2" xfId="1643" xr:uid="{44364DC3-03B2-4302-ACAB-9C925C6F68AD}"/>
    <cellStyle name="Normal 6 4 5 2 2 2" xfId="1644" xr:uid="{00334F16-C888-4956-A1BE-85C65C1AC401}"/>
    <cellStyle name="Normal 6 4 5 2 2 2 2" xfId="5704" xr:uid="{42021B7D-0B16-4BE8-90EB-4F509E0CFDDC}"/>
    <cellStyle name="Normal 6 4 5 2 2 3" xfId="5705" xr:uid="{6D8DECF5-1449-446C-B873-BC383409C763}"/>
    <cellStyle name="Normal 6 4 5 2 3" xfId="1645" xr:uid="{BCB3CF6B-873C-49E3-921C-130222615C50}"/>
    <cellStyle name="Normal 6 4 5 2 3 2" xfId="5706" xr:uid="{76686FCA-D136-4BDE-AC85-9B70B5FB773F}"/>
    <cellStyle name="Normal 6 4 5 2 4" xfId="3212" xr:uid="{7823D80D-57AB-4FB0-B067-366583629CE0}"/>
    <cellStyle name="Normal 6 4 5 3" xfId="1646" xr:uid="{2A2B25E5-77FB-47C2-9228-88641D8C949F}"/>
    <cellStyle name="Normal 6 4 5 3 2" xfId="1647" xr:uid="{C5E31D28-5B73-4A1F-B8C6-3C361D53CE9D}"/>
    <cellStyle name="Normal 6 4 5 3 2 2" xfId="5707" xr:uid="{84D60D5A-8DC6-4B0B-B815-822D45DA94AC}"/>
    <cellStyle name="Normal 6 4 5 3 3" xfId="3213" xr:uid="{A8338CC7-9584-4485-A648-60A9B56D72DE}"/>
    <cellStyle name="Normal 6 4 5 3 4" xfId="3214" xr:uid="{4D4A3F89-17FE-46F2-8127-F51C3328FB20}"/>
    <cellStyle name="Normal 6 4 5 4" xfId="1648" xr:uid="{99BF60F1-2CF2-4AE1-8D6C-D230787743EA}"/>
    <cellStyle name="Normal 6 4 5 4 2" xfId="5708" xr:uid="{9849A713-5C58-44F2-AB74-8F5C67A73A81}"/>
    <cellStyle name="Normal 6 4 5 5" xfId="3215" xr:uid="{36102248-CF6A-44A1-90B4-BE8071A4C3C4}"/>
    <cellStyle name="Normal 6 4 5 6" xfId="3216" xr:uid="{8FC06894-358D-43EA-B675-B8452E8B83E8}"/>
    <cellStyle name="Normal 6 4 6" xfId="336" xr:uid="{41D121A0-1866-4E45-AF46-0E69D63FC7E9}"/>
    <cellStyle name="Normal 6 4 6 2" xfId="1649" xr:uid="{3089C51A-663B-4731-A775-E674050C45BC}"/>
    <cellStyle name="Normal 6 4 6 2 2" xfId="1650" xr:uid="{4E0F21BA-DCAE-4494-9EBB-45929F93F223}"/>
    <cellStyle name="Normal 6 4 6 2 2 2" xfId="5709" xr:uid="{9716AA85-5010-4C35-B0AD-9A4DBF729167}"/>
    <cellStyle name="Normal 6 4 6 2 3" xfId="3217" xr:uid="{1ADDFD66-101D-45FD-B674-7B4564F4A0DF}"/>
    <cellStyle name="Normal 6 4 6 2 4" xfId="3218" xr:uid="{E0CBDDA5-3A23-4EEB-BBF0-377206467D15}"/>
    <cellStyle name="Normal 6 4 6 3" xfId="1651" xr:uid="{96278B0F-86B5-4875-9B7C-B44E327EFA6E}"/>
    <cellStyle name="Normal 6 4 6 3 2" xfId="5710" xr:uid="{D9AACF6A-E916-4EA3-8641-D3D80DFA8C39}"/>
    <cellStyle name="Normal 6 4 6 4" xfId="3219" xr:uid="{4BEDF5CB-D32D-4490-9EFF-15F7A9445110}"/>
    <cellStyle name="Normal 6 4 6 5" xfId="3220" xr:uid="{D3E249AA-5F88-41F4-8AE8-A2C20E1DB6B4}"/>
    <cellStyle name="Normal 6 4 7" xfId="1652" xr:uid="{4633FD88-540C-4265-BC5D-E49B1A8D2992}"/>
    <cellStyle name="Normal 6 4 7 2" xfId="1653" xr:uid="{CB58CFE5-DC27-4AC4-BF72-28ACD6CEB039}"/>
    <cellStyle name="Normal 6 4 7 2 2" xfId="5711" xr:uid="{D3C63281-96C9-4257-B9CA-8B089FB56B04}"/>
    <cellStyle name="Normal 6 4 7 3" xfId="3221" xr:uid="{F2F0CEBB-9FA5-46C3-91A1-DED7BE191866}"/>
    <cellStyle name="Normal 6 4 7 3 2" xfId="4407" xr:uid="{82B277B0-7A7F-4980-9F7D-75733D19A726}"/>
    <cellStyle name="Normal 6 4 7 3 3" xfId="4685" xr:uid="{5851F5FC-AEC3-4E5B-8A95-4FE4C5BB55FD}"/>
    <cellStyle name="Normal 6 4 7 4" xfId="3222" xr:uid="{748E3ECF-3628-44BE-9E6A-1BAA6B8A5F1E}"/>
    <cellStyle name="Normal 6 4 8" xfId="1654" xr:uid="{73945899-FA7C-45D6-A003-7979BC04832C}"/>
    <cellStyle name="Normal 6 4 8 2" xfId="3223" xr:uid="{44670066-0E34-4F1A-A381-84CC018AB164}"/>
    <cellStyle name="Normal 6 4 8 3" xfId="3224" xr:uid="{44F6CD3A-9440-4434-A999-7073FBAC2C5B}"/>
    <cellStyle name="Normal 6 4 8 4" xfId="3225" xr:uid="{4D7AF039-4B75-4473-A591-E39660ECE053}"/>
    <cellStyle name="Normal 6 4 9" xfId="3226" xr:uid="{713B6780-A14D-479B-BC4B-27FE62188C9A}"/>
    <cellStyle name="Normal 6 5" xfId="123" xr:uid="{3EBD1312-4314-46D3-B308-93EE959346FF}"/>
    <cellStyle name="Normal 6 5 10" xfId="3227" xr:uid="{259F0D14-8AF4-4107-A1BD-A5D22E9DE495}"/>
    <cellStyle name="Normal 6 5 11" xfId="3228" xr:uid="{CF710F81-D62F-439B-A567-8BF91AEAC895}"/>
    <cellStyle name="Normal 6 5 2" xfId="124" xr:uid="{180A425A-6C76-4C24-9B7A-78660A052D56}"/>
    <cellStyle name="Normal 6 5 2 2" xfId="337" xr:uid="{BA56AC9D-314B-451E-8AE6-834C136813BE}"/>
    <cellStyle name="Normal 6 5 2 2 2" xfId="646" xr:uid="{B297D3EC-66C7-49B6-9C0E-AAF0041A98E5}"/>
    <cellStyle name="Normal 6 5 2 2 2 2" xfId="647" xr:uid="{353EBB34-E3CC-41F1-A4C4-F4BA0A3301D4}"/>
    <cellStyle name="Normal 6 5 2 2 2 2 2" xfId="1655" xr:uid="{16DBB47D-FB05-42B9-AE3A-80DFF048C260}"/>
    <cellStyle name="Normal 6 5 2 2 2 2 2 2" xfId="5712" xr:uid="{3B344A2D-5820-44ED-9189-3E83AFBFB31E}"/>
    <cellStyle name="Normal 6 5 2 2 2 2 3" xfId="3229" xr:uid="{C26A65FA-83B5-47F8-AB8A-345FFE1C249D}"/>
    <cellStyle name="Normal 6 5 2 2 2 2 4" xfId="3230" xr:uid="{A6E91105-DF06-4CBE-82B9-521C991E1852}"/>
    <cellStyle name="Normal 6 5 2 2 2 3" xfId="1656" xr:uid="{946858E3-4B17-4972-A75D-1E727C8D9864}"/>
    <cellStyle name="Normal 6 5 2 2 2 3 2" xfId="3231" xr:uid="{B050E242-53BC-4127-8455-15CE42778C35}"/>
    <cellStyle name="Normal 6 5 2 2 2 3 3" xfId="3232" xr:uid="{69319348-7119-412A-90EE-2AB969A0FB67}"/>
    <cellStyle name="Normal 6 5 2 2 2 3 4" xfId="3233" xr:uid="{EAAAB95E-3ED5-4DDC-9DEE-B560C615C08B}"/>
    <cellStyle name="Normal 6 5 2 2 2 4" xfId="3234" xr:uid="{F2A86DC0-4FCE-47FA-8CA8-4C614D02C0FA}"/>
    <cellStyle name="Normal 6 5 2 2 2 5" xfId="3235" xr:uid="{356FF868-4456-43B8-9116-3FBE18079D33}"/>
    <cellStyle name="Normal 6 5 2 2 2 6" xfId="3236" xr:uid="{835C5B95-8A26-46CC-A9A6-14EA2D6271EC}"/>
    <cellStyle name="Normal 6 5 2 2 3" xfId="648" xr:uid="{715AE4FF-C252-4555-A13B-70AF497E44B0}"/>
    <cellStyle name="Normal 6 5 2 2 3 2" xfId="1657" xr:uid="{A9922799-BD87-4AA2-B922-4B77A2591A25}"/>
    <cellStyle name="Normal 6 5 2 2 3 2 2" xfId="3237" xr:uid="{5AC51BFD-C956-47B6-BB70-0C41064488CB}"/>
    <cellStyle name="Normal 6 5 2 2 3 2 3" xfId="3238" xr:uid="{77B3BFA2-21B8-4D71-9849-A46BD2BC365B}"/>
    <cellStyle name="Normal 6 5 2 2 3 2 4" xfId="3239" xr:uid="{309F69CD-2C9C-4891-91F4-A774601A4D30}"/>
    <cellStyle name="Normal 6 5 2 2 3 3" xfId="3240" xr:uid="{6C995DBB-3AFD-48A6-86E1-A111A7CDBD21}"/>
    <cellStyle name="Normal 6 5 2 2 3 4" xfId="3241" xr:uid="{09378891-0900-4632-821A-D88AE40ADAEE}"/>
    <cellStyle name="Normal 6 5 2 2 3 5" xfId="3242" xr:uid="{A75B7D13-B22B-4567-A940-49D23E1BC3CF}"/>
    <cellStyle name="Normal 6 5 2 2 4" xfId="1658" xr:uid="{ECAE8FD5-C1E6-4492-AC0C-1A1D5ADD6ECA}"/>
    <cellStyle name="Normal 6 5 2 2 4 2" xfId="3243" xr:uid="{2CF6D802-FF34-47F9-966D-1EF44FBD7C5A}"/>
    <cellStyle name="Normal 6 5 2 2 4 3" xfId="3244" xr:uid="{91D6652E-F87F-4E0C-B578-B17B04770FBA}"/>
    <cellStyle name="Normal 6 5 2 2 4 4" xfId="3245" xr:uid="{735426DF-BB64-4395-8EDE-9E33075C65C3}"/>
    <cellStyle name="Normal 6 5 2 2 5" xfId="3246" xr:uid="{DA8CBC37-DE40-4504-8905-775B5B74E8D4}"/>
    <cellStyle name="Normal 6 5 2 2 5 2" xfId="3247" xr:uid="{51F2D0D0-B39E-4B61-84C3-8144C98D2727}"/>
    <cellStyle name="Normal 6 5 2 2 5 3" xfId="3248" xr:uid="{5FA9B302-FD51-4661-A0A8-B006C3DD156C}"/>
    <cellStyle name="Normal 6 5 2 2 5 4" xfId="3249" xr:uid="{37A6CFCA-815E-4E6E-A351-08008217C293}"/>
    <cellStyle name="Normal 6 5 2 2 6" xfId="3250" xr:uid="{02807AE6-F38E-4AEF-B4FA-4403921783F7}"/>
    <cellStyle name="Normal 6 5 2 2 7" xfId="3251" xr:uid="{4582F45A-B603-469F-9D8D-1C9CB73C41AE}"/>
    <cellStyle name="Normal 6 5 2 2 8" xfId="3252" xr:uid="{FC285FD2-201B-4676-BD7C-6D62535D55D0}"/>
    <cellStyle name="Normal 6 5 2 3" xfId="649" xr:uid="{56469B4E-722F-4C38-8B88-A9B29BE639B6}"/>
    <cellStyle name="Normal 6 5 2 3 2" xfId="650" xr:uid="{88E5D1E0-B572-435D-B30A-5A8F48D88906}"/>
    <cellStyle name="Normal 6 5 2 3 2 2" xfId="651" xr:uid="{B86F3843-4985-4E01-BC05-94DAB27C7903}"/>
    <cellStyle name="Normal 6 5 2 3 2 2 2" xfId="5713" xr:uid="{4E135E01-771C-4E6E-9285-5145EDD0F4F7}"/>
    <cellStyle name="Normal 6 5 2 3 2 3" xfId="3253" xr:uid="{0B577511-365B-421A-A188-ABAB13DCC8DA}"/>
    <cellStyle name="Normal 6 5 2 3 2 4" xfId="3254" xr:uid="{18F4512B-F453-46AB-A14B-B44FF8ED45CF}"/>
    <cellStyle name="Normal 6 5 2 3 3" xfId="652" xr:uid="{7F4CC98A-2D92-4F54-B7D9-39C0CF637A5E}"/>
    <cellStyle name="Normal 6 5 2 3 3 2" xfId="3255" xr:uid="{AAF3E98D-B8F0-4085-923A-E7801D5AB0A2}"/>
    <cellStyle name="Normal 6 5 2 3 3 3" xfId="3256" xr:uid="{7CA24056-3919-4055-8466-17669A037BF2}"/>
    <cellStyle name="Normal 6 5 2 3 3 4" xfId="3257" xr:uid="{CB36EA65-F94A-4A8D-9C3E-E2DCC46FBFA6}"/>
    <cellStyle name="Normal 6 5 2 3 4" xfId="3258" xr:uid="{D9D25401-54D1-4E62-9C75-F40EFDDCE522}"/>
    <cellStyle name="Normal 6 5 2 3 5" xfId="3259" xr:uid="{2BFEB3A3-91DB-472B-8D0A-0430B1A123D4}"/>
    <cellStyle name="Normal 6 5 2 3 6" xfId="3260" xr:uid="{53E7965F-B8A2-4915-A0DE-E6CA71FEFF01}"/>
    <cellStyle name="Normal 6 5 2 4" xfId="653" xr:uid="{3F724C03-C130-4F29-89B9-1EA5E375BFDD}"/>
    <cellStyle name="Normal 6 5 2 4 2" xfId="654" xr:uid="{410B18E8-8F0D-4A08-BCAB-380C19B393C4}"/>
    <cellStyle name="Normal 6 5 2 4 2 2" xfId="3261" xr:uid="{1B854EA1-2B18-489C-BBAC-B39BDA4AB9F4}"/>
    <cellStyle name="Normal 6 5 2 4 2 3" xfId="3262" xr:uid="{43D03CC7-6341-4D57-B792-C41F91109E52}"/>
    <cellStyle name="Normal 6 5 2 4 2 4" xfId="3263" xr:uid="{47405084-BACA-46C8-9E1D-06B4EFA72E07}"/>
    <cellStyle name="Normal 6 5 2 4 3" xfId="3264" xr:uid="{6A957CA2-9D21-481E-A74A-65A9912B577E}"/>
    <cellStyle name="Normal 6 5 2 4 4" xfId="3265" xr:uid="{02E811C1-C41D-4A8E-B3E5-AD6A6DD85DA3}"/>
    <cellStyle name="Normal 6 5 2 4 5" xfId="3266" xr:uid="{0E90FCCA-88D5-478C-AE46-846E38D8B3A4}"/>
    <cellStyle name="Normal 6 5 2 5" xfId="655" xr:uid="{ADBA6AA9-5CB3-4C5B-A624-BD18A42ED4C9}"/>
    <cellStyle name="Normal 6 5 2 5 2" xfId="3267" xr:uid="{2384AD11-B506-42FC-92BA-83A87BE38B59}"/>
    <cellStyle name="Normal 6 5 2 5 3" xfId="3268" xr:uid="{699F385F-7809-4F36-9884-CD9314B4983B}"/>
    <cellStyle name="Normal 6 5 2 5 4" xfId="3269" xr:uid="{DE9F6809-5A4B-46F2-9D82-181E8D0CC935}"/>
    <cellStyle name="Normal 6 5 2 6" xfId="3270" xr:uid="{329CBCE2-9310-4778-945E-F40CD3B149C9}"/>
    <cellStyle name="Normal 6 5 2 6 2" xfId="3271" xr:uid="{4814D1E3-4AED-4C24-9F68-DC53AC99C634}"/>
    <cellStyle name="Normal 6 5 2 6 3" xfId="3272" xr:uid="{FAAE9EFD-017E-426C-856F-3B601544452E}"/>
    <cellStyle name="Normal 6 5 2 6 4" xfId="3273" xr:uid="{08DE4F10-3D51-455C-9BEF-CA0702424E98}"/>
    <cellStyle name="Normal 6 5 2 7" xfId="3274" xr:uid="{AA12E4F0-25FE-4C82-BD2B-7C660C9B1E78}"/>
    <cellStyle name="Normal 6 5 2 8" xfId="3275" xr:uid="{11506A23-D8A8-4659-ABAC-B9CE9DCDF3ED}"/>
    <cellStyle name="Normal 6 5 2 9" xfId="3276" xr:uid="{073ACCB9-18DF-47F7-BFC9-74DC88E9E68B}"/>
    <cellStyle name="Normal 6 5 3" xfId="338" xr:uid="{E0E69C40-836A-47AE-8A5C-CF0A06625D4C}"/>
    <cellStyle name="Normal 6 5 3 2" xfId="656" xr:uid="{F8864FCD-746A-49C4-BC0F-9F27138714A0}"/>
    <cellStyle name="Normal 6 5 3 2 2" xfId="657" xr:uid="{F87FC4EE-2450-4481-84DA-97F5CB30081A}"/>
    <cellStyle name="Normal 6 5 3 2 2 2" xfId="1659" xr:uid="{57BC2FFC-5DC3-4B42-BC66-74F178BBBDF5}"/>
    <cellStyle name="Normal 6 5 3 2 2 2 2" xfId="1660" xr:uid="{B50ADCAD-D6A8-471F-A7F2-544497E57100}"/>
    <cellStyle name="Normal 6 5 3 2 2 3" xfId="1661" xr:uid="{36B88B9B-5EF6-469F-B4D2-F0F85C5BDB73}"/>
    <cellStyle name="Normal 6 5 3 2 2 4" xfId="3277" xr:uid="{1A01A677-1A33-460D-BBBB-2A7E735A0062}"/>
    <cellStyle name="Normal 6 5 3 2 3" xfId="1662" xr:uid="{D8C3831D-27FB-40CD-BBE6-9BCDC4731289}"/>
    <cellStyle name="Normal 6 5 3 2 3 2" xfId="1663" xr:uid="{292CD3CE-E6FD-4FE7-BAED-F235A88FC4CD}"/>
    <cellStyle name="Normal 6 5 3 2 3 3" xfId="3278" xr:uid="{E31FF03B-6B1A-454E-8F19-F0B2741C800F}"/>
    <cellStyle name="Normal 6 5 3 2 3 4" xfId="3279" xr:uid="{26E683F7-E1F6-4445-8549-D4E44AD1E0AC}"/>
    <cellStyle name="Normal 6 5 3 2 4" xfId="1664" xr:uid="{0320B221-BD01-4BFF-B166-035C0C08515B}"/>
    <cellStyle name="Normal 6 5 3 2 5" xfId="3280" xr:uid="{41DFC80A-CDAE-48CB-92E7-C401375E1D90}"/>
    <cellStyle name="Normal 6 5 3 2 6" xfId="3281" xr:uid="{74F6EEBD-BD3C-4143-891F-5C599A0650CD}"/>
    <cellStyle name="Normal 6 5 3 3" xfId="658" xr:uid="{D2D60F54-608D-4CE2-A882-B51DF0A39D58}"/>
    <cellStyle name="Normal 6 5 3 3 2" xfId="1665" xr:uid="{96EF7206-7314-4A9F-BAEB-F082DA42041A}"/>
    <cellStyle name="Normal 6 5 3 3 2 2" xfId="1666" xr:uid="{8B449B82-02CD-45C2-A8D3-D3A3A3055FEA}"/>
    <cellStyle name="Normal 6 5 3 3 2 3" xfId="3282" xr:uid="{4DAAFC71-0B7D-4AC3-9613-E2F5EBEB4606}"/>
    <cellStyle name="Normal 6 5 3 3 2 4" xfId="3283" xr:uid="{C8FE16E0-F6DF-4D9F-9EBE-9C8BD6F74F99}"/>
    <cellStyle name="Normal 6 5 3 3 3" xfId="1667" xr:uid="{6120C0EA-2800-44A3-B355-E7D91F5B3127}"/>
    <cellStyle name="Normal 6 5 3 3 4" xfId="3284" xr:uid="{2018FE50-7DC9-41D7-8E4C-E8FDCCB588D2}"/>
    <cellStyle name="Normal 6 5 3 3 5" xfId="3285" xr:uid="{7A941E54-D5D6-49B3-9450-4A2F6147D172}"/>
    <cellStyle name="Normal 6 5 3 4" xfId="1668" xr:uid="{CAA52DFB-62F2-48BD-831E-483213BBACE7}"/>
    <cellStyle name="Normal 6 5 3 4 2" xfId="1669" xr:uid="{49C37A69-9DCE-4462-8343-16A976624731}"/>
    <cellStyle name="Normal 6 5 3 4 3" xfId="3286" xr:uid="{DF5231D9-B03E-47A0-A38A-714E878D8D45}"/>
    <cellStyle name="Normal 6 5 3 4 4" xfId="3287" xr:uid="{1B041383-6A4B-4DD3-9F4A-F9AC7B24C97E}"/>
    <cellStyle name="Normal 6 5 3 5" xfId="1670" xr:uid="{E39270EE-F803-4B58-A2FA-6F311F121022}"/>
    <cellStyle name="Normal 6 5 3 5 2" xfId="3288" xr:uid="{89328FA2-57F6-4816-94B3-500448A54913}"/>
    <cellStyle name="Normal 6 5 3 5 3" xfId="3289" xr:uid="{BDB63D30-A795-4C73-8445-67C299310B2E}"/>
    <cellStyle name="Normal 6 5 3 5 4" xfId="3290" xr:uid="{3C1C9390-9E2B-41A5-973E-51A7249E9FB5}"/>
    <cellStyle name="Normal 6 5 3 6" xfId="3291" xr:uid="{ED1EEA73-4F98-4FE9-BC36-7CB0ACBEA248}"/>
    <cellStyle name="Normal 6 5 3 7" xfId="3292" xr:uid="{AE7DFB48-5957-4DB4-AAD9-DCD45F0DC131}"/>
    <cellStyle name="Normal 6 5 3 8" xfId="3293" xr:uid="{2CE323C5-F942-46D1-968A-C3EA7B5A6145}"/>
    <cellStyle name="Normal 6 5 4" xfId="339" xr:uid="{E0BBE482-6A1F-4756-AABD-729A4226A9F9}"/>
    <cellStyle name="Normal 6 5 4 2" xfId="659" xr:uid="{B4B4888D-DA79-4B64-A949-71D273282EBD}"/>
    <cellStyle name="Normal 6 5 4 2 2" xfId="660" xr:uid="{29F3F8D8-DEF1-413B-83F2-1BAF8D6E4BA4}"/>
    <cellStyle name="Normal 6 5 4 2 2 2" xfId="1671" xr:uid="{1D1C545D-E50C-4A2B-89B8-344F135AA76D}"/>
    <cellStyle name="Normal 6 5 4 2 2 3" xfId="3294" xr:uid="{871DB39B-4C49-460D-BA75-5280C3C8D593}"/>
    <cellStyle name="Normal 6 5 4 2 2 4" xfId="3295" xr:uid="{1A3A87A6-98E8-4997-8C6E-0DE59625CDB8}"/>
    <cellStyle name="Normal 6 5 4 2 3" xfId="1672" xr:uid="{528F534A-1AA7-4585-A843-10E1F6BA82D6}"/>
    <cellStyle name="Normal 6 5 4 2 4" xfId="3296" xr:uid="{FD900B32-66B5-4E65-A662-5530B0871E9B}"/>
    <cellStyle name="Normal 6 5 4 2 5" xfId="3297" xr:uid="{E2ADEC98-68D4-4021-8D46-4D97C684BD83}"/>
    <cellStyle name="Normal 6 5 4 3" xfId="661" xr:uid="{756E29B6-11B9-4B65-B3E1-487652057C29}"/>
    <cellStyle name="Normal 6 5 4 3 2" xfId="1673" xr:uid="{EB286342-5E14-416E-941C-3EC51066B75F}"/>
    <cellStyle name="Normal 6 5 4 3 3" xfId="3298" xr:uid="{35625944-070F-49B3-813D-D26D9BE83786}"/>
    <cellStyle name="Normal 6 5 4 3 4" xfId="3299" xr:uid="{0EE0738D-7D8A-4AF3-96AE-46B6E0C1AEE3}"/>
    <cellStyle name="Normal 6 5 4 4" xfId="1674" xr:uid="{60AEBFF6-CEAA-4122-BD71-C710EDFF7722}"/>
    <cellStyle name="Normal 6 5 4 4 2" xfId="3300" xr:uid="{011C7D22-2E40-4231-BCD2-68F16A863F43}"/>
    <cellStyle name="Normal 6 5 4 4 3" xfId="3301" xr:uid="{ECB3E7B5-C0B5-405B-975D-95B71AD4EA50}"/>
    <cellStyle name="Normal 6 5 4 4 4" xfId="3302" xr:uid="{0B440644-E56F-4043-882A-E955BDB4A592}"/>
    <cellStyle name="Normal 6 5 4 5" xfId="3303" xr:uid="{8C8F0B71-D448-4348-951E-A84E99088818}"/>
    <cellStyle name="Normal 6 5 4 6" xfId="3304" xr:uid="{65DCF887-95C5-4170-8043-B94D7A086ECF}"/>
    <cellStyle name="Normal 6 5 4 7" xfId="3305" xr:uid="{084829DB-9647-4B0E-ABA7-CA7BE46EA535}"/>
    <cellStyle name="Normal 6 5 5" xfId="340" xr:uid="{2775E94A-1C85-4BC2-B26C-CE6A83435FF8}"/>
    <cellStyle name="Normal 6 5 5 2" xfId="662" xr:uid="{A6EF08EE-DAF7-434C-961E-87FEA04F4AB6}"/>
    <cellStyle name="Normal 6 5 5 2 2" xfId="1675" xr:uid="{76EB0DD9-27BB-4142-93AA-10C8D9EFD028}"/>
    <cellStyle name="Normal 6 5 5 2 3" xfId="3306" xr:uid="{0D3D5234-537B-4D57-96AD-C8505D84520A}"/>
    <cellStyle name="Normal 6 5 5 2 4" xfId="3307" xr:uid="{3C066DFB-F351-4F6A-9B1A-5D3C2F1713AC}"/>
    <cellStyle name="Normal 6 5 5 3" xfId="1676" xr:uid="{06C914D7-F1B9-4C2B-850E-51A23BF9100A}"/>
    <cellStyle name="Normal 6 5 5 3 2" xfId="3308" xr:uid="{1CBF3CFC-7160-4F29-B2C7-7C8ABA30FA24}"/>
    <cellStyle name="Normal 6 5 5 3 3" xfId="3309" xr:uid="{520F3F03-C3F8-4C91-9C76-72C003BF1BAE}"/>
    <cellStyle name="Normal 6 5 5 3 4" xfId="3310" xr:uid="{C722EAA7-0BFF-49F0-9995-86D8D1E55C7A}"/>
    <cellStyle name="Normal 6 5 5 4" xfId="3311" xr:uid="{1C594807-0F7D-4F5C-8109-95AA502A6D60}"/>
    <cellStyle name="Normal 6 5 5 5" xfId="3312" xr:uid="{01198C1F-2F64-4EA5-8CED-5E0E5AC09BD0}"/>
    <cellStyle name="Normal 6 5 5 6" xfId="3313" xr:uid="{08261AA3-F16D-4796-9CB2-65DF00995839}"/>
    <cellStyle name="Normal 6 5 6" xfId="663" xr:uid="{6A35711D-192F-44DC-B33E-00B857780C67}"/>
    <cellStyle name="Normal 6 5 6 2" xfId="1677" xr:uid="{6DB1D28D-06F5-4EB3-932A-34A5DE200323}"/>
    <cellStyle name="Normal 6 5 6 2 2" xfId="3314" xr:uid="{AD861026-DD1F-4FF1-8A44-888E6A2012C2}"/>
    <cellStyle name="Normal 6 5 6 2 3" xfId="3315" xr:uid="{C7E6188C-BC93-420A-9E1F-089BE23D0B56}"/>
    <cellStyle name="Normal 6 5 6 2 4" xfId="3316" xr:uid="{73A42D88-567C-4E1B-82B2-46013CFD677A}"/>
    <cellStyle name="Normal 6 5 6 3" xfId="3317" xr:uid="{6C6933E5-E5EC-4A77-932B-E4BC230237B7}"/>
    <cellStyle name="Normal 6 5 6 4" xfId="3318" xr:uid="{4AAF39C2-26BB-4DFE-9624-499A5713E460}"/>
    <cellStyle name="Normal 6 5 6 5" xfId="3319" xr:uid="{FBE9312E-69FC-4C1A-BD79-D436BB402111}"/>
    <cellStyle name="Normal 6 5 7" xfId="1678" xr:uid="{040326A1-FDC1-4B44-9A1B-3948C4151A02}"/>
    <cellStyle name="Normal 6 5 7 2" xfId="3320" xr:uid="{9C6091C9-6D65-4D1A-95C2-9E2A2931168C}"/>
    <cellStyle name="Normal 6 5 7 3" xfId="3321" xr:uid="{BCDAB470-2A09-4ADF-9EEC-58BB070C5E1E}"/>
    <cellStyle name="Normal 6 5 7 4" xfId="3322" xr:uid="{48C38677-911B-431A-A736-296308212F8C}"/>
    <cellStyle name="Normal 6 5 8" xfId="3323" xr:uid="{2D2F7ACC-F9DA-4031-BDBC-792419625E76}"/>
    <cellStyle name="Normal 6 5 8 2" xfId="3324" xr:uid="{8DAE6034-A3A7-4657-B197-A0F70C693DB6}"/>
    <cellStyle name="Normal 6 5 8 3" xfId="3325" xr:uid="{5CEE5807-BD2D-472B-BD04-D8E90DBFBF50}"/>
    <cellStyle name="Normal 6 5 8 4" xfId="3326" xr:uid="{F563EA1F-F148-4B85-9EA1-0AD45E7F94BD}"/>
    <cellStyle name="Normal 6 5 9" xfId="3327" xr:uid="{EC4CA614-2571-40D2-900D-56656A713821}"/>
    <cellStyle name="Normal 6 6" xfId="125" xr:uid="{0268E710-3DFF-4AF5-B5F5-19205CED910F}"/>
    <cellStyle name="Normal 6 6 2" xfId="126" xr:uid="{6995B2EA-96AA-4630-AB2F-0E87C0EF53A0}"/>
    <cellStyle name="Normal 6 6 2 2" xfId="341" xr:uid="{62DF4DDA-B8DF-4A03-B341-4E27FE967286}"/>
    <cellStyle name="Normal 6 6 2 2 2" xfId="664" xr:uid="{F36766F6-67DA-44C2-97CB-C1F3C10B0EFB}"/>
    <cellStyle name="Normal 6 6 2 2 2 2" xfId="1679" xr:uid="{A7681B51-B9A7-4F16-883D-550FBDADD6E8}"/>
    <cellStyle name="Normal 6 6 2 2 2 2 2" xfId="5714" xr:uid="{57243F2F-6580-4ECE-9606-07B52D74C6A3}"/>
    <cellStyle name="Normal 6 6 2 2 2 3" xfId="3328" xr:uid="{94C14E0E-7F8D-4C96-91C6-664AAC59EBB7}"/>
    <cellStyle name="Normal 6 6 2 2 2 4" xfId="3329" xr:uid="{EFF9C608-215C-428C-9EFA-A472CB55EE60}"/>
    <cellStyle name="Normal 6 6 2 2 3" xfId="1680" xr:uid="{0BA388C5-16D5-4158-B017-42553BB10400}"/>
    <cellStyle name="Normal 6 6 2 2 3 2" xfId="3330" xr:uid="{BA3E01A0-0191-4552-8086-4A286F2F7D02}"/>
    <cellStyle name="Normal 6 6 2 2 3 3" xfId="3331" xr:uid="{CE98ECFD-E4B9-42D5-9B12-47045B234CF0}"/>
    <cellStyle name="Normal 6 6 2 2 3 4" xfId="3332" xr:uid="{0D7B666D-4C9E-4795-AE46-E30BC3B2A2DD}"/>
    <cellStyle name="Normal 6 6 2 2 4" xfId="3333" xr:uid="{E44995BE-8A99-401D-BF17-370779ED38C9}"/>
    <cellStyle name="Normal 6 6 2 2 5" xfId="3334" xr:uid="{5C7E1EA9-0A8B-4C61-808E-C0288C16ACF3}"/>
    <cellStyle name="Normal 6 6 2 2 6" xfId="3335" xr:uid="{469F77F4-3419-43DA-89B3-D21A596912A9}"/>
    <cellStyle name="Normal 6 6 2 3" xfId="665" xr:uid="{A8A3C0FB-42DB-49BF-97F8-D5B3C98AE18E}"/>
    <cellStyle name="Normal 6 6 2 3 2" xfId="1681" xr:uid="{97988535-FFEE-4EF7-A3F6-376F2FC5F9BB}"/>
    <cellStyle name="Normal 6 6 2 3 2 2" xfId="3336" xr:uid="{B26A0A35-D2C0-497B-8222-309CFD836885}"/>
    <cellStyle name="Normal 6 6 2 3 2 3" xfId="3337" xr:uid="{58B753A6-BCAE-4F8F-AAD6-19E038382784}"/>
    <cellStyle name="Normal 6 6 2 3 2 4" xfId="3338" xr:uid="{6412B21E-C664-483A-AFCC-50BC71C8B451}"/>
    <cellStyle name="Normal 6 6 2 3 3" xfId="3339" xr:uid="{05CDDD9E-08C4-408C-9784-DA70B0F5F897}"/>
    <cellStyle name="Normal 6 6 2 3 4" xfId="3340" xr:uid="{51E3743F-4702-4312-9335-89DA67F75239}"/>
    <cellStyle name="Normal 6 6 2 3 5" xfId="3341" xr:uid="{71BF4706-100D-448F-AE75-42D8ED938810}"/>
    <cellStyle name="Normal 6 6 2 4" xfId="1682" xr:uid="{8D302A0B-BA25-48C2-B6A2-53E3008C93E3}"/>
    <cellStyle name="Normal 6 6 2 4 2" xfId="3342" xr:uid="{D4E46D95-7520-4EC4-A0A1-80AB00E17F5D}"/>
    <cellStyle name="Normal 6 6 2 4 3" xfId="3343" xr:uid="{F1AAAA92-595F-47DB-9A44-2B8584F1FFA2}"/>
    <cellStyle name="Normal 6 6 2 4 4" xfId="3344" xr:uid="{C2051847-F260-43B1-B2CB-F869355D0D1F}"/>
    <cellStyle name="Normal 6 6 2 5" xfId="3345" xr:uid="{06F1B51E-4619-490D-9BCE-ABF734B7191C}"/>
    <cellStyle name="Normal 6 6 2 5 2" xfId="3346" xr:uid="{A87A3253-E035-4DFE-924F-C832A2DF63B5}"/>
    <cellStyle name="Normal 6 6 2 5 3" xfId="3347" xr:uid="{5E1A9EEE-44B1-4246-BEC9-3DFD8A5EEB33}"/>
    <cellStyle name="Normal 6 6 2 5 4" xfId="3348" xr:uid="{44F97971-3BF1-49FC-94E3-6FDE3A6997CF}"/>
    <cellStyle name="Normal 6 6 2 6" xfId="3349" xr:uid="{444EFDB4-8E13-4E85-AD89-4B0EC7FD5CBB}"/>
    <cellStyle name="Normal 6 6 2 7" xfId="3350" xr:uid="{69200B5F-7141-4724-AAAF-060DEBD3A3D0}"/>
    <cellStyle name="Normal 6 6 2 8" xfId="3351" xr:uid="{7CBB3438-8699-4918-ACEA-4415D5721DBC}"/>
    <cellStyle name="Normal 6 6 3" xfId="342" xr:uid="{8818F5F5-82ED-4187-8046-007126B3A1F6}"/>
    <cellStyle name="Normal 6 6 3 2" xfId="666" xr:uid="{37FC95D9-D27C-454C-B2F0-E97EF2363852}"/>
    <cellStyle name="Normal 6 6 3 2 2" xfId="667" xr:uid="{E5E4DE8F-CD71-4A26-9023-DD92E55065B9}"/>
    <cellStyle name="Normal 6 6 3 2 2 2" xfId="5715" xr:uid="{8F9C8C7E-6A87-4C67-A18E-62328CFB14B8}"/>
    <cellStyle name="Normal 6 6 3 2 3" xfId="3352" xr:uid="{FCF49381-A05F-462D-AD74-575275DB6D87}"/>
    <cellStyle name="Normal 6 6 3 2 4" xfId="3353" xr:uid="{C7058825-D26A-4EB6-B553-BD7459EE1EFA}"/>
    <cellStyle name="Normal 6 6 3 3" xfId="668" xr:uid="{EB2B385C-7D02-4F79-A6B9-97267FA0C5BB}"/>
    <cellStyle name="Normal 6 6 3 3 2" xfId="3354" xr:uid="{895C4A8F-BD55-47CB-A256-8025FD8DFD46}"/>
    <cellStyle name="Normal 6 6 3 3 3" xfId="3355" xr:uid="{1E2EC116-66D0-4624-9916-BCD98C1A6FB3}"/>
    <cellStyle name="Normal 6 6 3 3 4" xfId="3356" xr:uid="{80E125B1-A150-4E06-AF78-47CA08CE25C1}"/>
    <cellStyle name="Normal 6 6 3 4" xfId="3357" xr:uid="{71739418-6729-4354-8456-F1B3A7B99206}"/>
    <cellStyle name="Normal 6 6 3 5" xfId="3358" xr:uid="{D72FD8BD-0578-4B0E-99B0-F2D6AD4E8B96}"/>
    <cellStyle name="Normal 6 6 3 6" xfId="3359" xr:uid="{A8E9B429-1126-4531-ABE1-8DAEB132FA50}"/>
    <cellStyle name="Normal 6 6 4" xfId="343" xr:uid="{0E8F307A-6B89-47DD-9721-A38738D4A417}"/>
    <cellStyle name="Normal 6 6 4 2" xfId="669" xr:uid="{7105B74F-38FD-445A-9FE0-A4615F1F5E61}"/>
    <cellStyle name="Normal 6 6 4 2 2" xfId="3360" xr:uid="{33015BE8-02E8-45E6-894A-37A898EE003E}"/>
    <cellStyle name="Normal 6 6 4 2 3" xfId="3361" xr:uid="{B9016434-44E5-4049-A617-3312F1C15B4B}"/>
    <cellStyle name="Normal 6 6 4 2 4" xfId="3362" xr:uid="{33FAA2AF-F7CD-4CB6-A8E4-26AF8F4A1054}"/>
    <cellStyle name="Normal 6 6 4 3" xfId="3363" xr:uid="{02E5B5BE-1655-42A0-99E3-A862CC30EF89}"/>
    <cellStyle name="Normal 6 6 4 4" xfId="3364" xr:uid="{E4C1075D-6A6D-4FA8-9283-4A5F85265297}"/>
    <cellStyle name="Normal 6 6 4 5" xfId="3365" xr:uid="{A29F43DB-1FC5-42E6-A61D-AE68AAF07C41}"/>
    <cellStyle name="Normal 6 6 5" xfId="670" xr:uid="{7CD9D405-962D-4419-B460-F71B2753438A}"/>
    <cellStyle name="Normal 6 6 5 2" xfId="3366" xr:uid="{10F39D23-2F6F-40AB-9999-4EDBF8D13155}"/>
    <cellStyle name="Normal 6 6 5 3" xfId="3367" xr:uid="{499EB4E5-8766-4DC1-B57D-D27BF1B65E5F}"/>
    <cellStyle name="Normal 6 6 5 4" xfId="3368" xr:uid="{E3BD4DE4-AE4C-4EA4-AE3F-4B311090A2AE}"/>
    <cellStyle name="Normal 6 6 6" xfId="3369" xr:uid="{6CC7BA29-5521-421E-BB52-37810CF0B844}"/>
    <cellStyle name="Normal 6 6 6 2" xfId="3370" xr:uid="{7EE42A4F-680F-4AE0-8C57-2BFBCC1DA1DA}"/>
    <cellStyle name="Normal 6 6 6 3" xfId="3371" xr:uid="{1C292DC9-F9E3-4143-8EC1-0C8B007FFA52}"/>
    <cellStyle name="Normal 6 6 6 4" xfId="3372" xr:uid="{1D2A8147-5652-4AEF-A5A6-2C575D4F2B0B}"/>
    <cellStyle name="Normal 6 6 7" xfId="3373" xr:uid="{B00FFD51-2A6F-4A93-AD9E-7C77AF04F0F1}"/>
    <cellStyle name="Normal 6 6 8" xfId="3374" xr:uid="{39AD211E-F924-475E-8F29-B418F58CCCB2}"/>
    <cellStyle name="Normal 6 6 9" xfId="3375" xr:uid="{98C87440-A76B-4C0D-A002-90FE26BA99A2}"/>
    <cellStyle name="Normal 6 7" xfId="127" xr:uid="{620E1C82-519C-4E14-BB2B-AAE54C3B8BD2}"/>
    <cellStyle name="Normal 6 7 2" xfId="344" xr:uid="{8A8D9A4C-1C9F-4F85-9FA4-B827DE0BA83E}"/>
    <cellStyle name="Normal 6 7 2 2" xfId="671" xr:uid="{DD083E59-DDCC-433A-8917-6D6BB2E1C6C1}"/>
    <cellStyle name="Normal 6 7 2 2 2" xfId="1683" xr:uid="{82687B0A-11BA-4455-AB8A-21DD12A61F5C}"/>
    <cellStyle name="Normal 6 7 2 2 2 2" xfId="1684" xr:uid="{1930A89D-DC73-44EF-9D78-B81E22BC2894}"/>
    <cellStyle name="Normal 6 7 2 2 3" xfId="1685" xr:uid="{F0A11C39-1E96-4734-9A59-8B3623F301F8}"/>
    <cellStyle name="Normal 6 7 2 2 4" xfId="3376" xr:uid="{ED2A8C9F-8822-4372-882F-03040F4E049E}"/>
    <cellStyle name="Normal 6 7 2 3" xfId="1686" xr:uid="{1F68CE64-DA42-4DF0-95A0-410DB806BA0D}"/>
    <cellStyle name="Normal 6 7 2 3 2" xfId="1687" xr:uid="{4088E9ED-D68C-4A36-A837-A743D0552EE8}"/>
    <cellStyle name="Normal 6 7 2 3 3" xfId="3377" xr:uid="{DB1C2A1E-5CA0-4B03-B309-72F35D70B838}"/>
    <cellStyle name="Normal 6 7 2 3 4" xfId="3378" xr:uid="{BAC716D2-5D85-4BE1-BBCC-E0F2F9B4CD11}"/>
    <cellStyle name="Normal 6 7 2 4" xfId="1688" xr:uid="{D88DBA7D-6698-4CD6-8CC7-1FCC3A745D95}"/>
    <cellStyle name="Normal 6 7 2 5" xfId="3379" xr:uid="{9D16B070-0E99-4C91-ACC7-737C7C5966B6}"/>
    <cellStyle name="Normal 6 7 2 6" xfId="3380" xr:uid="{94DB12FC-D3DC-464B-9F31-EBFDB5ABDF4B}"/>
    <cellStyle name="Normal 6 7 3" xfId="672" xr:uid="{80771116-8021-40F3-A5E4-2E4DFB8EA134}"/>
    <cellStyle name="Normal 6 7 3 2" xfId="1689" xr:uid="{8CE57BCC-37D0-40AE-905B-033D3336744F}"/>
    <cellStyle name="Normal 6 7 3 2 2" xfId="1690" xr:uid="{79DA7E84-23EC-4BA0-A067-3B0CB52E0ACE}"/>
    <cellStyle name="Normal 6 7 3 2 3" xfId="3381" xr:uid="{D3E952D3-F0F0-47DD-8515-F35955131D05}"/>
    <cellStyle name="Normal 6 7 3 2 4" xfId="3382" xr:uid="{03AB5F71-3464-4DAE-91F6-12F5B1F11154}"/>
    <cellStyle name="Normal 6 7 3 3" xfId="1691" xr:uid="{8C2D45B2-B1EE-42F7-95C2-E9CB1AE4C437}"/>
    <cellStyle name="Normal 6 7 3 4" xfId="3383" xr:uid="{9804AB97-32DF-4653-A7E7-2EFAA6E20F4B}"/>
    <cellStyle name="Normal 6 7 3 5" xfId="3384" xr:uid="{80F5849F-6926-4AC7-832B-D1969E7B056F}"/>
    <cellStyle name="Normal 6 7 4" xfId="1692" xr:uid="{63D05706-169A-4D46-BBE3-20F87AA070B7}"/>
    <cellStyle name="Normal 6 7 4 2" xfId="1693" xr:uid="{759CFCAB-CACF-4BD2-A1B7-6689404E4165}"/>
    <cellStyle name="Normal 6 7 4 3" xfId="3385" xr:uid="{A9308729-1BEB-4856-81CE-48BA9E03C20F}"/>
    <cellStyle name="Normal 6 7 4 4" xfId="3386" xr:uid="{B2D70AC9-3334-4D3E-89BB-BCCF7B8F42A9}"/>
    <cellStyle name="Normal 6 7 5" xfId="1694" xr:uid="{FA5112D3-3104-40A2-9A2D-63478BB96404}"/>
    <cellStyle name="Normal 6 7 5 2" xfId="3387" xr:uid="{6D49F67A-5DB6-4CC9-A263-F1FA4B1F4F15}"/>
    <cellStyle name="Normal 6 7 5 3" xfId="3388" xr:uid="{2FBB63D3-9CC5-4BAF-8EAA-8D71A2722722}"/>
    <cellStyle name="Normal 6 7 5 4" xfId="3389" xr:uid="{69CC061D-0FD8-4D1E-9F0F-DC9F04103502}"/>
    <cellStyle name="Normal 6 7 6" xfId="3390" xr:uid="{DC04F0FE-66BC-4608-826D-92977873B9BB}"/>
    <cellStyle name="Normal 6 7 7" xfId="3391" xr:uid="{9C943B62-31E9-4DC3-AE7B-42E0ECBEC018}"/>
    <cellStyle name="Normal 6 7 8" xfId="3392" xr:uid="{7ECE6E90-DABE-4F62-B0E8-0B9328804CB2}"/>
    <cellStyle name="Normal 6 8" xfId="345" xr:uid="{CC753BED-EED2-4D19-AAFF-E8DCD778ED53}"/>
    <cellStyle name="Normal 6 8 2" xfId="673" xr:uid="{E4481AC0-3720-480F-BA52-2CE3BCBECD99}"/>
    <cellStyle name="Normal 6 8 2 2" xfId="674" xr:uid="{24C8B2C9-2E68-4325-98CE-C9F03AC965DD}"/>
    <cellStyle name="Normal 6 8 2 2 2" xfId="1695" xr:uid="{9B8E606B-E691-472E-B7E5-3A023E14B876}"/>
    <cellStyle name="Normal 6 8 2 2 3" xfId="3393" xr:uid="{93F8CC10-A174-44DE-852F-52FD876F4A71}"/>
    <cellStyle name="Normal 6 8 2 2 4" xfId="3394" xr:uid="{4AE020EC-E4C4-4167-AC91-D5B7EFB88356}"/>
    <cellStyle name="Normal 6 8 2 3" xfId="1696" xr:uid="{1F888E21-E14D-4CA2-B2AC-D942915F31D2}"/>
    <cellStyle name="Normal 6 8 2 4" xfId="3395" xr:uid="{84C9BBB5-DE72-49C5-ADE2-62E312FDF437}"/>
    <cellStyle name="Normal 6 8 2 5" xfId="3396" xr:uid="{9855E1C3-28CA-4FA2-811F-5DC832C8388D}"/>
    <cellStyle name="Normal 6 8 3" xfId="675" xr:uid="{A7E08C0F-D471-4BB3-9709-E15304BD28EF}"/>
    <cellStyle name="Normal 6 8 3 2" xfId="1697" xr:uid="{CF8B4660-B448-4E1C-A208-73B726D4630D}"/>
    <cellStyle name="Normal 6 8 3 3" xfId="3397" xr:uid="{1FC0E06C-AFCE-44A4-B46D-F3A80D2BEEEF}"/>
    <cellStyle name="Normal 6 8 3 4" xfId="3398" xr:uid="{8664EDA8-E941-4118-BCAD-986138159472}"/>
    <cellStyle name="Normal 6 8 4" xfId="1698" xr:uid="{15C3B832-E190-447D-9979-756446E2BF77}"/>
    <cellStyle name="Normal 6 8 4 2" xfId="3399" xr:uid="{6E2208FB-7AAF-48A9-9A62-1553AF8D415B}"/>
    <cellStyle name="Normal 6 8 4 3" xfId="3400" xr:uid="{01BE6746-808B-4A2C-9884-317B8D0F8708}"/>
    <cellStyle name="Normal 6 8 4 4" xfId="3401" xr:uid="{B3FB13C2-0DFE-4730-9149-F0D5EB2080F0}"/>
    <cellStyle name="Normal 6 8 5" xfId="3402" xr:uid="{24BE40D5-09DB-42AC-BF49-5D3AA82886AB}"/>
    <cellStyle name="Normal 6 8 6" xfId="3403" xr:uid="{13B94AA9-C1CE-42D7-B829-C73DEEFE036C}"/>
    <cellStyle name="Normal 6 8 7" xfId="3404" xr:uid="{58918BDD-A6CD-4858-B2FD-550936C5EB79}"/>
    <cellStyle name="Normal 6 9" xfId="346" xr:uid="{F1C34A7A-2FE9-48E6-B6A2-78F07A5B7B6F}"/>
    <cellStyle name="Normal 6 9 2" xfId="676" xr:uid="{CC569C83-5EB5-4636-AB03-372305B99D2F}"/>
    <cellStyle name="Normal 6 9 2 2" xfId="1699" xr:uid="{F09F002E-B50B-460B-8BFC-2E965CF05863}"/>
    <cellStyle name="Normal 6 9 2 3" xfId="3405" xr:uid="{C4665F8D-F137-4F35-8779-B3BF501C37F3}"/>
    <cellStyle name="Normal 6 9 2 4" xfId="3406" xr:uid="{068CAF95-687C-4387-BEA2-D99CC534778E}"/>
    <cellStyle name="Normal 6 9 3" xfId="1700" xr:uid="{4175EAFB-3834-4AAF-9D58-D8F54CBCD1E5}"/>
    <cellStyle name="Normal 6 9 3 2" xfId="3407" xr:uid="{6E2551F2-E210-4F2D-8FCF-82A76D48F5FD}"/>
    <cellStyle name="Normal 6 9 3 3" xfId="3408" xr:uid="{208B808B-E090-45F7-B001-50BB8054AC62}"/>
    <cellStyle name="Normal 6 9 3 4" xfId="3409" xr:uid="{BF6B3A41-B39D-43EE-9680-2DCF39956B06}"/>
    <cellStyle name="Normal 6 9 4" xfId="3410" xr:uid="{C00C463D-E0FA-42EC-AC26-8408E9A8F992}"/>
    <cellStyle name="Normal 6 9 5" xfId="3411" xr:uid="{B0054E35-2412-4721-BAB2-CA1F4D0B800A}"/>
    <cellStyle name="Normal 6 9 6" xfId="3412" xr:uid="{B2A1DCEA-2FD2-4527-89F6-A7B6357FECE0}"/>
    <cellStyle name="Normal 7" xfId="128" xr:uid="{0F35982D-8BA2-4534-B722-58501B4C486D}"/>
    <cellStyle name="Normal 7 10" xfId="1701" xr:uid="{29788CBE-C7EF-4383-B986-8B024C3A1252}"/>
    <cellStyle name="Normal 7 10 2" xfId="3413" xr:uid="{13CA7AB5-60C4-4795-80A2-543593300A15}"/>
    <cellStyle name="Normal 7 10 2 2" xfId="6068" xr:uid="{691384AD-3026-4688-A736-4D0362409538}"/>
    <cellStyle name="Normal 7 10 3" xfId="3414" xr:uid="{B030EB3B-E847-4C76-AC73-1B94A5E224D5}"/>
    <cellStyle name="Normal 7 10 4" xfId="3415" xr:uid="{F3BDD8D8-7CE8-45B4-9A9B-C2127871C71C}"/>
    <cellStyle name="Normal 7 11" xfId="3416" xr:uid="{5D132656-2CD7-4C07-8489-67E7D4CB7FD2}"/>
    <cellStyle name="Normal 7 11 2" xfId="3417" xr:uid="{CE703BD1-F2E9-4526-97F8-5179503DDB2D}"/>
    <cellStyle name="Normal 7 11 3" xfId="3418" xr:uid="{46B3B100-E1BD-4632-9256-AFC50FB957B6}"/>
    <cellStyle name="Normal 7 11 4" xfId="3419" xr:uid="{F1490884-328D-4B9B-8C4F-EF98C5ADC840}"/>
    <cellStyle name="Normal 7 12" xfId="3420" xr:uid="{B134A0BE-BBEF-4F7F-B538-92221A3DCEA6}"/>
    <cellStyle name="Normal 7 12 2" xfId="3421" xr:uid="{F312390F-7FC6-4BFC-A8D7-A298BC62A7AC}"/>
    <cellStyle name="Normal 7 13" xfId="3422" xr:uid="{E68C0F22-B913-49F7-B24D-698BC9D29EAA}"/>
    <cellStyle name="Normal 7 14" xfId="3423" xr:uid="{EA0AF0A7-D574-4F15-8856-C16FA9F88E4D}"/>
    <cellStyle name="Normal 7 15" xfId="3424" xr:uid="{5523F6EC-3EC0-4A99-A10A-BD6C7762F3E1}"/>
    <cellStyle name="Normal 7 2" xfId="129" xr:uid="{3E24575B-0A6B-4AB8-BF19-FAE85A809ED6}"/>
    <cellStyle name="Normal 7 2 10" xfId="3425" xr:uid="{5D4828DF-D572-470C-BE1C-34CA21F9E353}"/>
    <cellStyle name="Normal 7 2 11" xfId="3426" xr:uid="{622BEBD7-2E26-473B-B7FC-A1973E61A3CD}"/>
    <cellStyle name="Normal 7 2 2" xfId="130" xr:uid="{BC6F9759-1E7A-4515-8955-518B8D07E31F}"/>
    <cellStyle name="Normal 7 2 2 2" xfId="131" xr:uid="{3C2926B9-4BEC-4906-95C2-62BFC595BC6B}"/>
    <cellStyle name="Normal 7 2 2 2 2" xfId="347" xr:uid="{E9823328-173F-4483-8A5D-1AFCEA478E10}"/>
    <cellStyle name="Normal 7 2 2 2 2 2" xfId="677" xr:uid="{2F8DE2AC-BA48-4CC0-86DD-EB776705152D}"/>
    <cellStyle name="Normal 7 2 2 2 2 2 2" xfId="678" xr:uid="{8D7356EB-CF85-421D-846B-929C74F1BF7A}"/>
    <cellStyle name="Normal 7 2 2 2 2 2 2 2" xfId="1702" xr:uid="{A3E17191-5DBF-4BD0-A9C3-320DF839FA61}"/>
    <cellStyle name="Normal 7 2 2 2 2 2 2 2 2" xfId="1703" xr:uid="{B23CF6D0-1E3A-4ECE-95D4-305217945D2F}"/>
    <cellStyle name="Normal 7 2 2 2 2 2 2 2 2 2" xfId="5716" xr:uid="{B328E281-73AC-481F-918C-2370BF7A7DFD}"/>
    <cellStyle name="Normal 7 2 2 2 2 2 2 2 3" xfId="5717" xr:uid="{92AC12A0-6E99-4B09-B1A0-BA698ADCD35D}"/>
    <cellStyle name="Normal 7 2 2 2 2 2 2 3" xfId="1704" xr:uid="{99F53756-E70F-463C-84A5-12DC84564552}"/>
    <cellStyle name="Normal 7 2 2 2 2 2 2 3 2" xfId="5718" xr:uid="{1F45428C-C5CE-4D27-901D-658CA03763CD}"/>
    <cellStyle name="Normal 7 2 2 2 2 2 2 4" xfId="5719" xr:uid="{D6834940-C3BC-449A-8033-566F9137F224}"/>
    <cellStyle name="Normal 7 2 2 2 2 2 3" xfId="1705" xr:uid="{61A5C0BA-61B5-4C67-95E7-6D8372868D6A}"/>
    <cellStyle name="Normal 7 2 2 2 2 2 3 2" xfId="1706" xr:uid="{FC0D7FD0-8024-4797-A964-E7D1C12E72C9}"/>
    <cellStyle name="Normal 7 2 2 2 2 2 3 2 2" xfId="5720" xr:uid="{276581CF-E20B-4626-A5CA-AB943B7EC72A}"/>
    <cellStyle name="Normal 7 2 2 2 2 2 3 3" xfId="5721" xr:uid="{584C5A70-825A-402C-A9EA-137E8C691994}"/>
    <cellStyle name="Normal 7 2 2 2 2 2 4" xfId="1707" xr:uid="{79074A2F-0732-4D94-94F5-516F1B136B8A}"/>
    <cellStyle name="Normal 7 2 2 2 2 2 4 2" xfId="5722" xr:uid="{C8324494-92BD-4EDA-A36E-4095133D541B}"/>
    <cellStyle name="Normal 7 2 2 2 2 2 5" xfId="5723" xr:uid="{B9DF81E6-8FA7-4442-9DCA-97BEEFE2B416}"/>
    <cellStyle name="Normal 7 2 2 2 2 3" xfId="679" xr:uid="{D06A376F-1F45-4A8F-9958-597B72582EEE}"/>
    <cellStyle name="Normal 7 2 2 2 2 3 2" xfId="1708" xr:uid="{5A743F83-F864-492B-A59E-491F78AEEE29}"/>
    <cellStyle name="Normal 7 2 2 2 2 3 2 2" xfId="1709" xr:uid="{72CE3549-0B74-4DDC-A260-DA9E8F6D551C}"/>
    <cellStyle name="Normal 7 2 2 2 2 3 2 2 2" xfId="5724" xr:uid="{8B5C980F-DCF5-468F-874D-957426998F3C}"/>
    <cellStyle name="Normal 7 2 2 2 2 3 2 3" xfId="5725" xr:uid="{4CFC2885-9BE6-429F-AE8F-2C425B728D4E}"/>
    <cellStyle name="Normal 7 2 2 2 2 3 3" xfId="1710" xr:uid="{1D47F8F1-6A4D-4DF4-85C2-5D5AFFA8E334}"/>
    <cellStyle name="Normal 7 2 2 2 2 3 3 2" xfId="5726" xr:uid="{AC18173A-0CF2-4110-A59B-89CA55BFF70A}"/>
    <cellStyle name="Normal 7 2 2 2 2 3 4" xfId="3427" xr:uid="{B3435F08-8CA4-4E66-8BF1-DB66D2027C5C}"/>
    <cellStyle name="Normal 7 2 2 2 2 4" xfId="1711" xr:uid="{44A6C99F-B415-4F17-80A9-ED821BECCDB7}"/>
    <cellStyle name="Normal 7 2 2 2 2 4 2" xfId="1712" xr:uid="{708775B4-4F7D-4802-90D2-E6FEBCA78F6B}"/>
    <cellStyle name="Normal 7 2 2 2 2 4 2 2" xfId="5727" xr:uid="{0CDCDC54-32A1-45D0-81AA-9706D96341E4}"/>
    <cellStyle name="Normal 7 2 2 2 2 4 3" xfId="5728" xr:uid="{0845C717-0388-466A-9192-6DEE537FAE94}"/>
    <cellStyle name="Normal 7 2 2 2 2 5" xfId="1713" xr:uid="{66306DDC-2502-448E-AB88-8912E3387689}"/>
    <cellStyle name="Normal 7 2 2 2 2 5 2" xfId="5729" xr:uid="{14825D58-BA16-4067-AFD2-5E93FE41EEED}"/>
    <cellStyle name="Normal 7 2 2 2 2 6" xfId="3428" xr:uid="{D992F917-D18F-4343-BC6E-8A3E64640CB7}"/>
    <cellStyle name="Normal 7 2 2 2 3" xfId="348" xr:uid="{6B595C16-463D-4308-BF7B-8334CEC931BF}"/>
    <cellStyle name="Normal 7 2 2 2 3 2" xfId="680" xr:uid="{16F18CF9-BAFB-4676-8CBF-AB3CB800CAFB}"/>
    <cellStyle name="Normal 7 2 2 2 3 2 2" xfId="681" xr:uid="{B4296458-8524-4D2C-A3E9-426D990711F7}"/>
    <cellStyle name="Normal 7 2 2 2 3 2 2 2" xfId="1714" xr:uid="{ADAC4978-FB0D-4998-AABB-46C6D067AAC3}"/>
    <cellStyle name="Normal 7 2 2 2 3 2 2 2 2" xfId="1715" xr:uid="{180B74B3-8BF4-446E-B95A-A456AD5E7840}"/>
    <cellStyle name="Normal 7 2 2 2 3 2 2 3" xfId="1716" xr:uid="{5FC4FF7C-D740-4C8A-AA6C-5C7942A62307}"/>
    <cellStyle name="Normal 7 2 2 2 3 2 3" xfId="1717" xr:uid="{8ACC16F1-E544-41DB-B24B-BE137B902607}"/>
    <cellStyle name="Normal 7 2 2 2 3 2 3 2" xfId="1718" xr:uid="{66BE82B9-F5A0-4CEE-B7BB-5F3012C2800A}"/>
    <cellStyle name="Normal 7 2 2 2 3 2 4" xfId="1719" xr:uid="{0094FB82-12C5-4619-9737-D7AAE68A912F}"/>
    <cellStyle name="Normal 7 2 2 2 3 3" xfId="682" xr:uid="{04F650CE-F02E-4E9B-A265-D53E9187C24D}"/>
    <cellStyle name="Normal 7 2 2 2 3 3 2" xfId="1720" xr:uid="{BF2CCC3B-1326-469F-BC9B-87C080634EFF}"/>
    <cellStyle name="Normal 7 2 2 2 3 3 2 2" xfId="1721" xr:uid="{84CE86B1-1E4F-4084-B8AC-AB5B00B45C1E}"/>
    <cellStyle name="Normal 7 2 2 2 3 3 3" xfId="1722" xr:uid="{655925BD-1E1F-49E7-A082-FEC721FB4335}"/>
    <cellStyle name="Normal 7 2 2 2 3 4" xfId="1723" xr:uid="{242D85B7-CD46-45DB-8787-248591C7BC5C}"/>
    <cellStyle name="Normal 7 2 2 2 3 4 2" xfId="1724" xr:uid="{2DBC138F-F377-4DF2-A75E-099B4EAF38BF}"/>
    <cellStyle name="Normal 7 2 2 2 3 5" xfId="1725" xr:uid="{108DC781-6083-4A21-BCF6-4F6857A38C13}"/>
    <cellStyle name="Normal 7 2 2 2 4" xfId="683" xr:uid="{8080B6A0-E9DE-461A-A821-C0C4C6F325FC}"/>
    <cellStyle name="Normal 7 2 2 2 4 2" xfId="684" xr:uid="{3D3338AF-F3B9-4A83-B2B2-7C412A48B7D5}"/>
    <cellStyle name="Normal 7 2 2 2 4 2 2" xfId="1726" xr:uid="{DF5EA479-036B-4456-8843-E3E018C5F169}"/>
    <cellStyle name="Normal 7 2 2 2 4 2 2 2" xfId="1727" xr:uid="{3AE641F4-C9A8-4762-8DCD-67DE829B6061}"/>
    <cellStyle name="Normal 7 2 2 2 4 2 3" xfId="1728" xr:uid="{5E0A24C7-B748-44F4-9F1D-80D6F84EB86E}"/>
    <cellStyle name="Normal 7 2 2 2 4 3" xfId="1729" xr:uid="{A81BAD76-AF69-47BB-A238-E7D214563566}"/>
    <cellStyle name="Normal 7 2 2 2 4 3 2" xfId="1730" xr:uid="{60E5E7F6-4B16-44E9-BD8D-F2AE5F56734D}"/>
    <cellStyle name="Normal 7 2 2 2 4 4" xfId="1731" xr:uid="{EA9BED2F-D31C-46D1-A9D2-A1A3CA7E4450}"/>
    <cellStyle name="Normal 7 2 2 2 5" xfId="685" xr:uid="{7B96E5CE-B1B0-438C-BAA3-B6FD9B6AFF16}"/>
    <cellStyle name="Normal 7 2 2 2 5 2" xfId="1732" xr:uid="{0268C30A-D29A-4343-93A1-56AC796BD50F}"/>
    <cellStyle name="Normal 7 2 2 2 5 2 2" xfId="1733" xr:uid="{FF947E19-5BAE-4449-9C04-C51F1924BEB9}"/>
    <cellStyle name="Normal 7 2 2 2 5 3" xfId="1734" xr:uid="{33423087-54DC-432E-A3DA-299DCE7558A4}"/>
    <cellStyle name="Normal 7 2 2 2 5 4" xfId="3429" xr:uid="{8FDD5F61-1B3B-4458-A705-0261197BAF13}"/>
    <cellStyle name="Normal 7 2 2 2 6" xfId="1735" xr:uid="{A506B91B-7A6C-4250-BC61-97D6D7A264A8}"/>
    <cellStyle name="Normal 7 2 2 2 6 2" xfId="1736" xr:uid="{632EEBA8-F63F-4C5F-9568-9E9163304945}"/>
    <cellStyle name="Normal 7 2 2 2 7" xfId="1737" xr:uid="{1DEAB386-F854-4F9D-8881-66EB69401852}"/>
    <cellStyle name="Normal 7 2 2 2 8" xfId="3430" xr:uid="{3A829C21-FC7E-476B-95D0-99747CA46B9A}"/>
    <cellStyle name="Normal 7 2 2 3" xfId="349" xr:uid="{6CE421F5-2116-43CF-A559-8B7E8AF252A7}"/>
    <cellStyle name="Normal 7 2 2 3 2" xfId="686" xr:uid="{A47E2E75-7E06-49E6-9857-4D370949372A}"/>
    <cellStyle name="Normal 7 2 2 3 2 2" xfId="687" xr:uid="{82C4BCB0-DEAB-4C9F-9FA8-6905C167AA3E}"/>
    <cellStyle name="Normal 7 2 2 3 2 2 2" xfId="1738" xr:uid="{C1AE6EF9-C1E0-40D0-B57A-D60E259780DE}"/>
    <cellStyle name="Normal 7 2 2 3 2 2 2 2" xfId="1739" xr:uid="{54499456-7808-423E-837D-016129963FB1}"/>
    <cellStyle name="Normal 7 2 2 3 2 2 2 2 2" xfId="5730" xr:uid="{8E2DEFFA-A368-48E7-A3FA-41106752DD33}"/>
    <cellStyle name="Normal 7 2 2 3 2 2 2 3" xfId="5731" xr:uid="{4C2E3E5E-C128-4318-9997-BFA7E6DAE0A6}"/>
    <cellStyle name="Normal 7 2 2 3 2 2 3" xfId="1740" xr:uid="{3B9416C7-97B7-4502-B64E-44EEE7A6CA8E}"/>
    <cellStyle name="Normal 7 2 2 3 2 2 3 2" xfId="5732" xr:uid="{469FABD5-FE69-4C81-8284-29B6ACA8765E}"/>
    <cellStyle name="Normal 7 2 2 3 2 2 4" xfId="5733" xr:uid="{C85220D5-2EA3-445C-8A4F-907B5DB3D7D7}"/>
    <cellStyle name="Normal 7 2 2 3 2 3" xfId="1741" xr:uid="{65BC0BE0-4EA5-4FCF-8D33-6D8E7779EC47}"/>
    <cellStyle name="Normal 7 2 2 3 2 3 2" xfId="1742" xr:uid="{2160313F-79EF-4163-A53B-84013C441764}"/>
    <cellStyle name="Normal 7 2 2 3 2 3 2 2" xfId="5734" xr:uid="{0C0E47AD-889B-4C03-AD07-663FBB573EDF}"/>
    <cellStyle name="Normal 7 2 2 3 2 3 3" xfId="5735" xr:uid="{4B9150BE-6821-4B75-B692-8B318F7FC79F}"/>
    <cellStyle name="Normal 7 2 2 3 2 4" xfId="1743" xr:uid="{6230B4B9-9A0A-491B-86D5-877F54E0E813}"/>
    <cellStyle name="Normal 7 2 2 3 2 4 2" xfId="5736" xr:uid="{A4A51DA4-9B4C-4FC9-B8E9-183971B84100}"/>
    <cellStyle name="Normal 7 2 2 3 2 5" xfId="5737" xr:uid="{2780A83C-A848-4C57-A231-8AF9ADC99FDC}"/>
    <cellStyle name="Normal 7 2 2 3 3" xfId="688" xr:uid="{E19BE8B4-BCC9-4923-BA6B-EE963F121A2B}"/>
    <cellStyle name="Normal 7 2 2 3 3 2" xfId="1744" xr:uid="{B360EE00-7305-4ECA-AFDF-17BFA1628F24}"/>
    <cellStyle name="Normal 7 2 2 3 3 2 2" xfId="1745" xr:uid="{F1DE9F02-9034-4AEA-8CAE-2FACB13FC77E}"/>
    <cellStyle name="Normal 7 2 2 3 3 2 2 2" xfId="5738" xr:uid="{3D12B300-29F5-4D38-A78F-0E41DE234498}"/>
    <cellStyle name="Normal 7 2 2 3 3 2 3" xfId="5739" xr:uid="{128DD893-5AD5-44D9-AE7F-4743952DEDEC}"/>
    <cellStyle name="Normal 7 2 2 3 3 3" xfId="1746" xr:uid="{866F5E9F-BA65-4F77-B81B-F58A4D5C2288}"/>
    <cellStyle name="Normal 7 2 2 3 3 3 2" xfId="5740" xr:uid="{4CBFDD9C-2703-47CB-B916-2F53451D4E6F}"/>
    <cellStyle name="Normal 7 2 2 3 3 4" xfId="3431" xr:uid="{049BC99C-DFB9-44A7-8C71-75663117FF79}"/>
    <cellStyle name="Normal 7 2 2 3 4" xfId="1747" xr:uid="{835389E2-8108-4916-BF5F-A20C014288BF}"/>
    <cellStyle name="Normal 7 2 2 3 4 2" xfId="1748" xr:uid="{D89E3249-3FC4-4669-A517-B630FDD6AB09}"/>
    <cellStyle name="Normal 7 2 2 3 4 2 2" xfId="5741" xr:uid="{A2C835AB-77C3-4E07-8F49-6E340E37C966}"/>
    <cellStyle name="Normal 7 2 2 3 4 3" xfId="5742" xr:uid="{013921C0-D951-4249-B303-481F192F62E5}"/>
    <cellStyle name="Normal 7 2 2 3 5" xfId="1749" xr:uid="{1332F4F4-580E-49E7-8054-5A11A0293C13}"/>
    <cellStyle name="Normal 7 2 2 3 5 2" xfId="5743" xr:uid="{D720FFAF-DFDE-44DF-B5AC-E8E0D6A08A31}"/>
    <cellStyle name="Normal 7 2 2 3 6" xfId="3432" xr:uid="{077A8541-F3DB-44B0-A657-613FA7897969}"/>
    <cellStyle name="Normal 7 2 2 4" xfId="350" xr:uid="{E2068823-369A-4E05-9306-E0D22452F7E2}"/>
    <cellStyle name="Normal 7 2 2 4 2" xfId="689" xr:uid="{1D44756D-3564-41E9-951C-1E3C6800EE65}"/>
    <cellStyle name="Normal 7 2 2 4 2 2" xfId="690" xr:uid="{FFF780E3-CE20-40FF-9949-B2A441AF821F}"/>
    <cellStyle name="Normal 7 2 2 4 2 2 2" xfId="1750" xr:uid="{66926A0D-0043-403D-BA97-887330B2CD89}"/>
    <cellStyle name="Normal 7 2 2 4 2 2 2 2" xfId="1751" xr:uid="{033DCE5B-E266-4DB8-B5E7-0A2EF6F3B092}"/>
    <cellStyle name="Normal 7 2 2 4 2 2 3" xfId="1752" xr:uid="{E975C4FC-C5B0-4FAF-A9E9-E34D79B5F9E9}"/>
    <cellStyle name="Normal 7 2 2 4 2 3" xfId="1753" xr:uid="{A92C2100-37AB-4407-BBDF-EF4CBD1C9272}"/>
    <cellStyle name="Normal 7 2 2 4 2 3 2" xfId="1754" xr:uid="{15B0EDBD-3DE1-44F5-95AD-6B256516F907}"/>
    <cellStyle name="Normal 7 2 2 4 2 4" xfId="1755" xr:uid="{D43E43B7-7469-45AC-BA06-541A17A7C211}"/>
    <cellStyle name="Normal 7 2 2 4 3" xfId="691" xr:uid="{CAB0859F-7546-4323-AD03-AEB60FD5861D}"/>
    <cellStyle name="Normal 7 2 2 4 3 2" xfId="1756" xr:uid="{CB220C50-F2C1-46C2-BDE9-2CB03CD98F7C}"/>
    <cellStyle name="Normal 7 2 2 4 3 2 2" xfId="1757" xr:uid="{A6944E45-2E93-4B6B-A9D4-4B9924A15023}"/>
    <cellStyle name="Normal 7 2 2 4 3 3" xfId="1758" xr:uid="{7FB0E809-AFB7-485F-A1B6-AB6862FBAD3E}"/>
    <cellStyle name="Normal 7 2 2 4 4" xfId="1759" xr:uid="{42069246-2222-41D7-BFA3-1C0611104516}"/>
    <cellStyle name="Normal 7 2 2 4 4 2" xfId="1760" xr:uid="{3F4D6A20-0A40-47F7-AE79-5099070C0C5C}"/>
    <cellStyle name="Normal 7 2 2 4 5" xfId="1761" xr:uid="{4759932F-AC97-48E3-8342-0C5C47289BBC}"/>
    <cellStyle name="Normal 7 2 2 5" xfId="351" xr:uid="{A34F181E-93B3-48DD-92F2-CE2FEE8AE77E}"/>
    <cellStyle name="Normal 7 2 2 5 2" xfId="692" xr:uid="{10E23103-2EBC-44BF-8130-176A7BAC71F8}"/>
    <cellStyle name="Normal 7 2 2 5 2 2" xfId="1762" xr:uid="{6CDF76A5-FB58-4EE3-A19F-C03F6FCCF043}"/>
    <cellStyle name="Normal 7 2 2 5 2 2 2" xfId="1763" xr:uid="{45F00C99-27F9-4359-A8F6-C1F21A2C3A35}"/>
    <cellStyle name="Normal 7 2 2 5 2 3" xfId="1764" xr:uid="{1F454CA7-52C2-4663-8103-276050BC2666}"/>
    <cellStyle name="Normal 7 2 2 5 3" xfId="1765" xr:uid="{CEBBDC35-1517-438C-B895-7E8C13701333}"/>
    <cellStyle name="Normal 7 2 2 5 3 2" xfId="1766" xr:uid="{C48A408D-6048-449E-B4ED-D48B862479DC}"/>
    <cellStyle name="Normal 7 2 2 5 4" xfId="1767" xr:uid="{02B6DC83-931A-4D96-91AB-4972F9E18C76}"/>
    <cellStyle name="Normal 7 2 2 6" xfId="693" xr:uid="{709DF847-E919-4F30-A2E0-41D7BB28939F}"/>
    <cellStyle name="Normal 7 2 2 6 2" xfId="1768" xr:uid="{2C7ECDC7-4AF0-43F2-A051-F58FE40EE55E}"/>
    <cellStyle name="Normal 7 2 2 6 2 2" xfId="1769" xr:uid="{04E9E9EC-DFB4-4DAF-9C93-D263C01496D4}"/>
    <cellStyle name="Normal 7 2 2 6 3" xfId="1770" xr:uid="{2290A67F-DAB8-4192-B0C2-DF1CC72D2ABB}"/>
    <cellStyle name="Normal 7 2 2 6 4" xfId="3433" xr:uid="{29EE9D2F-26E2-477A-B41D-9062BBC25437}"/>
    <cellStyle name="Normal 7 2 2 7" xfId="1771" xr:uid="{E877DAB7-2CDE-4A60-A40B-159A5E58C3A5}"/>
    <cellStyle name="Normal 7 2 2 7 2" xfId="1772" xr:uid="{FAF67091-FD01-475D-8E40-E62F5D307110}"/>
    <cellStyle name="Normal 7 2 2 8" xfId="1773" xr:uid="{4D99E17F-94A4-4E66-812B-B9BA913E4307}"/>
    <cellStyle name="Normal 7 2 2 9" xfId="3434" xr:uid="{C3D1977C-23BD-4A20-8B5E-5A25298F1E64}"/>
    <cellStyle name="Normal 7 2 3" xfId="132" xr:uid="{D649A243-D5D2-4129-9C6A-1B8297A441F0}"/>
    <cellStyle name="Normal 7 2 3 2" xfId="133" xr:uid="{428CF9E1-2D03-4768-95D6-52B036741D1A}"/>
    <cellStyle name="Normal 7 2 3 2 2" xfId="694" xr:uid="{4358B903-6C50-4D15-B8BE-074D25246EB6}"/>
    <cellStyle name="Normal 7 2 3 2 2 2" xfId="695" xr:uid="{5A604F8C-6060-4C79-8351-67656393B1A5}"/>
    <cellStyle name="Normal 7 2 3 2 2 2 2" xfId="1774" xr:uid="{D4942460-51BB-4AF3-9A7F-8D3463BA82C2}"/>
    <cellStyle name="Normal 7 2 3 2 2 2 2 2" xfId="1775" xr:uid="{0F8FC4C9-ED84-4AEE-A371-1668F8C4A3E7}"/>
    <cellStyle name="Normal 7 2 3 2 2 2 2 2 2" xfId="5744" xr:uid="{2160D7E6-B26B-485C-B69B-96D90E164AFF}"/>
    <cellStyle name="Normal 7 2 3 2 2 2 2 3" xfId="5745" xr:uid="{F1FC3E9F-7B64-4C90-8113-67B642A80369}"/>
    <cellStyle name="Normal 7 2 3 2 2 2 3" xfId="1776" xr:uid="{20A5EB3D-6927-4824-BF70-5F1A4D402944}"/>
    <cellStyle name="Normal 7 2 3 2 2 2 3 2" xfId="5746" xr:uid="{D547F529-4FBD-402B-8EB1-712CECF0B916}"/>
    <cellStyle name="Normal 7 2 3 2 2 2 4" xfId="5747" xr:uid="{B0F21CE6-8305-417E-BA7C-BA7E98C4C19E}"/>
    <cellStyle name="Normal 7 2 3 2 2 3" xfId="1777" xr:uid="{44E6A284-F842-4CBF-B0DD-EB9A3FD1D19E}"/>
    <cellStyle name="Normal 7 2 3 2 2 3 2" xfId="1778" xr:uid="{54E922E4-48C4-483F-92EF-E454DD9F6B82}"/>
    <cellStyle name="Normal 7 2 3 2 2 3 2 2" xfId="5748" xr:uid="{7345CB24-6B75-42D1-BD00-19B186986128}"/>
    <cellStyle name="Normal 7 2 3 2 2 3 3" xfId="5749" xr:uid="{0E7425D5-0140-49A1-941D-B6518BCE0F32}"/>
    <cellStyle name="Normal 7 2 3 2 2 4" xfId="1779" xr:uid="{F81C5C7D-BBED-4FD2-B6F4-0AFBB64B0F78}"/>
    <cellStyle name="Normal 7 2 3 2 2 4 2" xfId="5750" xr:uid="{65FF0E22-34DA-4D7E-9BB8-0E93DA79C938}"/>
    <cellStyle name="Normal 7 2 3 2 2 5" xfId="5751" xr:uid="{DBB3CDF3-A784-4026-BABD-388ADFCEF534}"/>
    <cellStyle name="Normal 7 2 3 2 3" xfId="696" xr:uid="{7BD85908-DBFA-4658-AABC-62377D9C565C}"/>
    <cellStyle name="Normal 7 2 3 2 3 2" xfId="1780" xr:uid="{8D3B268A-1040-4B5D-BAAA-049DEDCE0D43}"/>
    <cellStyle name="Normal 7 2 3 2 3 2 2" xfId="1781" xr:uid="{6E7623BE-FC7B-4A83-8186-22C345C837EE}"/>
    <cellStyle name="Normal 7 2 3 2 3 2 2 2" xfId="5752" xr:uid="{04B5B27D-82E5-45AD-A040-4921D18D77A3}"/>
    <cellStyle name="Normal 7 2 3 2 3 2 3" xfId="5753" xr:uid="{8031FEE6-5707-4DDF-8661-531D58704489}"/>
    <cellStyle name="Normal 7 2 3 2 3 3" xfId="1782" xr:uid="{C75A5191-9C01-4FF9-878D-949782CA4F0C}"/>
    <cellStyle name="Normal 7 2 3 2 3 3 2" xfId="5754" xr:uid="{9A23C404-B6AE-4935-9179-4C495204BE5B}"/>
    <cellStyle name="Normal 7 2 3 2 3 4" xfId="3435" xr:uid="{4C24F8F3-2290-4989-9CC3-BBE5EF9130CA}"/>
    <cellStyle name="Normal 7 2 3 2 4" xfId="1783" xr:uid="{C4B03121-19AF-40D8-8C0C-F17F6C56E846}"/>
    <cellStyle name="Normal 7 2 3 2 4 2" xfId="1784" xr:uid="{C4590146-F4BB-4681-8976-25D69F2E1BBA}"/>
    <cellStyle name="Normal 7 2 3 2 4 2 2" xfId="5755" xr:uid="{EB64B514-2B03-4C74-A2D6-B0190B76D112}"/>
    <cellStyle name="Normal 7 2 3 2 4 3" xfId="5756" xr:uid="{5DAB30F6-F7DE-45CE-8575-D3A1767CA60C}"/>
    <cellStyle name="Normal 7 2 3 2 5" xfId="1785" xr:uid="{860D7382-A1C4-45D0-8D04-DD2EEA1D67DD}"/>
    <cellStyle name="Normal 7 2 3 2 5 2" xfId="5757" xr:uid="{2920C5C4-54E2-4A52-840E-DD30AA3944D6}"/>
    <cellStyle name="Normal 7 2 3 2 6" xfId="3436" xr:uid="{D2561895-2787-43F4-B10B-E10548CD9DBF}"/>
    <cellStyle name="Normal 7 2 3 3" xfId="352" xr:uid="{553719F6-6B6F-45E0-96FD-35C27A7FD3BC}"/>
    <cellStyle name="Normal 7 2 3 3 2" xfId="697" xr:uid="{44328E2A-4536-45DF-8CA3-C415A96FEFA1}"/>
    <cellStyle name="Normal 7 2 3 3 2 2" xfId="698" xr:uid="{B9E3A335-FD9E-47DD-B9D4-D88530A3B9A2}"/>
    <cellStyle name="Normal 7 2 3 3 2 2 2" xfId="1786" xr:uid="{09E1F21A-3C5B-4906-A4A1-66B8E35F75B8}"/>
    <cellStyle name="Normal 7 2 3 3 2 2 2 2" xfId="1787" xr:uid="{EB2AF68A-497B-427E-8224-CBD0812CE40F}"/>
    <cellStyle name="Normal 7 2 3 3 2 2 3" xfId="1788" xr:uid="{8BE26B8A-B3BF-4AC3-BCD0-0DACA49E9DE4}"/>
    <cellStyle name="Normal 7 2 3 3 2 3" xfId="1789" xr:uid="{D66556D1-501B-4CCE-B88C-F5116B2FC089}"/>
    <cellStyle name="Normal 7 2 3 3 2 3 2" xfId="1790" xr:uid="{DD50564B-7828-47E7-B447-45CD2B685FD5}"/>
    <cellStyle name="Normal 7 2 3 3 2 4" xfId="1791" xr:uid="{9EA9DB82-9258-4452-A584-CE7BCF77658D}"/>
    <cellStyle name="Normal 7 2 3 3 3" xfId="699" xr:uid="{37B357FC-253F-4D0A-9B60-878D13E8127A}"/>
    <cellStyle name="Normal 7 2 3 3 3 2" xfId="1792" xr:uid="{D48CA6B3-D7A3-40AF-AFCB-A560B191A8C2}"/>
    <cellStyle name="Normal 7 2 3 3 3 2 2" xfId="1793" xr:uid="{50618A0D-E6CD-4280-AD67-26FF9A67CABB}"/>
    <cellStyle name="Normal 7 2 3 3 3 3" xfId="1794" xr:uid="{1006FFCD-A5A6-485C-92A4-D02D9F52316B}"/>
    <cellStyle name="Normal 7 2 3 3 4" xfId="1795" xr:uid="{049B8941-1D19-42CC-A0E0-0DECC9951434}"/>
    <cellStyle name="Normal 7 2 3 3 4 2" xfId="1796" xr:uid="{6B2228B4-09BC-4687-AB7D-0A888652EBE7}"/>
    <cellStyle name="Normal 7 2 3 3 5" xfId="1797" xr:uid="{77EA8BAB-4C62-4F86-8C90-FDB820BB64FA}"/>
    <cellStyle name="Normal 7 2 3 4" xfId="353" xr:uid="{14592285-3626-49A2-AA66-7C4E0852B230}"/>
    <cellStyle name="Normal 7 2 3 4 2" xfId="700" xr:uid="{D5A4BE64-6E53-473E-9061-BADE8D7FDCB4}"/>
    <cellStyle name="Normal 7 2 3 4 2 2" xfId="1798" xr:uid="{307B7AA7-9813-422F-805E-BB20EFD335C2}"/>
    <cellStyle name="Normal 7 2 3 4 2 2 2" xfId="1799" xr:uid="{78B2B33D-168D-415B-9A46-357CD7C343C3}"/>
    <cellStyle name="Normal 7 2 3 4 2 3" xfId="1800" xr:uid="{F7A88154-62FB-43D7-892F-5AA8E059BEAF}"/>
    <cellStyle name="Normal 7 2 3 4 3" xfId="1801" xr:uid="{89AB8DE2-0212-4B02-9214-04A1DEBE334D}"/>
    <cellStyle name="Normal 7 2 3 4 3 2" xfId="1802" xr:uid="{4FB1E289-E566-45A8-ABE0-EFB19963DF65}"/>
    <cellStyle name="Normal 7 2 3 4 4" xfId="1803" xr:uid="{8F659F36-DD76-46A1-A87C-ED9F5F4F92E4}"/>
    <cellStyle name="Normal 7 2 3 5" xfId="701" xr:uid="{AB8B3D55-A525-4878-8BFE-A09208B2B31E}"/>
    <cellStyle name="Normal 7 2 3 5 2" xfId="1804" xr:uid="{19BC90E3-8B2C-450E-A883-17622F5BEABC}"/>
    <cellStyle name="Normal 7 2 3 5 2 2" xfId="1805" xr:uid="{26F3ACA7-2294-44EA-B12E-8AB3A314A92A}"/>
    <cellStyle name="Normal 7 2 3 5 3" xfId="1806" xr:uid="{BBE28C59-3FA8-4A9D-8121-E14554042A8B}"/>
    <cellStyle name="Normal 7 2 3 5 4" xfId="3437" xr:uid="{DD81D78E-84D3-4D70-9E9F-F53A0728DBFF}"/>
    <cellStyle name="Normal 7 2 3 6" xfId="1807" xr:uid="{79D5E780-94BA-40B4-B225-0C643111B366}"/>
    <cellStyle name="Normal 7 2 3 6 2" xfId="1808" xr:uid="{7DB6B85B-D1EE-4EC0-B914-4E62F3BD5B79}"/>
    <cellStyle name="Normal 7 2 3 7" xfId="1809" xr:uid="{119ACD2F-6AAB-405F-8D65-6CCD8FA24E08}"/>
    <cellStyle name="Normal 7 2 3 8" xfId="3438" xr:uid="{21B3BFBA-4FAA-4C20-9F15-DBB20B113C02}"/>
    <cellStyle name="Normal 7 2 4" xfId="134" xr:uid="{7B68B8E5-787B-4ABD-BB16-372D178AA081}"/>
    <cellStyle name="Normal 7 2 4 2" xfId="448" xr:uid="{67DBF9D0-A56A-4F7B-82C5-2EBEA3481E82}"/>
    <cellStyle name="Normal 7 2 4 2 2" xfId="702" xr:uid="{114003FD-2B5A-467E-A97D-10F3C586422F}"/>
    <cellStyle name="Normal 7 2 4 2 2 2" xfId="1810" xr:uid="{036B3AB5-5A3A-40D2-8AEC-0CDF196D1B3C}"/>
    <cellStyle name="Normal 7 2 4 2 2 2 2" xfId="1811" xr:uid="{4796CA64-E349-461B-9956-BFC989783768}"/>
    <cellStyle name="Normal 7 2 4 2 2 2 2 2" xfId="5758" xr:uid="{012A688F-5B81-482F-B23C-8BCDD60E6A88}"/>
    <cellStyle name="Normal 7 2 4 2 2 2 3" xfId="5759" xr:uid="{4D8EF0BB-5568-4ABA-8CED-03EC38353D70}"/>
    <cellStyle name="Normal 7 2 4 2 2 3" xfId="1812" xr:uid="{20CE8C28-2B6E-4D1C-BB80-A603231F5CA0}"/>
    <cellStyle name="Normal 7 2 4 2 2 3 2" xfId="5760" xr:uid="{B5EE865C-28CC-4064-AC68-1F81F4FE4D7C}"/>
    <cellStyle name="Normal 7 2 4 2 2 4" xfId="3439" xr:uid="{C755E2B5-091F-41DB-8231-038F173B430B}"/>
    <cellStyle name="Normal 7 2 4 2 3" xfId="1813" xr:uid="{3A350027-D6C0-4E1A-8166-7B8D61AB2F07}"/>
    <cellStyle name="Normal 7 2 4 2 3 2" xfId="1814" xr:uid="{B29F1FB9-7072-4C09-97EE-8C749C124A6B}"/>
    <cellStyle name="Normal 7 2 4 2 3 2 2" xfId="5761" xr:uid="{29AEDE7A-8A84-4F10-9105-E21DF30C501D}"/>
    <cellStyle name="Normal 7 2 4 2 3 3" xfId="5762" xr:uid="{6F2B59F4-EA60-4E4D-BAB6-6373CC4CC73B}"/>
    <cellStyle name="Normal 7 2 4 2 4" xfId="1815" xr:uid="{9F48F655-91F1-4243-9AAC-6FB92A88D218}"/>
    <cellStyle name="Normal 7 2 4 2 4 2" xfId="5763" xr:uid="{BE58BC39-561C-45A9-AACE-91ABA6E40874}"/>
    <cellStyle name="Normal 7 2 4 2 5" xfId="3440" xr:uid="{16A3CC6E-C7D8-4EED-9674-4AFE6EA51DA5}"/>
    <cellStyle name="Normal 7 2 4 3" xfId="703" xr:uid="{F9957AF3-8E63-4F5D-9B05-26A9B712E6F7}"/>
    <cellStyle name="Normal 7 2 4 3 2" xfId="1816" xr:uid="{2DAA52DA-BB54-44F0-9E7E-73D0226DDA9D}"/>
    <cellStyle name="Normal 7 2 4 3 2 2" xfId="1817" xr:uid="{3AABAF66-C8E4-4C9A-9294-71559258045E}"/>
    <cellStyle name="Normal 7 2 4 3 2 2 2" xfId="5764" xr:uid="{AAFE0C45-DABB-4103-9B42-A7645839AFAB}"/>
    <cellStyle name="Normal 7 2 4 3 2 3" xfId="5765" xr:uid="{F26D0EE4-C07F-4D74-8690-0B44C984C6BB}"/>
    <cellStyle name="Normal 7 2 4 3 3" xfId="1818" xr:uid="{1B826FA6-BA3F-4976-898F-14D8655A1F69}"/>
    <cellStyle name="Normal 7 2 4 3 3 2" xfId="5766" xr:uid="{EB64A70E-1FE9-4580-AC54-D3EE2629FF7C}"/>
    <cellStyle name="Normal 7 2 4 3 4" xfId="3441" xr:uid="{6EA6948D-6E00-4C2D-BF84-77F0341EFF54}"/>
    <cellStyle name="Normal 7 2 4 4" xfId="1819" xr:uid="{F1E3464E-044B-4936-8501-F69B3E8E6749}"/>
    <cellStyle name="Normal 7 2 4 4 2" xfId="1820" xr:uid="{1A27BB5A-56CC-42E1-B4AA-F1A2D41AED34}"/>
    <cellStyle name="Normal 7 2 4 4 2 2" xfId="5767" xr:uid="{EB0473C0-ACDF-470F-81CB-7D79460E29FB}"/>
    <cellStyle name="Normal 7 2 4 4 3" xfId="3442" xr:uid="{0A7753CD-29D8-48A9-99DF-ED28061930C7}"/>
    <cellStyle name="Normal 7 2 4 4 4" xfId="3443" xr:uid="{70796AFD-4ABC-4A8C-95B9-BB7FE4370744}"/>
    <cellStyle name="Normal 7 2 4 5" xfId="1821" xr:uid="{A75BA0AA-D4B4-48D7-B193-25E2B5F45F89}"/>
    <cellStyle name="Normal 7 2 4 5 2" xfId="5768" xr:uid="{FD9E604A-A657-4849-9218-D6A8E4AAF211}"/>
    <cellStyle name="Normal 7 2 4 6" xfId="3444" xr:uid="{330EC7A4-A6FD-4221-8204-B34C192933F8}"/>
    <cellStyle name="Normal 7 2 4 7" xfId="3445" xr:uid="{2475FE29-CDE4-4AFB-959B-C2CF9DB193A8}"/>
    <cellStyle name="Normal 7 2 5" xfId="354" xr:uid="{817CC0B7-96C5-4662-A0C3-E6991214B3CF}"/>
    <cellStyle name="Normal 7 2 5 2" xfId="704" xr:uid="{4A9251D3-D202-458A-AB06-8E7D5C1BE293}"/>
    <cellStyle name="Normal 7 2 5 2 2" xfId="705" xr:uid="{6581449F-6139-4B94-818E-A96495CBBF25}"/>
    <cellStyle name="Normal 7 2 5 2 2 2" xfId="1822" xr:uid="{38DE9B43-0028-41DC-8AF5-48F694FFDBC5}"/>
    <cellStyle name="Normal 7 2 5 2 2 2 2" xfId="1823" xr:uid="{F1154A26-3670-41BF-B622-FA7E5141CD30}"/>
    <cellStyle name="Normal 7 2 5 2 2 3" xfId="1824" xr:uid="{58E995BC-29CB-4485-80A0-B0EFBB44B1EB}"/>
    <cellStyle name="Normal 7 2 5 2 3" xfId="1825" xr:uid="{C792FB95-A6CA-4183-B250-5BB4B6BE6409}"/>
    <cellStyle name="Normal 7 2 5 2 3 2" xfId="1826" xr:uid="{715F7FD5-46BA-43D3-832B-BD38AF074BC1}"/>
    <cellStyle name="Normal 7 2 5 2 4" xfId="1827" xr:uid="{715BF787-8579-4FFB-BE7E-7DBCF145F830}"/>
    <cellStyle name="Normal 7 2 5 3" xfId="706" xr:uid="{653984E5-FAE8-434A-BA29-E7CFC2C8388C}"/>
    <cellStyle name="Normal 7 2 5 3 2" xfId="1828" xr:uid="{57697B80-DB1C-48AB-B92F-1C8D44990E12}"/>
    <cellStyle name="Normal 7 2 5 3 2 2" xfId="1829" xr:uid="{7C009571-8B17-4856-BB95-EDEFBEC186FC}"/>
    <cellStyle name="Normal 7 2 5 3 3" xfId="1830" xr:uid="{89C63A33-D735-4A43-83C9-FB3EF93DB302}"/>
    <cellStyle name="Normal 7 2 5 3 4" xfId="3446" xr:uid="{A8077289-04DF-4B08-8C1C-CF292D63CA96}"/>
    <cellStyle name="Normal 7 2 5 4" xfId="1831" xr:uid="{D762BCF4-3C89-4D4E-8F6F-B0E0EA766D92}"/>
    <cellStyle name="Normal 7 2 5 4 2" xfId="1832" xr:uid="{8DE6D41B-B50E-46AA-A313-962DE9628455}"/>
    <cellStyle name="Normal 7 2 5 5" xfId="1833" xr:uid="{76E63482-57A1-4CCB-B5BC-ADABE6164568}"/>
    <cellStyle name="Normal 7 2 5 6" xfId="3447" xr:uid="{829D31FB-FC19-4373-A648-4CCAFC33BB12}"/>
    <cellStyle name="Normal 7 2 6" xfId="355" xr:uid="{7E6F3899-A7A8-4012-B3FB-42B6C73B5715}"/>
    <cellStyle name="Normal 7 2 6 2" xfId="707" xr:uid="{B4FA146F-5306-4E9E-9F90-5114BBB6CFF6}"/>
    <cellStyle name="Normal 7 2 6 2 2" xfId="1834" xr:uid="{01A3E8BF-3EF3-4424-8BFC-325BEFEE4CDD}"/>
    <cellStyle name="Normal 7 2 6 2 2 2" xfId="1835" xr:uid="{56D17588-A7B9-4ED6-B99E-52BC7F1E0BB5}"/>
    <cellStyle name="Normal 7 2 6 2 3" xfId="1836" xr:uid="{24CA3E5E-021D-44E9-8D33-9EF0954BD929}"/>
    <cellStyle name="Normal 7 2 6 2 4" xfId="3448" xr:uid="{8DA47B4C-F511-485B-8BD8-51A770E7E0B3}"/>
    <cellStyle name="Normal 7 2 6 3" xfId="1837" xr:uid="{D482C0BC-231A-41D9-819C-E3C354611C74}"/>
    <cellStyle name="Normal 7 2 6 3 2" xfId="1838" xr:uid="{FFA6B446-09BA-4BCC-B916-E9AEC9185B60}"/>
    <cellStyle name="Normal 7 2 6 4" xfId="1839" xr:uid="{0FBF6471-633E-4B60-8494-5DA9321DB877}"/>
    <cellStyle name="Normal 7 2 6 5" xfId="3449" xr:uid="{0F4C8B16-2239-469B-892B-18F869EA29E8}"/>
    <cellStyle name="Normal 7 2 7" xfId="708" xr:uid="{0F14CD3D-44BE-437B-985D-1F91F428F7B6}"/>
    <cellStyle name="Normal 7 2 7 2" xfId="1840" xr:uid="{DE8C3903-8A7E-4A8E-B4F3-500063C215A4}"/>
    <cellStyle name="Normal 7 2 7 2 2" xfId="1841" xr:uid="{50BCFAD0-923F-4650-9FD0-E69D446A7298}"/>
    <cellStyle name="Normal 7 2 7 2 3" xfId="4409" xr:uid="{EC7F7441-2951-4A90-A09A-D6F155116497}"/>
    <cellStyle name="Normal 7 2 7 2 3 2" xfId="5769" xr:uid="{E754161E-4131-41D9-8EFA-70FA410D8D0E}"/>
    <cellStyle name="Normal 7 2 7 3" xfId="1842" xr:uid="{FAF26659-BCB6-478B-9A67-B62F21A483C9}"/>
    <cellStyle name="Normal 7 2 7 4" xfId="3450" xr:uid="{D54FC706-B265-4FD6-A5CD-320982157808}"/>
    <cellStyle name="Normal 7 2 7 4 2" xfId="4579" xr:uid="{CCF555C2-DE23-4870-B722-60DB81EBD400}"/>
    <cellStyle name="Normal 7 2 7 4 3" xfId="4686" xr:uid="{EFBBB359-C88A-462F-A662-A98CE58F7165}"/>
    <cellStyle name="Normal 7 2 7 4 4" xfId="4608" xr:uid="{88984CAF-F59B-4250-B87E-141B7E2BF260}"/>
    <cellStyle name="Normal 7 2 8" xfId="1843" xr:uid="{C3ED61B9-E646-4E8B-89D0-5B02148DA4EC}"/>
    <cellStyle name="Normal 7 2 8 2" xfId="1844" xr:uid="{1F2D76CC-ECA6-4425-B4F0-6D50E6A94380}"/>
    <cellStyle name="Normal 7 2 8 3" xfId="3451" xr:uid="{E51AE0B2-A661-4A36-836D-E5FDFF07510F}"/>
    <cellStyle name="Normal 7 2 8 4" xfId="3452" xr:uid="{709F86F6-19F4-4A52-AA25-9EFA205F594A}"/>
    <cellStyle name="Normal 7 2 9" xfId="1845" xr:uid="{F19C5CB1-489E-451F-A7C5-0FBCEB7FAE61}"/>
    <cellStyle name="Normal 7 2 9 2" xfId="6069" xr:uid="{FBE5EBEF-B551-43C9-9519-99766827FEFD}"/>
    <cellStyle name="Normal 7 3" xfId="135" xr:uid="{B5CBB9CD-D5D0-4C33-9178-0D4F4F22B5FE}"/>
    <cellStyle name="Normal 7 3 10" xfId="3453" xr:uid="{5796F572-C9BB-461E-9608-3B5117B83F2D}"/>
    <cellStyle name="Normal 7 3 11" xfId="3454" xr:uid="{7AA04891-94CE-4D64-A3F9-0E5619E53F9C}"/>
    <cellStyle name="Normal 7 3 2" xfId="136" xr:uid="{C8E129F8-B7D4-4EA4-BA39-B01C40151239}"/>
    <cellStyle name="Normal 7 3 2 2" xfId="137" xr:uid="{B3F5D813-7337-4A26-935A-2BCBD1ABF9CF}"/>
    <cellStyle name="Normal 7 3 2 2 2" xfId="356" xr:uid="{9184067A-C539-4F37-997E-40A49FDAC4C8}"/>
    <cellStyle name="Normal 7 3 2 2 2 2" xfId="709" xr:uid="{0F95C0FE-EC34-43E5-95AE-1F888F0B9AFE}"/>
    <cellStyle name="Normal 7 3 2 2 2 2 2" xfId="1846" xr:uid="{BD385998-E350-467D-A603-0C252E14110C}"/>
    <cellStyle name="Normal 7 3 2 2 2 2 2 2" xfId="1847" xr:uid="{F8F50BD5-8DF8-4195-B3E6-B3841522CCA8}"/>
    <cellStyle name="Normal 7 3 2 2 2 2 2 2 2" xfId="5770" xr:uid="{AE1DAF63-DAEE-4802-97F3-E553BECE18E5}"/>
    <cellStyle name="Normal 7 3 2 2 2 2 2 3" xfId="5771" xr:uid="{0568A8AF-35CF-4F86-9FAE-68BC1A7462F2}"/>
    <cellStyle name="Normal 7 3 2 2 2 2 3" xfId="1848" xr:uid="{337236A7-E922-4D15-9403-7AE2BFBD956F}"/>
    <cellStyle name="Normal 7 3 2 2 2 2 3 2" xfId="5772" xr:uid="{8DD0B7F7-9CF3-4495-93F9-69D73A798C80}"/>
    <cellStyle name="Normal 7 3 2 2 2 2 4" xfId="3455" xr:uid="{B7BDCD05-DC52-4055-BCD5-8FA2071C7086}"/>
    <cellStyle name="Normal 7 3 2 2 2 3" xfId="1849" xr:uid="{15917133-9CC4-4ADB-943B-D270D5F2E545}"/>
    <cellStyle name="Normal 7 3 2 2 2 3 2" xfId="1850" xr:uid="{F48AF37D-6B21-4883-A1D1-F2D7D2E396E8}"/>
    <cellStyle name="Normal 7 3 2 2 2 3 2 2" xfId="5773" xr:uid="{6B9D342A-2113-4885-BDC8-FF5244301392}"/>
    <cellStyle name="Normal 7 3 2 2 2 3 3" xfId="3456" xr:uid="{7D5CEA20-97C7-4CF4-9C08-FB54CE5A61D6}"/>
    <cellStyle name="Normal 7 3 2 2 2 3 4" xfId="3457" xr:uid="{C5245893-EC41-4C61-AAEC-C2C2870D2018}"/>
    <cellStyle name="Normal 7 3 2 2 2 4" xfId="1851" xr:uid="{20F95515-02AB-4A8C-ABB3-EFDA51C5A033}"/>
    <cellStyle name="Normal 7 3 2 2 2 4 2" xfId="5774" xr:uid="{93484C67-F9C4-4A36-8CB8-AFE705A51EA1}"/>
    <cellStyle name="Normal 7 3 2 2 2 5" xfId="3458" xr:uid="{2F0C961A-4F5C-4595-A686-002032411CC3}"/>
    <cellStyle name="Normal 7 3 2 2 2 6" xfId="3459" xr:uid="{12BE392E-4DC6-41E3-AC50-225861E09F23}"/>
    <cellStyle name="Normal 7 3 2 2 3" xfId="710" xr:uid="{03E2AEAB-1D90-4014-AEB1-E59ABCC5D663}"/>
    <cellStyle name="Normal 7 3 2 2 3 2" xfId="1852" xr:uid="{523C966F-C046-46EF-8C6B-CDECFD0734AF}"/>
    <cellStyle name="Normal 7 3 2 2 3 2 2" xfId="1853" xr:uid="{3CE3B62C-3013-429E-949B-92FE54721F52}"/>
    <cellStyle name="Normal 7 3 2 2 3 2 2 2" xfId="5775" xr:uid="{FAE2EC6A-6E5E-4F3E-B7CE-FBB5036A493B}"/>
    <cellStyle name="Normal 7 3 2 2 3 2 3" xfId="3460" xr:uid="{3F8C521B-40F7-4551-915A-B7B3CBA753DE}"/>
    <cellStyle name="Normal 7 3 2 2 3 2 4" xfId="3461" xr:uid="{1644FD10-D14D-48FC-8222-24D7C7320CF3}"/>
    <cellStyle name="Normal 7 3 2 2 3 3" xfId="1854" xr:uid="{121A97D6-A7DA-44A8-B69C-263092B8846F}"/>
    <cellStyle name="Normal 7 3 2 2 3 3 2" xfId="5776" xr:uid="{64E90CD3-3C45-4496-85B9-9A6577564B69}"/>
    <cellStyle name="Normal 7 3 2 2 3 4" xfId="3462" xr:uid="{F30326BA-FF02-43E8-B32A-D016C304D1AA}"/>
    <cellStyle name="Normal 7 3 2 2 3 5" xfId="3463" xr:uid="{59040217-82F4-448A-B62C-B1E0DBC5C554}"/>
    <cellStyle name="Normal 7 3 2 2 4" xfId="1855" xr:uid="{580E2C99-A7A8-44DD-AE29-0F620F15B752}"/>
    <cellStyle name="Normal 7 3 2 2 4 2" xfId="1856" xr:uid="{44D1AE59-0421-47B0-82A4-734C2834C626}"/>
    <cellStyle name="Normal 7 3 2 2 4 2 2" xfId="5777" xr:uid="{E6725B48-EBF2-4EDF-93FA-708446082ED2}"/>
    <cellStyle name="Normal 7 3 2 2 4 3" xfId="3464" xr:uid="{4344EE3B-57E0-46D6-8EC9-EC6EEB9DB6A6}"/>
    <cellStyle name="Normal 7 3 2 2 4 4" xfId="3465" xr:uid="{66D0EE55-11A1-4FF6-84B2-1C93FA6548FD}"/>
    <cellStyle name="Normal 7 3 2 2 5" xfId="1857" xr:uid="{72B141FC-BFFE-4B18-810D-CEFDB85317DD}"/>
    <cellStyle name="Normal 7 3 2 2 5 2" xfId="3466" xr:uid="{17625E82-6CF0-4A17-B377-2C988047A066}"/>
    <cellStyle name="Normal 7 3 2 2 5 3" xfId="3467" xr:uid="{3FC10A69-E128-4006-B4DD-50047C704DAE}"/>
    <cellStyle name="Normal 7 3 2 2 5 4" xfId="3468" xr:uid="{AB0B418F-3AAE-4B24-BC8C-394043233F50}"/>
    <cellStyle name="Normal 7 3 2 2 6" xfId="3469" xr:uid="{D26C7849-1656-48E9-BF55-D352A2B9E16B}"/>
    <cellStyle name="Normal 7 3 2 2 7" xfId="3470" xr:uid="{50E0D2D2-5B6B-4030-B574-C2AFDA6EBDF3}"/>
    <cellStyle name="Normal 7 3 2 2 8" xfId="3471" xr:uid="{21CEDA8A-267E-44A8-BF55-4ED78AF69A94}"/>
    <cellStyle name="Normal 7 3 2 3" xfId="357" xr:uid="{E10BEA34-0367-48AD-AB15-0CE31FEE483F}"/>
    <cellStyle name="Normal 7 3 2 3 2" xfId="711" xr:uid="{DB5C118A-60F0-47B2-9FD0-7AF72E650F3C}"/>
    <cellStyle name="Normal 7 3 2 3 2 2" xfId="712" xr:uid="{1B6CC04D-DCB2-4B26-9AC7-BB81D9F1726D}"/>
    <cellStyle name="Normal 7 3 2 3 2 2 2" xfId="1858" xr:uid="{C961554A-2D23-4B0E-8104-FC5FC83BBA8E}"/>
    <cellStyle name="Normal 7 3 2 3 2 2 2 2" xfId="1859" xr:uid="{D27FE1D2-4C9B-4D17-A6D9-A796C63618BC}"/>
    <cellStyle name="Normal 7 3 2 3 2 2 3" xfId="1860" xr:uid="{AAFFC7DF-9A11-4FDF-816F-5C7FDE1690A0}"/>
    <cellStyle name="Normal 7 3 2 3 2 3" xfId="1861" xr:uid="{9326567D-D7F5-41FC-A2DE-7B84E6651B43}"/>
    <cellStyle name="Normal 7 3 2 3 2 3 2" xfId="1862" xr:uid="{05B1F377-DA49-49DC-B8AB-E6ED7E87750E}"/>
    <cellStyle name="Normal 7 3 2 3 2 4" xfId="1863" xr:uid="{12971FA7-1C35-4163-AE6E-C6A46AFD896F}"/>
    <cellStyle name="Normal 7 3 2 3 3" xfId="713" xr:uid="{44C67A40-7D6C-4243-B41B-5D9FFCCD4062}"/>
    <cellStyle name="Normal 7 3 2 3 3 2" xfId="1864" xr:uid="{01D18A01-A08C-409C-9677-C0186ED28419}"/>
    <cellStyle name="Normal 7 3 2 3 3 2 2" xfId="1865" xr:uid="{A5EF778C-7E0F-401E-9482-17461025C1FA}"/>
    <cellStyle name="Normal 7 3 2 3 3 3" xfId="1866" xr:uid="{5C76699B-5F8A-4693-AB6A-60D66875E479}"/>
    <cellStyle name="Normal 7 3 2 3 3 4" xfId="3472" xr:uid="{91969B0B-7ED9-4351-A12B-55EDBEEF052E}"/>
    <cellStyle name="Normal 7 3 2 3 4" xfId="1867" xr:uid="{2A99A3E7-3BD7-442E-BF29-C7443DFB90E3}"/>
    <cellStyle name="Normal 7 3 2 3 4 2" xfId="1868" xr:uid="{D0C1B54D-A255-4255-AFD1-3C85C3AC4B9D}"/>
    <cellStyle name="Normal 7 3 2 3 5" xfId="1869" xr:uid="{8FC95027-7410-4E24-A491-5C55AE2D8478}"/>
    <cellStyle name="Normal 7 3 2 3 6" xfId="3473" xr:uid="{C0B56A07-D6A7-4E3C-8E15-77DA8B24E062}"/>
    <cellStyle name="Normal 7 3 2 4" xfId="358" xr:uid="{1CD68F56-2E41-4BEE-A4E5-6BBDBAFAADD5}"/>
    <cellStyle name="Normal 7 3 2 4 2" xfId="714" xr:uid="{144AC43E-CA17-43F3-AB7D-ED020C6ED3AD}"/>
    <cellStyle name="Normal 7 3 2 4 2 2" xfId="1870" xr:uid="{C8F94466-DF42-40DE-AD37-3DBC43EC5FD1}"/>
    <cellStyle name="Normal 7 3 2 4 2 2 2" xfId="1871" xr:uid="{CC2DC15D-E5BE-4E56-8B2B-FF7E7B80CCCD}"/>
    <cellStyle name="Normal 7 3 2 4 2 3" xfId="1872" xr:uid="{F9FEA69D-5C28-4376-AD9D-4E19D11346EB}"/>
    <cellStyle name="Normal 7 3 2 4 2 4" xfId="3474" xr:uid="{3AE7C7FF-556B-49DA-977C-5B1237469FDB}"/>
    <cellStyle name="Normal 7 3 2 4 3" xfId="1873" xr:uid="{74395274-8A6B-4155-AD6B-7BE056AA0F71}"/>
    <cellStyle name="Normal 7 3 2 4 3 2" xfId="1874" xr:uid="{57F3F88F-98CE-4079-9FAC-577B899209A7}"/>
    <cellStyle name="Normal 7 3 2 4 4" xfId="1875" xr:uid="{6048E47E-55BE-4CE8-890D-01ECC3DDBA05}"/>
    <cellStyle name="Normal 7 3 2 4 5" xfId="3475" xr:uid="{C84D7AB9-C83A-4A53-AA18-7B9A3D5769BC}"/>
    <cellStyle name="Normal 7 3 2 5" xfId="359" xr:uid="{CF5C20A7-1EE1-414C-AC8D-42D670F86E9F}"/>
    <cellStyle name="Normal 7 3 2 5 2" xfId="1876" xr:uid="{4D609315-E6EA-4EEA-AAFC-289BB2707441}"/>
    <cellStyle name="Normal 7 3 2 5 2 2" xfId="1877" xr:uid="{41CBBD25-C3EC-4635-85FB-4F378821A3FE}"/>
    <cellStyle name="Normal 7 3 2 5 3" xfId="1878" xr:uid="{1B3BD558-9276-455F-A2FA-A69023BCC171}"/>
    <cellStyle name="Normal 7 3 2 5 4" xfId="3476" xr:uid="{AD0B5326-4F1B-4F93-9928-7D2A07EDBA0F}"/>
    <cellStyle name="Normal 7 3 2 6" xfId="1879" xr:uid="{A0E71CCB-F6D8-4415-84D5-5CE19D6F3964}"/>
    <cellStyle name="Normal 7 3 2 6 2" xfId="1880" xr:uid="{1978E49A-7247-48D6-9CD1-FF0AD42AA95C}"/>
    <cellStyle name="Normal 7 3 2 6 3" xfId="3477" xr:uid="{4D2435FB-1994-4997-A355-6C744AB00776}"/>
    <cellStyle name="Normal 7 3 2 6 4" xfId="3478" xr:uid="{C4A2A0CD-4DFA-4660-BD37-6E1C5F095090}"/>
    <cellStyle name="Normal 7 3 2 7" xfId="1881" xr:uid="{5255F33F-AE54-458F-8961-AEF27BE4FA4E}"/>
    <cellStyle name="Normal 7 3 2 8" xfId="3479" xr:uid="{A22E6AAD-17CB-4E42-88B1-8ADBD3386D01}"/>
    <cellStyle name="Normal 7 3 2 9" xfId="3480" xr:uid="{0248BF7B-A184-4B7C-BF86-080F0AA63B47}"/>
    <cellStyle name="Normal 7 3 3" xfId="138" xr:uid="{321B58A7-0D50-4C56-8452-7F68EA30E438}"/>
    <cellStyle name="Normal 7 3 3 2" xfId="139" xr:uid="{E2387B34-4668-4E04-A9B5-5B19012F2C84}"/>
    <cellStyle name="Normal 7 3 3 2 2" xfId="715" xr:uid="{8334CCE6-151D-4286-8AFE-B4495FAE27EF}"/>
    <cellStyle name="Normal 7 3 3 2 2 2" xfId="1882" xr:uid="{27459D92-3CD7-4E84-98C3-8E20E89D65E7}"/>
    <cellStyle name="Normal 7 3 3 2 2 2 2" xfId="1883" xr:uid="{9DEE455E-B69D-41F5-B120-B19D32133B56}"/>
    <cellStyle name="Normal 7 3 3 2 2 2 2 2" xfId="4484" xr:uid="{28FDFF3D-FB9C-47DE-B187-E0DC4721A37F}"/>
    <cellStyle name="Normal 7 3 3 2 2 2 2 2 2" xfId="5778" xr:uid="{36445504-F2B7-4273-B092-DA0A4CF13071}"/>
    <cellStyle name="Normal 7 3 3 2 2 2 2 3" xfId="5779" xr:uid="{BB5561C6-7749-496C-BEA6-C759212A1F26}"/>
    <cellStyle name="Normal 7 3 3 2 2 2 3" xfId="4485" xr:uid="{09674753-B740-4151-ADEC-4E0B107232F2}"/>
    <cellStyle name="Normal 7 3 3 2 2 2 3 2" xfId="5780" xr:uid="{13139CAA-325D-4A94-AC42-FD8E30BD3963}"/>
    <cellStyle name="Normal 7 3 3 2 2 2 4" xfId="5781" xr:uid="{7AD0EF37-5990-4C56-A47D-BAE9DD268C91}"/>
    <cellStyle name="Normal 7 3 3 2 2 3" xfId="1884" xr:uid="{E904A804-0426-4C0E-A170-28CBD79EEB74}"/>
    <cellStyle name="Normal 7 3 3 2 2 3 2" xfId="4486" xr:uid="{5EF73102-AEF1-4CEF-9A5F-27EFAE38DA22}"/>
    <cellStyle name="Normal 7 3 3 2 2 3 2 2" xfId="5782" xr:uid="{42D1CEE1-C5C8-4C8F-9AD8-B252D525F34F}"/>
    <cellStyle name="Normal 7 3 3 2 2 3 3" xfId="5783" xr:uid="{CD3DBB19-121B-48E7-BC8A-D30D5993D8C8}"/>
    <cellStyle name="Normal 7 3 3 2 2 4" xfId="3481" xr:uid="{B3E822CF-E49B-479B-B37E-7D41DA4BA3F6}"/>
    <cellStyle name="Normal 7 3 3 2 2 4 2" xfId="5784" xr:uid="{BDEC2F4C-45FD-473E-B2C9-FDA3D9DAEA12}"/>
    <cellStyle name="Normal 7 3 3 2 2 5" xfId="5785" xr:uid="{9C0799CC-A539-4FE3-AF56-8EF19FB4E507}"/>
    <cellStyle name="Normal 7 3 3 2 3" xfId="1885" xr:uid="{7B5E6853-0216-4491-B705-CF2CA6541BE3}"/>
    <cellStyle name="Normal 7 3 3 2 3 2" xfId="1886" xr:uid="{116C5BDD-636F-4929-B07F-59F24EE8CA5F}"/>
    <cellStyle name="Normal 7 3 3 2 3 2 2" xfId="4487" xr:uid="{0AAEDAE7-B8D8-4588-9CB2-883C626618BB}"/>
    <cellStyle name="Normal 7 3 3 2 3 2 2 2" xfId="5786" xr:uid="{36AC0799-09B7-4AE6-92C2-37994F2ECBE3}"/>
    <cellStyle name="Normal 7 3 3 2 3 2 3" xfId="5787" xr:uid="{BD783A6A-1E61-4833-91F5-4F84E5759A27}"/>
    <cellStyle name="Normal 7 3 3 2 3 3" xfId="3482" xr:uid="{A9B5764A-D233-4EDE-954C-DE8966F01B98}"/>
    <cellStyle name="Normal 7 3 3 2 3 3 2" xfId="5788" xr:uid="{BE40F6AA-8817-4A37-BA96-1B9CE2ED2724}"/>
    <cellStyle name="Normal 7 3 3 2 3 4" xfId="3483" xr:uid="{E94B3440-D278-43F9-965E-C3808630C7B2}"/>
    <cellStyle name="Normal 7 3 3 2 4" xfId="1887" xr:uid="{02C91DE0-F849-45DC-87A6-CC560CDF0F84}"/>
    <cellStyle name="Normal 7 3 3 2 4 2" xfId="4488" xr:uid="{F061BA43-0B62-4439-B56D-20A9CB8EBD27}"/>
    <cellStyle name="Normal 7 3 3 2 4 2 2" xfId="5789" xr:uid="{27BF43B1-7CCA-45B5-98EF-3F5858DCAD1C}"/>
    <cellStyle name="Normal 7 3 3 2 4 3" xfId="5790" xr:uid="{F57785AE-E05F-4FA5-9D0F-403B0C7B50A1}"/>
    <cellStyle name="Normal 7 3 3 2 5" xfId="3484" xr:uid="{65AB8206-14C2-4A3B-8E9C-61DF367CB29D}"/>
    <cellStyle name="Normal 7 3 3 2 5 2" xfId="5791" xr:uid="{0EB8E9AC-A28A-487A-BC39-8A325DF8ED04}"/>
    <cellStyle name="Normal 7 3 3 2 6" xfId="3485" xr:uid="{1F17B638-BD20-46BA-A921-D2F084489060}"/>
    <cellStyle name="Normal 7 3 3 3" xfId="360" xr:uid="{2DAC0B43-7E47-471B-8602-8E1BE4F3E4C9}"/>
    <cellStyle name="Normal 7 3 3 3 2" xfId="1888" xr:uid="{42DE48EE-341A-4184-B455-E9638E65D8B8}"/>
    <cellStyle name="Normal 7 3 3 3 2 2" xfId="1889" xr:uid="{0636C219-0A13-4C79-B19D-EF5B71851488}"/>
    <cellStyle name="Normal 7 3 3 3 2 2 2" xfId="4489" xr:uid="{9D609488-F6A8-4F84-A09D-A0A2D84D991A}"/>
    <cellStyle name="Normal 7 3 3 3 2 2 2 2" xfId="5792" xr:uid="{F9813B8D-1CA7-4A18-8BDF-EF2E59F42289}"/>
    <cellStyle name="Normal 7 3 3 3 2 2 3" xfId="5793" xr:uid="{0EDC2EB9-0360-4CD3-88F2-C709634AD8BE}"/>
    <cellStyle name="Normal 7 3 3 3 2 3" xfId="3486" xr:uid="{B12F519B-1F9E-4516-88A7-698402155A86}"/>
    <cellStyle name="Normal 7 3 3 3 2 3 2" xfId="5794" xr:uid="{68D9F82F-8256-4A76-950E-189E657B5281}"/>
    <cellStyle name="Normal 7 3 3 3 2 4" xfId="3487" xr:uid="{B53A875A-FCDB-4E18-B972-CF80D1474487}"/>
    <cellStyle name="Normal 7 3 3 3 3" xfId="1890" xr:uid="{AED32D90-5FA4-4C1A-8AEB-9DD59AA638DA}"/>
    <cellStyle name="Normal 7 3 3 3 3 2" xfId="4490" xr:uid="{D2BCBCC3-601B-4DCD-A6DA-2017DED92B86}"/>
    <cellStyle name="Normal 7 3 3 3 3 2 2" xfId="5795" xr:uid="{F41CC21D-A384-4B1E-BD09-075D8A83009B}"/>
    <cellStyle name="Normal 7 3 3 3 3 3" xfId="5796" xr:uid="{2436DEEC-7166-4C1B-A1B6-6CC4330D2042}"/>
    <cellStyle name="Normal 7 3 3 3 4" xfId="3488" xr:uid="{379624FB-5A58-490C-AE64-9B7A8E677333}"/>
    <cellStyle name="Normal 7 3 3 3 4 2" xfId="5797" xr:uid="{1797C94D-C962-47FB-9A0E-F16EDDCD6E88}"/>
    <cellStyle name="Normal 7 3 3 3 5" xfId="3489" xr:uid="{4293DD7B-04F6-412F-9202-E1B74DC33D0C}"/>
    <cellStyle name="Normal 7 3 3 4" xfId="1891" xr:uid="{E9D21152-FF38-4112-BC60-4A01BDF84B7E}"/>
    <cellStyle name="Normal 7 3 3 4 2" xfId="1892" xr:uid="{C76A5426-5D9E-47AD-B0DF-99FD2F056938}"/>
    <cellStyle name="Normal 7 3 3 4 2 2" xfId="4491" xr:uid="{4D71C15E-6FF8-43C2-94C5-CB5D118DB9AD}"/>
    <cellStyle name="Normal 7 3 3 4 2 2 2" xfId="5798" xr:uid="{8E7097CE-7D7E-4A72-8B66-EDA6ACD0E158}"/>
    <cellStyle name="Normal 7 3 3 4 2 3" xfId="5799" xr:uid="{A1FF0AD2-20C9-40EB-B174-8CE988F8F7A9}"/>
    <cellStyle name="Normal 7 3 3 4 3" xfId="3490" xr:uid="{546608F6-0663-4F68-A54A-328DE22D349B}"/>
    <cellStyle name="Normal 7 3 3 4 3 2" xfId="5800" xr:uid="{5E4BC844-366C-4ACA-8E24-BDD3EB0099A1}"/>
    <cellStyle name="Normal 7 3 3 4 4" xfId="3491" xr:uid="{547DE7FA-A96E-4138-8C12-6DBEA79E0818}"/>
    <cellStyle name="Normal 7 3 3 5" xfId="1893" xr:uid="{8ECF16C4-DA73-4C93-BC5E-0B93619AEB31}"/>
    <cellStyle name="Normal 7 3 3 5 2" xfId="3492" xr:uid="{500B2F60-6789-4FF0-B4EC-25FFCAE4379F}"/>
    <cellStyle name="Normal 7 3 3 5 2 2" xfId="5801" xr:uid="{3463B30D-DA21-4913-9945-20B168CDEC2A}"/>
    <cellStyle name="Normal 7 3 3 5 3" xfId="3493" xr:uid="{918107FB-A789-4DC5-A873-5924685754E2}"/>
    <cellStyle name="Normal 7 3 3 5 4" xfId="3494" xr:uid="{A0C61784-1187-47B1-A5C5-69F458439678}"/>
    <cellStyle name="Normal 7 3 3 6" xfId="3495" xr:uid="{1DB7C8D0-31B5-4D6E-957B-2D19972063FC}"/>
    <cellStyle name="Normal 7 3 3 6 2" xfId="5802" xr:uid="{E1A57D42-A03B-46EA-9D3D-2CA2B017D1A2}"/>
    <cellStyle name="Normal 7 3 3 7" xfId="3496" xr:uid="{05618BA9-3721-4328-B887-0340504F2821}"/>
    <cellStyle name="Normal 7 3 3 8" xfId="3497" xr:uid="{AA4D7F16-EFE7-431C-8773-2AA328ED098D}"/>
    <cellStyle name="Normal 7 3 4" xfId="140" xr:uid="{D5B3EDAB-A56B-4702-8701-0AFDE5F9811E}"/>
    <cellStyle name="Normal 7 3 4 2" xfId="716" xr:uid="{1CFB29BE-F3F2-479E-81CE-973AC4B14075}"/>
    <cellStyle name="Normal 7 3 4 2 2" xfId="717" xr:uid="{D38A853C-7020-458D-9561-08B6F5022B02}"/>
    <cellStyle name="Normal 7 3 4 2 2 2" xfId="1894" xr:uid="{654491FF-A17D-434A-8C99-F11A000F4899}"/>
    <cellStyle name="Normal 7 3 4 2 2 2 2" xfId="1895" xr:uid="{369A99E7-249C-4F9B-84BE-5EB2ED580EA9}"/>
    <cellStyle name="Normal 7 3 4 2 2 2 2 2" xfId="5803" xr:uid="{DCB1FEBB-18B9-40D2-B0AF-9B1B68FC2755}"/>
    <cellStyle name="Normal 7 3 4 2 2 2 3" xfId="5804" xr:uid="{46AE3D1B-927C-4984-BF58-EF7BC948DA96}"/>
    <cellStyle name="Normal 7 3 4 2 2 3" xfId="1896" xr:uid="{CD4267C6-3D9D-4455-BA56-E4F83A1D8EFB}"/>
    <cellStyle name="Normal 7 3 4 2 2 3 2" xfId="5805" xr:uid="{2C248C45-4720-4AC6-9E83-2F6FA93860DF}"/>
    <cellStyle name="Normal 7 3 4 2 2 4" xfId="3498" xr:uid="{E9C38D2A-7846-4FFD-9124-660BF0F563CB}"/>
    <cellStyle name="Normal 7 3 4 2 3" xfId="1897" xr:uid="{6CFAD53E-5D50-4A8E-996C-EAFD26D09CAA}"/>
    <cellStyle name="Normal 7 3 4 2 3 2" xfId="1898" xr:uid="{C1391CAA-8741-426E-B949-F4E99E61A028}"/>
    <cellStyle name="Normal 7 3 4 2 3 2 2" xfId="5806" xr:uid="{758D8D6D-D770-4E46-98DD-23096C7CE583}"/>
    <cellStyle name="Normal 7 3 4 2 3 3" xfId="5807" xr:uid="{26D1BD7B-4414-47BD-AFDC-FD6E3763E345}"/>
    <cellStyle name="Normal 7 3 4 2 4" xfId="1899" xr:uid="{D366A0AE-E502-4FC3-90FB-E4DFC0CF7053}"/>
    <cellStyle name="Normal 7 3 4 2 4 2" xfId="5808" xr:uid="{BC2A440D-91D9-4EF8-95A7-C2C23FB98F68}"/>
    <cellStyle name="Normal 7 3 4 2 5" xfId="3499" xr:uid="{148560D5-44A8-4628-B39F-77C724A52315}"/>
    <cellStyle name="Normal 7 3 4 3" xfId="718" xr:uid="{BBE6CD89-73EB-42D8-ACF5-5EEEBF8D7549}"/>
    <cellStyle name="Normal 7 3 4 3 2" xfId="1900" xr:uid="{99D6786A-7AAF-4123-9E6A-A5F8E281A8EC}"/>
    <cellStyle name="Normal 7 3 4 3 2 2" xfId="1901" xr:uid="{59C737F0-4B4A-4802-AE83-BBC03096495A}"/>
    <cellStyle name="Normal 7 3 4 3 2 2 2" xfId="5809" xr:uid="{64912E47-8FE3-4D0A-B60B-B606DA4824AE}"/>
    <cellStyle name="Normal 7 3 4 3 2 3" xfId="5810" xr:uid="{50923EBA-156D-4B9E-AD0A-052498881C53}"/>
    <cellStyle name="Normal 7 3 4 3 3" xfId="1902" xr:uid="{E162F7D6-16F4-4A6D-A65B-40CE4725EC5F}"/>
    <cellStyle name="Normal 7 3 4 3 3 2" xfId="5811" xr:uid="{57580AFD-ECF9-4EDF-94A2-C2F35EFBCCA0}"/>
    <cellStyle name="Normal 7 3 4 3 4" xfId="3500" xr:uid="{C6030417-8741-47A9-AFF2-4A4B9969254E}"/>
    <cellStyle name="Normal 7 3 4 4" xfId="1903" xr:uid="{F2865E05-AF6C-4B7F-940F-E68C9C9FD9FA}"/>
    <cellStyle name="Normal 7 3 4 4 2" xfId="1904" xr:uid="{3A544891-EAD9-4951-8618-970F4A87A9CA}"/>
    <cellStyle name="Normal 7 3 4 4 2 2" xfId="5812" xr:uid="{06CE0EF5-34C9-46FC-A33B-15DA9982AF1E}"/>
    <cellStyle name="Normal 7 3 4 4 3" xfId="3501" xr:uid="{18F7D687-A6BD-4EFC-99C9-35F41B26C408}"/>
    <cellStyle name="Normal 7 3 4 4 4" xfId="3502" xr:uid="{B52E13E5-EA6A-41A5-A44B-48428BF714E1}"/>
    <cellStyle name="Normal 7 3 4 5" xfId="1905" xr:uid="{82B4A0EF-8D67-431D-83AA-548479D6DD90}"/>
    <cellStyle name="Normal 7 3 4 5 2" xfId="5813" xr:uid="{85EB6C69-8E5F-413F-9A4A-8BDAFD96A16E}"/>
    <cellStyle name="Normal 7 3 4 6" xfId="3503" xr:uid="{A73F592E-34D7-427E-9AD2-38BF06ABD7A3}"/>
    <cellStyle name="Normal 7 3 4 7" xfId="3504" xr:uid="{59D384DD-1484-4247-983E-A3D0C00C1AF0}"/>
    <cellStyle name="Normal 7 3 5" xfId="361" xr:uid="{A9F0369C-F8E1-4605-BFEA-25B7F81C8995}"/>
    <cellStyle name="Normal 7 3 5 2" xfId="719" xr:uid="{2CD4C5D0-55E0-464F-AF96-3B790CEE9F7C}"/>
    <cellStyle name="Normal 7 3 5 2 2" xfId="1906" xr:uid="{B57DEE35-3944-4D57-939F-ED77572762C2}"/>
    <cellStyle name="Normal 7 3 5 2 2 2" xfId="1907" xr:uid="{294D277E-CADF-4766-ACAB-46CB73289631}"/>
    <cellStyle name="Normal 7 3 5 2 2 2 2" xfId="5814" xr:uid="{E296EBEA-D6FC-4992-A048-C19A2D845A62}"/>
    <cellStyle name="Normal 7 3 5 2 2 3" xfId="5815" xr:uid="{8F8CB571-149F-4DC9-9A92-9C19E9EB4C41}"/>
    <cellStyle name="Normal 7 3 5 2 3" xfId="1908" xr:uid="{82FBD337-DEC2-41B7-8223-16E76A118476}"/>
    <cellStyle name="Normal 7 3 5 2 3 2" xfId="5816" xr:uid="{DA40BBF5-66A7-40C4-8583-96F949E6D8D3}"/>
    <cellStyle name="Normal 7 3 5 2 4" xfId="3505" xr:uid="{E26A6708-0006-48E4-9CB8-7D6519E62D31}"/>
    <cellStyle name="Normal 7 3 5 3" xfId="1909" xr:uid="{63AF1748-CED3-4995-8AA2-AB3E7A19C32B}"/>
    <cellStyle name="Normal 7 3 5 3 2" xfId="1910" xr:uid="{82082A86-3BBA-4CFE-9531-E81F358252FF}"/>
    <cellStyle name="Normal 7 3 5 3 2 2" xfId="5817" xr:uid="{566E7A87-B620-49EF-8A39-C11755CD50F8}"/>
    <cellStyle name="Normal 7 3 5 3 3" xfId="3506" xr:uid="{25C0F53D-2B78-4407-8768-9C8F57BDFA40}"/>
    <cellStyle name="Normal 7 3 5 3 4" xfId="3507" xr:uid="{9AB05CE1-5F90-4AA6-95A4-3AC82FF1AFD5}"/>
    <cellStyle name="Normal 7 3 5 4" xfId="1911" xr:uid="{11C9D788-2A8B-41B2-B0DE-446D400ECF8F}"/>
    <cellStyle name="Normal 7 3 5 4 2" xfId="5818" xr:uid="{01300B85-D915-459A-A645-E418955DD45B}"/>
    <cellStyle name="Normal 7 3 5 5" xfId="3508" xr:uid="{931B8A39-0DD3-4034-B1A8-B03A8EA7DC00}"/>
    <cellStyle name="Normal 7 3 5 6" xfId="3509" xr:uid="{DD80E38B-B095-43F5-95AB-D572B6088B5C}"/>
    <cellStyle name="Normal 7 3 6" xfId="362" xr:uid="{9B805232-1708-4A73-BEC9-075970AAC86F}"/>
    <cellStyle name="Normal 7 3 6 2" xfId="1912" xr:uid="{44C1F349-5E99-4B7C-AB03-E065B6B93448}"/>
    <cellStyle name="Normal 7 3 6 2 2" xfId="1913" xr:uid="{C67E01FA-FE92-47FD-AC96-8D135ACC8A2E}"/>
    <cellStyle name="Normal 7 3 6 2 2 2" xfId="5819" xr:uid="{7F6F583B-7E80-4598-A4DA-3CF92FBCC630}"/>
    <cellStyle name="Normal 7 3 6 2 3" xfId="3510" xr:uid="{2A82BF7B-1789-4985-8B64-0B919527630E}"/>
    <cellStyle name="Normal 7 3 6 2 4" xfId="3511" xr:uid="{15900B81-8C0F-4425-864B-21F44B311776}"/>
    <cellStyle name="Normal 7 3 6 3" xfId="1914" xr:uid="{EEA11BA8-79A8-4999-8A09-E0EE63528DC5}"/>
    <cellStyle name="Normal 7 3 6 3 2" xfId="5820" xr:uid="{F30CC923-DD88-40B5-831A-A548CB25C7BD}"/>
    <cellStyle name="Normal 7 3 6 4" xfId="3512" xr:uid="{B273D048-CAAF-44A6-A131-42C28167A459}"/>
    <cellStyle name="Normal 7 3 6 5" xfId="3513" xr:uid="{568C4912-3D1C-4A2B-8153-72102E00DC60}"/>
    <cellStyle name="Normal 7 3 7" xfId="1915" xr:uid="{E7700BE3-DF82-4BBE-A8F9-8A43C4418DD3}"/>
    <cellStyle name="Normal 7 3 7 2" xfId="1916" xr:uid="{865C7C4E-2DA6-477E-BE5F-A71A2B41FB5C}"/>
    <cellStyle name="Normal 7 3 7 2 2" xfId="5821" xr:uid="{D5F69C51-6839-4BC2-9310-AF513C3AB94E}"/>
    <cellStyle name="Normal 7 3 7 3" xfId="3514" xr:uid="{E3BCD2CA-FA00-4C3D-A243-695AC556FBBB}"/>
    <cellStyle name="Normal 7 3 7 4" xfId="3515" xr:uid="{361124C1-1579-4CD3-A183-62846CC60C1C}"/>
    <cellStyle name="Normal 7 3 8" xfId="1917" xr:uid="{2C5CCC46-FD4A-45B2-8437-C5FDF02A8097}"/>
    <cellStyle name="Normal 7 3 8 2" xfId="3516" xr:uid="{85D4BB99-240C-4C8F-9A1F-11E946588BD0}"/>
    <cellStyle name="Normal 7 3 8 3" xfId="3517" xr:uid="{464F075C-6592-47DB-A802-A05A50C7513C}"/>
    <cellStyle name="Normal 7 3 8 4" xfId="3518" xr:uid="{704759F0-4CEF-44F5-ADF0-4662D3C483D6}"/>
    <cellStyle name="Normal 7 3 9" xfId="3519" xr:uid="{C29091A3-77ED-48C3-9CF6-3AED53D162F4}"/>
    <cellStyle name="Normal 7 4" xfId="141" xr:uid="{266342FD-7A37-4C1B-8F49-FE956757BC52}"/>
    <cellStyle name="Normal 7 4 10" xfId="3520" xr:uid="{D6F102B9-6FC2-41EA-AA13-502486510CC6}"/>
    <cellStyle name="Normal 7 4 11" xfId="3521" xr:uid="{E795FDE4-5FAA-4CE6-B101-C02C07166AE3}"/>
    <cellStyle name="Normal 7 4 2" xfId="142" xr:uid="{E8F2D8FD-DFB0-4CA4-A6B9-E1C5FC5E0E55}"/>
    <cellStyle name="Normal 7 4 2 2" xfId="363" xr:uid="{2C73D629-125D-46D6-8154-747CCBB5FCAC}"/>
    <cellStyle name="Normal 7 4 2 2 2" xfId="720" xr:uid="{195B6819-72DE-4049-9D2F-35CC13A90B62}"/>
    <cellStyle name="Normal 7 4 2 2 2 2" xfId="721" xr:uid="{F06AB0EB-A7AB-439F-BFD8-D35A65B0EE47}"/>
    <cellStyle name="Normal 7 4 2 2 2 2 2" xfId="1918" xr:uid="{278FE803-0E5B-487B-AE4B-CA420A8AD28D}"/>
    <cellStyle name="Normal 7 4 2 2 2 2 2 2" xfId="5822" xr:uid="{6B99D7F6-C507-428B-9225-1A93B249114E}"/>
    <cellStyle name="Normal 7 4 2 2 2 2 3" xfId="3522" xr:uid="{5B769270-8E6D-4C22-A246-6918AB74BC2F}"/>
    <cellStyle name="Normal 7 4 2 2 2 2 4" xfId="3523" xr:uid="{C357CD6A-0A1D-4073-906F-C1DFCB6C4CD8}"/>
    <cellStyle name="Normal 7 4 2 2 2 3" xfId="1919" xr:uid="{DA8C72A7-0217-48E0-9F1E-7ABD9EF332B6}"/>
    <cellStyle name="Normal 7 4 2 2 2 3 2" xfId="3524" xr:uid="{DB9CB574-F60D-42CE-9FA4-3C6DBEC2FA97}"/>
    <cellStyle name="Normal 7 4 2 2 2 3 3" xfId="3525" xr:uid="{D1C12E9D-6648-40CA-8A62-C5C7B42AA0AC}"/>
    <cellStyle name="Normal 7 4 2 2 2 3 4" xfId="3526" xr:uid="{DEFE5DF1-2395-4043-96BB-92296DC3C559}"/>
    <cellStyle name="Normal 7 4 2 2 2 4" xfId="3527" xr:uid="{56A1FF68-B8BA-4595-830E-ECE344DE0A33}"/>
    <cellStyle name="Normal 7 4 2 2 2 5" xfId="3528" xr:uid="{55268E4E-AEAC-441C-A1FC-05B8F927CE01}"/>
    <cellStyle name="Normal 7 4 2 2 2 6" xfId="3529" xr:uid="{8D804F31-9609-499B-835E-193AE4A4935B}"/>
    <cellStyle name="Normal 7 4 2 2 3" xfId="722" xr:uid="{E5F06000-D0E0-40B6-9650-18B10C11B326}"/>
    <cellStyle name="Normal 7 4 2 2 3 2" xfId="1920" xr:uid="{9F2D3C13-E3CC-4A19-881F-24ACF20413B6}"/>
    <cellStyle name="Normal 7 4 2 2 3 2 2" xfId="3530" xr:uid="{1C98DA9E-1D42-4EFB-B407-A7E9A6C5D3B9}"/>
    <cellStyle name="Normal 7 4 2 2 3 2 3" xfId="3531" xr:uid="{2BCB747E-4E76-4027-BBDB-93A2DE7E7964}"/>
    <cellStyle name="Normal 7 4 2 2 3 2 4" xfId="3532" xr:uid="{826AED23-1938-41B0-8FC3-36BFBCF2A154}"/>
    <cellStyle name="Normal 7 4 2 2 3 3" xfId="3533" xr:uid="{177A0FF4-4F53-48B2-AB9B-20F85CFAFD59}"/>
    <cellStyle name="Normal 7 4 2 2 3 4" xfId="3534" xr:uid="{407903B2-96D3-4629-A6D7-906F50FDB6E2}"/>
    <cellStyle name="Normal 7 4 2 2 3 5" xfId="3535" xr:uid="{0A604670-C2F0-47BE-96DC-02EB6196043F}"/>
    <cellStyle name="Normal 7 4 2 2 4" xfId="1921" xr:uid="{DDCCEA12-826B-42E6-840E-AD13D7EAC390}"/>
    <cellStyle name="Normal 7 4 2 2 4 2" xfId="3536" xr:uid="{7D9504D2-7CCA-48AD-827B-9B624B3CEE3D}"/>
    <cellStyle name="Normal 7 4 2 2 4 3" xfId="3537" xr:uid="{9E79E2DB-9875-4D58-8A1C-EF899E3ADE7D}"/>
    <cellStyle name="Normal 7 4 2 2 4 4" xfId="3538" xr:uid="{14FE7AB6-D32F-4D29-9D43-20599B15AE78}"/>
    <cellStyle name="Normal 7 4 2 2 5" xfId="3539" xr:uid="{CDFE2C79-0C15-4828-9C71-9E93E1F20F85}"/>
    <cellStyle name="Normal 7 4 2 2 5 2" xfId="3540" xr:uid="{BC88659F-CEA8-457F-A099-05C67B410A7F}"/>
    <cellStyle name="Normal 7 4 2 2 5 3" xfId="3541" xr:uid="{DAD1D1D7-BFCD-4091-94D4-9356BBD9A28D}"/>
    <cellStyle name="Normal 7 4 2 2 5 4" xfId="3542" xr:uid="{403E9245-BC4A-40E3-B75F-4783520F0B9D}"/>
    <cellStyle name="Normal 7 4 2 2 6" xfId="3543" xr:uid="{91A7A686-697A-4C66-95B5-EF412A1DE7EC}"/>
    <cellStyle name="Normal 7 4 2 2 7" xfId="3544" xr:uid="{7D01E54E-92D9-4737-9272-367636206F02}"/>
    <cellStyle name="Normal 7 4 2 2 8" xfId="3545" xr:uid="{EAB3FAA1-9DFD-4165-9669-BCB4D4859D2A}"/>
    <cellStyle name="Normal 7 4 2 3" xfId="723" xr:uid="{079A168E-D579-41C0-BD92-483A91422987}"/>
    <cellStyle name="Normal 7 4 2 3 2" xfId="724" xr:uid="{A3567017-05E5-4326-B820-C4EDB68D100B}"/>
    <cellStyle name="Normal 7 4 2 3 2 2" xfId="725" xr:uid="{C147402C-0857-4053-99F2-90527065C3CB}"/>
    <cellStyle name="Normal 7 4 2 3 2 2 2" xfId="5823" xr:uid="{87686C71-2144-41F4-BB2F-8B5924F4F9DE}"/>
    <cellStyle name="Normal 7 4 2 3 2 3" xfId="3546" xr:uid="{4191C171-BBEC-4DA9-B45B-2CE0D2C5D02B}"/>
    <cellStyle name="Normal 7 4 2 3 2 4" xfId="3547" xr:uid="{FEF0F3BB-124C-49CA-A2A1-A754AD22A6BE}"/>
    <cellStyle name="Normal 7 4 2 3 3" xfId="726" xr:uid="{016157A5-2156-4B5F-9EE3-2CF25D334CF0}"/>
    <cellStyle name="Normal 7 4 2 3 3 2" xfId="3548" xr:uid="{FC6FD9E9-DEF2-4518-9DA5-2B56699F87ED}"/>
    <cellStyle name="Normal 7 4 2 3 3 3" xfId="3549" xr:uid="{61080DBC-3856-4A04-ACD7-9D386BAB1316}"/>
    <cellStyle name="Normal 7 4 2 3 3 4" xfId="3550" xr:uid="{5F298891-ACAB-40A7-9DCD-F31DB32F6EB0}"/>
    <cellStyle name="Normal 7 4 2 3 4" xfId="3551" xr:uid="{7B69FFB0-CC81-483A-8094-208633838B28}"/>
    <cellStyle name="Normal 7 4 2 3 5" xfId="3552" xr:uid="{0817002A-9126-4C37-958F-F6411E862EC4}"/>
    <cellStyle name="Normal 7 4 2 3 6" xfId="3553" xr:uid="{2C75ECA2-54C6-4989-B0B2-CD2E306ABA84}"/>
    <cellStyle name="Normal 7 4 2 4" xfId="727" xr:uid="{E00E61BF-B1D3-4FB0-BA90-98E9908BE7D1}"/>
    <cellStyle name="Normal 7 4 2 4 2" xfId="728" xr:uid="{A79BCCAA-5820-4C2D-A968-7CE1997F2655}"/>
    <cellStyle name="Normal 7 4 2 4 2 2" xfId="3554" xr:uid="{CD76F911-4ED7-449D-928C-F27590052548}"/>
    <cellStyle name="Normal 7 4 2 4 2 3" xfId="3555" xr:uid="{DBFCF9E1-AA95-4C0F-915C-D2B062357082}"/>
    <cellStyle name="Normal 7 4 2 4 2 4" xfId="3556" xr:uid="{173D008D-32A5-4C14-8AB3-6016A20FB0AB}"/>
    <cellStyle name="Normal 7 4 2 4 3" xfId="3557" xr:uid="{D47C7735-2E02-4093-8978-7C7F97E2644B}"/>
    <cellStyle name="Normal 7 4 2 4 4" xfId="3558" xr:uid="{12B749AC-A740-44D1-9BC8-3FD635A912B6}"/>
    <cellStyle name="Normal 7 4 2 4 5" xfId="3559" xr:uid="{EE3FC574-4873-4D42-A0FD-7138562BCC17}"/>
    <cellStyle name="Normal 7 4 2 5" xfId="729" xr:uid="{CAB8EA0A-E3E4-4FE0-820E-346E8E85C96D}"/>
    <cellStyle name="Normal 7 4 2 5 2" xfId="3560" xr:uid="{25266301-2F7C-4EA1-844B-1856AD3C3C7F}"/>
    <cellStyle name="Normal 7 4 2 5 3" xfId="3561" xr:uid="{0FC3992D-8CD9-48C3-9AAE-5E7ACC9FB0B5}"/>
    <cellStyle name="Normal 7 4 2 5 4" xfId="3562" xr:uid="{5B0ED12B-59A9-4333-AB31-46BBEA8CCE63}"/>
    <cellStyle name="Normal 7 4 2 6" xfId="3563" xr:uid="{C1499B15-6FDD-455E-8739-1DAC6EE70050}"/>
    <cellStyle name="Normal 7 4 2 6 2" xfId="3564" xr:uid="{584C335F-8239-4AF6-9DCD-BED7E3368E3F}"/>
    <cellStyle name="Normal 7 4 2 6 3" xfId="3565" xr:uid="{444778E9-1BF6-48E5-B628-1CA0E8E7FED4}"/>
    <cellStyle name="Normal 7 4 2 6 4" xfId="3566" xr:uid="{77C338E6-6C95-4753-A54D-280DD81F511E}"/>
    <cellStyle name="Normal 7 4 2 7" xfId="3567" xr:uid="{4657D204-896E-425E-88C6-EA465FA4C6B2}"/>
    <cellStyle name="Normal 7 4 2 8" xfId="3568" xr:uid="{52E1CE63-A140-4735-99CF-F4CE1738CE18}"/>
    <cellStyle name="Normal 7 4 2 9" xfId="3569" xr:uid="{B478DBB2-E664-46B0-B15B-D8BC8F4CC0F9}"/>
    <cellStyle name="Normal 7 4 3" xfId="364" xr:uid="{8DC81F6F-6F5C-4391-878E-9F03E96E49AB}"/>
    <cellStyle name="Normal 7 4 3 2" xfId="730" xr:uid="{49E47BC9-1903-42D4-BE89-0794E1F65A7F}"/>
    <cellStyle name="Normal 7 4 3 2 2" xfId="731" xr:uid="{A616D41B-13CF-4358-A239-E9222F230F9F}"/>
    <cellStyle name="Normal 7 4 3 2 2 2" xfId="1922" xr:uid="{97D9A8F0-5EE8-4FDE-BC20-3A7DD1E7746B}"/>
    <cellStyle name="Normal 7 4 3 2 2 2 2" xfId="1923" xr:uid="{D3421625-EB14-4169-B771-1619CB9DA1FD}"/>
    <cellStyle name="Normal 7 4 3 2 2 3" xfId="1924" xr:uid="{E887D6C6-19B2-4819-BB5B-5B12859E041E}"/>
    <cellStyle name="Normal 7 4 3 2 2 4" xfId="3570" xr:uid="{D4DBD951-144F-4621-81F6-22E09BB9289F}"/>
    <cellStyle name="Normal 7 4 3 2 3" xfId="1925" xr:uid="{FD44E8BC-9B9F-4A12-B549-BC645C660784}"/>
    <cellStyle name="Normal 7 4 3 2 3 2" xfId="1926" xr:uid="{EC130A9F-3676-4378-ACFE-998E6CC1E7CE}"/>
    <cellStyle name="Normal 7 4 3 2 3 3" xfId="3571" xr:uid="{FABD5935-B419-44AA-864F-266BC06FDFF3}"/>
    <cellStyle name="Normal 7 4 3 2 3 4" xfId="3572" xr:uid="{441DB59F-5FCC-4B43-A570-D13C265DC1E5}"/>
    <cellStyle name="Normal 7 4 3 2 4" xfId="1927" xr:uid="{F54C2D9B-CD41-4E78-AC2D-997CFF124581}"/>
    <cellStyle name="Normal 7 4 3 2 5" xfId="3573" xr:uid="{7922CBE8-67C6-472B-9ACA-A2177F70DBCA}"/>
    <cellStyle name="Normal 7 4 3 2 6" xfId="3574" xr:uid="{C61BD480-1F16-4C9F-AD83-5B073F201D6B}"/>
    <cellStyle name="Normal 7 4 3 3" xfId="732" xr:uid="{962AC58F-6CCB-4848-BC7B-30B9E6B776ED}"/>
    <cellStyle name="Normal 7 4 3 3 2" xfId="1928" xr:uid="{1415B062-CE2C-44FF-AEC9-653360D5EBD4}"/>
    <cellStyle name="Normal 7 4 3 3 2 2" xfId="1929" xr:uid="{51D9EDD8-8810-417C-82E1-13BCC3893E63}"/>
    <cellStyle name="Normal 7 4 3 3 2 3" xfId="3575" xr:uid="{349DF87F-54C2-4341-801B-C4F9E446C9A3}"/>
    <cellStyle name="Normal 7 4 3 3 2 4" xfId="3576" xr:uid="{A036B89A-8C5C-47B1-9C72-AA84D59FBB2D}"/>
    <cellStyle name="Normal 7 4 3 3 3" xfId="1930" xr:uid="{A2059E07-BE7F-4F59-8B08-49FA54D1A62E}"/>
    <cellStyle name="Normal 7 4 3 3 4" xfId="3577" xr:uid="{381A387F-52E9-4207-A0F8-5BCA404843B3}"/>
    <cellStyle name="Normal 7 4 3 3 5" xfId="3578" xr:uid="{B97E3856-5387-4694-83B1-8D86D3667BA2}"/>
    <cellStyle name="Normal 7 4 3 4" xfId="1931" xr:uid="{4EA0D90D-A4AC-4EE2-8FC1-7BF2E4C4B1AC}"/>
    <cellStyle name="Normal 7 4 3 4 2" xfId="1932" xr:uid="{03B864A3-6BF5-4124-9770-4FA935C47CB5}"/>
    <cellStyle name="Normal 7 4 3 4 3" xfId="3579" xr:uid="{3CAE4AC2-3DAB-4521-82C9-E97AE1E77044}"/>
    <cellStyle name="Normal 7 4 3 4 4" xfId="3580" xr:uid="{A0A6D7FC-8E33-4A27-9A83-281731BCC225}"/>
    <cellStyle name="Normal 7 4 3 5" xfId="1933" xr:uid="{66E1FDF5-A974-4A05-8BA0-38F33D9A6174}"/>
    <cellStyle name="Normal 7 4 3 5 2" xfId="3581" xr:uid="{F0129C36-F10F-4E18-AD04-56DD19A3E773}"/>
    <cellStyle name="Normal 7 4 3 5 3" xfId="3582" xr:uid="{45362133-39BD-489F-982E-0AFC70B2941A}"/>
    <cellStyle name="Normal 7 4 3 5 4" xfId="3583" xr:uid="{9352AF80-CFEF-48F2-87B8-8C78B06D47C2}"/>
    <cellStyle name="Normal 7 4 3 6" xfId="3584" xr:uid="{E4752998-6AFC-427B-81C2-86E325B5ECCE}"/>
    <cellStyle name="Normal 7 4 3 7" xfId="3585" xr:uid="{14F404CF-76B4-4B49-AD9F-2618AEDF2ECD}"/>
    <cellStyle name="Normal 7 4 3 8" xfId="3586" xr:uid="{80CF4C70-F0AF-41C7-93BD-69BA2193D93B}"/>
    <cellStyle name="Normal 7 4 4" xfId="365" xr:uid="{B3FA43EE-ACD6-446A-BFDF-088B4B19DF3B}"/>
    <cellStyle name="Normal 7 4 4 2" xfId="733" xr:uid="{5EA551F5-FB18-4EC1-871E-0801ABC6CDC9}"/>
    <cellStyle name="Normal 7 4 4 2 2" xfId="734" xr:uid="{E622D647-C90A-417A-95C9-920D138CC2EA}"/>
    <cellStyle name="Normal 7 4 4 2 2 2" xfId="1934" xr:uid="{21C35311-C936-4F28-A55C-7A244903E3CF}"/>
    <cellStyle name="Normal 7 4 4 2 2 3" xfId="3587" xr:uid="{05253888-EEDD-4408-8F9A-534D87BDE248}"/>
    <cellStyle name="Normal 7 4 4 2 2 4" xfId="3588" xr:uid="{F3BCFDC8-813C-44C6-9062-4A261E7882B2}"/>
    <cellStyle name="Normal 7 4 4 2 3" xfId="1935" xr:uid="{88DA1F04-471C-4711-862B-55D4C45118A7}"/>
    <cellStyle name="Normal 7 4 4 2 4" xfId="3589" xr:uid="{B445B845-700E-420D-8531-899C9D14DD5B}"/>
    <cellStyle name="Normal 7 4 4 2 5" xfId="3590" xr:uid="{316D3D17-1538-47AA-A40C-77A35DB793A9}"/>
    <cellStyle name="Normal 7 4 4 3" xfId="735" xr:uid="{CDF01C5C-8E3F-48C1-99D0-E92A9A267D65}"/>
    <cellStyle name="Normal 7 4 4 3 2" xfId="1936" xr:uid="{A8D4C994-1AC7-474C-B23B-BBC532FB2704}"/>
    <cellStyle name="Normal 7 4 4 3 3" xfId="3591" xr:uid="{9CC20A44-AF36-4747-94CE-266B004C956B}"/>
    <cellStyle name="Normal 7 4 4 3 4" xfId="3592" xr:uid="{2350C0C4-5B7D-48A2-B66F-95EB36DC381E}"/>
    <cellStyle name="Normal 7 4 4 4" xfId="1937" xr:uid="{AEFEB3BA-CBC5-4784-873C-FAB18A247931}"/>
    <cellStyle name="Normal 7 4 4 4 2" xfId="3593" xr:uid="{C660C540-0C98-4F7E-B02B-96D080EF852D}"/>
    <cellStyle name="Normal 7 4 4 4 3" xfId="3594" xr:uid="{DAD36215-3C02-4D1F-838D-1B64B58D7A1F}"/>
    <cellStyle name="Normal 7 4 4 4 4" xfId="3595" xr:uid="{584AC030-2464-4CBB-A0B1-33CB82B43475}"/>
    <cellStyle name="Normal 7 4 4 5" xfId="3596" xr:uid="{22276695-17D8-45C0-98EC-910FF0005936}"/>
    <cellStyle name="Normal 7 4 4 6" xfId="3597" xr:uid="{109CB561-D8BD-452A-97BB-9AD034A9C12D}"/>
    <cellStyle name="Normal 7 4 4 7" xfId="3598" xr:uid="{756A5DC8-E64B-4FCD-A904-FC1870B49905}"/>
    <cellStyle name="Normal 7 4 5" xfId="366" xr:uid="{D1FBD6CE-6BCA-4E9C-8947-3B5ACA6BEC2C}"/>
    <cellStyle name="Normal 7 4 5 2" xfId="736" xr:uid="{AFE1884B-2D45-4697-AD4C-95584D105E69}"/>
    <cellStyle name="Normal 7 4 5 2 2" xfId="1938" xr:uid="{76870E9C-3789-4157-8B6F-95D2ED411566}"/>
    <cellStyle name="Normal 7 4 5 2 3" xfId="3599" xr:uid="{24A84350-C758-49F7-ABEB-AE21A63980E3}"/>
    <cellStyle name="Normal 7 4 5 2 4" xfId="3600" xr:uid="{F3C51425-0CDD-4464-91C2-0448392CBC56}"/>
    <cellStyle name="Normal 7 4 5 3" xfId="1939" xr:uid="{7E7A7798-D7AA-4C83-A651-91CE036E9B74}"/>
    <cellStyle name="Normal 7 4 5 3 2" xfId="3601" xr:uid="{73C62AD7-8DF7-4002-9365-E15F355AD2A3}"/>
    <cellStyle name="Normal 7 4 5 3 3" xfId="3602" xr:uid="{54D2E465-602C-4C1A-B016-C64E55DA6962}"/>
    <cellStyle name="Normal 7 4 5 3 4" xfId="3603" xr:uid="{EF66E2E7-2F61-4C5D-BFD6-5403F31020D1}"/>
    <cellStyle name="Normal 7 4 5 4" xfId="3604" xr:uid="{0C7E0AFA-7FF9-4C7D-A547-133F6DF8A357}"/>
    <cellStyle name="Normal 7 4 5 5" xfId="3605" xr:uid="{3A2523E7-1663-4B14-92C1-85DC8E881F1E}"/>
    <cellStyle name="Normal 7 4 5 6" xfId="3606" xr:uid="{76413B69-8105-45A8-B21A-86F3B1389886}"/>
    <cellStyle name="Normal 7 4 6" xfId="737" xr:uid="{4A96E9E2-723C-45AD-A3CE-9602CFAF3169}"/>
    <cellStyle name="Normal 7 4 6 2" xfId="1940" xr:uid="{81043DDE-7E90-4EBA-B5B2-DBF9EAF72AFE}"/>
    <cellStyle name="Normal 7 4 6 2 2" xfId="3607" xr:uid="{B9905EAC-4186-49CA-A1C7-33EAFBAF706C}"/>
    <cellStyle name="Normal 7 4 6 2 3" xfId="3608" xr:uid="{682647F4-5639-43F2-A6D9-F2DBD5ED5213}"/>
    <cellStyle name="Normal 7 4 6 2 4" xfId="3609" xr:uid="{30F38CFA-0C22-438D-AD70-CE691DEA94CC}"/>
    <cellStyle name="Normal 7 4 6 3" xfId="3610" xr:uid="{5B7D1F09-3211-45C7-A9C5-913F336ED4CD}"/>
    <cellStyle name="Normal 7 4 6 4" xfId="3611" xr:uid="{BC7F20B2-BD32-47B8-BEF5-4442F5BA52E2}"/>
    <cellStyle name="Normal 7 4 6 5" xfId="3612" xr:uid="{D31E3C67-81D9-4E91-92EF-18C7EB26CE4A}"/>
    <cellStyle name="Normal 7 4 7" xfId="1941" xr:uid="{72E726EF-B949-490D-8147-88703ACC82ED}"/>
    <cellStyle name="Normal 7 4 7 2" xfId="3613" xr:uid="{F27697F2-E4FF-4CA0-8226-4C80F1F28892}"/>
    <cellStyle name="Normal 7 4 7 3" xfId="3614" xr:uid="{409D37E9-518F-45CF-A39A-23BC44D0225F}"/>
    <cellStyle name="Normal 7 4 7 4" xfId="3615" xr:uid="{252C1866-2968-4D3D-8489-910397A3C9C5}"/>
    <cellStyle name="Normal 7 4 8" xfId="3616" xr:uid="{4E3FE84D-8490-4447-BFBE-ACD996B2742E}"/>
    <cellStyle name="Normal 7 4 8 2" xfId="3617" xr:uid="{5668ABA0-6953-4B82-8B9C-28336CFD49B6}"/>
    <cellStyle name="Normal 7 4 8 3" xfId="3618" xr:uid="{18E86F49-C433-432C-B735-45FD0659C037}"/>
    <cellStyle name="Normal 7 4 8 4" xfId="3619" xr:uid="{08877F63-5541-4229-91A9-FFB39737F5A2}"/>
    <cellStyle name="Normal 7 4 9" xfId="3620" xr:uid="{30B4FA58-F682-4791-9C9A-91B884DD906E}"/>
    <cellStyle name="Normal 7 5" xfId="143" xr:uid="{D5D7B166-5D41-4A4F-AA67-A44CECA5F43C}"/>
    <cellStyle name="Normal 7 5 2" xfId="144" xr:uid="{6967D1D7-D3FD-4340-809E-84DC4CDF384A}"/>
    <cellStyle name="Normal 7 5 2 2" xfId="367" xr:uid="{7C49CFE5-F4A1-464D-9FBD-D6C8987E83C4}"/>
    <cellStyle name="Normal 7 5 2 2 2" xfId="738" xr:uid="{DE9E86D2-D2EA-4426-B3C5-6971915DEC8D}"/>
    <cellStyle name="Normal 7 5 2 2 2 2" xfId="1942" xr:uid="{7BAA76D4-2A42-4E9F-9623-3364D9344BFC}"/>
    <cellStyle name="Normal 7 5 2 2 2 2 2" xfId="5824" xr:uid="{B042DC5D-F3D9-4C94-9100-E005602A7285}"/>
    <cellStyle name="Normal 7 5 2 2 2 3" xfId="3621" xr:uid="{AF3CD8DA-296D-458A-A07C-1A4C83E7FC18}"/>
    <cellStyle name="Normal 7 5 2 2 2 4" xfId="3622" xr:uid="{0B8D10BD-2789-4D06-BADE-C3D927A206E5}"/>
    <cellStyle name="Normal 7 5 2 2 3" xfId="1943" xr:uid="{D4AADCFB-1C58-4DB3-BB35-154EE82E009D}"/>
    <cellStyle name="Normal 7 5 2 2 3 2" xfId="3623" xr:uid="{4B92932B-3629-45B2-A7BC-F64E31DA5F72}"/>
    <cellStyle name="Normal 7 5 2 2 3 3" xfId="3624" xr:uid="{3E576FC9-6300-4F30-B191-E423EF1FF678}"/>
    <cellStyle name="Normal 7 5 2 2 3 4" xfId="3625" xr:uid="{53D3B8B5-4008-4BC0-BE51-522CA47BEF40}"/>
    <cellStyle name="Normal 7 5 2 2 4" xfId="3626" xr:uid="{036DDC8C-26BB-4814-8A04-6F923E646C1E}"/>
    <cellStyle name="Normal 7 5 2 2 5" xfId="3627" xr:uid="{8D4560D4-0A56-44C3-BDC0-7817DB13CE14}"/>
    <cellStyle name="Normal 7 5 2 2 6" xfId="3628" xr:uid="{C021E05A-22AA-42A2-9F7A-E068AE95E0EE}"/>
    <cellStyle name="Normal 7 5 2 3" xfId="739" xr:uid="{4A9D2C21-65D5-4AB2-B778-D7D125B18085}"/>
    <cellStyle name="Normal 7 5 2 3 2" xfId="1944" xr:uid="{5EC914F3-6F60-45D2-9908-88F6B352C256}"/>
    <cellStyle name="Normal 7 5 2 3 2 2" xfId="3629" xr:uid="{F36A84BF-D3F3-41EA-BE77-3CDD47FD822D}"/>
    <cellStyle name="Normal 7 5 2 3 2 3" xfId="3630" xr:uid="{BD37DBBA-C6CD-4053-AAB7-2EEBB422C5F2}"/>
    <cellStyle name="Normal 7 5 2 3 2 4" xfId="3631" xr:uid="{CF5D0418-CF89-475A-AC99-030A5C60EB23}"/>
    <cellStyle name="Normal 7 5 2 3 3" xfId="3632" xr:uid="{639DA5BB-BAF3-4D46-AD6C-7D43DA0F880D}"/>
    <cellStyle name="Normal 7 5 2 3 4" xfId="3633" xr:uid="{039C633A-45E5-4C4E-9E38-4C1BAA9B0878}"/>
    <cellStyle name="Normal 7 5 2 3 5" xfId="3634" xr:uid="{6F77D1D4-B24A-44E7-87DA-3F8D97AB789C}"/>
    <cellStyle name="Normal 7 5 2 4" xfId="1945" xr:uid="{EBB240FB-8B13-4788-B9F1-286415B5A32E}"/>
    <cellStyle name="Normal 7 5 2 4 2" xfId="3635" xr:uid="{06C435ED-8859-4715-A1BC-3474242AD5A1}"/>
    <cellStyle name="Normal 7 5 2 4 3" xfId="3636" xr:uid="{73F1E9EC-5686-4583-8F5E-ACBDB31557A6}"/>
    <cellStyle name="Normal 7 5 2 4 4" xfId="3637" xr:uid="{88BD33D4-32CE-4809-8A47-227BA687EE1F}"/>
    <cellStyle name="Normal 7 5 2 5" xfId="3638" xr:uid="{1FDC4DE6-FD67-40A3-A27B-B7BAE9F6FFBA}"/>
    <cellStyle name="Normal 7 5 2 5 2" xfId="3639" xr:uid="{1361AC44-821E-47FE-B80C-397282CFE55F}"/>
    <cellStyle name="Normal 7 5 2 5 3" xfId="3640" xr:uid="{435B8D4E-1B23-4023-8A47-E8C4B321AD2D}"/>
    <cellStyle name="Normal 7 5 2 5 4" xfId="3641" xr:uid="{321AED23-F383-4240-A2A7-6FC8976EB358}"/>
    <cellStyle name="Normal 7 5 2 6" xfId="3642" xr:uid="{4130350B-7507-4E4C-B778-E68995388E6D}"/>
    <cellStyle name="Normal 7 5 2 7" xfId="3643" xr:uid="{D9954A81-8E6C-4C4A-848F-EA276CBCB0D4}"/>
    <cellStyle name="Normal 7 5 2 8" xfId="3644" xr:uid="{405F31A6-68BB-4EA0-8AB0-CAC846A4B7B2}"/>
    <cellStyle name="Normal 7 5 3" xfId="368" xr:uid="{EEED71E3-CC6D-4343-84A9-7BB38B6FD741}"/>
    <cellStyle name="Normal 7 5 3 2" xfId="740" xr:uid="{B13B2684-69EB-4743-AA49-B02264E74981}"/>
    <cellStyle name="Normal 7 5 3 2 2" xfId="741" xr:uid="{973BBDEB-2322-461C-93FE-FF5A9FBA6993}"/>
    <cellStyle name="Normal 7 5 3 2 2 2" xfId="5825" xr:uid="{E0D32E54-AF8F-4A05-9D12-0D646CE22320}"/>
    <cellStyle name="Normal 7 5 3 2 3" xfId="3645" xr:uid="{1D846441-1071-4E60-A52E-41A347510F1F}"/>
    <cellStyle name="Normal 7 5 3 2 4" xfId="3646" xr:uid="{11ED420A-F330-43B4-87C5-6AAA947A6D65}"/>
    <cellStyle name="Normal 7 5 3 3" xfId="742" xr:uid="{4E8D76C7-F5EB-436C-B25E-25D10F13C038}"/>
    <cellStyle name="Normal 7 5 3 3 2" xfId="3647" xr:uid="{F00CD030-62B1-4091-9A3B-660B84DE73E7}"/>
    <cellStyle name="Normal 7 5 3 3 3" xfId="3648" xr:uid="{CB83ADCF-7963-494D-9D72-30A27367014A}"/>
    <cellStyle name="Normal 7 5 3 3 4" xfId="3649" xr:uid="{70472538-83D9-4EA5-BB05-931A0709563F}"/>
    <cellStyle name="Normal 7 5 3 4" xfId="3650" xr:uid="{98AF0017-36D5-425D-96F3-934638BCD6C7}"/>
    <cellStyle name="Normal 7 5 3 5" xfId="3651" xr:uid="{D371A963-7B17-4E66-9DFB-F05315E3D93B}"/>
    <cellStyle name="Normal 7 5 3 6" xfId="3652" xr:uid="{CC744B9A-7E61-477B-AD2A-3056E8613E9A}"/>
    <cellStyle name="Normal 7 5 4" xfId="369" xr:uid="{85BA566A-5228-45B5-8928-FBB561BE795C}"/>
    <cellStyle name="Normal 7 5 4 2" xfId="743" xr:uid="{5D50C883-4C56-4429-804F-1D3C2CDAD3DA}"/>
    <cellStyle name="Normal 7 5 4 2 2" xfId="3653" xr:uid="{8F98C30E-4675-4C7A-A198-E76963583405}"/>
    <cellStyle name="Normal 7 5 4 2 3" xfId="3654" xr:uid="{457F50DE-940B-4659-85B5-4A24169881F7}"/>
    <cellStyle name="Normal 7 5 4 2 4" xfId="3655" xr:uid="{D0CBACE1-82A0-4856-9CD4-392AABE7C7F7}"/>
    <cellStyle name="Normal 7 5 4 3" xfId="3656" xr:uid="{3C5E1119-07B5-4CBA-B255-8F95F0400865}"/>
    <cellStyle name="Normal 7 5 4 4" xfId="3657" xr:uid="{6B019079-7798-42DA-9238-0A7BF28A5A39}"/>
    <cellStyle name="Normal 7 5 4 5" xfId="3658" xr:uid="{96C1AF4C-329E-4D49-85EE-81906141EBDA}"/>
    <cellStyle name="Normal 7 5 5" xfId="744" xr:uid="{17F536C2-A8CF-4DCA-A924-6ACEDDF2C72F}"/>
    <cellStyle name="Normal 7 5 5 2" xfId="3659" xr:uid="{12C71A57-FDB5-42C1-810F-62E176AC1A21}"/>
    <cellStyle name="Normal 7 5 5 3" xfId="3660" xr:uid="{5EFFED93-3694-4AF9-8730-3797F3F1AAAE}"/>
    <cellStyle name="Normal 7 5 5 4" xfId="3661" xr:uid="{EB036B72-0790-4D95-8FFB-0B4972C019D5}"/>
    <cellStyle name="Normal 7 5 6" xfId="3662" xr:uid="{773F3075-3E5C-491E-A033-B09FC1501E9A}"/>
    <cellStyle name="Normal 7 5 6 2" xfId="3663" xr:uid="{ECE21018-6061-4231-BD8F-F5824805C901}"/>
    <cellStyle name="Normal 7 5 6 3" xfId="3664" xr:uid="{6B586541-4FB5-4644-9552-89A6CC9F7DCE}"/>
    <cellStyle name="Normal 7 5 6 4" xfId="3665" xr:uid="{37001AA3-40B6-47D3-BBBD-E14F2F9E644C}"/>
    <cellStyle name="Normal 7 5 7" xfId="3666" xr:uid="{32372246-0E54-4FA7-B4FE-F8748D719ACC}"/>
    <cellStyle name="Normal 7 5 8" xfId="3667" xr:uid="{CCF887AD-9D3A-4314-9035-D0398865567B}"/>
    <cellStyle name="Normal 7 5 9" xfId="3668" xr:uid="{EA62A0B4-C735-483A-B42C-6FAA11F59996}"/>
    <cellStyle name="Normal 7 6" xfId="145" xr:uid="{A506B52D-9B0E-4182-B18D-D43240D2B89F}"/>
    <cellStyle name="Normal 7 6 2" xfId="370" xr:uid="{96E4D1EF-3A21-47F3-8C56-8454CD07F132}"/>
    <cellStyle name="Normal 7 6 2 2" xfId="745" xr:uid="{ED6EF263-462F-4D3A-A109-5E3002A22C82}"/>
    <cellStyle name="Normal 7 6 2 2 2" xfId="1946" xr:uid="{F53A3CC5-673A-4918-9B4F-22403657C668}"/>
    <cellStyle name="Normal 7 6 2 2 2 2" xfId="1947" xr:uid="{C4F584B4-EF90-4563-A553-2D8651F6DA5E}"/>
    <cellStyle name="Normal 7 6 2 2 3" xfId="1948" xr:uid="{B46B6268-2CA8-4B39-A896-89257F7246DC}"/>
    <cellStyle name="Normal 7 6 2 2 4" xfId="3669" xr:uid="{48DA0796-400F-4A50-A276-DC0947901C52}"/>
    <cellStyle name="Normal 7 6 2 3" xfId="1949" xr:uid="{13A7EF84-64F1-4352-9DF4-A4CECCC870E6}"/>
    <cellStyle name="Normal 7 6 2 3 2" xfId="1950" xr:uid="{8D6B454D-426A-44FF-8CDE-36C059A9D640}"/>
    <cellStyle name="Normal 7 6 2 3 3" xfId="3670" xr:uid="{40FF8219-9B18-4CC2-8F3C-84645CE29E6A}"/>
    <cellStyle name="Normal 7 6 2 3 4" xfId="3671" xr:uid="{D512DA32-6B5B-423A-9802-E3FB79977F17}"/>
    <cellStyle name="Normal 7 6 2 4" xfId="1951" xr:uid="{D61D1A4F-DF5E-4B89-BEF6-B890943FB808}"/>
    <cellStyle name="Normal 7 6 2 5" xfId="3672" xr:uid="{EA6C0BBD-F4A2-47A8-88E2-0B2AD68B5FA0}"/>
    <cellStyle name="Normal 7 6 2 6" xfId="3673" xr:uid="{3D835C4A-FF6B-4923-B958-339B8F7FE9A3}"/>
    <cellStyle name="Normal 7 6 3" xfId="746" xr:uid="{29A6E3F3-75E1-41DC-B7A5-F5003DBBDFDA}"/>
    <cellStyle name="Normal 7 6 3 2" xfId="1952" xr:uid="{38AC4544-B431-4BC1-B9A4-0944DD1F6588}"/>
    <cellStyle name="Normal 7 6 3 2 2" xfId="1953" xr:uid="{79F37DB9-AE55-476A-96E4-B7751CBA330B}"/>
    <cellStyle name="Normal 7 6 3 2 3" xfId="3674" xr:uid="{1AB5ED04-4CC6-4C4D-B4AA-E382A3FC8193}"/>
    <cellStyle name="Normal 7 6 3 2 4" xfId="3675" xr:uid="{6593ABEE-B395-4BB4-A7D0-4E69148CAD24}"/>
    <cellStyle name="Normal 7 6 3 3" xfId="1954" xr:uid="{B6051B0F-1F52-42EB-8733-0B11496E8231}"/>
    <cellStyle name="Normal 7 6 3 4" xfId="3676" xr:uid="{173F0800-3B63-4224-B545-5F34A4FEAF04}"/>
    <cellStyle name="Normal 7 6 3 5" xfId="3677" xr:uid="{69A25686-281E-432F-8536-37D81C0D5CDD}"/>
    <cellStyle name="Normal 7 6 4" xfId="1955" xr:uid="{F0E84261-0D22-4D99-BF88-289DAADEBD80}"/>
    <cellStyle name="Normal 7 6 4 2" xfId="1956" xr:uid="{3A0E4785-0D2D-4150-906E-0B86209DB97D}"/>
    <cellStyle name="Normal 7 6 4 3" xfId="3678" xr:uid="{7F02F2E1-E348-4744-A387-E0AF05E21C8F}"/>
    <cellStyle name="Normal 7 6 4 4" xfId="3679" xr:uid="{659537AE-3F80-4709-BC5B-4117E9737470}"/>
    <cellStyle name="Normal 7 6 5" xfId="1957" xr:uid="{A3DDE040-3B12-4529-A915-707CEA656A2D}"/>
    <cellStyle name="Normal 7 6 5 2" xfId="3680" xr:uid="{AC74ECDC-F5A6-4F39-8197-CA2F0F7E5293}"/>
    <cellStyle name="Normal 7 6 5 3" xfId="3681" xr:uid="{CCF85A07-1102-4241-B7AF-C099C9C6E33D}"/>
    <cellStyle name="Normal 7 6 5 4" xfId="3682" xr:uid="{4616BC42-90DC-42A2-8291-8A56C50B3508}"/>
    <cellStyle name="Normal 7 6 6" xfId="3683" xr:uid="{AC409C13-60BE-4972-B3B5-2564973DF7DB}"/>
    <cellStyle name="Normal 7 6 7" xfId="3684" xr:uid="{685F7E72-5C3F-493C-9C4E-14549AA87DAC}"/>
    <cellStyle name="Normal 7 6 8" xfId="3685" xr:uid="{971B1856-BA0B-4434-8A87-7177ECEA6AE6}"/>
    <cellStyle name="Normal 7 7" xfId="371" xr:uid="{1C52FFBB-9E6C-4EB7-BA58-BF84C9A80ADF}"/>
    <cellStyle name="Normal 7 7 2" xfId="747" xr:uid="{15EF4994-D14B-49CD-9BE8-5919F5B43762}"/>
    <cellStyle name="Normal 7 7 2 2" xfId="748" xr:uid="{ECF122F5-DF65-494A-AA2F-F6F1EA1B7179}"/>
    <cellStyle name="Normal 7 7 2 2 2" xfId="1958" xr:uid="{EC3585A6-9B81-4401-82CA-3F148BE0138B}"/>
    <cellStyle name="Normal 7 7 2 2 3" xfId="3686" xr:uid="{2D4CDF50-3C47-4A76-B5B0-B06E26861ED2}"/>
    <cellStyle name="Normal 7 7 2 2 4" xfId="3687" xr:uid="{364B0AEC-9E74-4B9E-869C-FB93D8D35EBA}"/>
    <cellStyle name="Normal 7 7 2 3" xfId="1959" xr:uid="{8C0FA530-5381-45FB-9BB4-B54E4CDE9E1B}"/>
    <cellStyle name="Normal 7 7 2 4" xfId="3688" xr:uid="{BCA19906-D1B6-450B-8328-AB6C9CE171F8}"/>
    <cellStyle name="Normal 7 7 2 5" xfId="3689" xr:uid="{682DF35B-E077-4C63-8A5B-32805E02BC48}"/>
    <cellStyle name="Normal 7 7 3" xfId="749" xr:uid="{AB57059D-160E-46F4-B406-AA7F7E1AF7B6}"/>
    <cellStyle name="Normal 7 7 3 2" xfId="1960" xr:uid="{1A547971-1C62-44B7-95DD-8F24DE1DF48E}"/>
    <cellStyle name="Normal 7 7 3 3" xfId="3690" xr:uid="{ACEE32BF-305D-40FF-AD58-7D97D8E670D0}"/>
    <cellStyle name="Normal 7 7 3 4" xfId="3691" xr:uid="{CCEA0B4B-52F1-478C-A471-AED74A119962}"/>
    <cellStyle name="Normal 7 7 4" xfId="1961" xr:uid="{8D27D89C-B06E-4B92-89DF-F7C5309B42F2}"/>
    <cellStyle name="Normal 7 7 4 2" xfId="3692" xr:uid="{EFB550F5-A443-4B2C-8151-E8180A62280E}"/>
    <cellStyle name="Normal 7 7 4 3" xfId="3693" xr:uid="{718069CA-82DC-49B9-B4D2-EDCBFFD3B5F0}"/>
    <cellStyle name="Normal 7 7 4 4" xfId="3694" xr:uid="{20FC9B74-B6CC-4C86-99B3-6740C68F9E55}"/>
    <cellStyle name="Normal 7 7 5" xfId="3695" xr:uid="{3FBF4AE3-3C6F-47C9-8BDE-B977A41E89DA}"/>
    <cellStyle name="Normal 7 7 6" xfId="3696" xr:uid="{3C1A58D9-BF13-4DA7-9DFA-0E049A10EA58}"/>
    <cellStyle name="Normal 7 7 7" xfId="3697" xr:uid="{A2EC7DB2-6DC0-462C-B6B5-7106F5D5D492}"/>
    <cellStyle name="Normal 7 8" xfId="372" xr:uid="{0A8607B4-29D4-44B7-A701-CA9A95C3FD18}"/>
    <cellStyle name="Normal 7 8 2" xfId="750" xr:uid="{5A551291-BCFB-41E6-859F-296076062DA2}"/>
    <cellStyle name="Normal 7 8 2 2" xfId="1962" xr:uid="{73371A06-D367-4E3F-837E-7ABF61B361DF}"/>
    <cellStyle name="Normal 7 8 2 3" xfId="3698" xr:uid="{1783FC1F-BDCF-447C-8DD9-5430A7B21109}"/>
    <cellStyle name="Normal 7 8 2 4" xfId="3699" xr:uid="{9828CC07-B66B-4CBD-AE4A-5E0FD60AF504}"/>
    <cellStyle name="Normal 7 8 3" xfId="1963" xr:uid="{306DA580-F010-4276-B023-9E22BE5A92C0}"/>
    <cellStyle name="Normal 7 8 3 2" xfId="3700" xr:uid="{8EDE2A1A-E8F3-4ED2-A081-50E607121370}"/>
    <cellStyle name="Normal 7 8 3 3" xfId="3701" xr:uid="{8DDB6D9B-95CE-4BBB-B295-B2036918F7AF}"/>
    <cellStyle name="Normal 7 8 3 4" xfId="3702" xr:uid="{E6019E05-26BF-4CAB-866B-C1697DA748E9}"/>
    <cellStyle name="Normal 7 8 4" xfId="3703" xr:uid="{1C15147D-2DD2-495F-B38E-41B8D4AD03E1}"/>
    <cellStyle name="Normal 7 8 5" xfId="3704" xr:uid="{24FF3D2F-017A-4588-84AF-D41ACBF93580}"/>
    <cellStyle name="Normal 7 8 6" xfId="3705" xr:uid="{8BD74C22-4BA1-44B9-BF1D-CD5FC241D6AE}"/>
    <cellStyle name="Normal 7 9" xfId="373" xr:uid="{1A452793-88B0-4B6D-A567-AE67DE5D80D2}"/>
    <cellStyle name="Normal 7 9 2" xfId="1964" xr:uid="{62E725D9-A4BB-4637-BEB7-730AED2148AA}"/>
    <cellStyle name="Normal 7 9 2 2" xfId="3706" xr:uid="{702EBFD8-B1D3-41F1-B55E-809AEDF94EDA}"/>
    <cellStyle name="Normal 7 9 2 2 2" xfId="4408" xr:uid="{56F79B25-15CA-45E4-A06A-9ED433B4A88C}"/>
    <cellStyle name="Normal 7 9 2 2 3" xfId="4687" xr:uid="{EC86CEEB-C1A6-4A49-BBFE-B6BDDF401BA3}"/>
    <cellStyle name="Normal 7 9 2 3" xfId="3707" xr:uid="{F7AA3A94-2CE3-46ED-8595-C12FA164FC5C}"/>
    <cellStyle name="Normal 7 9 2 4" xfId="3708" xr:uid="{63045177-9035-4D6F-8E1D-32555F5197DB}"/>
    <cellStyle name="Normal 7 9 3" xfId="3709" xr:uid="{C5EAF645-7B03-4C1E-B7BB-7F8CA46133FF}"/>
    <cellStyle name="Normal 7 9 3 2" xfId="5342" xr:uid="{3B92A155-58D6-432E-88B5-5F5F21D80F03}"/>
    <cellStyle name="Normal 7 9 4" xfId="3710" xr:uid="{DDA513A4-BE5A-4EE9-9B88-FF37B3BA7EC1}"/>
    <cellStyle name="Normal 7 9 4 2" xfId="4578" xr:uid="{BD7AD531-C85C-443B-BEBF-9A0F24540C74}"/>
    <cellStyle name="Normal 7 9 4 3" xfId="4688" xr:uid="{A8246226-D5B2-4E71-9D68-91869149534A}"/>
    <cellStyle name="Normal 7 9 4 4" xfId="4607" xr:uid="{0CD3A135-8ED6-4D0A-9011-36666F87712A}"/>
    <cellStyle name="Normal 7 9 5" xfId="3711" xr:uid="{F375EBB1-EF53-4533-B919-360A37B197DC}"/>
    <cellStyle name="Normal 8" xfId="146" xr:uid="{4BA13B9A-940B-4FEE-BA3C-22B1C8662711}"/>
    <cellStyle name="Normal 8 10" xfId="1965" xr:uid="{2C8989B3-9C78-4034-A3D0-EFA6A0E1A444}"/>
    <cellStyle name="Normal 8 10 2" xfId="3712" xr:uid="{A1EC32FD-8B33-4D6E-84D1-F09EF0AB18E6}"/>
    <cellStyle name="Normal 8 10 2 2" xfId="6070" xr:uid="{FD7C287A-496A-4469-9364-B300D5B560CF}"/>
    <cellStyle name="Normal 8 10 3" xfId="3713" xr:uid="{89136130-1818-4C5A-9F7C-5E37F0E1DD9A}"/>
    <cellStyle name="Normal 8 10 4" xfId="3714" xr:uid="{3E4829D2-2575-405F-B5F2-7B6780FFF513}"/>
    <cellStyle name="Normal 8 11" xfId="3715" xr:uid="{956CA2CD-22FE-4DF4-8C4F-A9C0E7C5EF76}"/>
    <cellStyle name="Normal 8 11 2" xfId="3716" xr:uid="{83C47F1B-1336-47C8-9BB5-5EB0AD8CF6B6}"/>
    <cellStyle name="Normal 8 11 3" xfId="3717" xr:uid="{3D41D419-78D6-4725-94B4-96F433D291A6}"/>
    <cellStyle name="Normal 8 11 4" xfId="3718" xr:uid="{DCED340A-AEEE-4D40-9B96-EE31B72A519D}"/>
    <cellStyle name="Normal 8 12" xfId="3719" xr:uid="{FB255344-76AB-49F4-9650-DD9D2D58E449}"/>
    <cellStyle name="Normal 8 12 2" xfId="3720" xr:uid="{EE1FC61E-62D3-498D-A1AE-DB164AD2EFDE}"/>
    <cellStyle name="Normal 8 13" xfId="3721" xr:uid="{A8D96F44-CC93-4EE8-8DC3-8FDAAA547BB4}"/>
    <cellStyle name="Normal 8 14" xfId="3722" xr:uid="{E92C84A5-B83C-4FF9-B9AC-A6126E189F4A}"/>
    <cellStyle name="Normal 8 15" xfId="3723" xr:uid="{58002FE2-C73C-4CA6-B903-BF63D358853A}"/>
    <cellStyle name="Normal 8 2" xfId="147" xr:uid="{CD281525-943B-4819-A68B-4E5C03830703}"/>
    <cellStyle name="Normal 8 2 10" xfId="3724" xr:uid="{45DB051D-671B-4E46-ADB1-13C93072DD73}"/>
    <cellStyle name="Normal 8 2 11" xfId="3725" xr:uid="{A70B4F60-8ABA-4292-BE51-A5AEE3110042}"/>
    <cellStyle name="Normal 8 2 2" xfId="148" xr:uid="{55EE4652-4985-4885-9CA2-1A5D6ECA40C1}"/>
    <cellStyle name="Normal 8 2 2 2" xfId="149" xr:uid="{C81A60B8-DDDC-4E80-88C7-2B99DFC65BF9}"/>
    <cellStyle name="Normal 8 2 2 2 2" xfId="374" xr:uid="{39E08227-C57F-4C28-919B-352F2C864E41}"/>
    <cellStyle name="Normal 8 2 2 2 2 2" xfId="751" xr:uid="{DA6C6920-284C-43FC-870D-8EBD609DF264}"/>
    <cellStyle name="Normal 8 2 2 2 2 2 2" xfId="752" xr:uid="{56EFFD7C-AA82-4596-87CA-2726FFF1D58F}"/>
    <cellStyle name="Normal 8 2 2 2 2 2 2 2" xfId="1966" xr:uid="{110A9E5D-CEBE-4CB1-8A1F-C1074A1520D4}"/>
    <cellStyle name="Normal 8 2 2 2 2 2 2 2 2" xfId="1967" xr:uid="{CE92987A-3EAA-4392-B517-9863556946B1}"/>
    <cellStyle name="Normal 8 2 2 2 2 2 2 2 2 2" xfId="5826" xr:uid="{685FD375-3A31-4D1A-958C-6AE2CA10353F}"/>
    <cellStyle name="Normal 8 2 2 2 2 2 2 2 3" xfId="5827" xr:uid="{186A4F8E-9A0A-4065-ABA8-C850924125D9}"/>
    <cellStyle name="Normal 8 2 2 2 2 2 2 3" xfId="1968" xr:uid="{55F4BE0F-3F8F-4867-A154-B76771F575EE}"/>
    <cellStyle name="Normal 8 2 2 2 2 2 2 3 2" xfId="5828" xr:uid="{CBF7245A-C1CD-4CD7-851B-700948EC24EB}"/>
    <cellStyle name="Normal 8 2 2 2 2 2 2 4" xfId="5829" xr:uid="{C9A55E7D-B190-4432-AEDC-23A2B7F4E28C}"/>
    <cellStyle name="Normal 8 2 2 2 2 2 3" xfId="1969" xr:uid="{52744362-F710-45F8-8E1D-0029BF926D02}"/>
    <cellStyle name="Normal 8 2 2 2 2 2 3 2" xfId="1970" xr:uid="{AF344DBF-FEF1-4A43-9FAA-D8842A821138}"/>
    <cellStyle name="Normal 8 2 2 2 2 2 3 2 2" xfId="5830" xr:uid="{58751927-00EB-4ADA-94B6-EF93EA417327}"/>
    <cellStyle name="Normal 8 2 2 2 2 2 3 3" xfId="5831" xr:uid="{1B29BD2E-E2E1-41CB-BD85-F7B0C0E370F1}"/>
    <cellStyle name="Normal 8 2 2 2 2 2 4" xfId="1971" xr:uid="{F4F3CE6E-3809-4A80-8D58-5CE5C15F8FA9}"/>
    <cellStyle name="Normal 8 2 2 2 2 2 4 2" xfId="5832" xr:uid="{2A809B12-5929-4E87-82BE-9B1EF0834E3F}"/>
    <cellStyle name="Normal 8 2 2 2 2 2 5" xfId="5833" xr:uid="{05F82369-450F-4FDB-A385-0D4B6A600796}"/>
    <cellStyle name="Normal 8 2 2 2 2 3" xfId="753" xr:uid="{E6E3D8F1-1799-4C36-8002-A475BFE01A52}"/>
    <cellStyle name="Normal 8 2 2 2 2 3 2" xfId="1972" xr:uid="{93930143-78B0-4FA3-9BAE-C8A7D44AB398}"/>
    <cellStyle name="Normal 8 2 2 2 2 3 2 2" xfId="1973" xr:uid="{EEFF2C36-422E-4C17-ADD9-ABAA93F103BB}"/>
    <cellStyle name="Normal 8 2 2 2 2 3 2 2 2" xfId="5834" xr:uid="{03771041-B81E-41C7-B723-3A45E349001A}"/>
    <cellStyle name="Normal 8 2 2 2 2 3 2 3" xfId="5835" xr:uid="{B190293F-3B21-42E1-8D37-762BBDA30669}"/>
    <cellStyle name="Normal 8 2 2 2 2 3 3" xfId="1974" xr:uid="{4D00481A-46FC-4BAF-AE06-7826CC9CE936}"/>
    <cellStyle name="Normal 8 2 2 2 2 3 3 2" xfId="5836" xr:uid="{6D808770-7F0E-4441-8462-E5C57A1CA5EB}"/>
    <cellStyle name="Normal 8 2 2 2 2 3 4" xfId="3726" xr:uid="{7F4E21B1-B910-47AE-B5C8-DFA0D55A17BB}"/>
    <cellStyle name="Normal 8 2 2 2 2 4" xfId="1975" xr:uid="{1AA20217-5656-45F1-BC43-CA67F61ED541}"/>
    <cellStyle name="Normal 8 2 2 2 2 4 2" xfId="1976" xr:uid="{ADB43B62-DC0B-4E07-9E39-3FF7670EE85C}"/>
    <cellStyle name="Normal 8 2 2 2 2 4 2 2" xfId="5837" xr:uid="{6080B3F2-5CE5-4FBF-A37A-B089167EA72A}"/>
    <cellStyle name="Normal 8 2 2 2 2 4 3" xfId="5838" xr:uid="{C6E6EAF8-3BD0-4757-8A0C-B361B6BF850F}"/>
    <cellStyle name="Normal 8 2 2 2 2 5" xfId="1977" xr:uid="{3A58F219-AA2B-4527-89C1-93F913837ED7}"/>
    <cellStyle name="Normal 8 2 2 2 2 5 2" xfId="5839" xr:uid="{C823B707-0B65-4874-832A-81F13FFF94EA}"/>
    <cellStyle name="Normal 8 2 2 2 2 6" xfId="3727" xr:uid="{5C6DC402-5742-4FBF-A76A-B93F39726626}"/>
    <cellStyle name="Normal 8 2 2 2 3" xfId="375" xr:uid="{C4335153-48E4-43E7-A3E5-520278C00D34}"/>
    <cellStyle name="Normal 8 2 2 2 3 2" xfId="754" xr:uid="{70E88FC3-561A-42AC-A78C-3C4FBA19C34F}"/>
    <cellStyle name="Normal 8 2 2 2 3 2 2" xfId="755" xr:uid="{932D839E-9B1A-4578-80E8-3F4C14C04A35}"/>
    <cellStyle name="Normal 8 2 2 2 3 2 2 2" xfId="1978" xr:uid="{465223A9-8C49-4315-8661-87EF34126441}"/>
    <cellStyle name="Normal 8 2 2 2 3 2 2 2 2" xfId="1979" xr:uid="{442B5108-3B44-43AA-B4CB-6DFD5C356B0B}"/>
    <cellStyle name="Normal 8 2 2 2 3 2 2 3" xfId="1980" xr:uid="{5BE6BAA8-57BC-48BB-AA6D-A51744EE07E9}"/>
    <cellStyle name="Normal 8 2 2 2 3 2 3" xfId="1981" xr:uid="{3E43F34F-130D-4C34-B3A6-B0568BFD5873}"/>
    <cellStyle name="Normal 8 2 2 2 3 2 3 2" xfId="1982" xr:uid="{2C66BFC8-356D-4CF2-B505-856A7F698EA3}"/>
    <cellStyle name="Normal 8 2 2 2 3 2 4" xfId="1983" xr:uid="{9734426D-7D73-493E-9BD7-FFBC999E59B6}"/>
    <cellStyle name="Normal 8 2 2 2 3 3" xfId="756" xr:uid="{9A45FE2B-2300-49E2-AB37-535742511FD9}"/>
    <cellStyle name="Normal 8 2 2 2 3 3 2" xfId="1984" xr:uid="{54A7D716-F9C8-43DD-BAD1-B524BC44B79A}"/>
    <cellStyle name="Normal 8 2 2 2 3 3 2 2" xfId="1985" xr:uid="{A58913A3-DAD3-41CC-980B-A001DC23C5FC}"/>
    <cellStyle name="Normal 8 2 2 2 3 3 3" xfId="1986" xr:uid="{063C569C-4BB9-4BDC-91F3-2B44F5D32ECE}"/>
    <cellStyle name="Normal 8 2 2 2 3 4" xfId="1987" xr:uid="{BF9F4CBE-D02A-44A0-B8C1-44222828F137}"/>
    <cellStyle name="Normal 8 2 2 2 3 4 2" xfId="1988" xr:uid="{1138AA90-F34B-45A6-91BF-AD80226E42D9}"/>
    <cellStyle name="Normal 8 2 2 2 3 5" xfId="1989" xr:uid="{5A7CCEF0-6D33-4989-8D74-9A3C5DCBBC1E}"/>
    <cellStyle name="Normal 8 2 2 2 4" xfId="757" xr:uid="{E9FFA30D-A43D-47D8-ABBF-CCAD28CB71F7}"/>
    <cellStyle name="Normal 8 2 2 2 4 2" xfId="758" xr:uid="{3C3A801D-28AB-4789-8D4C-39D07CAF5E44}"/>
    <cellStyle name="Normal 8 2 2 2 4 2 2" xfId="1990" xr:uid="{29C7C14C-7D89-4043-98B1-0BFF0202F88D}"/>
    <cellStyle name="Normal 8 2 2 2 4 2 2 2" xfId="1991" xr:uid="{81D35015-2D51-4103-B767-31C8C5DC7FC9}"/>
    <cellStyle name="Normal 8 2 2 2 4 2 3" xfId="1992" xr:uid="{33AEA54A-EF12-4BCC-95CE-ADCBA4683BBA}"/>
    <cellStyle name="Normal 8 2 2 2 4 3" xfId="1993" xr:uid="{88B311ED-8BFF-4A8D-AC56-E283F9C3CE51}"/>
    <cellStyle name="Normal 8 2 2 2 4 3 2" xfId="1994" xr:uid="{166C79CB-A20A-4CD5-9BD8-DEE19A768F7D}"/>
    <cellStyle name="Normal 8 2 2 2 4 4" xfId="1995" xr:uid="{93BCD7ED-13F7-4DD8-AA39-0A7E4A4DB8B7}"/>
    <cellStyle name="Normal 8 2 2 2 5" xfId="759" xr:uid="{9C0AD4C7-E17F-4FAB-B05E-22DD839DEF93}"/>
    <cellStyle name="Normal 8 2 2 2 5 2" xfId="1996" xr:uid="{FD9531F1-DA77-40BE-9909-1971EE1383E2}"/>
    <cellStyle name="Normal 8 2 2 2 5 2 2" xfId="1997" xr:uid="{5993656F-1F80-47DF-8D18-96187273EFA3}"/>
    <cellStyle name="Normal 8 2 2 2 5 3" xfId="1998" xr:uid="{4506D5C9-A448-48B3-B614-77A5FD9644E4}"/>
    <cellStyle name="Normal 8 2 2 2 5 4" xfId="3728" xr:uid="{181D7C69-B7DA-43C1-A404-FE48FDE1AF6A}"/>
    <cellStyle name="Normal 8 2 2 2 6" xfId="1999" xr:uid="{1DAD5BF3-2F8B-4E68-86E1-D31AB6BE7253}"/>
    <cellStyle name="Normal 8 2 2 2 6 2" xfId="2000" xr:uid="{9CEB880D-BD23-48D1-AE76-1381598B92D3}"/>
    <cellStyle name="Normal 8 2 2 2 7" xfId="2001" xr:uid="{D4F911B8-AE17-48F1-ADB4-26FAB6FA0DB9}"/>
    <cellStyle name="Normal 8 2 2 2 8" xfId="3729" xr:uid="{B097A8E5-F501-4B40-B4EC-3F3A89DA8325}"/>
    <cellStyle name="Normal 8 2 2 3" xfId="376" xr:uid="{B06C8D68-4C57-47BC-883B-FE01FCEC48AF}"/>
    <cellStyle name="Normal 8 2 2 3 2" xfId="760" xr:uid="{72F1202A-775A-4B20-880D-9E671527F1E0}"/>
    <cellStyle name="Normal 8 2 2 3 2 2" xfId="761" xr:uid="{AACD353B-D325-4C15-A76A-7EBABB7461E8}"/>
    <cellStyle name="Normal 8 2 2 3 2 2 2" xfId="2002" xr:uid="{76F21229-1074-47C6-A618-0A8A1DCB9AB4}"/>
    <cellStyle name="Normal 8 2 2 3 2 2 2 2" xfId="2003" xr:uid="{C366C700-1702-4B7C-A0C9-D20BB1DFE704}"/>
    <cellStyle name="Normal 8 2 2 3 2 2 2 2 2" xfId="5840" xr:uid="{E73CC22F-8275-4399-B7A1-7E34C0505A57}"/>
    <cellStyle name="Normal 8 2 2 3 2 2 2 3" xfId="5841" xr:uid="{CD2A250D-6294-4C6C-876B-D090DA74FD39}"/>
    <cellStyle name="Normal 8 2 2 3 2 2 3" xfId="2004" xr:uid="{F5710E66-BABD-48DB-8C92-40C6AD62C79D}"/>
    <cellStyle name="Normal 8 2 2 3 2 2 3 2" xfId="5842" xr:uid="{C57B1D0B-603D-449F-BB16-D10F55B01404}"/>
    <cellStyle name="Normal 8 2 2 3 2 2 4" xfId="5843" xr:uid="{001FE167-3AC6-428D-9BBC-F47E2B0A0D7D}"/>
    <cellStyle name="Normal 8 2 2 3 2 3" xfId="2005" xr:uid="{B298A49C-7380-4E8D-85E1-D3463F4A0862}"/>
    <cellStyle name="Normal 8 2 2 3 2 3 2" xfId="2006" xr:uid="{34549E9D-4E35-4DBB-A71E-305186DCA691}"/>
    <cellStyle name="Normal 8 2 2 3 2 3 2 2" xfId="5844" xr:uid="{582A783A-F47A-4B49-86D1-BFE563873263}"/>
    <cellStyle name="Normal 8 2 2 3 2 3 3" xfId="5845" xr:uid="{6A66A848-A16E-4FE8-AAFB-9EEA987DBE1C}"/>
    <cellStyle name="Normal 8 2 2 3 2 4" xfId="2007" xr:uid="{69D8DF3B-D25A-44B9-8FA5-7326ADB91FB9}"/>
    <cellStyle name="Normal 8 2 2 3 2 4 2" xfId="5846" xr:uid="{3B23EEF2-BF95-4473-A179-F2BD4868917E}"/>
    <cellStyle name="Normal 8 2 2 3 2 5" xfId="5847" xr:uid="{0172F2A7-7F05-4C81-BE6A-C06072A9D8E7}"/>
    <cellStyle name="Normal 8 2 2 3 3" xfId="762" xr:uid="{57C8BCA7-D7CD-4B2D-AB0F-0ACDC5D93BCA}"/>
    <cellStyle name="Normal 8 2 2 3 3 2" xfId="2008" xr:uid="{F732A27E-8FF9-447B-8CEC-A1682E616F70}"/>
    <cellStyle name="Normal 8 2 2 3 3 2 2" xfId="2009" xr:uid="{DC38A23F-4B2C-4AE3-900C-AECAAF1A8968}"/>
    <cellStyle name="Normal 8 2 2 3 3 2 2 2" xfId="5848" xr:uid="{A2988DCB-9F29-4C7D-BA40-DA360B04A1B5}"/>
    <cellStyle name="Normal 8 2 2 3 3 2 3" xfId="5849" xr:uid="{198A4B6A-EE3F-4DF8-8E1E-D73462D66C35}"/>
    <cellStyle name="Normal 8 2 2 3 3 3" xfId="2010" xr:uid="{DA41B29D-DB0D-47DA-95D8-3063803301C1}"/>
    <cellStyle name="Normal 8 2 2 3 3 3 2" xfId="5850" xr:uid="{4DF7C1DE-A113-4572-9AD8-CB4EF0EF6CEE}"/>
    <cellStyle name="Normal 8 2 2 3 3 4" xfId="3730" xr:uid="{4A1EE596-8F14-4B09-957B-B9E0DB91E1A7}"/>
    <cellStyle name="Normal 8 2 2 3 4" xfId="2011" xr:uid="{8F453FA8-EC34-48A0-B8B3-2BECB8D53F1E}"/>
    <cellStyle name="Normal 8 2 2 3 4 2" xfId="2012" xr:uid="{8CAFB17D-D15F-4742-A4F6-DE77CB0892C5}"/>
    <cellStyle name="Normal 8 2 2 3 4 2 2" xfId="5851" xr:uid="{67B3AF5C-D357-4955-8643-F1F4E7184588}"/>
    <cellStyle name="Normal 8 2 2 3 4 3" xfId="5852" xr:uid="{73AA88BA-7EEF-45ED-8ABD-CFDBE1C70B70}"/>
    <cellStyle name="Normal 8 2 2 3 5" xfId="2013" xr:uid="{E88EB703-3EB8-4AE9-999F-C70B07188866}"/>
    <cellStyle name="Normal 8 2 2 3 5 2" xfId="5853" xr:uid="{FB22F910-DF75-4F1B-8F46-CB1DC7E634CE}"/>
    <cellStyle name="Normal 8 2 2 3 6" xfId="3731" xr:uid="{A09341BF-9CA1-4E84-9461-B095319D7607}"/>
    <cellStyle name="Normal 8 2 2 4" xfId="377" xr:uid="{39F1192E-7B73-457C-B68F-4678EFCFCC3F}"/>
    <cellStyle name="Normal 8 2 2 4 2" xfId="763" xr:uid="{33786559-3DFF-43A8-B385-B13C7A146417}"/>
    <cellStyle name="Normal 8 2 2 4 2 2" xfId="764" xr:uid="{BDD0227B-B626-4425-8120-6A135D07FC11}"/>
    <cellStyle name="Normal 8 2 2 4 2 2 2" xfId="2014" xr:uid="{D5AD05A9-B25C-4890-9AD9-DA38024416D6}"/>
    <cellStyle name="Normal 8 2 2 4 2 2 2 2" xfId="2015" xr:uid="{EAB80CB5-6178-499E-82BD-1070792F06D6}"/>
    <cellStyle name="Normal 8 2 2 4 2 2 3" xfId="2016" xr:uid="{67295363-E034-40FD-A64D-286B23FFF937}"/>
    <cellStyle name="Normal 8 2 2 4 2 3" xfId="2017" xr:uid="{B3A75802-D191-49B7-BC1D-43710E4458F4}"/>
    <cellStyle name="Normal 8 2 2 4 2 3 2" xfId="2018" xr:uid="{E5F415DF-A168-4D66-9D96-5510BBCD7C1F}"/>
    <cellStyle name="Normal 8 2 2 4 2 4" xfId="2019" xr:uid="{D6BFEFE8-FAD8-4C43-A762-6C0C87C9FD84}"/>
    <cellStyle name="Normal 8 2 2 4 3" xfId="765" xr:uid="{9091D039-D273-42D0-AE6A-BAF063EFFDE0}"/>
    <cellStyle name="Normal 8 2 2 4 3 2" xfId="2020" xr:uid="{6CB8DA92-3C7D-4C47-9EC6-C15F64598292}"/>
    <cellStyle name="Normal 8 2 2 4 3 2 2" xfId="2021" xr:uid="{7FB9E3DE-0501-4AFA-B1BB-5D5EAF7E1D37}"/>
    <cellStyle name="Normal 8 2 2 4 3 3" xfId="2022" xr:uid="{40D1F752-BA53-4130-82E0-257DB18ACEEF}"/>
    <cellStyle name="Normal 8 2 2 4 4" xfId="2023" xr:uid="{549EF3BD-E93B-4F32-BFCC-C9032802ED7B}"/>
    <cellStyle name="Normal 8 2 2 4 4 2" xfId="2024" xr:uid="{F7DD1179-40B4-4E44-98DC-0EEC1E70EB08}"/>
    <cellStyle name="Normal 8 2 2 4 5" xfId="2025" xr:uid="{0A0FD04C-8253-4E9A-8A8B-003A421374C7}"/>
    <cellStyle name="Normal 8 2 2 5" xfId="378" xr:uid="{677DB282-AA3D-4143-9AB0-255F6854FA08}"/>
    <cellStyle name="Normal 8 2 2 5 2" xfId="766" xr:uid="{492BF8D5-79A1-4565-A452-F1AD3DA4422B}"/>
    <cellStyle name="Normal 8 2 2 5 2 2" xfId="2026" xr:uid="{D0FD9F7E-810B-442C-9239-65BDD08E9D03}"/>
    <cellStyle name="Normal 8 2 2 5 2 2 2" xfId="2027" xr:uid="{22BEAE10-6BB6-43D2-AD13-E3EDD6395609}"/>
    <cellStyle name="Normal 8 2 2 5 2 3" xfId="2028" xr:uid="{DE126739-0127-4B5F-BF4F-BAFA62EDA9DF}"/>
    <cellStyle name="Normal 8 2 2 5 3" xfId="2029" xr:uid="{C5710369-B4C6-403E-82DE-D7F6131B925B}"/>
    <cellStyle name="Normal 8 2 2 5 3 2" xfId="2030" xr:uid="{D0434012-640A-47C6-9571-AE8D800D36AF}"/>
    <cellStyle name="Normal 8 2 2 5 4" xfId="2031" xr:uid="{3022CDCD-5495-4E02-93E1-E121E3D86AE7}"/>
    <cellStyle name="Normal 8 2 2 6" xfId="767" xr:uid="{D5B3DCF6-2778-4B4D-87C2-CD129728FBA7}"/>
    <cellStyle name="Normal 8 2 2 6 2" xfId="2032" xr:uid="{D55552CF-1C79-41B7-8BEE-73A9D748D56E}"/>
    <cellStyle name="Normal 8 2 2 6 2 2" xfId="2033" xr:uid="{5E353FD0-3D53-452F-AF1B-8C8762574369}"/>
    <cellStyle name="Normal 8 2 2 6 3" xfId="2034" xr:uid="{85FD9ED8-6781-48FD-8250-1C8646EC81E7}"/>
    <cellStyle name="Normal 8 2 2 6 4" xfId="3732" xr:uid="{8F104D58-2F34-4E30-BE4C-CC623F98C61B}"/>
    <cellStyle name="Normal 8 2 2 7" xfId="2035" xr:uid="{A9EB9E25-7E2E-4B8F-B7AA-1F3FD9060291}"/>
    <cellStyle name="Normal 8 2 2 7 2" xfId="2036" xr:uid="{A629E9C7-0836-4F98-8633-FA8A36CD582B}"/>
    <cellStyle name="Normal 8 2 2 8" xfId="2037" xr:uid="{F52DEF3F-0B7C-4810-A8E8-7B5FA3E7E3F5}"/>
    <cellStyle name="Normal 8 2 2 9" xfId="3733" xr:uid="{1C260868-F15D-4C5F-936C-4979B9E84692}"/>
    <cellStyle name="Normal 8 2 3" xfId="150" xr:uid="{8F4ED057-2AC8-492E-B3E7-25FAA07545B0}"/>
    <cellStyle name="Normal 8 2 3 2" xfId="151" xr:uid="{1187476F-E14C-4337-AD69-EC4B1076E3A4}"/>
    <cellStyle name="Normal 8 2 3 2 2" xfId="768" xr:uid="{A68CCDD4-2850-4FA9-BAF0-1A50DF08DCBA}"/>
    <cellStyle name="Normal 8 2 3 2 2 2" xfId="769" xr:uid="{276A6E10-6EDB-4075-A7E1-822080B73825}"/>
    <cellStyle name="Normal 8 2 3 2 2 2 2" xfId="2038" xr:uid="{224DB0D9-6DBD-4453-ACAF-436FE888EC17}"/>
    <cellStyle name="Normal 8 2 3 2 2 2 2 2" xfId="2039" xr:uid="{22DE5A28-287D-45DB-8717-11070C4BD8FE}"/>
    <cellStyle name="Normal 8 2 3 2 2 2 2 2 2" xfId="5854" xr:uid="{97CEAD70-DD8E-4437-B1A6-1F27FFC212CF}"/>
    <cellStyle name="Normal 8 2 3 2 2 2 2 3" xfId="5855" xr:uid="{6A80EFA9-8E36-4967-A20B-CF470104CAC0}"/>
    <cellStyle name="Normal 8 2 3 2 2 2 3" xfId="2040" xr:uid="{0C86264E-84DB-4446-9047-F659D8E4FFCD}"/>
    <cellStyle name="Normal 8 2 3 2 2 2 3 2" xfId="5856" xr:uid="{0F7E475C-1E83-4EF7-86C3-5B26CC49284B}"/>
    <cellStyle name="Normal 8 2 3 2 2 2 4" xfId="5857" xr:uid="{16C2FD65-0C6E-4E10-9AE0-5726FCB120B9}"/>
    <cellStyle name="Normal 8 2 3 2 2 3" xfId="2041" xr:uid="{1B6C014A-BD12-45FB-B595-C568D66FB307}"/>
    <cellStyle name="Normal 8 2 3 2 2 3 2" xfId="2042" xr:uid="{2B853DC9-7781-4839-B4FA-8415F167FD3C}"/>
    <cellStyle name="Normal 8 2 3 2 2 3 2 2" xfId="5858" xr:uid="{F1AB3932-C410-4FFE-B1B6-A6527A72AF72}"/>
    <cellStyle name="Normal 8 2 3 2 2 3 3" xfId="5859" xr:uid="{D4125D4D-D0AE-479D-A07E-3A4296EDE8FD}"/>
    <cellStyle name="Normal 8 2 3 2 2 4" xfId="2043" xr:uid="{564E4A21-DCD7-4438-A50E-D0BA90F51E8F}"/>
    <cellStyle name="Normal 8 2 3 2 2 4 2" xfId="5860" xr:uid="{E4086BD7-9F0E-4081-80AB-CC7869E3EB0E}"/>
    <cellStyle name="Normal 8 2 3 2 2 5" xfId="5861" xr:uid="{716B101D-B57A-41CD-A42B-640ED877C63D}"/>
    <cellStyle name="Normal 8 2 3 2 3" xfId="770" xr:uid="{12F19F03-7FF2-434F-A9FF-0D3C8FD01819}"/>
    <cellStyle name="Normal 8 2 3 2 3 2" xfId="2044" xr:uid="{E1C9D9F8-1A5C-4638-A4D3-B5B77F4072C6}"/>
    <cellStyle name="Normal 8 2 3 2 3 2 2" xfId="2045" xr:uid="{53D456F1-EE78-45EC-9096-9750D727ED73}"/>
    <cellStyle name="Normal 8 2 3 2 3 2 2 2" xfId="5862" xr:uid="{CC735631-5B7E-4900-B5EF-19F398BEAF52}"/>
    <cellStyle name="Normal 8 2 3 2 3 2 3" xfId="5863" xr:uid="{43AB9B2B-190D-4483-B2A6-DD767DEDB90F}"/>
    <cellStyle name="Normal 8 2 3 2 3 3" xfId="2046" xr:uid="{5FEEA6C0-04FC-4319-94E6-B430896A7606}"/>
    <cellStyle name="Normal 8 2 3 2 3 3 2" xfId="5864" xr:uid="{F62D6AAC-2C61-4D17-9C7C-4ADF0F98D084}"/>
    <cellStyle name="Normal 8 2 3 2 3 4" xfId="3734" xr:uid="{A80B2E2F-1F1D-4648-916C-2E2F1E4C4502}"/>
    <cellStyle name="Normal 8 2 3 2 4" xfId="2047" xr:uid="{702DC73D-B44D-4423-9AFD-7806B39F7C95}"/>
    <cellStyle name="Normal 8 2 3 2 4 2" xfId="2048" xr:uid="{AE0DBBDB-AFCD-456C-8716-5E550B03AFBA}"/>
    <cellStyle name="Normal 8 2 3 2 4 2 2" xfId="5865" xr:uid="{9EB00DFB-FC3A-402F-A543-BB057C0A9B84}"/>
    <cellStyle name="Normal 8 2 3 2 4 3" xfId="5866" xr:uid="{8F7D9569-B839-4533-9E16-64167088ECFB}"/>
    <cellStyle name="Normal 8 2 3 2 5" xfId="2049" xr:uid="{14D9E794-328E-4463-97F2-02C2BF6CF29B}"/>
    <cellStyle name="Normal 8 2 3 2 5 2" xfId="5867" xr:uid="{E47A9552-A89B-4B89-A45E-5D617A336441}"/>
    <cellStyle name="Normal 8 2 3 2 6" xfId="3735" xr:uid="{66842E94-5508-41B2-A709-9ED2D659C262}"/>
    <cellStyle name="Normal 8 2 3 3" xfId="379" xr:uid="{2BC4D099-3271-4C46-8BFC-45C268A007A2}"/>
    <cellStyle name="Normal 8 2 3 3 2" xfId="771" xr:uid="{A7291A00-3CD6-4FD2-BD44-7B1563A29FE6}"/>
    <cellStyle name="Normal 8 2 3 3 2 2" xfId="772" xr:uid="{34A6646A-723E-4442-BF9C-7D3CBA38456D}"/>
    <cellStyle name="Normal 8 2 3 3 2 2 2" xfId="2050" xr:uid="{B257E2FB-3C57-4AB6-B183-D2D26D9F0FB5}"/>
    <cellStyle name="Normal 8 2 3 3 2 2 2 2" xfId="2051" xr:uid="{12C211E7-A5A0-4518-A9EA-7D4F18FA4FD1}"/>
    <cellStyle name="Normal 8 2 3 3 2 2 3" xfId="2052" xr:uid="{3014E5E5-3F4B-41B5-9C86-08BC534C4D06}"/>
    <cellStyle name="Normal 8 2 3 3 2 3" xfId="2053" xr:uid="{D50CA69A-B144-46CF-94DB-D7BD6DD18928}"/>
    <cellStyle name="Normal 8 2 3 3 2 3 2" xfId="2054" xr:uid="{D366D377-02DF-456E-93D8-18AFED669589}"/>
    <cellStyle name="Normal 8 2 3 3 2 4" xfId="2055" xr:uid="{129316C2-8138-4A63-AEF2-1FEB36682CCE}"/>
    <cellStyle name="Normal 8 2 3 3 3" xfId="773" xr:uid="{AC564BEE-EA30-48E6-8C62-312DC1E2C236}"/>
    <cellStyle name="Normal 8 2 3 3 3 2" xfId="2056" xr:uid="{BB08923D-B854-4C28-8F5D-6985648F3C63}"/>
    <cellStyle name="Normal 8 2 3 3 3 2 2" xfId="2057" xr:uid="{4258E817-25B8-4A3D-8A76-4AC636BA7427}"/>
    <cellStyle name="Normal 8 2 3 3 3 3" xfId="2058" xr:uid="{7D25DE21-6FDE-42A2-8542-D25F34CE93CB}"/>
    <cellStyle name="Normal 8 2 3 3 4" xfId="2059" xr:uid="{B936BB4F-5FCC-4351-8473-A1F3AA8AB502}"/>
    <cellStyle name="Normal 8 2 3 3 4 2" xfId="2060" xr:uid="{FF89A555-960F-46CC-BA11-B9BE80618C34}"/>
    <cellStyle name="Normal 8 2 3 3 5" xfId="2061" xr:uid="{E9E3C2DD-FED9-46DE-936E-513C7E88CDA8}"/>
    <cellStyle name="Normal 8 2 3 4" xfId="380" xr:uid="{D5EAAC1F-A9A2-4633-A818-B323CC8E81BE}"/>
    <cellStyle name="Normal 8 2 3 4 2" xfId="774" xr:uid="{25629EE4-8429-470B-A9D6-1B498554F4BB}"/>
    <cellStyle name="Normal 8 2 3 4 2 2" xfId="2062" xr:uid="{80BDDEE8-0A52-49C7-8EF0-80AD63668352}"/>
    <cellStyle name="Normal 8 2 3 4 2 2 2" xfId="2063" xr:uid="{4B5844A9-F8E3-4E0B-8CFD-B6EBA098FFF7}"/>
    <cellStyle name="Normal 8 2 3 4 2 3" xfId="2064" xr:uid="{5AED6CB0-1BAE-4A28-BF48-A07E342131CE}"/>
    <cellStyle name="Normal 8 2 3 4 3" xfId="2065" xr:uid="{B09E3001-63B6-4488-83CB-7AAE0FA00FBF}"/>
    <cellStyle name="Normal 8 2 3 4 3 2" xfId="2066" xr:uid="{7A1B85FD-5B31-4F2A-B303-7877C114AA07}"/>
    <cellStyle name="Normal 8 2 3 4 4" xfId="2067" xr:uid="{3DC8D479-4DEA-446C-8A9D-8A2C79EAA7D0}"/>
    <cellStyle name="Normal 8 2 3 5" xfId="775" xr:uid="{36665C20-B4ED-414C-B5BC-5D05CE4839F1}"/>
    <cellStyle name="Normal 8 2 3 5 2" xfId="2068" xr:uid="{132A52F8-9B91-4C17-9DA5-47D6DC7F4D7F}"/>
    <cellStyle name="Normal 8 2 3 5 2 2" xfId="2069" xr:uid="{D1ACAFD1-199A-40AD-9B8E-484B582A2A5F}"/>
    <cellStyle name="Normal 8 2 3 5 3" xfId="2070" xr:uid="{609582FA-43F5-40F5-8DC4-37C86050EDA9}"/>
    <cellStyle name="Normal 8 2 3 5 4" xfId="3736" xr:uid="{8F021EA1-C3F5-4A8F-A2AF-26178FDFA330}"/>
    <cellStyle name="Normal 8 2 3 6" xfId="2071" xr:uid="{32E016F0-AEB9-4EB7-AE9F-3C6AEA7184D1}"/>
    <cellStyle name="Normal 8 2 3 6 2" xfId="2072" xr:uid="{79DA68EC-9810-4A8F-AFB5-0FEA262970D9}"/>
    <cellStyle name="Normal 8 2 3 7" xfId="2073" xr:uid="{1D094108-B996-41EA-BA2D-E61A3DACCC9F}"/>
    <cellStyle name="Normal 8 2 3 8" xfId="3737" xr:uid="{D56F6851-188D-4C67-8DBD-E47165F55498}"/>
    <cellStyle name="Normal 8 2 4" xfId="152" xr:uid="{ED687CAC-6C5A-4307-9930-8A1E1EE716CC}"/>
    <cellStyle name="Normal 8 2 4 2" xfId="449" xr:uid="{4F457E76-FC73-4D83-9325-963586E9BD80}"/>
    <cellStyle name="Normal 8 2 4 2 2" xfId="776" xr:uid="{33E94FFD-3246-4B48-8723-4CD9AF602014}"/>
    <cellStyle name="Normal 8 2 4 2 2 2" xfId="2074" xr:uid="{FEE17BE5-C209-49FD-89D5-CC08EC8D0940}"/>
    <cellStyle name="Normal 8 2 4 2 2 2 2" xfId="2075" xr:uid="{4973387D-3E98-4A57-A52D-9C579EF19791}"/>
    <cellStyle name="Normal 8 2 4 2 2 2 2 2" xfId="5868" xr:uid="{9716FE0B-4E21-48AD-8A1E-4BE152CA1424}"/>
    <cellStyle name="Normal 8 2 4 2 2 2 3" xfId="5869" xr:uid="{6B06936A-4644-43FD-A2C5-D843A88355A5}"/>
    <cellStyle name="Normal 8 2 4 2 2 3" xfId="2076" xr:uid="{665998C5-EA3C-4AB9-A688-5137500476C9}"/>
    <cellStyle name="Normal 8 2 4 2 2 3 2" xfId="5870" xr:uid="{6801BA33-E537-4D3C-AD28-EE7A84F8567A}"/>
    <cellStyle name="Normal 8 2 4 2 2 4" xfId="3738" xr:uid="{63DDEEA8-BC44-4B95-8184-6E28BC35BDC4}"/>
    <cellStyle name="Normal 8 2 4 2 3" xfId="2077" xr:uid="{A27DF38C-B4DD-42C5-A32A-1E1F92B1CA05}"/>
    <cellStyle name="Normal 8 2 4 2 3 2" xfId="2078" xr:uid="{7C550D24-204A-4F5A-A63C-D476E3B34DA0}"/>
    <cellStyle name="Normal 8 2 4 2 3 2 2" xfId="5871" xr:uid="{2EC29424-5644-4E88-B2BE-518F3741068C}"/>
    <cellStyle name="Normal 8 2 4 2 3 3" xfId="5872" xr:uid="{EE02661C-92A4-4817-B8F2-C0F8875BA267}"/>
    <cellStyle name="Normal 8 2 4 2 4" xfId="2079" xr:uid="{B40AC87F-EDF5-46D8-9558-A8BF9849420C}"/>
    <cellStyle name="Normal 8 2 4 2 4 2" xfId="5873" xr:uid="{49A269DF-40FB-4329-B0B3-278EB0F9EDBC}"/>
    <cellStyle name="Normal 8 2 4 2 5" xfId="3739" xr:uid="{36CCA5BC-1304-449D-B331-5B2077ABC0B8}"/>
    <cellStyle name="Normal 8 2 4 3" xfId="777" xr:uid="{5B7C1722-4AC2-4F81-9F71-0654751A492E}"/>
    <cellStyle name="Normal 8 2 4 3 2" xfId="2080" xr:uid="{CC05F9AC-654F-4333-B7C8-B0DD3E2761A9}"/>
    <cellStyle name="Normal 8 2 4 3 2 2" xfId="2081" xr:uid="{A0DF9BE4-A760-4FF7-9F2D-43AC51D300FB}"/>
    <cellStyle name="Normal 8 2 4 3 2 2 2" xfId="5874" xr:uid="{B3534D3D-37EE-444C-9D99-E746E94CA62A}"/>
    <cellStyle name="Normal 8 2 4 3 2 3" xfId="5875" xr:uid="{C884C057-FC6D-4BCE-B1BC-0EE945C667C7}"/>
    <cellStyle name="Normal 8 2 4 3 3" xfId="2082" xr:uid="{EF11E247-CBAD-4BC7-AD69-2BF9B90C0DC6}"/>
    <cellStyle name="Normal 8 2 4 3 3 2" xfId="5876" xr:uid="{BDAD691F-76D8-4CD6-9A02-B071D45EE2F9}"/>
    <cellStyle name="Normal 8 2 4 3 4" xfId="3740" xr:uid="{9FD089C5-B801-4557-9329-12A8E7CB28A8}"/>
    <cellStyle name="Normal 8 2 4 4" xfId="2083" xr:uid="{0D3738A2-5FE8-4105-A984-BEDECEFD2B2E}"/>
    <cellStyle name="Normal 8 2 4 4 2" xfId="2084" xr:uid="{E7D8E081-1925-4A29-88EA-D7AB4E6BB8A2}"/>
    <cellStyle name="Normal 8 2 4 4 2 2" xfId="5877" xr:uid="{BC07619D-06E6-446F-B9EC-BCEFF9404A3C}"/>
    <cellStyle name="Normal 8 2 4 4 3" xfId="3741" xr:uid="{1907F6F1-8221-42D0-9FEB-2D59BB1F83FC}"/>
    <cellStyle name="Normal 8 2 4 4 4" xfId="3742" xr:uid="{4B7A1BF7-D78B-4979-A271-D2D23CA30C46}"/>
    <cellStyle name="Normal 8 2 4 5" xfId="2085" xr:uid="{0F234FAB-9902-4B5B-A584-4E429807A02B}"/>
    <cellStyle name="Normal 8 2 4 5 2" xfId="5878" xr:uid="{2A9E8F7D-13AA-4E6E-A145-2DEE568CFBE6}"/>
    <cellStyle name="Normal 8 2 4 6" xfId="3743" xr:uid="{3B4A89D5-692B-4436-92A8-C32CE2EA1249}"/>
    <cellStyle name="Normal 8 2 4 7" xfId="3744" xr:uid="{2D59A8E5-12FF-4257-9CB5-4EF95A164566}"/>
    <cellStyle name="Normal 8 2 5" xfId="381" xr:uid="{9C71B162-5491-4E4A-A896-D1ED4C177456}"/>
    <cellStyle name="Normal 8 2 5 2" xfId="778" xr:uid="{AD906507-91DD-4A0B-A64F-58E834CD4346}"/>
    <cellStyle name="Normal 8 2 5 2 2" xfId="779" xr:uid="{78E51209-B406-41DA-B5D4-97260A3D90E4}"/>
    <cellStyle name="Normal 8 2 5 2 2 2" xfId="2086" xr:uid="{0EBA7737-D96C-43BA-878C-A53699E22B66}"/>
    <cellStyle name="Normal 8 2 5 2 2 2 2" xfId="2087" xr:uid="{5A8B2BF0-A006-46E8-8F92-56A261A9B896}"/>
    <cellStyle name="Normal 8 2 5 2 2 3" xfId="2088" xr:uid="{AFB319F3-72B7-4488-8F79-EA271DFF2FFE}"/>
    <cellStyle name="Normal 8 2 5 2 3" xfId="2089" xr:uid="{CB625F0B-052D-4DED-BF00-48C5FEB5DF89}"/>
    <cellStyle name="Normal 8 2 5 2 3 2" xfId="2090" xr:uid="{001E9758-A439-4B5D-A75B-BE251CBA573C}"/>
    <cellStyle name="Normal 8 2 5 2 4" xfId="2091" xr:uid="{C7BA73D5-BB9A-42EA-BA60-2888E3F6977C}"/>
    <cellStyle name="Normal 8 2 5 3" xfId="780" xr:uid="{A65195AF-8082-451C-91B6-0A57104BEA15}"/>
    <cellStyle name="Normal 8 2 5 3 2" xfId="2092" xr:uid="{05C2E251-CD07-4F4C-AB11-17F75573061B}"/>
    <cellStyle name="Normal 8 2 5 3 2 2" xfId="2093" xr:uid="{A2CD34E7-D043-4E6E-BC1C-B9C46ECB9340}"/>
    <cellStyle name="Normal 8 2 5 3 3" xfId="2094" xr:uid="{F786C410-7FEA-4B0C-A1AF-D46E7E8CAE25}"/>
    <cellStyle name="Normal 8 2 5 3 4" xfId="3745" xr:uid="{B07B5F5F-D745-4724-815D-ECE83F68EF91}"/>
    <cellStyle name="Normal 8 2 5 4" xfId="2095" xr:uid="{AF7EE1D6-38FF-433B-81AC-A1972FB0F359}"/>
    <cellStyle name="Normal 8 2 5 4 2" xfId="2096" xr:uid="{955F45C4-651A-4C7D-9608-9C8FBDE5ACA8}"/>
    <cellStyle name="Normal 8 2 5 5" xfId="2097" xr:uid="{EC9B88AB-60D2-4CAB-8006-5ACA531E979B}"/>
    <cellStyle name="Normal 8 2 5 6" xfId="3746" xr:uid="{1EF5692D-3E4F-4F29-A13A-A9EFC93FACF3}"/>
    <cellStyle name="Normal 8 2 6" xfId="382" xr:uid="{55343815-BED9-435B-8E54-A51DFA0F3738}"/>
    <cellStyle name="Normal 8 2 6 2" xfId="781" xr:uid="{28E5C0BD-5295-452A-8775-2873967A309A}"/>
    <cellStyle name="Normal 8 2 6 2 2" xfId="2098" xr:uid="{3C35CDA1-6AAA-42A8-BC43-781978A6EC23}"/>
    <cellStyle name="Normal 8 2 6 2 2 2" xfId="2099" xr:uid="{722DD6C9-9397-4A1A-B39C-599A3DD45F41}"/>
    <cellStyle name="Normal 8 2 6 2 3" xfId="2100" xr:uid="{8FC84878-20E8-4A6A-9B99-BF17D59BCA7E}"/>
    <cellStyle name="Normal 8 2 6 2 4" xfId="3747" xr:uid="{7DE3FE1A-5BEF-4E49-B6CF-969A03B887F9}"/>
    <cellStyle name="Normal 8 2 6 3" xfId="2101" xr:uid="{0D9B1081-8F50-4679-9FEE-A490F61B2807}"/>
    <cellStyle name="Normal 8 2 6 3 2" xfId="2102" xr:uid="{896A62A5-BEA8-469A-80CD-50EF8EC8DF0F}"/>
    <cellStyle name="Normal 8 2 6 4" xfId="2103" xr:uid="{1CAC7A5E-F503-4666-8C53-EE71CE90FDD4}"/>
    <cellStyle name="Normal 8 2 6 5" xfId="3748" xr:uid="{842390B1-1E8B-40B6-8969-2EC1CCB7DA2C}"/>
    <cellStyle name="Normal 8 2 7" xfId="782" xr:uid="{78D2733B-E14A-4F10-9F37-B2FEEFDF5B4B}"/>
    <cellStyle name="Normal 8 2 7 2" xfId="2104" xr:uid="{4EF54112-38F1-4A20-9273-FEF717343438}"/>
    <cellStyle name="Normal 8 2 7 2 2" xfId="2105" xr:uid="{0C62448F-FF68-459B-8513-A0F156355202}"/>
    <cellStyle name="Normal 8 2 7 3" xfId="2106" xr:uid="{404B8683-345D-4009-8DD3-EEA8536B3B47}"/>
    <cellStyle name="Normal 8 2 7 4" xfId="3749" xr:uid="{CF16FC38-AB64-48F4-ADD5-A06D68168E31}"/>
    <cellStyle name="Normal 8 2 8" xfId="2107" xr:uid="{35FE70AD-8E5B-487D-AFAE-6582F2E35889}"/>
    <cellStyle name="Normal 8 2 8 2" xfId="2108" xr:uid="{F8A70DD5-C62E-4C81-8A7C-660771F9741D}"/>
    <cellStyle name="Normal 8 2 8 3" xfId="3750" xr:uid="{232BB87C-F429-4A53-BD25-DDDD91E4A46A}"/>
    <cellStyle name="Normal 8 2 8 4" xfId="3751" xr:uid="{E552601B-F60F-4E9F-BFD1-07055BBF3913}"/>
    <cellStyle name="Normal 8 2 9" xfId="2109" xr:uid="{3AF0F368-C4E7-4DC6-8348-A5BB51F86240}"/>
    <cellStyle name="Normal 8 3" xfId="153" xr:uid="{912C6B34-7BAA-4C42-B924-4FE7D6EEE1F9}"/>
    <cellStyle name="Normal 8 3 10" xfId="3752" xr:uid="{6554517F-09F5-4B01-B037-B5FF9548F827}"/>
    <cellStyle name="Normal 8 3 11" xfId="3753" xr:uid="{CCA754F0-9E69-4ACB-B646-E54933DF36BD}"/>
    <cellStyle name="Normal 8 3 2" xfId="154" xr:uid="{D3381018-F77E-436E-B6EF-B7B0BF2A0E05}"/>
    <cellStyle name="Normal 8 3 2 2" xfId="155" xr:uid="{9B03D8BD-DB07-4F6F-BADA-7D128F317074}"/>
    <cellStyle name="Normal 8 3 2 2 2" xfId="383" xr:uid="{2A7217C0-3261-4A91-A51A-3188068AD3F9}"/>
    <cellStyle name="Normal 8 3 2 2 2 2" xfId="783" xr:uid="{26F3AB99-F5FC-4994-B45A-F978A7A28F84}"/>
    <cellStyle name="Normal 8 3 2 2 2 2 2" xfId="2110" xr:uid="{B1B390D6-BBF6-482A-96E3-1264987E1392}"/>
    <cellStyle name="Normal 8 3 2 2 2 2 2 2" xfId="2111" xr:uid="{2C92B20A-539F-4819-A68F-7FBCFC8B4264}"/>
    <cellStyle name="Normal 8 3 2 2 2 2 2 2 2" xfId="5879" xr:uid="{1B95CA40-A789-4967-AD57-0C286126DECE}"/>
    <cellStyle name="Normal 8 3 2 2 2 2 2 3" xfId="5880" xr:uid="{3AB26661-0F7C-40C8-9EAB-1C2FC906EAAD}"/>
    <cellStyle name="Normal 8 3 2 2 2 2 3" xfId="2112" xr:uid="{34D726DE-0B2F-4AE2-BCF7-B161DB5EDC6E}"/>
    <cellStyle name="Normal 8 3 2 2 2 2 3 2" xfId="5881" xr:uid="{E6656DC4-6A59-4E13-B550-ACB2A1A409BA}"/>
    <cellStyle name="Normal 8 3 2 2 2 2 4" xfId="3754" xr:uid="{CADE2641-6E80-40E3-A8EB-8561203C8C46}"/>
    <cellStyle name="Normal 8 3 2 2 2 3" xfId="2113" xr:uid="{98C53DC8-6A14-4789-A3CA-B9A773D81766}"/>
    <cellStyle name="Normal 8 3 2 2 2 3 2" xfId="2114" xr:uid="{0D730116-8673-49F1-8C97-D01AB7CCC932}"/>
    <cellStyle name="Normal 8 3 2 2 2 3 2 2" xfId="5882" xr:uid="{B97EBF82-3515-40E8-B2E6-A8F82AE82F05}"/>
    <cellStyle name="Normal 8 3 2 2 2 3 3" xfId="3755" xr:uid="{D296CFBB-7310-41A4-8574-D895EE1D6577}"/>
    <cellStyle name="Normal 8 3 2 2 2 3 4" xfId="3756" xr:uid="{3E1EDFFC-9191-45FF-A26F-88687B61185C}"/>
    <cellStyle name="Normal 8 3 2 2 2 4" xfId="2115" xr:uid="{6BEA1EF2-87C4-4EC5-B869-01F5A7D017B2}"/>
    <cellStyle name="Normal 8 3 2 2 2 4 2" xfId="5883" xr:uid="{9E88FAEC-B4E6-4A0F-B78B-B2B3C1BC3280}"/>
    <cellStyle name="Normal 8 3 2 2 2 5" xfId="3757" xr:uid="{6F102C83-6111-4082-B919-AC4A4DDC6EB9}"/>
    <cellStyle name="Normal 8 3 2 2 2 6" xfId="3758" xr:uid="{208472EF-553D-44E2-9F1B-666AF058A7EC}"/>
    <cellStyle name="Normal 8 3 2 2 3" xfId="784" xr:uid="{F234C912-8D7D-4E30-AC01-E591B8852461}"/>
    <cellStyle name="Normal 8 3 2 2 3 2" xfId="2116" xr:uid="{069A8C32-2E1B-4234-B120-3E99CBD720D7}"/>
    <cellStyle name="Normal 8 3 2 2 3 2 2" xfId="2117" xr:uid="{307EDA93-2473-44FE-B1BF-69D0A340CBA9}"/>
    <cellStyle name="Normal 8 3 2 2 3 2 2 2" xfId="5884" xr:uid="{054C74E7-BF3B-4F9F-9082-F16DE4E56E5F}"/>
    <cellStyle name="Normal 8 3 2 2 3 2 3" xfId="3759" xr:uid="{FD184504-7E72-4843-A5E0-AB8FEE47B07D}"/>
    <cellStyle name="Normal 8 3 2 2 3 2 4" xfId="3760" xr:uid="{AC658BF3-525D-495F-B20D-B644872BE76F}"/>
    <cellStyle name="Normal 8 3 2 2 3 3" xfId="2118" xr:uid="{742D0561-4C1A-4CA3-AF5D-F1F1CCC09160}"/>
    <cellStyle name="Normal 8 3 2 2 3 3 2" xfId="5885" xr:uid="{E95BA3AB-DB5C-42A8-9E9A-543F099DD684}"/>
    <cellStyle name="Normal 8 3 2 2 3 4" xfId="3761" xr:uid="{33289048-939D-403E-B65A-B62562521907}"/>
    <cellStyle name="Normal 8 3 2 2 3 5" xfId="3762" xr:uid="{7689CA79-1A92-4FFB-8619-EB17DDD25850}"/>
    <cellStyle name="Normal 8 3 2 2 4" xfId="2119" xr:uid="{B601C664-34E6-40CC-B6B6-6D9599B26022}"/>
    <cellStyle name="Normal 8 3 2 2 4 2" xfId="2120" xr:uid="{5703D627-B72C-4C60-AB0C-4BDDC2A405CF}"/>
    <cellStyle name="Normal 8 3 2 2 4 2 2" xfId="5886" xr:uid="{ADA34A1A-61F5-4587-9AFD-D216F2D12A18}"/>
    <cellStyle name="Normal 8 3 2 2 4 3" xfId="3763" xr:uid="{7473BEE0-C0B3-40FC-B798-A37FDE719A83}"/>
    <cellStyle name="Normal 8 3 2 2 4 4" xfId="3764" xr:uid="{52D5294E-EAAF-4B13-ABB7-27EBB2E38831}"/>
    <cellStyle name="Normal 8 3 2 2 5" xfId="2121" xr:uid="{CBD45763-B232-40F6-AACD-175E3DF7B96D}"/>
    <cellStyle name="Normal 8 3 2 2 5 2" xfId="3765" xr:uid="{93EBAE11-394B-48E3-8B01-5849802F086F}"/>
    <cellStyle name="Normal 8 3 2 2 5 3" xfId="3766" xr:uid="{37C697E1-D8B1-4280-945F-2295E5056B85}"/>
    <cellStyle name="Normal 8 3 2 2 5 4" xfId="3767" xr:uid="{3B133F1D-BDED-40D1-93DA-0D8F5F21090C}"/>
    <cellStyle name="Normal 8 3 2 2 6" xfId="3768" xr:uid="{50965E2F-D77C-4B57-AB67-2B07FF00EB44}"/>
    <cellStyle name="Normal 8 3 2 2 7" xfId="3769" xr:uid="{CC72A261-2F7C-4C67-91F5-99FB2815BD03}"/>
    <cellStyle name="Normal 8 3 2 2 8" xfId="3770" xr:uid="{E9C41E44-AA2D-4392-A2FE-585215B42957}"/>
    <cellStyle name="Normal 8 3 2 3" xfId="384" xr:uid="{FE2B0C46-023F-40A5-8741-362A08951D39}"/>
    <cellStyle name="Normal 8 3 2 3 2" xfId="785" xr:uid="{820E05A2-39BF-4D32-9093-AB350FF85E16}"/>
    <cellStyle name="Normal 8 3 2 3 2 2" xfId="786" xr:uid="{39B2F489-DA33-455A-B174-ACA714746CFF}"/>
    <cellStyle name="Normal 8 3 2 3 2 2 2" xfId="2122" xr:uid="{7DFB3B06-8709-4F2A-8112-BE54A4D02F1C}"/>
    <cellStyle name="Normal 8 3 2 3 2 2 2 2" xfId="2123" xr:uid="{50FB84FE-6322-4E9E-952A-6B681E4A1111}"/>
    <cellStyle name="Normal 8 3 2 3 2 2 3" xfId="2124" xr:uid="{16C0BCF4-051F-4D23-B188-2E6C1258A74A}"/>
    <cellStyle name="Normal 8 3 2 3 2 3" xfId="2125" xr:uid="{3B68FD78-1E04-44D6-8BB8-1DCA46D4948B}"/>
    <cellStyle name="Normal 8 3 2 3 2 3 2" xfId="2126" xr:uid="{91FF3694-A1C0-4BB8-AEBB-B36D05E5B98A}"/>
    <cellStyle name="Normal 8 3 2 3 2 4" xfId="2127" xr:uid="{EBD4C14E-76DD-4D2E-9A70-E5856F93B615}"/>
    <cellStyle name="Normal 8 3 2 3 3" xfId="787" xr:uid="{76B8A0A2-F594-4165-B2DB-7A936EA7ED49}"/>
    <cellStyle name="Normal 8 3 2 3 3 2" xfId="2128" xr:uid="{29AB8F8B-5526-4E23-9A9B-C81A1ACECADA}"/>
    <cellStyle name="Normal 8 3 2 3 3 2 2" xfId="2129" xr:uid="{F9720DC7-9BA5-4A9C-AB10-F992883778FA}"/>
    <cellStyle name="Normal 8 3 2 3 3 3" xfId="2130" xr:uid="{6574D6F4-6894-4D32-BB72-FA7C14612402}"/>
    <cellStyle name="Normal 8 3 2 3 3 4" xfId="3771" xr:uid="{423856C1-F881-4662-9619-E9DB3DD3DCB6}"/>
    <cellStyle name="Normal 8 3 2 3 4" xfId="2131" xr:uid="{9DD99395-7CE1-48EB-ADAE-C107F4B15CD8}"/>
    <cellStyle name="Normal 8 3 2 3 4 2" xfId="2132" xr:uid="{6E72B061-B492-4F21-8868-FF19D0B53F77}"/>
    <cellStyle name="Normal 8 3 2 3 5" xfId="2133" xr:uid="{FB63E07E-0963-4C65-B552-496FF4DF8768}"/>
    <cellStyle name="Normal 8 3 2 3 6" xfId="3772" xr:uid="{58A59AE9-85C7-4E87-AA55-048CD5F7B21E}"/>
    <cellStyle name="Normal 8 3 2 4" xfId="385" xr:uid="{5AF985DA-83FE-4C19-9ACE-5301DB3C7D84}"/>
    <cellStyle name="Normal 8 3 2 4 2" xfId="788" xr:uid="{10C0AAF8-CEDD-4834-A6C6-874D64D6A8D6}"/>
    <cellStyle name="Normal 8 3 2 4 2 2" xfId="2134" xr:uid="{81D8994A-4E55-4D35-911D-6015138B1CA4}"/>
    <cellStyle name="Normal 8 3 2 4 2 2 2" xfId="2135" xr:uid="{ED1B39B7-F2F0-4C67-856D-5E8A2E312360}"/>
    <cellStyle name="Normal 8 3 2 4 2 3" xfId="2136" xr:uid="{71D68943-979E-4B28-A2B9-6204A234D1B7}"/>
    <cellStyle name="Normal 8 3 2 4 2 4" xfId="3773" xr:uid="{50E5F260-A105-47C3-BE0C-C279B72DF229}"/>
    <cellStyle name="Normal 8 3 2 4 3" xfId="2137" xr:uid="{698548EB-317F-4A88-B03F-43778CE3FFF3}"/>
    <cellStyle name="Normal 8 3 2 4 3 2" xfId="2138" xr:uid="{027FD986-DB1A-41DE-918C-34C789CF3FCE}"/>
    <cellStyle name="Normal 8 3 2 4 4" xfId="2139" xr:uid="{0DBD27FA-C056-48DC-A9E5-8501E592A219}"/>
    <cellStyle name="Normal 8 3 2 4 5" xfId="3774" xr:uid="{CD4501C1-5249-465D-816C-3C400C8BDF26}"/>
    <cellStyle name="Normal 8 3 2 5" xfId="386" xr:uid="{0BDD3996-F9E2-4FAF-89CB-DA1D2E058EC7}"/>
    <cellStyle name="Normal 8 3 2 5 2" xfId="2140" xr:uid="{A0CF6089-BD80-4849-9C74-48EFAC2233AB}"/>
    <cellStyle name="Normal 8 3 2 5 2 2" xfId="2141" xr:uid="{88ED585B-1FE6-4CD1-879E-28D6E4B303CA}"/>
    <cellStyle name="Normal 8 3 2 5 3" xfId="2142" xr:uid="{CDF4E8D2-7699-4249-A6A5-DA5AC9C28B20}"/>
    <cellStyle name="Normal 8 3 2 5 4" xfId="3775" xr:uid="{3552F2B2-875D-40DF-9922-D45B115EFFC8}"/>
    <cellStyle name="Normal 8 3 2 6" xfId="2143" xr:uid="{6005F923-E029-4487-B739-2F268892B8D2}"/>
    <cellStyle name="Normal 8 3 2 6 2" xfId="2144" xr:uid="{2AD1605D-4409-4864-BB42-3AC8742C3D49}"/>
    <cellStyle name="Normal 8 3 2 6 3" xfId="3776" xr:uid="{3E0B5882-EC02-405F-8F75-67CB26DFCA25}"/>
    <cellStyle name="Normal 8 3 2 6 4" xfId="3777" xr:uid="{C6038C02-AF5F-465B-87E7-ED9956004715}"/>
    <cellStyle name="Normal 8 3 2 7" xfId="2145" xr:uid="{DD9569FB-E230-415A-BBCE-518A518EB1BD}"/>
    <cellStyle name="Normal 8 3 2 8" xfId="3778" xr:uid="{E8F36614-A7F2-466C-BC5D-730AAB9B7261}"/>
    <cellStyle name="Normal 8 3 2 9" xfId="3779" xr:uid="{DD154E40-4D76-4BC3-B6E6-BA6F9829FA92}"/>
    <cellStyle name="Normal 8 3 3" xfId="156" xr:uid="{0630B8BB-C2E3-4991-BD15-3F7E1B3EA9A5}"/>
    <cellStyle name="Normal 8 3 3 2" xfId="157" xr:uid="{7E46F859-9F22-47ED-BB7D-754EE7D0B526}"/>
    <cellStyle name="Normal 8 3 3 2 2" xfId="789" xr:uid="{5587DF1F-714E-4B08-9FB5-DC6A36821D61}"/>
    <cellStyle name="Normal 8 3 3 2 2 2" xfId="2146" xr:uid="{AAB399F6-571E-4A6D-810F-2BBBE8DAB401}"/>
    <cellStyle name="Normal 8 3 3 2 2 2 2" xfId="2147" xr:uid="{8669150E-D201-4F59-8EED-C26D5B356897}"/>
    <cellStyle name="Normal 8 3 3 2 2 2 2 2" xfId="4492" xr:uid="{9D4E9232-F069-4BF7-BCE7-C415434A76BF}"/>
    <cellStyle name="Normal 8 3 3 2 2 2 2 2 2" xfId="5887" xr:uid="{E029F33C-86AB-47FA-B908-E03B8660DC01}"/>
    <cellStyle name="Normal 8 3 3 2 2 2 2 3" xfId="5888" xr:uid="{CA760EEC-CCCC-4A67-85AE-E33A17309B39}"/>
    <cellStyle name="Normal 8 3 3 2 2 2 3" xfId="4493" xr:uid="{CE605F36-15E3-4A22-87EE-789545BA6381}"/>
    <cellStyle name="Normal 8 3 3 2 2 2 3 2" xfId="5889" xr:uid="{543CDC7D-8F61-4626-9C29-B1897F5FE1D6}"/>
    <cellStyle name="Normal 8 3 3 2 2 2 4" xfId="5890" xr:uid="{36AA66A8-1D09-4A0D-B36B-8B70A1A3BFBF}"/>
    <cellStyle name="Normal 8 3 3 2 2 3" xfId="2148" xr:uid="{2833F885-AAEB-4A5B-96E1-2884781CB8D9}"/>
    <cellStyle name="Normal 8 3 3 2 2 3 2" xfId="4494" xr:uid="{A5802649-84B7-4860-B92B-D2CB1B98F292}"/>
    <cellStyle name="Normal 8 3 3 2 2 3 2 2" xfId="5891" xr:uid="{7C2E3C7D-E84F-4E19-BF84-914458793AE4}"/>
    <cellStyle name="Normal 8 3 3 2 2 3 3" xfId="5892" xr:uid="{464D85C6-4917-4DAD-8F58-DBC2FB146D10}"/>
    <cellStyle name="Normal 8 3 3 2 2 4" xfId="3780" xr:uid="{D96517F1-7C04-47CC-BAE7-2BE3E8A64238}"/>
    <cellStyle name="Normal 8 3 3 2 2 4 2" xfId="5893" xr:uid="{073A681B-1D9E-468F-B926-A5E241C214EE}"/>
    <cellStyle name="Normal 8 3 3 2 2 5" xfId="5894" xr:uid="{BC35C4DD-AC6B-4698-A7FC-41CEC3F8F3B7}"/>
    <cellStyle name="Normal 8 3 3 2 3" xfId="2149" xr:uid="{69C6A6B3-6396-46FF-94A2-0FEAE1AF17A2}"/>
    <cellStyle name="Normal 8 3 3 2 3 2" xfId="2150" xr:uid="{E1A2C35F-A6AA-43D5-AD79-97FA3816FFE8}"/>
    <cellStyle name="Normal 8 3 3 2 3 2 2" xfId="4495" xr:uid="{BA1265D8-935A-4C99-AF2C-15032565196D}"/>
    <cellStyle name="Normal 8 3 3 2 3 2 2 2" xfId="5895" xr:uid="{B2483CA6-3EBA-4C4C-9E32-0AD63F4194C5}"/>
    <cellStyle name="Normal 8 3 3 2 3 2 3" xfId="5896" xr:uid="{F0F86170-F820-469C-8E01-B6FFDB5DB6A7}"/>
    <cellStyle name="Normal 8 3 3 2 3 3" xfId="3781" xr:uid="{10EBF803-CA54-4211-8754-67F779F8C723}"/>
    <cellStyle name="Normal 8 3 3 2 3 3 2" xfId="5897" xr:uid="{7416C97B-C70F-4C65-8F50-1639678383F4}"/>
    <cellStyle name="Normal 8 3 3 2 3 4" xfId="3782" xr:uid="{BCEE658C-6B24-4334-AAEE-9DECCA271E15}"/>
    <cellStyle name="Normal 8 3 3 2 4" xfId="2151" xr:uid="{753F4019-59B7-4DDC-8E5F-0F6E1A1805F6}"/>
    <cellStyle name="Normal 8 3 3 2 4 2" xfId="4496" xr:uid="{78E92BDB-1177-4714-918D-D6521B3AAB74}"/>
    <cellStyle name="Normal 8 3 3 2 4 2 2" xfId="5898" xr:uid="{D4723A79-528B-4661-AD60-68C2EBCB5433}"/>
    <cellStyle name="Normal 8 3 3 2 4 3" xfId="5899" xr:uid="{74E83763-CAFD-4329-90BD-40BF5DF28F22}"/>
    <cellStyle name="Normal 8 3 3 2 5" xfId="3783" xr:uid="{9D7B9DBF-BF7A-41EA-8475-703FC4114373}"/>
    <cellStyle name="Normal 8 3 3 2 5 2" xfId="5900" xr:uid="{FEE0C916-E04B-40BD-9630-9992580C16FD}"/>
    <cellStyle name="Normal 8 3 3 2 6" xfId="3784" xr:uid="{04BA09BE-FBF0-4154-8A30-F58902768456}"/>
    <cellStyle name="Normal 8 3 3 3" xfId="387" xr:uid="{7AFB8301-94AC-48F6-B529-9D88542987B8}"/>
    <cellStyle name="Normal 8 3 3 3 2" xfId="2152" xr:uid="{87B835E1-083E-4237-8108-F05E3ED2C6BA}"/>
    <cellStyle name="Normal 8 3 3 3 2 2" xfId="2153" xr:uid="{05848515-E3B3-4D33-9015-B92EA50801CB}"/>
    <cellStyle name="Normal 8 3 3 3 2 2 2" xfId="4497" xr:uid="{3EA5D9D8-CD23-4EB4-9421-A90B93A31DED}"/>
    <cellStyle name="Normal 8 3 3 3 2 2 2 2" xfId="5901" xr:uid="{544FE380-480D-404B-A194-D44050B7C5E3}"/>
    <cellStyle name="Normal 8 3 3 3 2 2 3" xfId="5902" xr:uid="{39C779E0-793B-4AC3-B9E6-A0C889536F0D}"/>
    <cellStyle name="Normal 8 3 3 3 2 3" xfId="3785" xr:uid="{9F8A648B-A219-49DC-94D2-C0CE619192DB}"/>
    <cellStyle name="Normal 8 3 3 3 2 3 2" xfId="5903" xr:uid="{FBA28691-8017-45EA-B4F6-AE509AB0FA50}"/>
    <cellStyle name="Normal 8 3 3 3 2 4" xfId="3786" xr:uid="{FDE60BA0-C948-4370-8C8D-A40354749F0B}"/>
    <cellStyle name="Normal 8 3 3 3 3" xfId="2154" xr:uid="{8F469AA4-C2B4-4106-AF02-3E445FA61CB1}"/>
    <cellStyle name="Normal 8 3 3 3 3 2" xfId="4498" xr:uid="{29B76B2F-8C39-4578-AFB7-06646AADF83D}"/>
    <cellStyle name="Normal 8 3 3 3 3 2 2" xfId="5904" xr:uid="{1E18ADDA-0E8D-4789-9E8D-0C15184B3E9B}"/>
    <cellStyle name="Normal 8 3 3 3 3 3" xfId="5905" xr:uid="{9A379077-5DB3-444D-9F4B-FAD95C7FF709}"/>
    <cellStyle name="Normal 8 3 3 3 4" xfId="3787" xr:uid="{04B9AD1A-F5C3-4581-9166-CB5FE3D5458A}"/>
    <cellStyle name="Normal 8 3 3 3 4 2" xfId="5906" xr:uid="{232F68E1-BCA4-43A0-A2B0-8965147A9D79}"/>
    <cellStyle name="Normal 8 3 3 3 5" xfId="3788" xr:uid="{3F9C1469-C710-4B4B-A307-DF9A41489B37}"/>
    <cellStyle name="Normal 8 3 3 4" xfId="2155" xr:uid="{FB7C26B2-3086-48F4-973B-3DE5B111F334}"/>
    <cellStyle name="Normal 8 3 3 4 2" xfId="2156" xr:uid="{11186A73-86A5-4BFD-A6AD-B9187E628E1E}"/>
    <cellStyle name="Normal 8 3 3 4 2 2" xfId="4499" xr:uid="{54C3DCA5-8942-4FC8-A007-1DA3E3053F18}"/>
    <cellStyle name="Normal 8 3 3 4 2 2 2" xfId="5907" xr:uid="{B565B2D4-B271-4A58-8E16-E26D06F2C924}"/>
    <cellStyle name="Normal 8 3 3 4 2 3" xfId="5908" xr:uid="{F36D5F70-D8AE-4C32-8988-59F20FF04259}"/>
    <cellStyle name="Normal 8 3 3 4 3" xfId="3789" xr:uid="{29D10D66-915B-4066-847B-5F2796707925}"/>
    <cellStyle name="Normal 8 3 3 4 3 2" xfId="5909" xr:uid="{FA6A88D9-8972-470D-AAC5-88974748A4CE}"/>
    <cellStyle name="Normal 8 3 3 4 4" xfId="3790" xr:uid="{1F27B8CD-54F2-4F80-9C91-779542AC69E4}"/>
    <cellStyle name="Normal 8 3 3 5" xfId="2157" xr:uid="{75E7165A-88BD-4EF3-8948-66F5EA08FB75}"/>
    <cellStyle name="Normal 8 3 3 5 2" xfId="3791" xr:uid="{C03109DF-11AF-40D4-A2BA-B55DA99FA101}"/>
    <cellStyle name="Normal 8 3 3 5 2 2" xfId="5910" xr:uid="{23064D38-3732-4BE5-95DF-5620C376B1DD}"/>
    <cellStyle name="Normal 8 3 3 5 3" xfId="3792" xr:uid="{4A2E5D10-00C6-4E86-9A4E-4AB1110FDC55}"/>
    <cellStyle name="Normal 8 3 3 5 4" xfId="3793" xr:uid="{8DF8A0C2-1EDC-4B23-AC29-0BCCD8598B75}"/>
    <cellStyle name="Normal 8 3 3 6" xfId="3794" xr:uid="{F65A739D-8A96-4794-B403-33F346DCC604}"/>
    <cellStyle name="Normal 8 3 3 6 2" xfId="5911" xr:uid="{87506366-9F38-45D2-92CF-4C7FE931BC6E}"/>
    <cellStyle name="Normal 8 3 3 7" xfId="3795" xr:uid="{8E0AAD67-60DE-40B0-B4A9-5D0E5FF41E51}"/>
    <cellStyle name="Normal 8 3 3 8" xfId="3796" xr:uid="{881C2816-4FBC-423A-BDB9-D451F596332F}"/>
    <cellStyle name="Normal 8 3 4" xfId="158" xr:uid="{4289C877-789F-4B80-A55A-0FFCF7282DC3}"/>
    <cellStyle name="Normal 8 3 4 2" xfId="790" xr:uid="{65052C0C-A1DD-482D-85B6-E38F167711BE}"/>
    <cellStyle name="Normal 8 3 4 2 2" xfId="791" xr:uid="{8F2655BC-FAF0-46B1-8E23-0EBA1EED7174}"/>
    <cellStyle name="Normal 8 3 4 2 2 2" xfId="2158" xr:uid="{ADCB0D4C-982E-40E0-8CA7-99FAAF8F4FC0}"/>
    <cellStyle name="Normal 8 3 4 2 2 2 2" xfId="2159" xr:uid="{6F67BABF-2C7F-4482-B413-36F49B0E3973}"/>
    <cellStyle name="Normal 8 3 4 2 2 2 2 2" xfId="5912" xr:uid="{A0F60861-8713-452D-84AF-1D135C764D23}"/>
    <cellStyle name="Normal 8 3 4 2 2 2 3" xfId="5913" xr:uid="{0709CBD4-DD44-45CC-B557-5A6DB6D217E7}"/>
    <cellStyle name="Normal 8 3 4 2 2 3" xfId="2160" xr:uid="{697D5763-B27E-44A8-B44A-F0CA83E868FC}"/>
    <cellStyle name="Normal 8 3 4 2 2 3 2" xfId="5914" xr:uid="{4F16346D-841D-4932-B90F-126352CD7792}"/>
    <cellStyle name="Normal 8 3 4 2 2 4" xfId="3797" xr:uid="{F39F25FA-201B-4C56-840A-42052BF461CF}"/>
    <cellStyle name="Normal 8 3 4 2 3" xfId="2161" xr:uid="{57C29ADA-6699-4432-9BE8-DCA1A3AC9052}"/>
    <cellStyle name="Normal 8 3 4 2 3 2" xfId="2162" xr:uid="{31F70B44-BE1B-491D-BA82-3FF0BC7E587E}"/>
    <cellStyle name="Normal 8 3 4 2 3 2 2" xfId="5915" xr:uid="{85927DFB-763E-4700-9FC9-45F4A886C936}"/>
    <cellStyle name="Normal 8 3 4 2 3 3" xfId="5916" xr:uid="{013B8320-B67A-4867-888B-C9395B828DEA}"/>
    <cellStyle name="Normal 8 3 4 2 4" xfId="2163" xr:uid="{83D44865-F65B-4E62-8E01-7185E6BC2727}"/>
    <cellStyle name="Normal 8 3 4 2 4 2" xfId="5917" xr:uid="{2843F335-0215-401E-ABA5-C07995CCCA55}"/>
    <cellStyle name="Normal 8 3 4 2 5" xfId="3798" xr:uid="{29E9E2BF-97AC-401D-9AFB-75AB737B8131}"/>
    <cellStyle name="Normal 8 3 4 3" xfId="792" xr:uid="{4C3EF0CB-6E33-42A8-9AD3-C6E51BD1A7B0}"/>
    <cellStyle name="Normal 8 3 4 3 2" xfId="2164" xr:uid="{E4474868-BAFE-4279-9363-431183F1EF44}"/>
    <cellStyle name="Normal 8 3 4 3 2 2" xfId="2165" xr:uid="{76FFFB72-B613-4C56-8EAF-29589CC214EC}"/>
    <cellStyle name="Normal 8 3 4 3 2 2 2" xfId="5918" xr:uid="{106964B5-A358-47A8-B990-92614322664A}"/>
    <cellStyle name="Normal 8 3 4 3 2 3" xfId="5919" xr:uid="{C6900CDF-DF22-4D00-B2A8-F40B77029BCB}"/>
    <cellStyle name="Normal 8 3 4 3 3" xfId="2166" xr:uid="{64006B5A-3B3B-4D33-8F90-5BA80E178CAD}"/>
    <cellStyle name="Normal 8 3 4 3 3 2" xfId="5920" xr:uid="{E551E68B-212D-4935-87D6-AA6601C55B24}"/>
    <cellStyle name="Normal 8 3 4 3 4" xfId="3799" xr:uid="{5F411088-0DCA-4842-834B-A27434A2FE24}"/>
    <cellStyle name="Normal 8 3 4 4" xfId="2167" xr:uid="{EC107137-B2F5-46A2-8558-E79FA55C124C}"/>
    <cellStyle name="Normal 8 3 4 4 2" xfId="2168" xr:uid="{75E13B6E-7C06-402F-978E-90CFDCB04F2F}"/>
    <cellStyle name="Normal 8 3 4 4 2 2" xfId="5921" xr:uid="{2BA30C7F-2F5C-40AE-9CCF-4C96E8C31A1B}"/>
    <cellStyle name="Normal 8 3 4 4 3" xfId="3800" xr:uid="{73C9058D-85FA-4FAC-9D42-C11EDDA1575A}"/>
    <cellStyle name="Normal 8 3 4 4 4" xfId="3801" xr:uid="{D88D5F16-2CB2-47C3-9EDF-AA4094DE42E6}"/>
    <cellStyle name="Normal 8 3 4 5" xfId="2169" xr:uid="{B54F4AF8-5CB7-4BC8-98E9-0F82EA6E7E3A}"/>
    <cellStyle name="Normal 8 3 4 5 2" xfId="5922" xr:uid="{0A12BCF6-41D4-4664-A6F7-397F7135D51B}"/>
    <cellStyle name="Normal 8 3 4 6" xfId="3802" xr:uid="{3B170159-FC7D-4A40-90B2-574A7D904737}"/>
    <cellStyle name="Normal 8 3 4 7" xfId="3803" xr:uid="{8614DF53-0244-45E5-8BC6-7AAD3A0B1B71}"/>
    <cellStyle name="Normal 8 3 5" xfId="388" xr:uid="{A700272E-ED2A-41F1-97E8-C85C1DC50955}"/>
    <cellStyle name="Normal 8 3 5 2" xfId="793" xr:uid="{DB611112-E985-42EC-B3F1-32642D7E6828}"/>
    <cellStyle name="Normal 8 3 5 2 2" xfId="2170" xr:uid="{A3028695-07FF-4D45-91E5-75C78DFDE634}"/>
    <cellStyle name="Normal 8 3 5 2 2 2" xfId="2171" xr:uid="{F04B3F99-5F42-4B9A-82FE-21E059A73BBC}"/>
    <cellStyle name="Normal 8 3 5 2 2 2 2" xfId="5923" xr:uid="{44770469-9FF8-4B90-9FC6-1106624E4366}"/>
    <cellStyle name="Normal 8 3 5 2 2 3" xfId="5924" xr:uid="{905C6985-B55D-4D68-A371-E0FA2F33FDE6}"/>
    <cellStyle name="Normal 8 3 5 2 3" xfId="2172" xr:uid="{16C7EC05-51D4-4C93-A7AF-B74E523E685E}"/>
    <cellStyle name="Normal 8 3 5 2 3 2" xfId="5925" xr:uid="{6D4D6888-CD46-4BD0-B5C0-529521D27055}"/>
    <cellStyle name="Normal 8 3 5 2 4" xfId="3804" xr:uid="{23DF7461-0C89-4D71-BD02-7AA1834ABF27}"/>
    <cellStyle name="Normal 8 3 5 3" xfId="2173" xr:uid="{CA5A2868-30E5-42A6-822A-2E0845AFC260}"/>
    <cellStyle name="Normal 8 3 5 3 2" xfId="2174" xr:uid="{6C362803-D147-4BFD-8005-B16630CBC365}"/>
    <cellStyle name="Normal 8 3 5 3 2 2" xfId="5926" xr:uid="{1154C708-543B-471C-9C68-21A2C936C3CB}"/>
    <cellStyle name="Normal 8 3 5 3 3" xfId="3805" xr:uid="{5F92D90E-46EF-47AC-B739-BDF29591403A}"/>
    <cellStyle name="Normal 8 3 5 3 4" xfId="3806" xr:uid="{1A0D1273-622C-4B43-88F4-83B708370A86}"/>
    <cellStyle name="Normal 8 3 5 4" xfId="2175" xr:uid="{00EB73D2-B87B-4A40-B945-33635E9D4160}"/>
    <cellStyle name="Normal 8 3 5 4 2" xfId="5927" xr:uid="{45AF3AE2-4B30-41C6-96CF-E0395CF21DB9}"/>
    <cellStyle name="Normal 8 3 5 5" xfId="3807" xr:uid="{9FD027A8-ABB4-4791-9D99-89EBDF5A8F18}"/>
    <cellStyle name="Normal 8 3 5 6" xfId="3808" xr:uid="{6AEA734B-996E-4BA0-98EB-1EF1F6FA22B6}"/>
    <cellStyle name="Normal 8 3 6" xfId="389" xr:uid="{765D4EE5-1E52-4AED-964E-E1489B0A9BE7}"/>
    <cellStyle name="Normal 8 3 6 2" xfId="2176" xr:uid="{942F516F-E547-4933-99AB-A369BC64A48C}"/>
    <cellStyle name="Normal 8 3 6 2 2" xfId="2177" xr:uid="{21A81657-C7FC-43B7-95CE-8B45DFA32179}"/>
    <cellStyle name="Normal 8 3 6 2 2 2" xfId="5928" xr:uid="{AAC0F17A-905D-4D1A-A6E6-FAEEB2F9BF18}"/>
    <cellStyle name="Normal 8 3 6 2 3" xfId="3809" xr:uid="{3FB9F7A1-5E8D-490A-8472-E548E529B575}"/>
    <cellStyle name="Normal 8 3 6 2 4" xfId="3810" xr:uid="{4512D861-080E-43D4-ADE0-455E0EE881E7}"/>
    <cellStyle name="Normal 8 3 6 3" xfId="2178" xr:uid="{9FF5969F-BEBE-4ED3-B6CC-95E192D220F8}"/>
    <cellStyle name="Normal 8 3 6 3 2" xfId="5929" xr:uid="{43CCAE80-592B-49BA-B814-94D827B4090C}"/>
    <cellStyle name="Normal 8 3 6 4" xfId="3811" xr:uid="{52782E75-86C9-4C91-9E8E-D9BAA578A5CB}"/>
    <cellStyle name="Normal 8 3 6 5" xfId="3812" xr:uid="{BF13FDA8-97BE-4E20-ACD4-0A04374B43B8}"/>
    <cellStyle name="Normal 8 3 7" xfId="2179" xr:uid="{2CC26AA8-9B56-45E5-9EBD-FA54139E23BB}"/>
    <cellStyle name="Normal 8 3 7 2" xfId="2180" xr:uid="{FDB71E76-84E8-4168-AFE9-2315425FA338}"/>
    <cellStyle name="Normal 8 3 7 2 2" xfId="5930" xr:uid="{A3EDCE1F-07F9-43D2-853C-B24ECACEB55B}"/>
    <cellStyle name="Normal 8 3 7 3" xfId="3813" xr:uid="{2000D176-5241-404F-BD5A-BD8A707074E8}"/>
    <cellStyle name="Normal 8 3 7 4" xfId="3814" xr:uid="{8C88051B-9D5A-4CB3-9EC5-03A32A07BB04}"/>
    <cellStyle name="Normal 8 3 8" xfId="2181" xr:uid="{1B55C404-C23D-4F2C-BD4F-4C5083EB0E5F}"/>
    <cellStyle name="Normal 8 3 8 2" xfId="3815" xr:uid="{AFA6B604-B62E-4054-8CAF-234DA1121079}"/>
    <cellStyle name="Normal 8 3 8 3" xfId="3816" xr:uid="{370A6709-4808-4580-A83C-45C6571F4232}"/>
    <cellStyle name="Normal 8 3 8 4" xfId="3817" xr:uid="{55A8F9E3-A228-42C5-99C6-1A24C25290CD}"/>
    <cellStyle name="Normal 8 3 9" xfId="3818" xr:uid="{71CB6180-B69B-4543-89F2-BA310E5A89C2}"/>
    <cellStyle name="Normal 8 4" xfId="159" xr:uid="{97F937AE-2A25-4659-8CD8-F9548D53BF18}"/>
    <cellStyle name="Normal 8 4 10" xfId="3819" xr:uid="{66F2C181-7F5D-4255-B5A2-ECB6557F9B1D}"/>
    <cellStyle name="Normal 8 4 11" xfId="3820" xr:uid="{63C86CAE-2590-4FD6-89B0-46472F0B5330}"/>
    <cellStyle name="Normal 8 4 2" xfId="160" xr:uid="{C57DA72D-B253-4B49-8197-98CDB4A0F234}"/>
    <cellStyle name="Normal 8 4 2 2" xfId="390" xr:uid="{5797FF8A-1990-49DC-B953-63DCA4D55A61}"/>
    <cellStyle name="Normal 8 4 2 2 2" xfId="794" xr:uid="{E79E451C-CE48-4189-BC01-82D3A95D38FE}"/>
    <cellStyle name="Normal 8 4 2 2 2 2" xfId="795" xr:uid="{F51923AB-A04D-4673-9FF1-098F9A1A9744}"/>
    <cellStyle name="Normal 8 4 2 2 2 2 2" xfId="2182" xr:uid="{20BA63BD-BD87-4ED1-8053-FD3A282F9822}"/>
    <cellStyle name="Normal 8 4 2 2 2 2 2 2" xfId="5931" xr:uid="{5145CFC8-8A39-486E-B46F-09A6C30FFBC4}"/>
    <cellStyle name="Normal 8 4 2 2 2 2 3" xfId="3821" xr:uid="{CD0974F2-21CA-4BF4-9BC1-DF1CA4AE0CCC}"/>
    <cellStyle name="Normal 8 4 2 2 2 2 4" xfId="3822" xr:uid="{A579C6AF-3D67-438A-B4BA-B134072E9F62}"/>
    <cellStyle name="Normal 8 4 2 2 2 3" xfId="2183" xr:uid="{78FE1C67-B328-4B51-922D-265016D28662}"/>
    <cellStyle name="Normal 8 4 2 2 2 3 2" xfId="3823" xr:uid="{8BDEEB33-C076-4E68-930B-A444637401C7}"/>
    <cellStyle name="Normal 8 4 2 2 2 3 3" xfId="3824" xr:uid="{8E9AD983-1B86-46E6-9B25-37E29C75A2CF}"/>
    <cellStyle name="Normal 8 4 2 2 2 3 4" xfId="3825" xr:uid="{C0A90A6C-46C7-4679-BB0F-430F16BE7CB4}"/>
    <cellStyle name="Normal 8 4 2 2 2 4" xfId="3826" xr:uid="{EB4E8236-45C2-4CE3-8FC0-DA9F4D9A5F55}"/>
    <cellStyle name="Normal 8 4 2 2 2 5" xfId="3827" xr:uid="{CD55B509-F39F-4E8B-88A5-F278F37E603A}"/>
    <cellStyle name="Normal 8 4 2 2 2 6" xfId="3828" xr:uid="{FF620593-FB6A-474C-B098-5A3B022C72A2}"/>
    <cellStyle name="Normal 8 4 2 2 3" xfId="796" xr:uid="{50528927-E280-4E39-80E5-2981C1BBE1F2}"/>
    <cellStyle name="Normal 8 4 2 2 3 2" xfId="2184" xr:uid="{B7AF35D9-63B9-42DD-884F-34D8532BFF85}"/>
    <cellStyle name="Normal 8 4 2 2 3 2 2" xfId="3829" xr:uid="{3A2B6A70-0AAC-48FE-A272-FB4DE8C84082}"/>
    <cellStyle name="Normal 8 4 2 2 3 2 3" xfId="3830" xr:uid="{00F91D74-1498-4E68-B706-DDA96291CE51}"/>
    <cellStyle name="Normal 8 4 2 2 3 2 4" xfId="3831" xr:uid="{27F01749-AF25-4D22-A410-0EF64DE26A50}"/>
    <cellStyle name="Normal 8 4 2 2 3 3" xfId="3832" xr:uid="{A70B1E7C-2DA6-4CEB-858C-1C4067927B73}"/>
    <cellStyle name="Normal 8 4 2 2 3 4" xfId="3833" xr:uid="{045BC51B-99B9-4088-8DBD-5F3DAE5B6324}"/>
    <cellStyle name="Normal 8 4 2 2 3 5" xfId="3834" xr:uid="{F9190F8B-072C-432B-B26A-A2A5DC8A7A31}"/>
    <cellStyle name="Normal 8 4 2 2 4" xfId="2185" xr:uid="{D48A7066-EDA6-4C69-8608-C28A113FAC78}"/>
    <cellStyle name="Normal 8 4 2 2 4 2" xfId="3835" xr:uid="{C63AE969-C6CD-4C92-9C5C-2079DF902DD4}"/>
    <cellStyle name="Normal 8 4 2 2 4 3" xfId="3836" xr:uid="{C6B9B915-7F4F-4DB0-9730-717AEF6D3E5A}"/>
    <cellStyle name="Normal 8 4 2 2 4 4" xfId="3837" xr:uid="{3C6AE570-8EC9-4C3D-9E48-9942A3CD0B8E}"/>
    <cellStyle name="Normal 8 4 2 2 5" xfId="3838" xr:uid="{9302A9E1-1EE6-4332-80E0-D8882EC27898}"/>
    <cellStyle name="Normal 8 4 2 2 5 2" xfId="3839" xr:uid="{7252881C-382D-4963-AFC5-0A077E36C3E6}"/>
    <cellStyle name="Normal 8 4 2 2 5 3" xfId="3840" xr:uid="{61790E44-CBCC-446F-883D-B21707D9C138}"/>
    <cellStyle name="Normal 8 4 2 2 5 4" xfId="3841" xr:uid="{9659B0E7-C465-4D8F-889B-C991AA29D6C8}"/>
    <cellStyle name="Normal 8 4 2 2 6" xfId="3842" xr:uid="{9034F99C-1AEF-4996-8BB4-512D62AF87A6}"/>
    <cellStyle name="Normal 8 4 2 2 7" xfId="3843" xr:uid="{4CE7FC34-DBC1-44DD-89BF-0C08A3E3E22C}"/>
    <cellStyle name="Normal 8 4 2 2 8" xfId="3844" xr:uid="{2CB8BB48-9D5F-4554-BD87-E9EC1E6EF32A}"/>
    <cellStyle name="Normal 8 4 2 3" xfId="797" xr:uid="{2301F840-32F2-48B5-8797-8895AFCA12F3}"/>
    <cellStyle name="Normal 8 4 2 3 2" xfId="798" xr:uid="{323584E9-A73C-4D80-93C1-BFC0DC4F830E}"/>
    <cellStyle name="Normal 8 4 2 3 2 2" xfId="799" xr:uid="{884A3116-DF58-4FAA-9CA2-DE1B460BDBDD}"/>
    <cellStyle name="Normal 8 4 2 3 2 2 2" xfId="5932" xr:uid="{4ED10377-C4BF-4553-A5B9-97330B1673C9}"/>
    <cellStyle name="Normal 8 4 2 3 2 3" xfId="3845" xr:uid="{360AFBF7-5DC4-4998-9BCD-C2970BB759EF}"/>
    <cellStyle name="Normal 8 4 2 3 2 4" xfId="3846" xr:uid="{BAC95A64-CA41-44BB-880B-8ECE7EF30992}"/>
    <cellStyle name="Normal 8 4 2 3 3" xfId="800" xr:uid="{37F93464-A414-452F-B928-A365FF4AA29E}"/>
    <cellStyle name="Normal 8 4 2 3 3 2" xfId="3847" xr:uid="{F9B85080-2365-4603-BE65-8E083B0143CA}"/>
    <cellStyle name="Normal 8 4 2 3 3 3" xfId="3848" xr:uid="{08E0A444-5BC8-4943-AB9F-1131DA00FB8D}"/>
    <cellStyle name="Normal 8 4 2 3 3 4" xfId="3849" xr:uid="{69C9FBCE-7716-4AD9-999E-A0B59F183714}"/>
    <cellStyle name="Normal 8 4 2 3 4" xfId="3850" xr:uid="{74795BE6-BE06-437F-B7B4-08158C65E7D6}"/>
    <cellStyle name="Normal 8 4 2 3 5" xfId="3851" xr:uid="{308E4B48-753C-4963-91CB-9D086C572B36}"/>
    <cellStyle name="Normal 8 4 2 3 6" xfId="3852" xr:uid="{0B4EB9DE-4579-4272-9216-10043281E069}"/>
    <cellStyle name="Normal 8 4 2 4" xfId="801" xr:uid="{CF834C16-AABC-4139-801F-6CEB0EA6CD02}"/>
    <cellStyle name="Normal 8 4 2 4 2" xfId="802" xr:uid="{8BEA6346-53A7-4591-BB39-0384A1426D0E}"/>
    <cellStyle name="Normal 8 4 2 4 2 2" xfId="3853" xr:uid="{9D6DA329-B932-4A2A-9413-7882A9FC9B49}"/>
    <cellStyle name="Normal 8 4 2 4 2 3" xfId="3854" xr:uid="{C0EFF906-F34F-4FFD-8DBF-290F1428758F}"/>
    <cellStyle name="Normal 8 4 2 4 2 4" xfId="3855" xr:uid="{94DB2862-5110-407F-BA17-41E662E33E70}"/>
    <cellStyle name="Normal 8 4 2 4 3" xfId="3856" xr:uid="{B161F4CF-3481-4019-B47B-DBD67A97BBE0}"/>
    <cellStyle name="Normal 8 4 2 4 4" xfId="3857" xr:uid="{0E13D291-B42A-4A31-AAF0-AD0B5CC7CC69}"/>
    <cellStyle name="Normal 8 4 2 4 5" xfId="3858" xr:uid="{02B67BF9-3C38-4E99-BC08-DC0F3E70F2D7}"/>
    <cellStyle name="Normal 8 4 2 5" xfId="803" xr:uid="{1D089F2C-3FC0-4EB6-8727-B31970D68A6C}"/>
    <cellStyle name="Normal 8 4 2 5 2" xfId="3859" xr:uid="{8ACC1CC4-C831-4009-BD75-7D4B3D8F54EE}"/>
    <cellStyle name="Normal 8 4 2 5 3" xfId="3860" xr:uid="{D423F2E0-FA2C-48A9-BCC5-95880C7BC355}"/>
    <cellStyle name="Normal 8 4 2 5 4" xfId="3861" xr:uid="{AAB712EC-A5D0-4B50-A5DE-513065B32A35}"/>
    <cellStyle name="Normal 8 4 2 6" xfId="3862" xr:uid="{734A6A6C-60C6-4646-AC98-C3BAFC2D14C2}"/>
    <cellStyle name="Normal 8 4 2 6 2" xfId="3863" xr:uid="{5730FD06-6D4C-46A0-A56B-63AD7B3D96CC}"/>
    <cellStyle name="Normal 8 4 2 6 3" xfId="3864" xr:uid="{1AE2399F-EE7E-46A4-B5B6-1075B62175B4}"/>
    <cellStyle name="Normal 8 4 2 6 4" xfId="3865" xr:uid="{EF6AEB78-0652-46B0-8674-F0B60B7EF610}"/>
    <cellStyle name="Normal 8 4 2 7" xfId="3866" xr:uid="{D3E88F14-A507-4D46-82F4-EFB8F65B5FEA}"/>
    <cellStyle name="Normal 8 4 2 8" xfId="3867" xr:uid="{0423E8C2-1C91-4343-996C-BFE8B1D602B9}"/>
    <cellStyle name="Normal 8 4 2 9" xfId="3868" xr:uid="{A22FBDCC-9D9B-43A2-8DE3-7474AC778A00}"/>
    <cellStyle name="Normal 8 4 3" xfId="391" xr:uid="{59906C5C-C2FB-4C8B-98E8-F747EE5ED4DD}"/>
    <cellStyle name="Normal 8 4 3 2" xfId="804" xr:uid="{CDECB628-AD00-42EB-9CD0-4612340CD34E}"/>
    <cellStyle name="Normal 8 4 3 2 2" xfId="805" xr:uid="{2F940CDD-F3A5-4FDC-A884-E5A75966DBC6}"/>
    <cellStyle name="Normal 8 4 3 2 2 2" xfId="2186" xr:uid="{B036BC37-C53F-4E29-86CA-123C71D6EFED}"/>
    <cellStyle name="Normal 8 4 3 2 2 2 2" xfId="2187" xr:uid="{F0A86D33-C640-4B1D-83A2-A93586E16F79}"/>
    <cellStyle name="Normal 8 4 3 2 2 3" xfId="2188" xr:uid="{1585B2FB-3DC6-4D0F-9676-BF4E4D03C974}"/>
    <cellStyle name="Normal 8 4 3 2 2 4" xfId="3869" xr:uid="{6EB5245E-1521-4C7C-B62A-34FE6348692F}"/>
    <cellStyle name="Normal 8 4 3 2 3" xfId="2189" xr:uid="{EB523EE9-6F03-4931-81D5-A4CA839112BD}"/>
    <cellStyle name="Normal 8 4 3 2 3 2" xfId="2190" xr:uid="{4D966D1A-2535-4710-9F9D-8901F63B80A5}"/>
    <cellStyle name="Normal 8 4 3 2 3 3" xfId="3870" xr:uid="{8353DD3B-C225-42D2-9E18-2EAD50D4D016}"/>
    <cellStyle name="Normal 8 4 3 2 3 4" xfId="3871" xr:uid="{B69807A2-72C9-4A78-84F0-73D2C5D92F91}"/>
    <cellStyle name="Normal 8 4 3 2 4" xfId="2191" xr:uid="{DD09A759-35AC-408C-B976-5976716EF142}"/>
    <cellStyle name="Normal 8 4 3 2 5" xfId="3872" xr:uid="{5E2529B8-4D99-43EC-ABA5-A4ABE054FE1E}"/>
    <cellStyle name="Normal 8 4 3 2 6" xfId="3873" xr:uid="{B16D02DA-D09F-45F8-B300-64F4E4684D70}"/>
    <cellStyle name="Normal 8 4 3 3" xfId="806" xr:uid="{592ED82A-2042-4B6F-A779-221004CA66CD}"/>
    <cellStyle name="Normal 8 4 3 3 2" xfId="2192" xr:uid="{23D4CF85-8162-4CAC-896E-3371EC5B8B10}"/>
    <cellStyle name="Normal 8 4 3 3 2 2" xfId="2193" xr:uid="{D166917E-8A4F-4845-9C8A-CDAE2C98516E}"/>
    <cellStyle name="Normal 8 4 3 3 2 3" xfId="3874" xr:uid="{EB1FD083-BCFB-4ECF-A191-BA5CAA103BF0}"/>
    <cellStyle name="Normal 8 4 3 3 2 4" xfId="3875" xr:uid="{6B4A16B4-8F26-4051-B1A0-67E92FE7DD27}"/>
    <cellStyle name="Normal 8 4 3 3 3" xfId="2194" xr:uid="{0B354C47-3374-49AA-A931-42A129D69876}"/>
    <cellStyle name="Normal 8 4 3 3 4" xfId="3876" xr:uid="{099E4AE4-7751-4226-8D3C-00CDDBE254A5}"/>
    <cellStyle name="Normal 8 4 3 3 5" xfId="3877" xr:uid="{9F4DB3D6-8BCA-4850-82F4-A356AABE31F0}"/>
    <cellStyle name="Normal 8 4 3 4" xfId="2195" xr:uid="{4F6DA755-21C3-4E84-9E5C-42A6C75CB67D}"/>
    <cellStyle name="Normal 8 4 3 4 2" xfId="2196" xr:uid="{ECB608B8-D849-4F67-9C59-3A38259F94DC}"/>
    <cellStyle name="Normal 8 4 3 4 3" xfId="3878" xr:uid="{9AB2D8CE-FD19-40AF-B197-A7FA90F1E0E3}"/>
    <cellStyle name="Normal 8 4 3 4 4" xfId="3879" xr:uid="{54E5E462-7D55-4E61-8C58-C2CAE7134C67}"/>
    <cellStyle name="Normal 8 4 3 5" xfId="2197" xr:uid="{C59DBD6D-8F38-4A9A-AEE7-0749DC64FB75}"/>
    <cellStyle name="Normal 8 4 3 5 2" xfId="3880" xr:uid="{8B6BCFEA-9D94-476D-A47A-B321E336D12A}"/>
    <cellStyle name="Normal 8 4 3 5 3" xfId="3881" xr:uid="{1EE8BCF0-5519-46B0-B442-1563349DDAFA}"/>
    <cellStyle name="Normal 8 4 3 5 4" xfId="3882" xr:uid="{CA65C648-9FC4-4E59-BC37-87BDCF067AD3}"/>
    <cellStyle name="Normal 8 4 3 6" xfId="3883" xr:uid="{71118F51-D102-4F4D-BA77-9230B51F0324}"/>
    <cellStyle name="Normal 8 4 3 7" xfId="3884" xr:uid="{27764870-31AE-4ED6-AB59-085917D27B8D}"/>
    <cellStyle name="Normal 8 4 3 8" xfId="3885" xr:uid="{7D3DF47B-FC23-44EB-9145-B8EAE1DE1F3D}"/>
    <cellStyle name="Normal 8 4 4" xfId="392" xr:uid="{D49D20AD-3501-4397-871A-555C81098CFC}"/>
    <cellStyle name="Normal 8 4 4 2" xfId="807" xr:uid="{D8E810C2-5553-4156-B504-3BE1E9FA45F6}"/>
    <cellStyle name="Normal 8 4 4 2 2" xfId="808" xr:uid="{EA327ECE-06B6-42B5-BDF6-E01254E2B44E}"/>
    <cellStyle name="Normal 8 4 4 2 2 2" xfId="2198" xr:uid="{90DE6FB1-E29F-4599-B4CE-A7F7F58093A0}"/>
    <cellStyle name="Normal 8 4 4 2 2 3" xfId="3886" xr:uid="{F902E46F-9D8F-489F-A2FC-65B513F13051}"/>
    <cellStyle name="Normal 8 4 4 2 2 4" xfId="3887" xr:uid="{CFA6392B-C397-4C13-AEB9-39186B84BF32}"/>
    <cellStyle name="Normal 8 4 4 2 3" xfId="2199" xr:uid="{4356E6A7-D102-42D8-A14E-86EA878E4CC6}"/>
    <cellStyle name="Normal 8 4 4 2 4" xfId="3888" xr:uid="{E0BCDE1E-A2FA-4956-A561-7397EB31BE59}"/>
    <cellStyle name="Normal 8 4 4 2 5" xfId="3889" xr:uid="{10817691-1D3D-4302-9EBC-453EB61D550C}"/>
    <cellStyle name="Normal 8 4 4 3" xfId="809" xr:uid="{3DB371EA-DEF7-4F27-8F3B-6A7D92FFE9D4}"/>
    <cellStyle name="Normal 8 4 4 3 2" xfId="2200" xr:uid="{C44CBC6A-2E60-44A8-98E5-27CDFBD95915}"/>
    <cellStyle name="Normal 8 4 4 3 3" xfId="3890" xr:uid="{290FFB4E-DF86-4C4C-91EE-4020D48F2DCC}"/>
    <cellStyle name="Normal 8 4 4 3 4" xfId="3891" xr:uid="{DF9DF452-7AC7-4D46-B90E-52E15C05BAE5}"/>
    <cellStyle name="Normal 8 4 4 4" xfId="2201" xr:uid="{ACA15C27-17C9-456B-8913-6025ECA43F13}"/>
    <cellStyle name="Normal 8 4 4 4 2" xfId="3892" xr:uid="{6AF8C2DF-E729-479F-BEB4-8818AC14BC54}"/>
    <cellStyle name="Normal 8 4 4 4 3" xfId="3893" xr:uid="{B34EF33E-E172-4BB1-A82A-B424CFC3079F}"/>
    <cellStyle name="Normal 8 4 4 4 4" xfId="3894" xr:uid="{98D38B6C-0B8E-4F21-941B-CA9CCC113A25}"/>
    <cellStyle name="Normal 8 4 4 5" xfId="3895" xr:uid="{C48DFEC1-1AA6-4C78-9707-9DF78DE33824}"/>
    <cellStyle name="Normal 8 4 4 6" xfId="3896" xr:uid="{18AFB8D8-6C58-497D-88B4-EB089F56A310}"/>
    <cellStyle name="Normal 8 4 4 7" xfId="3897" xr:uid="{8F88D6FE-D0FC-48A4-93DB-4EC518DC2882}"/>
    <cellStyle name="Normal 8 4 5" xfId="393" xr:uid="{22F66C2D-968A-41D4-8FF0-60FE463E9876}"/>
    <cellStyle name="Normal 8 4 5 2" xfId="810" xr:uid="{843C35AF-A37B-4047-8F74-2B23FC4589C3}"/>
    <cellStyle name="Normal 8 4 5 2 2" xfId="2202" xr:uid="{59504E08-B1EE-4E81-87AE-591BC1143D6F}"/>
    <cellStyle name="Normal 8 4 5 2 3" xfId="3898" xr:uid="{30F71420-BD55-4403-A524-83A806FC63CC}"/>
    <cellStyle name="Normal 8 4 5 2 4" xfId="3899" xr:uid="{59CF06FA-6B5B-44D6-B4FF-F2A078E71B23}"/>
    <cellStyle name="Normal 8 4 5 3" xfId="2203" xr:uid="{BC1B8B85-1F26-4C75-9ABE-C48B746B5826}"/>
    <cellStyle name="Normal 8 4 5 3 2" xfId="3900" xr:uid="{3CAADB4A-124C-4C55-A353-31103053C73D}"/>
    <cellStyle name="Normal 8 4 5 3 3" xfId="3901" xr:uid="{A34E18FE-DA9A-435D-9A2A-F829069A9568}"/>
    <cellStyle name="Normal 8 4 5 3 4" xfId="3902" xr:uid="{318178FB-D0F1-4035-8132-605D6ACC4333}"/>
    <cellStyle name="Normal 8 4 5 4" xfId="3903" xr:uid="{CC84E649-0E79-4FD3-9ECA-6B6762A13FC8}"/>
    <cellStyle name="Normal 8 4 5 5" xfId="3904" xr:uid="{E24FCADC-F428-498C-8C5E-1E6DFA65DB35}"/>
    <cellStyle name="Normal 8 4 5 6" xfId="3905" xr:uid="{5A018355-3600-490B-AD1E-A983D81B54DC}"/>
    <cellStyle name="Normal 8 4 6" xfId="811" xr:uid="{333C4176-8251-49E9-B1C1-F470B841A441}"/>
    <cellStyle name="Normal 8 4 6 2" xfId="2204" xr:uid="{806C18B2-55B8-43AB-A2D8-BDAF04FF22B0}"/>
    <cellStyle name="Normal 8 4 6 2 2" xfId="3906" xr:uid="{D2F5201E-1D15-4EE5-96EA-8F52C6E3CD45}"/>
    <cellStyle name="Normal 8 4 6 2 3" xfId="3907" xr:uid="{853F5CCA-22EA-431E-9B8C-CC41FF53A88A}"/>
    <cellStyle name="Normal 8 4 6 2 4" xfId="3908" xr:uid="{4E3D7D38-89D4-4DA0-8A8B-95E9B38D1B8B}"/>
    <cellStyle name="Normal 8 4 6 3" xfId="3909" xr:uid="{45FFDF16-A187-4B94-AC81-0806860DB93D}"/>
    <cellStyle name="Normal 8 4 6 4" xfId="3910" xr:uid="{74E365A0-E3DD-4ABF-85DD-2D3142E98170}"/>
    <cellStyle name="Normal 8 4 6 5" xfId="3911" xr:uid="{2419D62A-2415-400B-8749-C6666FB4B8E4}"/>
    <cellStyle name="Normal 8 4 7" xfId="2205" xr:uid="{93A6F227-36E4-4491-BCE2-F1A73739C343}"/>
    <cellStyle name="Normal 8 4 7 2" xfId="3912" xr:uid="{3136C22D-0FBC-4B7B-BCBE-CEBA4242938D}"/>
    <cellStyle name="Normal 8 4 7 3" xfId="3913" xr:uid="{EA5D14EC-C445-4275-A2CC-0C2B7DACBA3A}"/>
    <cellStyle name="Normal 8 4 7 4" xfId="3914" xr:uid="{81F71613-0821-4A84-A102-2854999AB891}"/>
    <cellStyle name="Normal 8 4 8" xfId="3915" xr:uid="{E7A2AB4E-9691-48A4-9FA2-C93A659AB646}"/>
    <cellStyle name="Normal 8 4 8 2" xfId="3916" xr:uid="{6B431FE5-FB34-4052-8C27-863500DDEF66}"/>
    <cellStyle name="Normal 8 4 8 3" xfId="3917" xr:uid="{AD822B3C-6B68-4B27-9FD3-C4651077726B}"/>
    <cellStyle name="Normal 8 4 8 4" xfId="3918" xr:uid="{2DB6FDB2-3261-4DFB-889D-009E83236526}"/>
    <cellStyle name="Normal 8 4 9" xfId="3919" xr:uid="{43553CA0-B658-4384-BC1C-CFEE2F8AC8F9}"/>
    <cellStyle name="Normal 8 5" xfId="161" xr:uid="{CA14F407-7E0D-4349-A442-DB47077A58E6}"/>
    <cellStyle name="Normal 8 5 2" xfId="162" xr:uid="{0688D1FA-6423-4C9C-8D47-5A3BFB345F7A}"/>
    <cellStyle name="Normal 8 5 2 2" xfId="394" xr:uid="{605ED9A4-D492-4B93-9E3E-0A7E809E4615}"/>
    <cellStyle name="Normal 8 5 2 2 2" xfId="812" xr:uid="{E956523C-324E-4C6E-A35E-3138CA37C65B}"/>
    <cellStyle name="Normal 8 5 2 2 2 2" xfId="2206" xr:uid="{E51CB1C3-91A9-4928-93AF-BFF720E2EC3C}"/>
    <cellStyle name="Normal 8 5 2 2 2 2 2" xfId="5933" xr:uid="{380B4033-93F4-42DB-966D-7CF765D8B7CB}"/>
    <cellStyle name="Normal 8 5 2 2 2 3" xfId="3920" xr:uid="{DE07136A-0694-42A7-A0D5-A26699393172}"/>
    <cellStyle name="Normal 8 5 2 2 2 4" xfId="3921" xr:uid="{1AB1DCE5-5CA4-4798-8508-DABFF6CEC4A9}"/>
    <cellStyle name="Normal 8 5 2 2 3" xfId="2207" xr:uid="{D52F69E5-0B0A-40CA-BDF5-42E05887345B}"/>
    <cellStyle name="Normal 8 5 2 2 3 2" xfId="3922" xr:uid="{6D18ED57-176E-49A7-99CE-42EA82709161}"/>
    <cellStyle name="Normal 8 5 2 2 3 3" xfId="3923" xr:uid="{D470976C-E7E9-4BCC-B3CC-92FC15D5067F}"/>
    <cellStyle name="Normal 8 5 2 2 3 4" xfId="3924" xr:uid="{83D6648A-526A-4EF3-BC50-5BD7BC70716C}"/>
    <cellStyle name="Normal 8 5 2 2 4" xfId="3925" xr:uid="{EBF9C070-C881-4364-94EF-27F21FBD2601}"/>
    <cellStyle name="Normal 8 5 2 2 5" xfId="3926" xr:uid="{76485EEB-9C0B-46AA-9BBC-BC201F815C9A}"/>
    <cellStyle name="Normal 8 5 2 2 6" xfId="3927" xr:uid="{18D87116-BCC6-4586-AC52-C8BF40C43A62}"/>
    <cellStyle name="Normal 8 5 2 3" xfId="813" xr:uid="{D1717D12-CAD4-4BF0-A9C6-7F4375AB8BC0}"/>
    <cellStyle name="Normal 8 5 2 3 2" xfId="2208" xr:uid="{38C2759C-9974-4C36-9BED-FD065684E580}"/>
    <cellStyle name="Normal 8 5 2 3 2 2" xfId="3928" xr:uid="{89DE446C-36D6-4952-9B11-5E345983EDEC}"/>
    <cellStyle name="Normal 8 5 2 3 2 3" xfId="3929" xr:uid="{29512E5E-605A-4CB1-AEF9-2121646A6EC4}"/>
    <cellStyle name="Normal 8 5 2 3 2 4" xfId="3930" xr:uid="{90AC81EB-873D-4688-8AFE-0F5A795F9894}"/>
    <cellStyle name="Normal 8 5 2 3 3" xfId="3931" xr:uid="{2A6A72FC-D551-4882-BCEA-BC9424E00E43}"/>
    <cellStyle name="Normal 8 5 2 3 4" xfId="3932" xr:uid="{2F9BA065-4EF5-43A2-963F-2C5CD00C5E82}"/>
    <cellStyle name="Normal 8 5 2 3 5" xfId="3933" xr:uid="{AE5E65FB-9568-41AB-885F-FDD14B5CB5BD}"/>
    <cellStyle name="Normal 8 5 2 4" xfId="2209" xr:uid="{C926DDB6-C2E2-43B6-83AE-B3FCB171C617}"/>
    <cellStyle name="Normal 8 5 2 4 2" xfId="3934" xr:uid="{18BB58B5-7AFE-4D3F-8C55-62DFE5B578F9}"/>
    <cellStyle name="Normal 8 5 2 4 3" xfId="3935" xr:uid="{33773481-E815-4E76-AF10-79782C9019E4}"/>
    <cellStyle name="Normal 8 5 2 4 4" xfId="3936" xr:uid="{65933D8B-CBB1-438A-86ED-C3B5EE860C51}"/>
    <cellStyle name="Normal 8 5 2 5" xfId="3937" xr:uid="{14003EB0-FFBA-47BD-AD49-97281A47677E}"/>
    <cellStyle name="Normal 8 5 2 5 2" xfId="3938" xr:uid="{3AFE0FFA-305C-4D60-A7E2-0AE40D819C45}"/>
    <cellStyle name="Normal 8 5 2 5 3" xfId="3939" xr:uid="{6D4B5AA3-0FC9-487E-A433-735D5EE4B73D}"/>
    <cellStyle name="Normal 8 5 2 5 4" xfId="3940" xr:uid="{F5811197-536E-4B82-9F57-934F037EC25A}"/>
    <cellStyle name="Normal 8 5 2 6" xfId="3941" xr:uid="{91A3B4AF-0A5A-4588-B8A9-47B9F207D033}"/>
    <cellStyle name="Normal 8 5 2 7" xfId="3942" xr:uid="{9CAADF01-6DBE-42C5-86AF-56175B7A611C}"/>
    <cellStyle name="Normal 8 5 2 8" xfId="3943" xr:uid="{B6ACDCF4-88AD-42D6-8B26-1028BAAF1C6B}"/>
    <cellStyle name="Normal 8 5 3" xfId="395" xr:uid="{E720DD64-0F42-46A4-AA3C-EDC09AF9C86B}"/>
    <cellStyle name="Normal 8 5 3 2" xfId="814" xr:uid="{372B4042-C636-41E6-A215-E0FA6024E631}"/>
    <cellStyle name="Normal 8 5 3 2 2" xfId="815" xr:uid="{54634BF6-D6D1-4B95-9765-DB0CEB6EC4F0}"/>
    <cellStyle name="Normal 8 5 3 2 2 2" xfId="5934" xr:uid="{53AEF229-6F4B-4776-9B56-0604B2D9FF7C}"/>
    <cellStyle name="Normal 8 5 3 2 3" xfId="3944" xr:uid="{87C1708E-D292-4675-9F5D-660BC54F6356}"/>
    <cellStyle name="Normal 8 5 3 2 4" xfId="3945" xr:uid="{66DA3E03-0DF1-47C7-A451-508CC1EDF966}"/>
    <cellStyle name="Normal 8 5 3 3" xfId="816" xr:uid="{FB7347B2-3D78-4420-B7E1-D44998FDAFD2}"/>
    <cellStyle name="Normal 8 5 3 3 2" xfId="3946" xr:uid="{9D36798D-8F8D-4AAF-86C1-8948CFA4CB61}"/>
    <cellStyle name="Normal 8 5 3 3 3" xfId="3947" xr:uid="{A6701BA4-153D-49A3-8989-78E5EA2C5251}"/>
    <cellStyle name="Normal 8 5 3 3 4" xfId="3948" xr:uid="{9E324905-FECB-428A-81CE-449E5E3B26FE}"/>
    <cellStyle name="Normal 8 5 3 4" xfId="3949" xr:uid="{9BDCA5A3-0B70-4723-A760-FE414794B93D}"/>
    <cellStyle name="Normal 8 5 3 5" xfId="3950" xr:uid="{279BF844-ADA2-480B-8B4C-C1924773B0A7}"/>
    <cellStyle name="Normal 8 5 3 6" xfId="3951" xr:uid="{FC75F5DB-3757-4A08-ACAB-AA0ED86E3F2F}"/>
    <cellStyle name="Normal 8 5 4" xfId="396" xr:uid="{1DD97000-00A1-421E-BF2B-D1EDE3F668C0}"/>
    <cellStyle name="Normal 8 5 4 2" xfId="817" xr:uid="{C871F7D9-5B54-47E4-8BFD-AF42AB6DA848}"/>
    <cellStyle name="Normal 8 5 4 2 2" xfId="3952" xr:uid="{D87D2DF8-200C-4A20-96B9-4EFCB48C5B50}"/>
    <cellStyle name="Normal 8 5 4 2 3" xfId="3953" xr:uid="{0A7C48B0-B916-4A93-9848-9A791466C2FE}"/>
    <cellStyle name="Normal 8 5 4 2 4" xfId="3954" xr:uid="{C8EE99BA-7C6F-4926-B1B6-F507688E505B}"/>
    <cellStyle name="Normal 8 5 4 3" xfId="3955" xr:uid="{79CE32EF-27E7-4AD6-912B-9F9B896F55A4}"/>
    <cellStyle name="Normal 8 5 4 4" xfId="3956" xr:uid="{CF85D002-2060-4C42-84A7-9A87F1548029}"/>
    <cellStyle name="Normal 8 5 4 5" xfId="3957" xr:uid="{D4E67C9E-486E-4C61-A02B-8A6329F603A9}"/>
    <cellStyle name="Normal 8 5 5" xfId="818" xr:uid="{7FE209FE-876D-400F-8707-3ADF7400231E}"/>
    <cellStyle name="Normal 8 5 5 2" xfId="3958" xr:uid="{ACBBBD17-BAE6-45A4-ADE4-1ACEB81090EB}"/>
    <cellStyle name="Normal 8 5 5 3" xfId="3959" xr:uid="{734A2717-E54A-4B49-84C8-FC97DC42D859}"/>
    <cellStyle name="Normal 8 5 5 4" xfId="3960" xr:uid="{4D51FC80-0A9A-44F5-9F05-830217232D26}"/>
    <cellStyle name="Normal 8 5 6" xfId="3961" xr:uid="{6DF04C05-B12F-4B94-AAAC-F050CDA13992}"/>
    <cellStyle name="Normal 8 5 6 2" xfId="3962" xr:uid="{028F6D64-CEFF-4847-965E-D5204B6250DF}"/>
    <cellStyle name="Normal 8 5 6 3" xfId="3963" xr:uid="{09F2229D-9CD1-4100-A1B6-E69806FB61F2}"/>
    <cellStyle name="Normal 8 5 6 4" xfId="3964" xr:uid="{51EE3E6B-28DD-4DE0-A169-DEA9AA94D389}"/>
    <cellStyle name="Normal 8 5 7" xfId="3965" xr:uid="{0DAFA2BB-E165-48E2-829B-A0DE46FE12FB}"/>
    <cellStyle name="Normal 8 5 8" xfId="3966" xr:uid="{D9E3E841-C0AF-4AB7-A167-CEACB5BDDACF}"/>
    <cellStyle name="Normal 8 5 9" xfId="3967" xr:uid="{07D3A9CC-D9A8-43F6-B396-F892BBD23417}"/>
    <cellStyle name="Normal 8 6" xfId="163" xr:uid="{35C2A861-67E5-48FA-9231-068A8D63D209}"/>
    <cellStyle name="Normal 8 6 2" xfId="397" xr:uid="{2C1D4826-0E13-47CA-ADFE-27AB5A35ECA4}"/>
    <cellStyle name="Normal 8 6 2 2" xfId="819" xr:uid="{167656E2-1F92-46B2-89AB-4E128808FEF2}"/>
    <cellStyle name="Normal 8 6 2 2 2" xfId="2210" xr:uid="{8E88CDB4-6A80-4F71-B330-0F852306B053}"/>
    <cellStyle name="Normal 8 6 2 2 2 2" xfId="2211" xr:uid="{771EA768-6C3B-4851-89B1-9DF78B095720}"/>
    <cellStyle name="Normal 8 6 2 2 3" xfId="2212" xr:uid="{670CD5A3-DE2C-4101-8EAC-5CC2F778BE6C}"/>
    <cellStyle name="Normal 8 6 2 2 4" xfId="3968" xr:uid="{D3885284-4107-49E0-9B15-1DEE1063F1D7}"/>
    <cellStyle name="Normal 8 6 2 3" xfId="2213" xr:uid="{6F8EEFC2-A8A7-476D-8246-1D16462EDF13}"/>
    <cellStyle name="Normal 8 6 2 3 2" xfId="2214" xr:uid="{6972C408-DE43-462A-BBBB-6CE7C11B9A59}"/>
    <cellStyle name="Normal 8 6 2 3 3" xfId="3969" xr:uid="{2DC0A7F5-1872-4516-B715-57652AD21F08}"/>
    <cellStyle name="Normal 8 6 2 3 4" xfId="3970" xr:uid="{63C1CFF4-F683-4953-8A14-782079CFDCCC}"/>
    <cellStyle name="Normal 8 6 2 4" xfId="2215" xr:uid="{70752F9E-8BA0-45B7-B314-ECC4F3D7C031}"/>
    <cellStyle name="Normal 8 6 2 5" xfId="3971" xr:uid="{9B103CD5-3BCA-46C1-BD71-BB407D7ABEC8}"/>
    <cellStyle name="Normal 8 6 2 6" xfId="3972" xr:uid="{A38CD5A0-F142-4381-BBDA-8240DAD423A0}"/>
    <cellStyle name="Normal 8 6 3" xfId="820" xr:uid="{589E95D7-DA7D-41BA-BD72-5A836B0DFB17}"/>
    <cellStyle name="Normal 8 6 3 2" xfId="2216" xr:uid="{FC851772-43A3-42B8-87AE-3D03929C0491}"/>
    <cellStyle name="Normal 8 6 3 2 2" xfId="2217" xr:uid="{84789ACC-D97C-43AB-9BF8-F99B9FC5E70F}"/>
    <cellStyle name="Normal 8 6 3 2 3" xfId="3973" xr:uid="{359F6A69-75ED-40B2-8341-7A4E1ABB6A81}"/>
    <cellStyle name="Normal 8 6 3 2 4" xfId="3974" xr:uid="{58BB433E-66F4-49BE-8776-DCA77902C1A9}"/>
    <cellStyle name="Normal 8 6 3 3" xfId="2218" xr:uid="{A8D6EDAF-40D1-4D71-9480-B82F33A5580A}"/>
    <cellStyle name="Normal 8 6 3 4" xfId="3975" xr:uid="{8BCBD91B-801C-4525-8ADD-C0F1C1E64E4D}"/>
    <cellStyle name="Normal 8 6 3 5" xfId="3976" xr:uid="{B90329F5-5109-4BC7-B85D-312BD6F8314A}"/>
    <cellStyle name="Normal 8 6 4" xfId="2219" xr:uid="{21789AB8-C166-4913-8844-AF547B96ADED}"/>
    <cellStyle name="Normal 8 6 4 2" xfId="2220" xr:uid="{B13A74CC-F53A-45BC-971A-E2A591741C4B}"/>
    <cellStyle name="Normal 8 6 4 3" xfId="3977" xr:uid="{B970391E-A630-4876-A1A2-F7EAF1ECC0F7}"/>
    <cellStyle name="Normal 8 6 4 4" xfId="3978" xr:uid="{375D535D-C6AB-4B32-835D-BC59A3DAE2ED}"/>
    <cellStyle name="Normal 8 6 5" xfId="2221" xr:uid="{DAB05C75-54FB-4917-9E7E-0BDC8536B544}"/>
    <cellStyle name="Normal 8 6 5 2" xfId="3979" xr:uid="{D2047554-6C4B-4966-BFCA-018EE732A2DE}"/>
    <cellStyle name="Normal 8 6 5 3" xfId="3980" xr:uid="{435963D2-82E4-470F-995E-E6DF5D62A21A}"/>
    <cellStyle name="Normal 8 6 5 4" xfId="3981" xr:uid="{38D64C71-DBE1-4629-AAF3-D11BCFFAFBDD}"/>
    <cellStyle name="Normal 8 6 6" xfId="3982" xr:uid="{4B73C221-2E5D-4CFD-8620-179523A6CC2D}"/>
    <cellStyle name="Normal 8 6 7" xfId="3983" xr:uid="{5BC65822-98AB-40A4-87DB-44632E4CD22A}"/>
    <cellStyle name="Normal 8 6 8" xfId="3984" xr:uid="{CAC72397-D167-4E49-81C4-4E1A825C9227}"/>
    <cellStyle name="Normal 8 7" xfId="398" xr:uid="{A9C9AF1B-15D8-425C-875B-CF21818EF541}"/>
    <cellStyle name="Normal 8 7 2" xfId="821" xr:uid="{7ABDB2B4-7DE0-4A96-8607-B2212912DCE0}"/>
    <cellStyle name="Normal 8 7 2 2" xfId="822" xr:uid="{4F393339-1479-41B1-9156-4A73A789CB33}"/>
    <cellStyle name="Normal 8 7 2 2 2" xfId="2222" xr:uid="{8E63A162-DB50-423F-9C8B-8A6A5C3BAA84}"/>
    <cellStyle name="Normal 8 7 2 2 3" xfId="3985" xr:uid="{0D4221E3-3C2A-4057-9867-9309BAD6241E}"/>
    <cellStyle name="Normal 8 7 2 2 4" xfId="3986" xr:uid="{A62C7C72-E088-4E72-A817-39EF7EB0A724}"/>
    <cellStyle name="Normal 8 7 2 3" xfId="2223" xr:uid="{86832906-91C3-455D-AB40-575C6FD34E04}"/>
    <cellStyle name="Normal 8 7 2 4" xfId="3987" xr:uid="{F963C0AF-C0F4-424E-A4D1-5ACD4E2BA226}"/>
    <cellStyle name="Normal 8 7 2 5" xfId="3988" xr:uid="{59BAA8C2-505C-49A9-95E1-098CD3D2CD1D}"/>
    <cellStyle name="Normal 8 7 3" xfId="823" xr:uid="{DDFAAA11-B9C5-4497-B92E-E2F007EB6AB4}"/>
    <cellStyle name="Normal 8 7 3 2" xfId="2224" xr:uid="{B93EA624-B0E3-4767-A8F2-EEEDF8C93C2E}"/>
    <cellStyle name="Normal 8 7 3 3" xfId="3989" xr:uid="{6C689163-F170-4AE2-9D93-F5639DA9CDE5}"/>
    <cellStyle name="Normal 8 7 3 4" xfId="3990" xr:uid="{CF546C32-ABB6-41D5-9FA7-03C229A3874F}"/>
    <cellStyle name="Normal 8 7 4" xfId="2225" xr:uid="{045FD1EA-8559-4020-A6C6-FB0D2377E708}"/>
    <cellStyle name="Normal 8 7 4 2" xfId="3991" xr:uid="{617B4F20-209B-4CBA-9059-4DDF01735160}"/>
    <cellStyle name="Normal 8 7 4 3" xfId="3992" xr:uid="{54595DA2-DB93-4B59-B726-7DBB794807CD}"/>
    <cellStyle name="Normal 8 7 4 4" xfId="3993" xr:uid="{74C410CD-9A27-43B6-9F71-C97127FDEF7E}"/>
    <cellStyle name="Normal 8 7 5" xfId="3994" xr:uid="{7B487694-8D4A-4679-9203-FBE96AC02520}"/>
    <cellStyle name="Normal 8 7 6" xfId="3995" xr:uid="{BA7068E5-C1F0-44B0-8DD9-BC403D4287A8}"/>
    <cellStyle name="Normal 8 7 7" xfId="3996" xr:uid="{F733E6EC-1458-4FA6-BCBC-68A6C971B46B}"/>
    <cellStyle name="Normal 8 8" xfId="399" xr:uid="{7DD85C55-DA59-4AEF-AA73-19A90684A55E}"/>
    <cellStyle name="Normal 8 8 2" xfId="824" xr:uid="{FCE9A034-5C61-4340-9859-E8233DA72E8F}"/>
    <cellStyle name="Normal 8 8 2 2" xfId="2226" xr:uid="{97EA9CA2-7D35-47D1-9CBB-D7449A54816D}"/>
    <cellStyle name="Normal 8 8 2 3" xfId="3997" xr:uid="{2D4AB313-D083-4179-AD01-20BABD156499}"/>
    <cellStyle name="Normal 8 8 2 4" xfId="3998" xr:uid="{5AF3E5AB-3227-443B-AF3E-B98320D9E3D5}"/>
    <cellStyle name="Normal 8 8 3" xfId="2227" xr:uid="{F0D71F33-A399-42EF-B092-9230B278A2CE}"/>
    <cellStyle name="Normal 8 8 3 2" xfId="3999" xr:uid="{ADAE886A-CB91-4E77-8483-CDE991032C2B}"/>
    <cellStyle name="Normal 8 8 3 3" xfId="4000" xr:uid="{116F5E09-7016-4BD6-A72B-E221D486519F}"/>
    <cellStyle name="Normal 8 8 3 4" xfId="4001" xr:uid="{1FD835CF-3EEF-47F3-B795-82193398B98D}"/>
    <cellStyle name="Normal 8 8 4" xfId="4002" xr:uid="{8C8BDC20-74D3-4A9C-85B9-C1B8A185CE87}"/>
    <cellStyle name="Normal 8 8 5" xfId="4003" xr:uid="{65B5E2FD-4EF2-4CE9-B0AD-CBCED8798C8F}"/>
    <cellStyle name="Normal 8 8 6" xfId="4004" xr:uid="{3FBDE1D1-8047-4B17-9AFF-167897D0E20B}"/>
    <cellStyle name="Normal 8 9" xfId="400" xr:uid="{4D163DEB-097B-41DD-B6C2-0C08F75F8347}"/>
    <cellStyle name="Normal 8 9 2" xfId="2228" xr:uid="{55AA5334-92F9-480A-A80A-49CD1DF7F9D8}"/>
    <cellStyle name="Normal 8 9 2 2" xfId="4005" xr:uid="{10A2C110-15E1-401C-844F-CBA06134744B}"/>
    <cellStyle name="Normal 8 9 2 2 2" xfId="4410" xr:uid="{2F058C2F-E8FA-4C46-A601-25C6D8E86868}"/>
    <cellStyle name="Normal 8 9 2 2 3" xfId="4689" xr:uid="{6AFB4AD8-B778-4175-B6DE-8214301F7D9E}"/>
    <cellStyle name="Normal 8 9 2 3" xfId="4006" xr:uid="{72EC38EE-3BE3-45E5-891C-5B773C76E92A}"/>
    <cellStyle name="Normal 8 9 2 4" xfId="4007" xr:uid="{81027D29-BA6B-466B-B785-74BD407E512F}"/>
    <cellStyle name="Normal 8 9 3" xfId="4008" xr:uid="{BEA10B5A-787D-4D50-BA62-FFB81DFA80C3}"/>
    <cellStyle name="Normal 8 9 3 2" xfId="5343" xr:uid="{8437DE81-5EE4-4820-BC5E-A597D1A88941}"/>
    <cellStyle name="Normal 8 9 4" xfId="4009" xr:uid="{B55A6173-C11E-47CB-B662-CABA25A59D96}"/>
    <cellStyle name="Normal 8 9 4 2" xfId="4580" xr:uid="{DECD6757-6D5E-4743-A1DF-0A9B3310069E}"/>
    <cellStyle name="Normal 8 9 4 3" xfId="4690" xr:uid="{A731AA9F-8BDD-4999-99DE-45598A97EA6F}"/>
    <cellStyle name="Normal 8 9 4 4" xfId="4609" xr:uid="{218EE962-B2C2-47A0-AC6B-063D28D66A1C}"/>
    <cellStyle name="Normal 8 9 5" xfId="4010" xr:uid="{1D2738BF-C6D5-4D52-9581-AC2BE27A6BF8}"/>
    <cellStyle name="Normal 9" xfId="164" xr:uid="{3007B038-D206-49F7-901C-EA41B4980B32}"/>
    <cellStyle name="Normal 9 10" xfId="401" xr:uid="{36E07282-1F32-4CF8-8421-6F1300979FC4}"/>
    <cellStyle name="Normal 9 10 2" xfId="2229" xr:uid="{A79755F0-FA8F-4DCB-9546-71FE9CB5E4D1}"/>
    <cellStyle name="Normal 9 10 2 2" xfId="4011" xr:uid="{2F8899AD-D632-4E22-87A8-7C6B603EF34C}"/>
    <cellStyle name="Normal 9 10 2 3" xfId="4012" xr:uid="{6FEBC570-632E-4679-AD35-FCC55BC5C861}"/>
    <cellStyle name="Normal 9 10 2 4" xfId="4013" xr:uid="{8F716063-DEBB-4214-BAFE-284700F3F7F0}"/>
    <cellStyle name="Normal 9 10 3" xfId="4014" xr:uid="{6912E623-D42E-4EE0-A77F-893EF823C9D7}"/>
    <cellStyle name="Normal 9 10 4" xfId="4015" xr:uid="{69BAC1E1-67F5-49D6-94A2-D9AAB201B75F}"/>
    <cellStyle name="Normal 9 10 5" xfId="4016" xr:uid="{62251873-4D80-49E5-8CD6-E5066FA597F5}"/>
    <cellStyle name="Normal 9 11" xfId="2230" xr:uid="{36BF394A-0538-4E2C-AF11-18E21115D008}"/>
    <cellStyle name="Normal 9 11 2" xfId="4017" xr:uid="{7F9A91DB-4824-4A4A-8C79-BB41D2BDCD9A}"/>
    <cellStyle name="Normal 9 11 2 2" xfId="6071" xr:uid="{C9CE4FEC-4B17-4252-8D09-BDAB14735B4C}"/>
    <cellStyle name="Normal 9 11 3" xfId="4018" xr:uid="{DFB7C8D2-A413-4F0F-A569-62FFBCAA462A}"/>
    <cellStyle name="Normal 9 11 4" xfId="4019" xr:uid="{073DB470-272C-447F-BA5F-79EAE979AB12}"/>
    <cellStyle name="Normal 9 12" xfId="4020" xr:uid="{BF5C8A35-8082-4FC5-A09A-14A2E78867A4}"/>
    <cellStyle name="Normal 9 12 2" xfId="4021" xr:uid="{FD1A708E-EFF6-49B8-8A73-22CDDF3FD52B}"/>
    <cellStyle name="Normal 9 12 3" xfId="4022" xr:uid="{7430E219-7E3C-4EC7-9E3E-AFE3A9FD07AE}"/>
    <cellStyle name="Normal 9 12 4" xfId="4023" xr:uid="{81EFF09F-3849-452F-9246-64DD567A4498}"/>
    <cellStyle name="Normal 9 13" xfId="4024" xr:uid="{633CDC05-FF5A-4C62-9826-456DFE57F8CF}"/>
    <cellStyle name="Normal 9 13 2" xfId="4025" xr:uid="{007D0FEA-4485-4B9F-8B9D-228C43BAC6E9}"/>
    <cellStyle name="Normal 9 14" xfId="4026" xr:uid="{49E7DB17-66D8-46F8-A314-7EE430E196C4}"/>
    <cellStyle name="Normal 9 15" xfId="4027" xr:uid="{B9200E53-A735-40B4-8723-A49C7B88F670}"/>
    <cellStyle name="Normal 9 16" xfId="4028" xr:uid="{290E977B-1E4A-4359-A335-DBF8A6110629}"/>
    <cellStyle name="Normal 9 2" xfId="165" xr:uid="{0467F2E1-C152-4956-AF48-A8BB5C6C6476}"/>
    <cellStyle name="Normal 9 2 2" xfId="402" xr:uid="{F3964C14-8A95-4B4F-942B-BD600E29EFC9}"/>
    <cellStyle name="Normal 9 2 2 2" xfId="4672" xr:uid="{18747E7F-0B72-4B89-A29C-8AF31860B543}"/>
    <cellStyle name="Normal 9 2 3" xfId="4561" xr:uid="{3034E901-20A6-46C3-8DEC-D796A816A82A}"/>
    <cellStyle name="Normal 9 3" xfId="166" xr:uid="{2D7980BE-9810-4019-B55D-2299547CA8F7}"/>
    <cellStyle name="Normal 9 3 10" xfId="4029" xr:uid="{9B5AB7E6-D8EC-40A0-AB0C-7F1752F2F5C5}"/>
    <cellStyle name="Normal 9 3 11" xfId="4030" xr:uid="{C8BE8698-70CC-4A24-BD91-A892FCEFA378}"/>
    <cellStyle name="Normal 9 3 2" xfId="167" xr:uid="{57D47B28-F466-4765-B279-0F28129B4678}"/>
    <cellStyle name="Normal 9 3 2 2" xfId="168" xr:uid="{5DCE853F-3798-4379-8FE0-BE9E7280229E}"/>
    <cellStyle name="Normal 9 3 2 2 2" xfId="403" xr:uid="{0961B4D2-5C72-44F1-8693-0D273DE30856}"/>
    <cellStyle name="Normal 9 3 2 2 2 2" xfId="825" xr:uid="{A90A3E25-6276-4E53-AFED-3838468A76CE}"/>
    <cellStyle name="Normal 9 3 2 2 2 2 2" xfId="826" xr:uid="{25BB517B-735F-4DD8-86E6-2385754BCA34}"/>
    <cellStyle name="Normal 9 3 2 2 2 2 2 2" xfId="2231" xr:uid="{74DFDF74-F3CD-47D5-9A58-7BC90BA9AA3A}"/>
    <cellStyle name="Normal 9 3 2 2 2 2 2 2 2" xfId="2232" xr:uid="{5D468D47-21CC-4780-8C11-E7EFA2D0319A}"/>
    <cellStyle name="Normal 9 3 2 2 2 2 2 2 2 2" xfId="5935" xr:uid="{9A7787A8-9846-4963-90DB-E02D500DD185}"/>
    <cellStyle name="Normal 9 3 2 2 2 2 2 2 3" xfId="5936" xr:uid="{72537FFF-9479-48C8-B954-636DF1A3E3B0}"/>
    <cellStyle name="Normal 9 3 2 2 2 2 2 3" xfId="2233" xr:uid="{9C57B487-34F2-4AA0-9CAA-B7D4A65EEA83}"/>
    <cellStyle name="Normal 9 3 2 2 2 2 2 3 2" xfId="5937" xr:uid="{EFB36527-936A-4743-A372-D48325926E58}"/>
    <cellStyle name="Normal 9 3 2 2 2 2 2 4" xfId="5938" xr:uid="{D40F2036-09E8-4315-A7F5-AD9A05BC047E}"/>
    <cellStyle name="Normal 9 3 2 2 2 2 3" xfId="2234" xr:uid="{C962974B-1ECD-4FD6-A470-4220567FD624}"/>
    <cellStyle name="Normal 9 3 2 2 2 2 3 2" xfId="2235" xr:uid="{FC582317-29BD-49C3-9718-FEEA0A5B9761}"/>
    <cellStyle name="Normal 9 3 2 2 2 2 3 2 2" xfId="5939" xr:uid="{EF01C2FE-A272-489B-88B6-E8F6CB6ECCE5}"/>
    <cellStyle name="Normal 9 3 2 2 2 2 3 3" xfId="5940" xr:uid="{5A955F59-F5E5-4D97-9B2B-DF851AE3D830}"/>
    <cellStyle name="Normal 9 3 2 2 2 2 4" xfId="2236" xr:uid="{3BFC22A8-1239-4A0A-AEC2-6A32A4CB7632}"/>
    <cellStyle name="Normal 9 3 2 2 2 2 4 2" xfId="5941" xr:uid="{3A6421D4-705D-422C-8998-7CBBE1A7C93B}"/>
    <cellStyle name="Normal 9 3 2 2 2 2 5" xfId="5942" xr:uid="{E807867D-E4CC-4090-9E02-3252A8A8DE9A}"/>
    <cellStyle name="Normal 9 3 2 2 2 3" xfId="827" xr:uid="{13C228AC-AB68-429A-9006-EAB1F809FDE0}"/>
    <cellStyle name="Normal 9 3 2 2 2 3 2" xfId="2237" xr:uid="{4768FCC7-8ED3-439E-A155-9754214EF5FF}"/>
    <cellStyle name="Normal 9 3 2 2 2 3 2 2" xfId="2238" xr:uid="{596CD3B2-F131-4438-8F9D-52F880AF9596}"/>
    <cellStyle name="Normal 9 3 2 2 2 3 2 2 2" xfId="5943" xr:uid="{653D7581-54DB-468F-8135-F9435FCAD9F8}"/>
    <cellStyle name="Normal 9 3 2 2 2 3 2 3" xfId="5944" xr:uid="{4DE295C2-0845-4621-BDDB-0F8DA0BF7262}"/>
    <cellStyle name="Normal 9 3 2 2 2 3 3" xfId="2239" xr:uid="{C2CF91E4-C729-499A-A570-DA7127439E73}"/>
    <cellStyle name="Normal 9 3 2 2 2 3 3 2" xfId="5945" xr:uid="{E5DBBFA0-AAED-45F2-A204-CF9191642B84}"/>
    <cellStyle name="Normal 9 3 2 2 2 3 4" xfId="4031" xr:uid="{14A9213B-4C31-4E10-83D6-C763E8C4824C}"/>
    <cellStyle name="Normal 9 3 2 2 2 4" xfId="2240" xr:uid="{122BC52B-CC8E-4A07-B152-24BD05F382C1}"/>
    <cellStyle name="Normal 9 3 2 2 2 4 2" xfId="2241" xr:uid="{1BB29A0B-EFE4-4C9C-B38F-7E30EF5D4F77}"/>
    <cellStyle name="Normal 9 3 2 2 2 4 2 2" xfId="5946" xr:uid="{D9D12129-4650-465C-980B-4942A07A939F}"/>
    <cellStyle name="Normal 9 3 2 2 2 4 3" xfId="5947" xr:uid="{2B64A224-8349-4E6F-8BE1-51CDB8FFC322}"/>
    <cellStyle name="Normal 9 3 2 2 2 5" xfId="2242" xr:uid="{CDA05397-015C-4B81-AF24-161D4464CBD1}"/>
    <cellStyle name="Normal 9 3 2 2 2 5 2" xfId="5948" xr:uid="{D41BFD25-4043-4F43-AE63-B364D0D14138}"/>
    <cellStyle name="Normal 9 3 2 2 2 6" xfId="4032" xr:uid="{A817C3F7-01C7-4734-B72C-CD73537746AE}"/>
    <cellStyle name="Normal 9 3 2 2 3" xfId="404" xr:uid="{77294A7D-A0E4-4BDF-B95A-940BAE6CA09E}"/>
    <cellStyle name="Normal 9 3 2 2 3 2" xfId="828" xr:uid="{7D94BF72-C188-4C31-9EE3-596797E961C3}"/>
    <cellStyle name="Normal 9 3 2 2 3 2 2" xfId="829" xr:uid="{A080C82D-9264-4F77-A915-6A99EC95E0D2}"/>
    <cellStyle name="Normal 9 3 2 2 3 2 2 2" xfId="2243" xr:uid="{07776B28-E08B-4867-A28C-64AD1E7D3488}"/>
    <cellStyle name="Normal 9 3 2 2 3 2 2 2 2" xfId="2244" xr:uid="{22E8D2D6-5E4D-44DC-AD47-AF796E2FBF71}"/>
    <cellStyle name="Normal 9 3 2 2 3 2 2 3" xfId="2245" xr:uid="{B7B2080C-A5A8-4A81-ABFA-4259526B0699}"/>
    <cellStyle name="Normal 9 3 2 2 3 2 3" xfId="2246" xr:uid="{6B751A9B-FE4B-4ABC-B366-1D713804BD51}"/>
    <cellStyle name="Normal 9 3 2 2 3 2 3 2" xfId="2247" xr:uid="{7E9FD9B6-F439-4043-8259-ADF67C4FB278}"/>
    <cellStyle name="Normal 9 3 2 2 3 2 4" xfId="2248" xr:uid="{260492A6-9056-485D-966A-71ED2CEC56C3}"/>
    <cellStyle name="Normal 9 3 2 2 3 3" xfId="830" xr:uid="{E8239F22-107A-4CB7-80F7-1DB96B3710A0}"/>
    <cellStyle name="Normal 9 3 2 2 3 3 2" xfId="2249" xr:uid="{20D2568B-F7A3-4E48-B08D-E843A5E2E847}"/>
    <cellStyle name="Normal 9 3 2 2 3 3 2 2" xfId="2250" xr:uid="{BF7ED9BA-4A29-4060-A0D9-A07FF114DF8B}"/>
    <cellStyle name="Normal 9 3 2 2 3 3 3" xfId="2251" xr:uid="{DF6D3977-4703-4FE8-AC5C-356657FF830A}"/>
    <cellStyle name="Normal 9 3 2 2 3 4" xfId="2252" xr:uid="{5600AF9A-C8FC-4FCE-B7ED-1BADF61AB09E}"/>
    <cellStyle name="Normal 9 3 2 2 3 4 2" xfId="2253" xr:uid="{AD34F88C-044D-423A-9042-13D448DACD91}"/>
    <cellStyle name="Normal 9 3 2 2 3 5" xfId="2254" xr:uid="{0869F791-3D0A-447B-9C4C-28F1646726A5}"/>
    <cellStyle name="Normal 9 3 2 2 4" xfId="831" xr:uid="{AA06B4D2-DAEA-417E-B047-4BAC9B49AA0C}"/>
    <cellStyle name="Normal 9 3 2 2 4 2" xfId="832" xr:uid="{A88509AF-BDBF-45D0-B7EF-F299DA351EB8}"/>
    <cellStyle name="Normal 9 3 2 2 4 2 2" xfId="2255" xr:uid="{36475897-E53F-4BC3-ACE8-12A38E3A07C6}"/>
    <cellStyle name="Normal 9 3 2 2 4 2 2 2" xfId="2256" xr:uid="{957B923F-8D31-4A30-A571-AB1D594F1A8A}"/>
    <cellStyle name="Normal 9 3 2 2 4 2 3" xfId="2257" xr:uid="{8DDEE8F5-42A6-4B2E-83B8-2968AE3872F6}"/>
    <cellStyle name="Normal 9 3 2 2 4 3" xfId="2258" xr:uid="{427F75BA-7688-4069-854A-BF484E49DA5A}"/>
    <cellStyle name="Normal 9 3 2 2 4 3 2" xfId="2259" xr:uid="{0980E2C1-9D02-42F4-BF92-7AB843AB6647}"/>
    <cellStyle name="Normal 9 3 2 2 4 4" xfId="2260" xr:uid="{FC5A3F3F-2B01-428E-AD56-BB2B83D14800}"/>
    <cellStyle name="Normal 9 3 2 2 5" xfId="833" xr:uid="{43EB97AC-064F-479A-B003-0BB9EE90F281}"/>
    <cellStyle name="Normal 9 3 2 2 5 2" xfId="2261" xr:uid="{479160BE-F0AA-4F88-B2C7-9803BCE8F245}"/>
    <cellStyle name="Normal 9 3 2 2 5 2 2" xfId="2262" xr:uid="{4310C8EA-85E6-47CB-A4CD-9D540A240CCC}"/>
    <cellStyle name="Normal 9 3 2 2 5 3" xfId="2263" xr:uid="{6FAE8599-68D6-4EB2-AB17-91521023A8FC}"/>
    <cellStyle name="Normal 9 3 2 2 5 4" xfId="4033" xr:uid="{3D130113-78B1-4190-9597-C828C0422B2F}"/>
    <cellStyle name="Normal 9 3 2 2 6" xfId="2264" xr:uid="{D0FF7881-E3D2-46A0-9E9D-D09E6C5EFEB5}"/>
    <cellStyle name="Normal 9 3 2 2 6 2" xfId="2265" xr:uid="{7C48CF73-1850-4DD9-8C4B-ADFEA4C39770}"/>
    <cellStyle name="Normal 9 3 2 2 7" xfId="2266" xr:uid="{33C8D0B6-43AF-42CE-9FFB-9318FAC76256}"/>
    <cellStyle name="Normal 9 3 2 2 8" xfId="4034" xr:uid="{67DF3CE4-5BF2-47FB-B363-5A2B37854CFE}"/>
    <cellStyle name="Normal 9 3 2 3" xfId="405" xr:uid="{7D09623C-7F36-4391-8632-3A656993FF25}"/>
    <cellStyle name="Normal 9 3 2 3 2" xfId="834" xr:uid="{EE134323-2E60-4F20-8936-73D3D817CC72}"/>
    <cellStyle name="Normal 9 3 2 3 2 2" xfId="835" xr:uid="{6C382A0B-341A-41F2-8725-25B4C3412E76}"/>
    <cellStyle name="Normal 9 3 2 3 2 2 2" xfId="2267" xr:uid="{11C46CDA-1EEB-4683-9F29-9BC71E5A3A4A}"/>
    <cellStyle name="Normal 9 3 2 3 2 2 2 2" xfId="2268" xr:uid="{0B03C49C-0F23-4175-938E-3DD4D87E7C24}"/>
    <cellStyle name="Normal 9 3 2 3 2 2 2 2 2" xfId="5949" xr:uid="{9485EE88-F7A4-4229-A505-34CDD6B40D0B}"/>
    <cellStyle name="Normal 9 3 2 3 2 2 2 3" xfId="5950" xr:uid="{50A86144-643B-4483-AE0D-8E275440E7A9}"/>
    <cellStyle name="Normal 9 3 2 3 2 2 3" xfId="2269" xr:uid="{E47375F1-80CF-4678-9684-E7D6C01AB858}"/>
    <cellStyle name="Normal 9 3 2 3 2 2 3 2" xfId="5951" xr:uid="{CE0F6755-9EFC-4B03-960E-8F8B8C23A1DF}"/>
    <cellStyle name="Normal 9 3 2 3 2 2 4" xfId="5952" xr:uid="{251A49C2-37B4-4C4E-8C79-EA6CDBEFEFA7}"/>
    <cellStyle name="Normal 9 3 2 3 2 3" xfId="2270" xr:uid="{CE58623D-9B39-4AA6-81C6-F1CA8CA61013}"/>
    <cellStyle name="Normal 9 3 2 3 2 3 2" xfId="2271" xr:uid="{7123C7F6-BDD1-4871-A3C5-47466C97E0DC}"/>
    <cellStyle name="Normal 9 3 2 3 2 3 2 2" xfId="5953" xr:uid="{CBEC35C2-A5B4-4798-9E1A-FC7D5311063E}"/>
    <cellStyle name="Normal 9 3 2 3 2 3 3" xfId="5954" xr:uid="{586B572D-BE48-4A63-BE5A-E1ED9A139A1C}"/>
    <cellStyle name="Normal 9 3 2 3 2 4" xfId="2272" xr:uid="{61BB7BB6-F21C-457D-AA34-069290DFDAD6}"/>
    <cellStyle name="Normal 9 3 2 3 2 4 2" xfId="5955" xr:uid="{D0AFD075-ED37-42F5-9989-93AA103025AC}"/>
    <cellStyle name="Normal 9 3 2 3 2 5" xfId="5956" xr:uid="{8B11B0B8-0BDE-4B36-BA2F-81A81A010892}"/>
    <cellStyle name="Normal 9 3 2 3 3" xfId="836" xr:uid="{44F566CE-D968-497F-AB28-7612C771D2EB}"/>
    <cellStyle name="Normal 9 3 2 3 3 2" xfId="2273" xr:uid="{F4A83176-7094-437D-B8A0-74038E46FBA3}"/>
    <cellStyle name="Normal 9 3 2 3 3 2 2" xfId="2274" xr:uid="{2F578E2C-EC5D-42ED-906F-9B5BC9C8285C}"/>
    <cellStyle name="Normal 9 3 2 3 3 2 2 2" xfId="5957" xr:uid="{F557534E-C3C0-4B9A-AB7D-D14FCAE26C51}"/>
    <cellStyle name="Normal 9 3 2 3 3 2 3" xfId="5958" xr:uid="{CCC0E6EF-3E95-4836-9885-94470A8DFEE1}"/>
    <cellStyle name="Normal 9 3 2 3 3 3" xfId="2275" xr:uid="{D00BA446-E9C7-4188-897A-FF41E8722F6E}"/>
    <cellStyle name="Normal 9 3 2 3 3 3 2" xfId="5959" xr:uid="{F8D1FB97-CF30-46C4-AB81-8BC1163DA910}"/>
    <cellStyle name="Normal 9 3 2 3 3 4" xfId="4035" xr:uid="{E79F4674-9B2E-472F-B63F-1D225947F602}"/>
    <cellStyle name="Normal 9 3 2 3 4" xfId="2276" xr:uid="{373A17A9-C359-429D-B389-2BFD943AACAE}"/>
    <cellStyle name="Normal 9 3 2 3 4 2" xfId="2277" xr:uid="{D7A82436-9262-40B0-8B2F-1A17F88EC804}"/>
    <cellStyle name="Normal 9 3 2 3 4 2 2" xfId="5960" xr:uid="{5DD5A153-6957-445E-A326-B88FEF5D71B5}"/>
    <cellStyle name="Normal 9 3 2 3 4 3" xfId="5961" xr:uid="{4A8382A2-F502-4ABA-AF8C-F910EFF2D075}"/>
    <cellStyle name="Normal 9 3 2 3 5" xfId="2278" xr:uid="{1C69657E-690B-44C7-9D53-65701C6C2ECF}"/>
    <cellStyle name="Normal 9 3 2 3 5 2" xfId="5962" xr:uid="{0155178E-5789-4FF7-ACAB-67BA75A8E8DA}"/>
    <cellStyle name="Normal 9 3 2 3 6" xfId="4036" xr:uid="{2B672900-1DDF-4A27-91DA-B8B9F4FBE676}"/>
    <cellStyle name="Normal 9 3 2 4" xfId="406" xr:uid="{BC983622-214A-4D48-81D7-3D35A103DC6F}"/>
    <cellStyle name="Normal 9 3 2 4 2" xfId="837" xr:uid="{3209CDD3-1F3D-4BB5-9B49-5B27EFF15466}"/>
    <cellStyle name="Normal 9 3 2 4 2 2" xfId="838" xr:uid="{620F9D81-ADC6-4B4C-972B-3954F052692C}"/>
    <cellStyle name="Normal 9 3 2 4 2 2 2" xfId="2279" xr:uid="{21AA3FBE-176F-4EFE-82E8-DDEA75B7634A}"/>
    <cellStyle name="Normal 9 3 2 4 2 2 2 2" xfId="2280" xr:uid="{D5B3E5CF-85F9-46F8-8D70-F1EFC6207A9B}"/>
    <cellStyle name="Normal 9 3 2 4 2 2 3" xfId="2281" xr:uid="{81CD41F1-2327-44E9-AE21-35A1914C13F7}"/>
    <cellStyle name="Normal 9 3 2 4 2 3" xfId="2282" xr:uid="{C7B79F0A-00F5-4D55-A5E6-102D7044DE94}"/>
    <cellStyle name="Normal 9 3 2 4 2 3 2" xfId="2283" xr:uid="{C9E9D969-820E-4E13-AB18-6BF5A101E821}"/>
    <cellStyle name="Normal 9 3 2 4 2 4" xfId="2284" xr:uid="{DD44A71E-43BB-4FCD-9A85-4982EE18CA31}"/>
    <cellStyle name="Normal 9 3 2 4 3" xfId="839" xr:uid="{9D0457DD-3035-4CB7-8A08-E9A9BD25DBE5}"/>
    <cellStyle name="Normal 9 3 2 4 3 2" xfId="2285" xr:uid="{936BE0CF-24F3-48F0-B51A-A3ED465E7B8B}"/>
    <cellStyle name="Normal 9 3 2 4 3 2 2" xfId="2286" xr:uid="{5D14AA93-C8F5-4BFF-BE41-1FFBADB743F9}"/>
    <cellStyle name="Normal 9 3 2 4 3 3" xfId="2287" xr:uid="{293CF8D2-6086-428D-8AA3-57D0C3AF87FE}"/>
    <cellStyle name="Normal 9 3 2 4 4" xfId="2288" xr:uid="{B63AE080-D706-45F7-9CCF-2DB881F92B94}"/>
    <cellStyle name="Normal 9 3 2 4 4 2" xfId="2289" xr:uid="{564B63E2-7C9E-4022-9E48-05EE7276B8F6}"/>
    <cellStyle name="Normal 9 3 2 4 5" xfId="2290" xr:uid="{1F959581-E5CD-4F1D-85C1-3B566D9C9512}"/>
    <cellStyle name="Normal 9 3 2 5" xfId="407" xr:uid="{D5A868DE-9593-4A65-B823-89BC7C61407A}"/>
    <cellStyle name="Normal 9 3 2 5 2" xfId="840" xr:uid="{6FA32B34-FAF7-4D40-B718-FE343CD1E24B}"/>
    <cellStyle name="Normal 9 3 2 5 2 2" xfId="2291" xr:uid="{437DE314-3C4A-48DA-8267-8777597BE33E}"/>
    <cellStyle name="Normal 9 3 2 5 2 2 2" xfId="2292" xr:uid="{CE7D88C4-0CCD-465D-A439-5DB24022F535}"/>
    <cellStyle name="Normal 9 3 2 5 2 3" xfId="2293" xr:uid="{F456DD45-58B4-4928-A783-90C632C00266}"/>
    <cellStyle name="Normal 9 3 2 5 3" xfId="2294" xr:uid="{C3C2A293-D10A-4676-BEA0-123AEBEDA488}"/>
    <cellStyle name="Normal 9 3 2 5 3 2" xfId="2295" xr:uid="{0886350A-7E0F-41B9-A330-C9330A3390AA}"/>
    <cellStyle name="Normal 9 3 2 5 4" xfId="2296" xr:uid="{A83E91F0-C346-44C6-A139-A9699CEBAB02}"/>
    <cellStyle name="Normal 9 3 2 6" xfId="841" xr:uid="{5A51BCD7-77B4-43B2-8C8F-AF47C357EFA6}"/>
    <cellStyle name="Normal 9 3 2 6 2" xfId="2297" xr:uid="{A9C476CC-5A4B-4243-BE76-2B83F80392E7}"/>
    <cellStyle name="Normal 9 3 2 6 2 2" xfId="2298" xr:uid="{31EEC989-5DBB-4646-B870-D0CF6B9A3381}"/>
    <cellStyle name="Normal 9 3 2 6 3" xfId="2299" xr:uid="{3594DA0C-C93D-4415-93F7-E5E836EC673A}"/>
    <cellStyle name="Normal 9 3 2 6 4" xfId="4037" xr:uid="{797D9385-D41C-41AB-BADA-937BE771BCC1}"/>
    <cellStyle name="Normal 9 3 2 7" xfId="2300" xr:uid="{48385148-397C-4CF7-B1CB-8988B93E8472}"/>
    <cellStyle name="Normal 9 3 2 7 2" xfId="2301" xr:uid="{FD730DE7-AE08-494A-89E7-35BDBD31E31D}"/>
    <cellStyle name="Normal 9 3 2 8" xfId="2302" xr:uid="{5BD28CB9-8519-4DEB-96BF-A16FACC13A11}"/>
    <cellStyle name="Normal 9 3 2 9" xfId="4038" xr:uid="{CE188BE1-B118-455C-A3E6-27A40EC488C0}"/>
    <cellStyle name="Normal 9 3 3" xfId="169" xr:uid="{6C036765-CC1C-4216-91EB-7FEBA5EFD1D7}"/>
    <cellStyle name="Normal 9 3 3 2" xfId="170" xr:uid="{312E4A83-D805-4D02-AE02-F4DDDBC6DB11}"/>
    <cellStyle name="Normal 9 3 3 2 2" xfId="842" xr:uid="{0F92129A-D10B-4617-865D-1DDD2067B571}"/>
    <cellStyle name="Normal 9 3 3 2 2 2" xfId="843" xr:uid="{DC4CFD4D-F999-4D62-8DED-F6DF97AB768C}"/>
    <cellStyle name="Normal 9 3 3 2 2 2 2" xfId="2303" xr:uid="{FB1EAAA5-A3EA-4B44-831A-BF76DBBE69F3}"/>
    <cellStyle name="Normal 9 3 3 2 2 2 2 2" xfId="2304" xr:uid="{AA210B5B-F913-4313-9247-C85213483AD7}"/>
    <cellStyle name="Normal 9 3 3 2 2 2 2 2 2" xfId="5963" xr:uid="{49BF1C57-B081-4C68-80B6-A4BA60E2163D}"/>
    <cellStyle name="Normal 9 3 3 2 2 2 2 3" xfId="5964" xr:uid="{0EA0BFF8-EBCA-49DD-8EC0-5916011CBD45}"/>
    <cellStyle name="Normal 9 3 3 2 2 2 3" xfId="2305" xr:uid="{AFF67E99-EE94-4432-871E-DC520F6A4849}"/>
    <cellStyle name="Normal 9 3 3 2 2 2 3 2" xfId="5965" xr:uid="{86E3672B-18F0-4E5D-9620-800FFC20FF7E}"/>
    <cellStyle name="Normal 9 3 3 2 2 2 4" xfId="5966" xr:uid="{0F5C4CA0-165A-4A87-BD79-06933EAA5E9B}"/>
    <cellStyle name="Normal 9 3 3 2 2 3" xfId="2306" xr:uid="{6A0D324F-D990-4163-8379-67A03982DE18}"/>
    <cellStyle name="Normal 9 3 3 2 2 3 2" xfId="2307" xr:uid="{23A4C8D4-C965-485A-B2D3-B125B459FBB2}"/>
    <cellStyle name="Normal 9 3 3 2 2 3 2 2" xfId="5967" xr:uid="{3AA5E689-95AB-493A-85DF-28861B0F0161}"/>
    <cellStyle name="Normal 9 3 3 2 2 3 3" xfId="5968" xr:uid="{A3B900EB-B74C-4DED-BFB0-FE642C868A09}"/>
    <cellStyle name="Normal 9 3 3 2 2 4" xfId="2308" xr:uid="{DABAA95F-2C37-4B00-9681-ABF3570AE430}"/>
    <cellStyle name="Normal 9 3 3 2 2 4 2" xfId="5969" xr:uid="{672C328D-DEFD-4CC0-89DA-B5F50C7BCF5E}"/>
    <cellStyle name="Normal 9 3 3 2 2 5" xfId="5970" xr:uid="{87EFD12D-D5C8-4C50-9F20-03D466A29C83}"/>
    <cellStyle name="Normal 9 3 3 2 3" xfId="844" xr:uid="{8A98DA29-352E-48EB-9743-FB217023E825}"/>
    <cellStyle name="Normal 9 3 3 2 3 2" xfId="2309" xr:uid="{C292CFE8-41AF-41DD-83CD-1B382D6B4480}"/>
    <cellStyle name="Normal 9 3 3 2 3 2 2" xfId="2310" xr:uid="{C1D54BC3-E5FA-4EDF-BF34-7164F45C4F1C}"/>
    <cellStyle name="Normal 9 3 3 2 3 2 2 2" xfId="5971" xr:uid="{25EA8DC3-B268-4DBC-A98C-C902437F19AF}"/>
    <cellStyle name="Normal 9 3 3 2 3 2 3" xfId="5972" xr:uid="{A6D82BAF-D93E-49DE-82B0-2176C9634C77}"/>
    <cellStyle name="Normal 9 3 3 2 3 3" xfId="2311" xr:uid="{CDFBE876-2A44-48F8-9292-C417E4D9AB06}"/>
    <cellStyle name="Normal 9 3 3 2 3 3 2" xfId="5973" xr:uid="{1779835F-18F9-48A6-9E6A-98B9AFE92883}"/>
    <cellStyle name="Normal 9 3 3 2 3 4" xfId="4039" xr:uid="{27D21B10-7934-4BAC-B116-7C33C216EC69}"/>
    <cellStyle name="Normal 9 3 3 2 4" xfId="2312" xr:uid="{B2C77026-2CC7-4ADD-8564-6B6B15207926}"/>
    <cellStyle name="Normal 9 3 3 2 4 2" xfId="2313" xr:uid="{147B721F-A43A-4038-8BA4-EEA9D9719D9C}"/>
    <cellStyle name="Normal 9 3 3 2 4 2 2" xfId="5974" xr:uid="{50012C9D-F8B2-46AB-83BF-EB2EA4B46B3F}"/>
    <cellStyle name="Normal 9 3 3 2 4 3" xfId="5975" xr:uid="{D78739F3-485A-4A04-B706-F6E27B8D14BE}"/>
    <cellStyle name="Normal 9 3 3 2 5" xfId="2314" xr:uid="{4B1F5504-7B01-4530-B5F8-3CCB57A23F94}"/>
    <cellStyle name="Normal 9 3 3 2 5 2" xfId="5976" xr:uid="{939013EA-0D0E-4740-84B5-D5D1656AF3D5}"/>
    <cellStyle name="Normal 9 3 3 2 6" xfId="4040" xr:uid="{B85F6CE2-D296-4107-BCE3-900E1E4F15F0}"/>
    <cellStyle name="Normal 9 3 3 3" xfId="408" xr:uid="{95BD293E-9108-4013-AD0B-8F6D6B0EA364}"/>
    <cellStyle name="Normal 9 3 3 3 2" xfId="845" xr:uid="{8A74E976-E70E-4165-98AF-5BDAECA0F3CD}"/>
    <cellStyle name="Normal 9 3 3 3 2 2" xfId="846" xr:uid="{0ABA18CE-CB19-48A2-9205-D01808352B06}"/>
    <cellStyle name="Normal 9 3 3 3 2 2 2" xfId="2315" xr:uid="{0BFDC501-549A-4E87-A4AA-659ABF40EDE5}"/>
    <cellStyle name="Normal 9 3 3 3 2 2 2 2" xfId="2316" xr:uid="{C0C5B235-F643-444F-8782-0A0CEC017286}"/>
    <cellStyle name="Normal 9 3 3 3 2 2 2 2 2" xfId="4765" xr:uid="{9F624CA5-C484-4884-B951-E4E97F84C15D}"/>
    <cellStyle name="Normal 9 3 3 3 2 2 3" xfId="2317" xr:uid="{DD846EE0-B83B-4519-A769-A302C37A3EC0}"/>
    <cellStyle name="Normal 9 3 3 3 2 2 3 2" xfId="4766" xr:uid="{18D8C5F2-863D-46A4-9EC6-DACFF499F59F}"/>
    <cellStyle name="Normal 9 3 3 3 2 3" xfId="2318" xr:uid="{897950A4-209B-4ECF-A086-F1FCEEB9E7E1}"/>
    <cellStyle name="Normal 9 3 3 3 2 3 2" xfId="2319" xr:uid="{E1F46E09-DE6B-49CC-A6D0-D8870D025088}"/>
    <cellStyle name="Normal 9 3 3 3 2 3 2 2" xfId="4768" xr:uid="{5F7E9BE1-F69E-4F0F-B45F-0CA702ACD5F8}"/>
    <cellStyle name="Normal 9 3 3 3 2 3 3" xfId="4767" xr:uid="{07DF3DDA-5D38-4EFA-9C77-63FDE170FA71}"/>
    <cellStyle name="Normal 9 3 3 3 2 4" xfId="2320" xr:uid="{D3C2DB94-36F8-4286-A6A4-4AA653CCD669}"/>
    <cellStyle name="Normal 9 3 3 3 2 4 2" xfId="4769" xr:uid="{4FB00FDD-2F3F-45E5-82A9-CA67FD2D299F}"/>
    <cellStyle name="Normal 9 3 3 3 3" xfId="847" xr:uid="{86CC1178-42FC-40C5-B45A-F258EB811816}"/>
    <cellStyle name="Normal 9 3 3 3 3 2" xfId="2321" xr:uid="{0E1532A5-1E88-48DB-9058-0DD80321E929}"/>
    <cellStyle name="Normal 9 3 3 3 3 2 2" xfId="2322" xr:uid="{211B76DD-9BB0-426F-885F-17AF181A1C5E}"/>
    <cellStyle name="Normal 9 3 3 3 3 2 2 2" xfId="4772" xr:uid="{B0CDE377-BA9E-4580-AC1D-A4FCBCCB7B00}"/>
    <cellStyle name="Normal 9 3 3 3 3 2 3" xfId="4771" xr:uid="{9A0A8483-836B-435D-8CBD-3C6F3F4F96AA}"/>
    <cellStyle name="Normal 9 3 3 3 3 3" xfId="2323" xr:uid="{B010AC26-1720-4B22-B86F-444E46A0E756}"/>
    <cellStyle name="Normal 9 3 3 3 3 3 2" xfId="4773" xr:uid="{06216706-B7CC-4EF8-A5B9-743BD5289E1A}"/>
    <cellStyle name="Normal 9 3 3 3 3 4" xfId="4770" xr:uid="{6A6F26A9-21A1-4BE0-A01A-C64F765C4867}"/>
    <cellStyle name="Normal 9 3 3 3 4" xfId="2324" xr:uid="{B6150399-49F6-4BBE-8F56-0B831CC7C4CD}"/>
    <cellStyle name="Normal 9 3 3 3 4 2" xfId="2325" xr:uid="{C32D831D-A6A0-4FE9-897D-39E17B65C880}"/>
    <cellStyle name="Normal 9 3 3 3 4 2 2" xfId="4775" xr:uid="{4E1CD2DC-9DBE-4B28-9C66-2F566933A3A6}"/>
    <cellStyle name="Normal 9 3 3 3 4 3" xfId="4774" xr:uid="{D6C8F2C4-AE03-4302-ADC4-E0EA98BCEBDE}"/>
    <cellStyle name="Normal 9 3 3 3 5" xfId="2326" xr:uid="{64689C2C-7554-415C-BBA4-0442BB22862C}"/>
    <cellStyle name="Normal 9 3 3 3 5 2" xfId="4776" xr:uid="{4E2B653E-384D-41F5-BE2A-DB6D41F7FF60}"/>
    <cellStyle name="Normal 9 3 3 4" xfId="409" xr:uid="{F0185CF1-5233-4571-9DDC-B12EC93B79C6}"/>
    <cellStyle name="Normal 9 3 3 4 2" xfId="848" xr:uid="{B03DCF86-1D8D-4A50-B3AA-D1723E20A924}"/>
    <cellStyle name="Normal 9 3 3 4 2 2" xfId="2327" xr:uid="{CA1C5B5B-0F36-4E86-B63B-088F6C8A52F6}"/>
    <cellStyle name="Normal 9 3 3 4 2 2 2" xfId="2328" xr:uid="{672FF10F-D8EE-4936-B321-46F7D6FEE2A9}"/>
    <cellStyle name="Normal 9 3 3 4 2 2 2 2" xfId="4780" xr:uid="{680A67C2-E004-460F-BAC9-118AADFE0912}"/>
    <cellStyle name="Normal 9 3 3 4 2 2 3" xfId="4779" xr:uid="{D437507D-C9A0-478B-9A34-6EC142D14463}"/>
    <cellStyle name="Normal 9 3 3 4 2 3" xfId="2329" xr:uid="{C400C110-31A1-4BF0-960F-25CB96266B56}"/>
    <cellStyle name="Normal 9 3 3 4 2 3 2" xfId="4781" xr:uid="{5946B4A2-739C-4F98-971C-E32597EF2C56}"/>
    <cellStyle name="Normal 9 3 3 4 2 4" xfId="4778" xr:uid="{33C4970B-CAA3-4A43-97AB-A4F727603841}"/>
    <cellStyle name="Normal 9 3 3 4 3" xfId="2330" xr:uid="{C65F622C-0FB9-446A-87AE-7C030AA3A3C1}"/>
    <cellStyle name="Normal 9 3 3 4 3 2" xfId="2331" xr:uid="{C722E1E1-3CAB-469C-8C11-1399F4241A3C}"/>
    <cellStyle name="Normal 9 3 3 4 3 2 2" xfId="4783" xr:uid="{7A870234-860E-40AC-95A2-2AEFB8CCB598}"/>
    <cellStyle name="Normal 9 3 3 4 3 3" xfId="4782" xr:uid="{D1D61623-D3E0-4438-BA58-657218A0EDE7}"/>
    <cellStyle name="Normal 9 3 3 4 4" xfId="2332" xr:uid="{B554A339-99B5-42C4-B783-C11B9C1C3BD8}"/>
    <cellStyle name="Normal 9 3 3 4 4 2" xfId="4784" xr:uid="{A1CBE645-B10C-4A9F-B014-7BE5855B3DA8}"/>
    <cellStyle name="Normal 9 3 3 4 5" xfId="4777" xr:uid="{5E2A7E8A-F0A4-4FA8-A5F3-DD1D69AE057A}"/>
    <cellStyle name="Normal 9 3 3 5" xfId="849" xr:uid="{1557827F-0577-4A8B-96AC-53F94CAB2602}"/>
    <cellStyle name="Normal 9 3 3 5 2" xfId="2333" xr:uid="{F7B84C90-ABE1-45D9-BEF8-D8641D1C7566}"/>
    <cellStyle name="Normal 9 3 3 5 2 2" xfId="2334" xr:uid="{42608D11-1578-479B-90BF-89FCEE66CCDB}"/>
    <cellStyle name="Normal 9 3 3 5 2 2 2" xfId="4787" xr:uid="{4E49BF1B-AA23-416E-AA91-DE441CA59EFF}"/>
    <cellStyle name="Normal 9 3 3 5 2 3" xfId="4786" xr:uid="{F5991ACB-9F5B-45E3-83EA-B8499ED8F449}"/>
    <cellStyle name="Normal 9 3 3 5 3" xfId="2335" xr:uid="{172DC8F9-A4FC-456E-8393-4015E3A94537}"/>
    <cellStyle name="Normal 9 3 3 5 3 2" xfId="4788" xr:uid="{DBD777E4-7BBD-4E1A-83D5-78234BFE2E3E}"/>
    <cellStyle name="Normal 9 3 3 5 4" xfId="4041" xr:uid="{604BE51F-9406-47EE-8428-A8FE9F608B5F}"/>
    <cellStyle name="Normal 9 3 3 5 4 2" xfId="4789" xr:uid="{0D1E8089-054A-48EF-ADD7-9AC4B9CFD0EA}"/>
    <cellStyle name="Normal 9 3 3 5 5" xfId="4785" xr:uid="{C58583A7-0BA8-4062-86AB-776A2AB6B3A5}"/>
    <cellStyle name="Normal 9 3 3 6" xfId="2336" xr:uid="{27E4C22C-3DFD-4CA0-86EF-3151A91F2797}"/>
    <cellStyle name="Normal 9 3 3 6 2" xfId="2337" xr:uid="{6A6391C5-2FB9-41E3-B979-00DE4A615404}"/>
    <cellStyle name="Normal 9 3 3 6 2 2" xfId="4791" xr:uid="{FF30EF95-7644-4344-9440-D6584E23C4D9}"/>
    <cellStyle name="Normal 9 3 3 6 3" xfId="4790" xr:uid="{71DBD368-C6FC-40C0-88A4-56F5D9336A4F}"/>
    <cellStyle name="Normal 9 3 3 7" xfId="2338" xr:uid="{5ADB3896-F8D9-449E-B806-EF7FE6ABE9D5}"/>
    <cellStyle name="Normal 9 3 3 7 2" xfId="4792" xr:uid="{244CD1FC-FB35-4EEE-B60F-F60E914C137F}"/>
    <cellStyle name="Normal 9 3 3 8" xfId="4042" xr:uid="{72C085A4-5B1F-4ECC-893A-24F7D7E6CC0B}"/>
    <cellStyle name="Normal 9 3 3 8 2" xfId="4793" xr:uid="{22BCD88F-1044-455F-9E9A-05AAFB96740B}"/>
    <cellStyle name="Normal 9 3 4" xfId="171" xr:uid="{16C1AECD-FFA1-4A63-AEA6-8B50BE5B5029}"/>
    <cellStyle name="Normal 9 3 4 2" xfId="450" xr:uid="{F3B0DE81-295B-4A31-8467-46CCEA4484B8}"/>
    <cellStyle name="Normal 9 3 4 2 2" xfId="850" xr:uid="{0676A4CA-AE2E-4D6C-9112-B8A66011F86B}"/>
    <cellStyle name="Normal 9 3 4 2 2 2" xfId="2339" xr:uid="{C89CC23C-FFF2-40C4-896B-CED63967172F}"/>
    <cellStyle name="Normal 9 3 4 2 2 2 2" xfId="2340" xr:uid="{4E940366-FC56-4E85-BD0F-515EA9FA5BBB}"/>
    <cellStyle name="Normal 9 3 4 2 2 2 2 2" xfId="4798" xr:uid="{BB4765C9-BEB0-41D4-9749-0195D30C0C19}"/>
    <cellStyle name="Normal 9 3 4 2 2 2 2 2 2" xfId="5977" xr:uid="{DE05F7B2-5952-4798-AD2E-612F0A1F231C}"/>
    <cellStyle name="Normal 9 3 4 2 2 2 2 2 3" xfId="6098" xr:uid="{8D822266-D67A-4B38-8B17-647989299F83}"/>
    <cellStyle name="Normal 9 3 4 2 2 2 3" xfId="4797" xr:uid="{75000CC6-8C96-4224-B9E9-34D1E4A33486}"/>
    <cellStyle name="Normal 9 3 4 2 2 2 3 2" xfId="5978" xr:uid="{7A4BE750-276B-4DBC-9106-FC9EC96596CA}"/>
    <cellStyle name="Normal 9 3 4 2 2 2 3 3" xfId="6092" xr:uid="{FE9805EC-A374-4A0B-A252-DEE15829E2CE}"/>
    <cellStyle name="Normal 9 3 4 2 2 3" xfId="2341" xr:uid="{F832D86B-E9F6-4042-B6C4-F9074484FA63}"/>
    <cellStyle name="Normal 9 3 4 2 2 3 2" xfId="4799" xr:uid="{E232C189-E4E0-4B19-84A0-353C1CBE20DB}"/>
    <cellStyle name="Normal 9 3 4 2 2 3 2 2" xfId="5979" xr:uid="{6140FB25-D030-40B6-8D2E-DBBEFF997505}"/>
    <cellStyle name="Normal 9 3 4 2 2 3 2 3" xfId="6085" xr:uid="{39B93A22-FD99-47C6-9C32-F51419CD525A}"/>
    <cellStyle name="Normal 9 3 4 2 2 4" xfId="4043" xr:uid="{865A8DFB-82AA-4FC2-8C2A-49F3C9B8DDEC}"/>
    <cellStyle name="Normal 9 3 4 2 2 4 2" xfId="4800" xr:uid="{B7D3297C-0CCF-409F-9EF4-60D22736FBF0}"/>
    <cellStyle name="Normal 9 3 4 2 2 5" xfId="4796" xr:uid="{0D637207-D9FC-45EF-8E53-75E743F8D008}"/>
    <cellStyle name="Normal 9 3 4 2 3" xfId="2342" xr:uid="{559C208B-E7EB-463C-BF86-0A61B904C0FA}"/>
    <cellStyle name="Normal 9 3 4 2 3 2" xfId="2343" xr:uid="{35741A7B-5690-4CF0-A97B-577844A0D3A2}"/>
    <cellStyle name="Normal 9 3 4 2 3 2 2" xfId="4802" xr:uid="{95DA4630-879B-4C68-B19B-9246675E7203}"/>
    <cellStyle name="Normal 9 3 4 2 3 2 2 2" xfId="5980" xr:uid="{9CED0DE2-3F3D-44B3-90EE-975A301CB9D5}"/>
    <cellStyle name="Normal 9 3 4 2 3 2 2 3" xfId="6084" xr:uid="{1DCFCC00-BDEA-425D-BA6A-FCF1DF50572C}"/>
    <cellStyle name="Normal 9 3 4 2 3 3" xfId="4801" xr:uid="{F2C46C37-1B99-4EB3-B622-DE679F692533}"/>
    <cellStyle name="Normal 9 3 4 2 3 3 2" xfId="5981" xr:uid="{C6EA8E14-125E-44AD-8DE9-F5E88C59DC9B}"/>
    <cellStyle name="Normal 9 3 4 2 3 3 3" xfId="6097" xr:uid="{0AAB2CA9-D08C-49BF-8008-0A123057AC11}"/>
    <cellStyle name="Normal 9 3 4 2 4" xfId="2344" xr:uid="{E248483D-3C1D-44B2-BA77-7BFCF20238AB}"/>
    <cellStyle name="Normal 9 3 4 2 4 2" xfId="4803" xr:uid="{1FFFDCC3-246C-4ADA-9970-A6B0021642CE}"/>
    <cellStyle name="Normal 9 3 4 2 4 2 2" xfId="5982" xr:uid="{FE9A20EC-D294-4DE3-80EC-28E5B7C21888}"/>
    <cellStyle name="Normal 9 3 4 2 4 2 3" xfId="6078" xr:uid="{C6BD21BA-79C7-42EA-92CD-243DF18711BD}"/>
    <cellStyle name="Normal 9 3 4 2 5" xfId="4044" xr:uid="{D496F235-10AE-4F8F-A6FF-439ACBA944B5}"/>
    <cellStyle name="Normal 9 3 4 2 5 2" xfId="4804" xr:uid="{84DB30F9-E404-43F5-9E63-DC278C5AB19F}"/>
    <cellStyle name="Normal 9 3 4 2 6" xfId="4795" xr:uid="{7DB0CD96-7E9F-4EE3-81C3-CB675F4293A4}"/>
    <cellStyle name="Normal 9 3 4 3" xfId="851" xr:uid="{394EAF84-9904-4271-AACE-8FC014149B01}"/>
    <cellStyle name="Normal 9 3 4 3 2" xfId="2345" xr:uid="{167F9ABB-F7EC-4F71-98DD-7A159A1C81F5}"/>
    <cellStyle name="Normal 9 3 4 3 2 2" xfId="2346" xr:uid="{55EC01D6-E974-487D-BE85-2E0044D01895}"/>
    <cellStyle name="Normal 9 3 4 3 2 2 2" xfId="4807" xr:uid="{2439892B-F88C-4819-A3E2-CD9502BFE9C2}"/>
    <cellStyle name="Normal 9 3 4 3 2 2 2 2" xfId="5983" xr:uid="{F7CD676C-BBA9-48CF-9BD3-4DE754E374DB}"/>
    <cellStyle name="Normal 9 3 4 3 2 2 2 3" xfId="6079" xr:uid="{D8B2C249-E442-47FB-8833-306244E5756D}"/>
    <cellStyle name="Normal 9 3 4 3 2 3" xfId="4806" xr:uid="{F612F3CE-4B08-42E7-9C05-ECD2F5755C88}"/>
    <cellStyle name="Normal 9 3 4 3 2 3 2" xfId="5984" xr:uid="{0BBFFEE4-2BD9-4999-B580-3923DAE21BEF}"/>
    <cellStyle name="Normal 9 3 4 3 2 3 3" xfId="6083" xr:uid="{3A8E92B6-54EA-4A04-BAC3-D8F34A7E11F2}"/>
    <cellStyle name="Normal 9 3 4 3 3" xfId="2347" xr:uid="{3B83F25D-481C-4457-A6FF-7253E1DF7184}"/>
    <cellStyle name="Normal 9 3 4 3 3 2" xfId="4808" xr:uid="{27EF68FF-3648-46FA-A012-EA843C3D9DEA}"/>
    <cellStyle name="Normal 9 3 4 3 3 2 2" xfId="5985" xr:uid="{B91AE62B-FAE4-4A38-8549-376E39FC2072}"/>
    <cellStyle name="Normal 9 3 4 3 3 2 3" xfId="6080" xr:uid="{D75D80A8-43FC-4E3E-9849-F0DC3EC76394}"/>
    <cellStyle name="Normal 9 3 4 3 4" xfId="4045" xr:uid="{925B1D3C-B063-4755-8069-471147ACC43B}"/>
    <cellStyle name="Normal 9 3 4 3 4 2" xfId="4809" xr:uid="{97693178-C878-46C9-BD94-1604EE1E783A}"/>
    <cellStyle name="Normal 9 3 4 3 5" xfId="4805" xr:uid="{CD43FD9D-3FE3-48C5-B96B-6C54D82678B7}"/>
    <cellStyle name="Normal 9 3 4 4" xfId="2348" xr:uid="{400AACCB-ADAD-4626-8E1A-E3F4280B1D25}"/>
    <cellStyle name="Normal 9 3 4 4 2" xfId="2349" xr:uid="{1F7FBF21-57B0-450E-B9B5-40FB0A084ADD}"/>
    <cellStyle name="Normal 9 3 4 4 2 2" xfId="4811" xr:uid="{62CDB98A-A0FF-4F98-9FE7-A6AA8A8D2443}"/>
    <cellStyle name="Normal 9 3 4 4 2 2 2" xfId="5986" xr:uid="{8DFD21A9-FFCE-4763-9EE8-89824A5AB67C}"/>
    <cellStyle name="Normal 9 3 4 4 2 2 3" xfId="6094" xr:uid="{AA7C0BF6-75D7-4584-87B9-37DA768EF88F}"/>
    <cellStyle name="Normal 9 3 4 4 3" xfId="4046" xr:uid="{40D28C07-6A68-4873-B695-A0DFFCA50BCB}"/>
    <cellStyle name="Normal 9 3 4 4 3 2" xfId="4812" xr:uid="{2E757187-25D2-4E03-B0C0-FFAB7A03F943}"/>
    <cellStyle name="Normal 9 3 4 4 4" xfId="4047" xr:uid="{AF2E0384-0AF8-41C1-8AA0-80A6E821F18C}"/>
    <cellStyle name="Normal 9 3 4 4 4 2" xfId="4813" xr:uid="{7C3CA023-99D7-4121-9BF4-A8D10ED31398}"/>
    <cellStyle name="Normal 9 3 4 4 5" xfId="4810" xr:uid="{21EE0081-CD71-43A7-BA59-FF634A1D3699}"/>
    <cellStyle name="Normal 9 3 4 5" xfId="2350" xr:uid="{41D85C61-E865-4CE2-84B5-74F18538C1E5}"/>
    <cellStyle name="Normal 9 3 4 5 2" xfId="4814" xr:uid="{FA046C02-A652-4E3B-B4B5-E143959F089D}"/>
    <cellStyle name="Normal 9 3 4 5 2 2" xfId="5987" xr:uid="{5C645348-4926-43C6-9329-5BB207A1510A}"/>
    <cellStyle name="Normal 9 3 4 5 2 3" xfId="6100" xr:uid="{7C021118-6FAF-4D93-90D5-677E846D0139}"/>
    <cellStyle name="Normal 9 3 4 6" xfId="4048" xr:uid="{8777871A-0DE7-4D5E-94FF-314248FC8582}"/>
    <cellStyle name="Normal 9 3 4 6 2" xfId="4815" xr:uid="{3A4DA294-BD81-47EC-B0CC-62F126AA3072}"/>
    <cellStyle name="Normal 9 3 4 7" xfId="4049" xr:uid="{3DFAA664-2C9C-4591-97BD-7497333A51C7}"/>
    <cellStyle name="Normal 9 3 4 7 2" xfId="4816" xr:uid="{D181AEB8-01C1-4393-8F39-9B1B104FA580}"/>
    <cellStyle name="Normal 9 3 4 8" xfId="4794" xr:uid="{A250CE28-CDB9-4E84-BF70-6E3D891976AB}"/>
    <cellStyle name="Normal 9 3 5" xfId="410" xr:uid="{16BB17C9-23C4-41E0-8D36-0464CF90C501}"/>
    <cellStyle name="Normal 9 3 5 2" xfId="852" xr:uid="{9998FC68-A057-4687-B476-403C0B9ACED7}"/>
    <cellStyle name="Normal 9 3 5 2 2" xfId="853" xr:uid="{54B797E4-3D00-4D55-A8EA-DF5B8A8E350F}"/>
    <cellStyle name="Normal 9 3 5 2 2 2" xfId="2351" xr:uid="{E55B9551-D978-41D8-B3EC-B6B0C60BB143}"/>
    <cellStyle name="Normal 9 3 5 2 2 2 2" xfId="2352" xr:uid="{AA34DE74-CCE7-4ECD-8120-332BB7A9A672}"/>
    <cellStyle name="Normal 9 3 5 2 2 2 2 2" xfId="4821" xr:uid="{3275A429-D51D-42C4-8653-9DC1720D2CB6}"/>
    <cellStyle name="Normal 9 3 5 2 2 2 3" xfId="4820" xr:uid="{32668FE4-696A-4D1D-9FDD-3AD8CFE05144}"/>
    <cellStyle name="Normal 9 3 5 2 2 3" xfId="2353" xr:uid="{E84E87B1-417A-40B3-A8C5-694000CBE135}"/>
    <cellStyle name="Normal 9 3 5 2 2 3 2" xfId="4822" xr:uid="{30EDC5F9-6C06-4EB8-A58D-6CC6CD18672C}"/>
    <cellStyle name="Normal 9 3 5 2 2 4" xfId="4819" xr:uid="{04A8B5C9-B7FC-457C-B653-44769215B9A4}"/>
    <cellStyle name="Normal 9 3 5 2 3" xfId="2354" xr:uid="{6456EBA8-5934-4669-A26B-827E69972706}"/>
    <cellStyle name="Normal 9 3 5 2 3 2" xfId="2355" xr:uid="{968EE570-5468-42ED-8EE1-4197D2D29421}"/>
    <cellStyle name="Normal 9 3 5 2 3 2 2" xfId="4824" xr:uid="{62C7CB1E-A8DE-4C07-9198-9692778A3F00}"/>
    <cellStyle name="Normal 9 3 5 2 3 3" xfId="4823" xr:uid="{892829C8-D1F7-45CD-9DF1-FD80EC65E0B2}"/>
    <cellStyle name="Normal 9 3 5 2 4" xfId="2356" xr:uid="{D18CEBC3-791D-4626-AF60-079B9A71C9AB}"/>
    <cellStyle name="Normal 9 3 5 2 4 2" xfId="4825" xr:uid="{C0748CF6-256B-4C5D-BE86-33729716A996}"/>
    <cellStyle name="Normal 9 3 5 2 5" xfId="4818" xr:uid="{ECCAD128-485D-4037-9615-1131CC6373D4}"/>
    <cellStyle name="Normal 9 3 5 3" xfId="854" xr:uid="{59174340-D61F-404D-9A31-A999C3FC2F47}"/>
    <cellStyle name="Normal 9 3 5 3 2" xfId="2357" xr:uid="{26818E00-1F03-47C7-ACAB-A72131D70FB8}"/>
    <cellStyle name="Normal 9 3 5 3 2 2" xfId="2358" xr:uid="{1357487E-841F-424B-9DC5-6E981EDB05B8}"/>
    <cellStyle name="Normal 9 3 5 3 2 2 2" xfId="4828" xr:uid="{3A9DCBB7-AABD-4D6A-8C7D-CEDB3530B492}"/>
    <cellStyle name="Normal 9 3 5 3 2 3" xfId="4827" xr:uid="{3D19D919-4BDD-4BBA-B9C4-B0CBD44D7E80}"/>
    <cellStyle name="Normal 9 3 5 3 3" xfId="2359" xr:uid="{F20ABFA1-F625-4F02-A91D-2984C6413971}"/>
    <cellStyle name="Normal 9 3 5 3 3 2" xfId="4829" xr:uid="{E5484A8B-2FAF-472A-B4E3-C66C1EF7D3D1}"/>
    <cellStyle name="Normal 9 3 5 3 4" xfId="4050" xr:uid="{A4E96F6B-5B61-4A03-A58D-3F579AD89BD8}"/>
    <cellStyle name="Normal 9 3 5 3 4 2" xfId="4830" xr:uid="{F3FBF91E-5A38-4607-9357-23E45E5C05EA}"/>
    <cellStyle name="Normal 9 3 5 3 5" xfId="4826" xr:uid="{BFAC22DF-784C-416E-8F36-B2002C9EDA9A}"/>
    <cellStyle name="Normal 9 3 5 4" xfId="2360" xr:uid="{76B9F5A9-6AC6-4B5F-B042-88CBDB446356}"/>
    <cellStyle name="Normal 9 3 5 4 2" xfId="2361" xr:uid="{5242C0E5-4F93-4E75-81F2-CCF037C7C311}"/>
    <cellStyle name="Normal 9 3 5 4 2 2" xfId="4832" xr:uid="{E77E204A-CC4B-4319-BFEF-195DDDB1F769}"/>
    <cellStyle name="Normal 9 3 5 4 3" xfId="4831" xr:uid="{764C1217-6DF5-4F14-A411-A57260D8FEA4}"/>
    <cellStyle name="Normal 9 3 5 5" xfId="2362" xr:uid="{37B7F299-F750-4502-9068-ACC4699F1E3C}"/>
    <cellStyle name="Normal 9 3 5 5 2" xfId="4833" xr:uid="{3B6B5FDB-3F52-49DE-9147-BE58321C3E8E}"/>
    <cellStyle name="Normal 9 3 5 6" xfId="4051" xr:uid="{4362FC92-E652-464D-8C05-8A562EA0644F}"/>
    <cellStyle name="Normal 9 3 5 6 2" xfId="4834" xr:uid="{588B4B1B-8E85-4B0A-8CB3-CE99B355F8F8}"/>
    <cellStyle name="Normal 9 3 5 7" xfId="4817" xr:uid="{E9133BEC-EF6F-4BF9-B719-E2CF86255020}"/>
    <cellStyle name="Normal 9 3 6" xfId="411" xr:uid="{AEFC3E4F-CA01-4A4B-86A1-2906FCB26D63}"/>
    <cellStyle name="Normal 9 3 6 2" xfId="855" xr:uid="{97701DCD-4FED-4331-A44C-AFB53CC99DEF}"/>
    <cellStyle name="Normal 9 3 6 2 2" xfId="2363" xr:uid="{044A9DE4-52F7-47FE-9E8E-5063AABAAD53}"/>
    <cellStyle name="Normal 9 3 6 2 2 2" xfId="2364" xr:uid="{15A291BD-A5FF-4763-A93A-3316E0DAA57C}"/>
    <cellStyle name="Normal 9 3 6 2 2 2 2" xfId="4838" xr:uid="{4213BBD0-DBB0-43EE-A6E0-7F3D2918DE79}"/>
    <cellStyle name="Normal 9 3 6 2 2 3" xfId="4837" xr:uid="{6419381F-702B-4E43-B9F2-66228157C9C5}"/>
    <cellStyle name="Normal 9 3 6 2 3" xfId="2365" xr:uid="{5E3E5479-2334-4245-8FD1-73CB458E911A}"/>
    <cellStyle name="Normal 9 3 6 2 3 2" xfId="4839" xr:uid="{B753092F-58A2-4FF6-8259-EA42678C12D8}"/>
    <cellStyle name="Normal 9 3 6 2 4" xfId="4052" xr:uid="{B99CEBA4-C4FF-41D7-BD1E-DD1A797912AC}"/>
    <cellStyle name="Normal 9 3 6 2 4 2" xfId="4840" xr:uid="{F56B33D4-B4A3-481C-A03D-91DDFE19CF1B}"/>
    <cellStyle name="Normal 9 3 6 2 5" xfId="4836" xr:uid="{2C7CE78B-ABEF-431F-8E7A-D6E00266F0EE}"/>
    <cellStyle name="Normal 9 3 6 3" xfId="2366" xr:uid="{9DE8B0B3-0EDD-4078-9FF4-8080937BF900}"/>
    <cellStyle name="Normal 9 3 6 3 2" xfId="2367" xr:uid="{2E6C6C88-8513-4CE5-ADB2-8371E210C631}"/>
    <cellStyle name="Normal 9 3 6 3 2 2" xfId="4842" xr:uid="{F787BD36-9DA1-42EA-A780-29285A63C55C}"/>
    <cellStyle name="Normal 9 3 6 3 3" xfId="4841" xr:uid="{8CFBDC80-5C22-420D-BE98-1D10FCEB6CEA}"/>
    <cellStyle name="Normal 9 3 6 4" xfId="2368" xr:uid="{FC770651-262E-4213-8B99-0E1F9318E90E}"/>
    <cellStyle name="Normal 9 3 6 4 2" xfId="4843" xr:uid="{A99D89FF-41C2-4029-93FE-47A128190F49}"/>
    <cellStyle name="Normal 9 3 6 5" xfId="4053" xr:uid="{90E67247-7E42-4587-AB9B-7FDC7E5F0F00}"/>
    <cellStyle name="Normal 9 3 6 5 2" xfId="4844" xr:uid="{B75FD260-925A-46DA-892E-1784F9EDFE8F}"/>
    <cellStyle name="Normal 9 3 6 6" xfId="4835" xr:uid="{2E9D30A5-C078-43EB-8ED0-8B8B8BA8FD3C}"/>
    <cellStyle name="Normal 9 3 7" xfId="856" xr:uid="{21200E46-3584-43B3-9C98-282016EDC83A}"/>
    <cellStyle name="Normal 9 3 7 2" xfId="2369" xr:uid="{DD583E79-9067-47B9-8ECC-F8B303C26373}"/>
    <cellStyle name="Normal 9 3 7 2 2" xfId="2370" xr:uid="{0545F47F-4D30-4EA3-8F05-5090DFCE4C1F}"/>
    <cellStyle name="Normal 9 3 7 2 2 2" xfId="4847" xr:uid="{0C02F17C-24C6-4F28-89DA-B30D8DB94B31}"/>
    <cellStyle name="Normal 9 3 7 2 3" xfId="4846" xr:uid="{EF595DF1-D538-48D1-A587-96E439179E9D}"/>
    <cellStyle name="Normal 9 3 7 3" xfId="2371" xr:uid="{CD77F129-22F7-40A6-810D-1F31F33B4D9D}"/>
    <cellStyle name="Normal 9 3 7 3 2" xfId="4848" xr:uid="{F11C6947-30D2-4089-9957-17373784CD2E}"/>
    <cellStyle name="Normal 9 3 7 4" xfId="4054" xr:uid="{72CF52DF-411D-4B6A-B1BC-FDA29C80D8CA}"/>
    <cellStyle name="Normal 9 3 7 4 2" xfId="4849" xr:uid="{EDCB7156-4D1D-4B3A-AAAE-1EF0E8210429}"/>
    <cellStyle name="Normal 9 3 7 5" xfId="4845" xr:uid="{B231A29C-4E1B-4B84-B6B8-B2496F8E163B}"/>
    <cellStyle name="Normal 9 3 8" xfId="2372" xr:uid="{58AE4517-3459-4BDE-8D34-FE087CE9E4F5}"/>
    <cellStyle name="Normal 9 3 8 2" xfId="2373" xr:uid="{6CFBD436-0CBE-4AAB-8479-168A08E9F953}"/>
    <cellStyle name="Normal 9 3 8 2 2" xfId="4851" xr:uid="{1D6B9BC4-6F0B-4EB2-9FAD-0D3A2D229AAD}"/>
    <cellStyle name="Normal 9 3 8 3" xfId="4055" xr:uid="{B804F143-3166-46E0-ABBE-00FF3F3361DB}"/>
    <cellStyle name="Normal 9 3 8 3 2" xfId="4852" xr:uid="{80371C94-621C-4480-943C-63EDE6F1D1CA}"/>
    <cellStyle name="Normal 9 3 8 4" xfId="4056" xr:uid="{7DD29727-94B2-4D4C-B0F0-007B4DF60FF3}"/>
    <cellStyle name="Normal 9 3 8 4 2" xfId="4853" xr:uid="{95B4FFE3-9174-4CF9-810C-A5A69D31293A}"/>
    <cellStyle name="Normal 9 3 8 5" xfId="4850" xr:uid="{86E1D520-A793-4E88-9CD2-68CDD2E9911B}"/>
    <cellStyle name="Normal 9 3 9" xfId="2374" xr:uid="{57EDAB65-E911-4088-ACD0-0314527051C0}"/>
    <cellStyle name="Normal 9 3 9 2" xfId="4854" xr:uid="{946F2872-9383-47D8-B05C-E6B2CF37E718}"/>
    <cellStyle name="Normal 9 4" xfId="172" xr:uid="{42BEDC6A-B6B3-4800-A9E3-7C6275B0726B}"/>
    <cellStyle name="Normal 9 4 10" xfId="4057" xr:uid="{3751E07D-7763-4B24-8414-E59BE9D6F280}"/>
    <cellStyle name="Normal 9 4 10 2" xfId="4856" xr:uid="{418D59BE-F7B0-4FF8-9BA7-8A8B7631862A}"/>
    <cellStyle name="Normal 9 4 11" xfId="4058" xr:uid="{FC5962E2-012B-48BA-8062-722111D9C59D}"/>
    <cellStyle name="Normal 9 4 11 2" xfId="4857" xr:uid="{27421D56-57D6-4F15-A950-EA52D33C1194}"/>
    <cellStyle name="Normal 9 4 12" xfId="4855" xr:uid="{BDED08B5-5734-443A-B37E-6A111F27D655}"/>
    <cellStyle name="Normal 9 4 2" xfId="173" xr:uid="{BDCDC30E-3B7D-4F05-9676-2C2ADECC7B25}"/>
    <cellStyle name="Normal 9 4 2 10" xfId="4858" xr:uid="{7278B9A0-E95C-4E7A-A3B3-D38C9C7B536A}"/>
    <cellStyle name="Normal 9 4 2 2" xfId="174" xr:uid="{9FB080A8-944E-49CB-AD48-F9456FD547A6}"/>
    <cellStyle name="Normal 9 4 2 2 2" xfId="412" xr:uid="{72860A73-A7FD-46C4-B153-385642709F63}"/>
    <cellStyle name="Normal 9 4 2 2 2 2" xfId="857" xr:uid="{70E1DCC6-A71C-435B-B11B-FCF907E48953}"/>
    <cellStyle name="Normal 9 4 2 2 2 2 2" xfId="2375" xr:uid="{3B35EBB2-85FB-4D3A-85DB-5A84F768B165}"/>
    <cellStyle name="Normal 9 4 2 2 2 2 2 2" xfId="2376" xr:uid="{23071D39-411B-43B1-9C1F-27B8C13121B2}"/>
    <cellStyle name="Normal 9 4 2 2 2 2 2 2 2" xfId="4863" xr:uid="{FCD7AB73-BEFB-4D71-B58C-421CF0F0AAF0}"/>
    <cellStyle name="Normal 9 4 2 2 2 2 2 2 2 2" xfId="5988" xr:uid="{C467A89E-EF12-421D-87DE-7679C168B296}"/>
    <cellStyle name="Normal 9 4 2 2 2 2 2 2 2 3" xfId="6102" xr:uid="{AF41ACDE-E752-47E7-BEF6-6DB17B88D53D}"/>
    <cellStyle name="Normal 9 4 2 2 2 2 2 3" xfId="4862" xr:uid="{DBEF6DD6-BC6F-4332-B087-C25C6B4D7AAA}"/>
    <cellStyle name="Normal 9 4 2 2 2 2 2 3 2" xfId="5989" xr:uid="{97BF9744-4956-4378-9B4F-0240D266C699}"/>
    <cellStyle name="Normal 9 4 2 2 2 2 2 3 3" xfId="6101" xr:uid="{1EE15977-D951-45DC-A99E-F5628687D051}"/>
    <cellStyle name="Normal 9 4 2 2 2 2 3" xfId="2377" xr:uid="{68F600BB-3522-4289-8F0E-273C2425F042}"/>
    <cellStyle name="Normal 9 4 2 2 2 2 3 2" xfId="4864" xr:uid="{C13CA86B-5A66-4E1F-9B13-0EA9344F963C}"/>
    <cellStyle name="Normal 9 4 2 2 2 2 3 2 2" xfId="5990" xr:uid="{4F461F12-0D72-4C2F-B2E9-3F146B3EB6C9}"/>
    <cellStyle name="Normal 9 4 2 2 2 2 3 2 3" xfId="6103" xr:uid="{8194C656-63A0-4A28-B0F3-74120C9E1329}"/>
    <cellStyle name="Normal 9 4 2 2 2 2 4" xfId="4059" xr:uid="{AAA8B9EA-B33A-4C18-9B31-158BB599952C}"/>
    <cellStyle name="Normal 9 4 2 2 2 2 4 2" xfId="4865" xr:uid="{E74DBD05-A372-4346-B844-B830D9B086F7}"/>
    <cellStyle name="Normal 9 4 2 2 2 2 5" xfId="4861" xr:uid="{416499BD-43E8-4177-8A98-9FE0C2D10FE7}"/>
    <cellStyle name="Normal 9 4 2 2 2 3" xfId="2378" xr:uid="{64280039-D75D-4F02-9771-C6E03F8E6A33}"/>
    <cellStyle name="Normal 9 4 2 2 2 3 2" xfId="2379" xr:uid="{8D24A66F-2A57-4007-879D-62FC0ABD72CD}"/>
    <cellStyle name="Normal 9 4 2 2 2 3 2 2" xfId="4867" xr:uid="{3262D22F-9365-4AD6-8D06-68B92EA8857D}"/>
    <cellStyle name="Normal 9 4 2 2 2 3 2 2 2" xfId="5991" xr:uid="{F5F78BEF-381B-4CF1-877F-27404F365FF9}"/>
    <cellStyle name="Normal 9 4 2 2 2 3 2 2 3" xfId="6104" xr:uid="{49958B49-1705-4A0C-B5C1-ABBCBEB2E640}"/>
    <cellStyle name="Normal 9 4 2 2 2 3 3" xfId="4060" xr:uid="{90CFDAE7-C663-48FF-ADEC-FDE0E3858358}"/>
    <cellStyle name="Normal 9 4 2 2 2 3 3 2" xfId="4868" xr:uid="{B74E186B-9419-44FE-815E-83779CCFB964}"/>
    <cellStyle name="Normal 9 4 2 2 2 3 4" xfId="4061" xr:uid="{4AA88323-8818-4541-876A-C89865E293B1}"/>
    <cellStyle name="Normal 9 4 2 2 2 3 4 2" xfId="4869" xr:uid="{CCFBFC97-13B6-415F-9B00-544939674E23}"/>
    <cellStyle name="Normal 9 4 2 2 2 3 5" xfId="4866" xr:uid="{A07A5355-56BE-4380-B3B2-9ECB4F07EDF0}"/>
    <cellStyle name="Normal 9 4 2 2 2 4" xfId="2380" xr:uid="{153124B7-3354-4DD5-B6CB-EBA608C02D7B}"/>
    <cellStyle name="Normal 9 4 2 2 2 4 2" xfId="4870" xr:uid="{5DE85C11-9EFC-4F99-952D-F0CD64407C9B}"/>
    <cellStyle name="Normal 9 4 2 2 2 4 2 2" xfId="5992" xr:uid="{4791A348-6431-4635-9E4F-8AC54C6FD193}"/>
    <cellStyle name="Normal 9 4 2 2 2 4 2 3" xfId="6105" xr:uid="{C4A6C35A-C034-4053-B930-0A0C0570CF27}"/>
    <cellStyle name="Normal 9 4 2 2 2 5" xfId="4062" xr:uid="{78F3FBAE-19B5-4739-B2E8-F474BC013FF7}"/>
    <cellStyle name="Normal 9 4 2 2 2 5 2" xfId="4871" xr:uid="{720537B3-6540-4A1C-A273-91998C17E2A4}"/>
    <cellStyle name="Normal 9 4 2 2 2 6" xfId="4063" xr:uid="{8F1F5154-87C3-4945-A4FD-134C0019CF5D}"/>
    <cellStyle name="Normal 9 4 2 2 2 6 2" xfId="4872" xr:uid="{195311EA-25E6-4C88-AFCA-6317BEBDB7C8}"/>
    <cellStyle name="Normal 9 4 2 2 2 7" xfId="4860" xr:uid="{FA9D492F-F2BD-42B8-911B-D88C1D1E7B9C}"/>
    <cellStyle name="Normal 9 4 2 2 3" xfId="858" xr:uid="{974FD606-D13F-48C7-8A45-F948CDCFEC56}"/>
    <cellStyle name="Normal 9 4 2 2 3 2" xfId="2381" xr:uid="{663047DB-2B9D-4B86-8D81-CB2EF8CC4190}"/>
    <cellStyle name="Normal 9 4 2 2 3 2 2" xfId="2382" xr:uid="{97AA2AC3-59F6-476E-87AF-D933E6FC91F8}"/>
    <cellStyle name="Normal 9 4 2 2 3 2 2 2" xfId="4875" xr:uid="{2BCFF913-EEE2-4FF6-B27C-B7AC4210DCD2}"/>
    <cellStyle name="Normal 9 4 2 2 3 2 2 2 2" xfId="5993" xr:uid="{BA42842B-02F4-4152-8615-1AAEF0E7A6A1}"/>
    <cellStyle name="Normal 9 4 2 2 3 2 2 2 3" xfId="6106" xr:uid="{3D2705DC-EA98-46B3-9ECA-3CB0A52BD785}"/>
    <cellStyle name="Normal 9 4 2 2 3 2 3" xfId="4064" xr:uid="{853F1481-3B65-4812-ACD0-823483F6F786}"/>
    <cellStyle name="Normal 9 4 2 2 3 2 3 2" xfId="4876" xr:uid="{46FFB2B5-20F8-4AE6-A1A1-18B650E71D73}"/>
    <cellStyle name="Normal 9 4 2 2 3 2 4" xfId="4065" xr:uid="{45A08D25-DED0-4FA6-A5E0-DCC930C7D46C}"/>
    <cellStyle name="Normal 9 4 2 2 3 2 4 2" xfId="4877" xr:uid="{0D5A7D8A-FD90-493C-AEF4-CE467F15B6E7}"/>
    <cellStyle name="Normal 9 4 2 2 3 2 5" xfId="4874" xr:uid="{DF214030-1BE8-4519-85B5-C478009CD7EE}"/>
    <cellStyle name="Normal 9 4 2 2 3 3" xfId="2383" xr:uid="{0802071A-EC34-4CA0-9AD0-9FF8A883359E}"/>
    <cellStyle name="Normal 9 4 2 2 3 3 2" xfId="4878" xr:uid="{1B574AC2-5CEA-4445-AB9C-28ACFF657D7A}"/>
    <cellStyle name="Normal 9 4 2 2 3 3 2 2" xfId="5994" xr:uid="{A89E25C4-E5E2-4147-AD1B-40D3384903E1}"/>
    <cellStyle name="Normal 9 4 2 2 3 3 2 3" xfId="6107" xr:uid="{28432CF4-6F1D-4D03-AB75-E22BB9619D91}"/>
    <cellStyle name="Normal 9 4 2 2 3 4" xfId="4066" xr:uid="{BEE3FCA8-1F80-4DBF-9C46-AD811D458994}"/>
    <cellStyle name="Normal 9 4 2 2 3 4 2" xfId="4879" xr:uid="{FEAE22EF-F875-4358-955A-53FE8AA088FF}"/>
    <cellStyle name="Normal 9 4 2 2 3 5" xfId="4067" xr:uid="{0B2F2F40-88CD-4D68-9FD0-DB3E2FD83BD8}"/>
    <cellStyle name="Normal 9 4 2 2 3 5 2" xfId="4880" xr:uid="{F5EBC715-D69D-43D2-994D-511E5656703D}"/>
    <cellStyle name="Normal 9 4 2 2 3 6" xfId="4873" xr:uid="{42D74852-AB6E-4502-B482-9166A51A947B}"/>
    <cellStyle name="Normal 9 4 2 2 4" xfId="2384" xr:uid="{32C960A7-C817-4AB1-8990-3FE08BD5E6F5}"/>
    <cellStyle name="Normal 9 4 2 2 4 2" xfId="2385" xr:uid="{443D1CE3-B5C3-4230-8394-5EEC868837E8}"/>
    <cellStyle name="Normal 9 4 2 2 4 2 2" xfId="4882" xr:uid="{47E0D594-E7C9-4084-9B9A-51DAAD411EF3}"/>
    <cellStyle name="Normal 9 4 2 2 4 2 2 2" xfId="5995" xr:uid="{2FC99BE0-740E-44DA-AE49-689C5BF4F31E}"/>
    <cellStyle name="Normal 9 4 2 2 4 2 2 3" xfId="6108" xr:uid="{104C8418-02E7-4036-B0EB-5D6CA79FAEF8}"/>
    <cellStyle name="Normal 9 4 2 2 4 3" xfId="4068" xr:uid="{3DE89BB0-E61E-4552-A76A-C8D907DA143F}"/>
    <cellStyle name="Normal 9 4 2 2 4 3 2" xfId="4883" xr:uid="{1695BAF0-B56A-4BD3-9BC0-6C3D793D3D8E}"/>
    <cellStyle name="Normal 9 4 2 2 4 4" xfId="4069" xr:uid="{8BED45C2-41C6-43F4-8FD1-973B7EF76B71}"/>
    <cellStyle name="Normal 9 4 2 2 4 4 2" xfId="4884" xr:uid="{B4E30370-049B-4025-8045-CA3B9452F538}"/>
    <cellStyle name="Normal 9 4 2 2 4 5" xfId="4881" xr:uid="{50948E3F-A7E4-466E-BCBA-6BA1848605C7}"/>
    <cellStyle name="Normal 9 4 2 2 5" xfId="2386" xr:uid="{290B9718-BB5A-4D29-B11E-0928C02C487E}"/>
    <cellStyle name="Normal 9 4 2 2 5 2" xfId="4070" xr:uid="{5BA75FFF-4F69-44D4-B202-DC7055A10223}"/>
    <cellStyle name="Normal 9 4 2 2 5 2 2" xfId="4886" xr:uid="{11C9B48A-CFDA-4E80-B433-BC8A79373642}"/>
    <cellStyle name="Normal 9 4 2 2 5 3" xfId="4071" xr:uid="{BFD0B74C-5085-41AB-B683-1A66DD113EF8}"/>
    <cellStyle name="Normal 9 4 2 2 5 3 2" xfId="4887" xr:uid="{01C732BB-E4C3-4322-857B-1E02DA97B853}"/>
    <cellStyle name="Normal 9 4 2 2 5 4" xfId="4072" xr:uid="{FB1F86DD-881E-41C9-A259-5A3D4F19035B}"/>
    <cellStyle name="Normal 9 4 2 2 5 4 2" xfId="4888" xr:uid="{F68F448A-D799-4190-9047-2809E31423D2}"/>
    <cellStyle name="Normal 9 4 2 2 5 5" xfId="4885" xr:uid="{E761130E-7825-4FE7-838B-FFBF05090E3A}"/>
    <cellStyle name="Normal 9 4 2 2 6" xfId="4073" xr:uid="{C87B8F21-4F8D-4FFC-A183-346443FC882C}"/>
    <cellStyle name="Normal 9 4 2 2 6 2" xfId="4889" xr:uid="{428ECD15-C331-473A-82F2-8B4E0BDE1F86}"/>
    <cellStyle name="Normal 9 4 2 2 7" xfId="4074" xr:uid="{CEEE5ABA-98CC-4BE5-8D8D-64CD9E5BFA1A}"/>
    <cellStyle name="Normal 9 4 2 2 7 2" xfId="4890" xr:uid="{21E2AA1E-3107-468C-9B8C-66E6691FE8CC}"/>
    <cellStyle name="Normal 9 4 2 2 8" xfId="4075" xr:uid="{8F4D4A4C-6FF9-474E-8793-FCE8DF92C022}"/>
    <cellStyle name="Normal 9 4 2 2 8 2" xfId="4891" xr:uid="{93582051-159B-4A2D-9CCE-3A24551036F5}"/>
    <cellStyle name="Normal 9 4 2 2 9" xfId="4859" xr:uid="{823AC0F3-C771-4DBA-9C87-A65551F14230}"/>
    <cellStyle name="Normal 9 4 2 3" xfId="413" xr:uid="{F659B477-CAB4-4194-9334-13190BD784E1}"/>
    <cellStyle name="Normal 9 4 2 3 2" xfId="859" xr:uid="{296C95F2-46BD-402C-AC5D-DBC7304F66B2}"/>
    <cellStyle name="Normal 9 4 2 3 2 2" xfId="860" xr:uid="{4C608990-C526-42EF-B271-0559BF442FA3}"/>
    <cellStyle name="Normal 9 4 2 3 2 2 2" xfId="2387" xr:uid="{BB9B3ABB-31EC-457A-8FF3-47C2F19B0BA8}"/>
    <cellStyle name="Normal 9 4 2 3 2 2 2 2" xfId="2388" xr:uid="{6633F9EA-56E7-42FE-BFA8-15CBF5E0BA20}"/>
    <cellStyle name="Normal 9 4 2 3 2 2 2 2 2" xfId="4896" xr:uid="{4B4C6C73-7269-418E-8924-A38F1682EE24}"/>
    <cellStyle name="Normal 9 4 2 3 2 2 2 3" xfId="4895" xr:uid="{50F25AB2-B691-4112-AA95-F719D5540F0C}"/>
    <cellStyle name="Normal 9 4 2 3 2 2 3" xfId="2389" xr:uid="{6D4ECB82-A346-4229-9403-CBA8588F2555}"/>
    <cellStyle name="Normal 9 4 2 3 2 2 3 2" xfId="4897" xr:uid="{47314167-AA2A-40D8-A066-AF17641C7C72}"/>
    <cellStyle name="Normal 9 4 2 3 2 2 4" xfId="4894" xr:uid="{96D6907A-2F5F-4D00-BADA-7C035C767AED}"/>
    <cellStyle name="Normal 9 4 2 3 2 3" xfId="2390" xr:uid="{5C607547-5083-40DF-A07D-1D7DBA530E02}"/>
    <cellStyle name="Normal 9 4 2 3 2 3 2" xfId="2391" xr:uid="{C6131DCB-D007-4790-A477-D6109617147D}"/>
    <cellStyle name="Normal 9 4 2 3 2 3 2 2" xfId="4899" xr:uid="{800A82BA-F3CE-4BCE-BD3E-F2DE4D4CE4AD}"/>
    <cellStyle name="Normal 9 4 2 3 2 3 3" xfId="4898" xr:uid="{6D47C2F4-FE41-45CE-B133-6F204C1FCD3F}"/>
    <cellStyle name="Normal 9 4 2 3 2 4" xfId="2392" xr:uid="{983C8838-0F9D-4F09-AAB4-2F54E4B0A58A}"/>
    <cellStyle name="Normal 9 4 2 3 2 4 2" xfId="4900" xr:uid="{3BD105FE-DC5C-4CC5-AB90-5E6526003097}"/>
    <cellStyle name="Normal 9 4 2 3 2 5" xfId="4893" xr:uid="{D4279E55-1539-4927-94DD-2160486B52B3}"/>
    <cellStyle name="Normal 9 4 2 3 3" xfId="861" xr:uid="{68A3FDCA-DB02-4610-A9DA-73045375F903}"/>
    <cellStyle name="Normal 9 4 2 3 3 2" xfId="2393" xr:uid="{20D1E0E2-4F71-4872-9512-AD4CE5F0F73F}"/>
    <cellStyle name="Normal 9 4 2 3 3 2 2" xfId="2394" xr:uid="{2CEFEED9-0536-4A57-B607-238A9EF886DB}"/>
    <cellStyle name="Normal 9 4 2 3 3 2 2 2" xfId="4903" xr:uid="{FBDEC04D-3B03-4DB0-A00E-848274268069}"/>
    <cellStyle name="Normal 9 4 2 3 3 2 3" xfId="4902" xr:uid="{209DDF73-D446-4092-A534-38251ED5CEE8}"/>
    <cellStyle name="Normal 9 4 2 3 3 3" xfId="2395" xr:uid="{24BFF1D9-1418-40F5-A1B8-EAD2F3BD2C04}"/>
    <cellStyle name="Normal 9 4 2 3 3 3 2" xfId="4904" xr:uid="{B0E78A0C-88F2-466B-81DF-B6D83FEA7D06}"/>
    <cellStyle name="Normal 9 4 2 3 3 4" xfId="4076" xr:uid="{AF4A5BBB-CA73-48FA-80CA-E30EEB77A808}"/>
    <cellStyle name="Normal 9 4 2 3 3 4 2" xfId="4905" xr:uid="{25BF5D2F-8988-4861-B025-53F981180D9C}"/>
    <cellStyle name="Normal 9 4 2 3 3 5" xfId="4901" xr:uid="{C0B64E34-B45E-43B0-BAFC-37D0212E82C1}"/>
    <cellStyle name="Normal 9 4 2 3 4" xfId="2396" xr:uid="{48899AC7-8C5B-4D9A-9CF9-EA8F5CEC2445}"/>
    <cellStyle name="Normal 9 4 2 3 4 2" xfId="2397" xr:uid="{AE68C6E1-DD0F-404C-B942-8F9E13A56644}"/>
    <cellStyle name="Normal 9 4 2 3 4 2 2" xfId="4907" xr:uid="{0D9FA2FA-D939-4744-A512-597313B9BDDC}"/>
    <cellStyle name="Normal 9 4 2 3 4 3" xfId="4906" xr:uid="{7359CAC3-550F-4483-A18A-A7D529391153}"/>
    <cellStyle name="Normal 9 4 2 3 5" xfId="2398" xr:uid="{358DE775-CD69-43AA-9ED5-714A939BF004}"/>
    <cellStyle name="Normal 9 4 2 3 5 2" xfId="4908" xr:uid="{78D9482B-4C41-45D3-A266-B0143A55C521}"/>
    <cellStyle name="Normal 9 4 2 3 6" xfId="4077" xr:uid="{6FF33690-1D7C-430B-B3BD-FCE56D6046FF}"/>
    <cellStyle name="Normal 9 4 2 3 6 2" xfId="4909" xr:uid="{CE0E8A25-DCCE-44C2-9806-08453FC8B534}"/>
    <cellStyle name="Normal 9 4 2 3 7" xfId="4892" xr:uid="{B4FB6EAA-F14C-4585-B96F-5D479AAACDEB}"/>
    <cellStyle name="Normal 9 4 2 4" xfId="414" xr:uid="{65AEA5DF-187F-4626-B03E-FB18FE8F02D3}"/>
    <cellStyle name="Normal 9 4 2 4 2" xfId="862" xr:uid="{6BC1D2F1-0622-48AD-8499-B2A345751FE0}"/>
    <cellStyle name="Normal 9 4 2 4 2 2" xfId="2399" xr:uid="{4414D723-1B53-42B4-86B3-D8E7FE5FDA71}"/>
    <cellStyle name="Normal 9 4 2 4 2 2 2" xfId="2400" xr:uid="{731F43CA-ACD5-4894-90C3-0C870BA340B0}"/>
    <cellStyle name="Normal 9 4 2 4 2 2 2 2" xfId="4913" xr:uid="{144D7FFE-E6D2-4CF1-AC61-D15DC0AEAF29}"/>
    <cellStyle name="Normal 9 4 2 4 2 2 3" xfId="4912" xr:uid="{D5AE634D-030A-4E15-8501-8E27FF0CB419}"/>
    <cellStyle name="Normal 9 4 2 4 2 3" xfId="2401" xr:uid="{46E5F66B-0C1D-4662-8B04-4E36DACEEF28}"/>
    <cellStyle name="Normal 9 4 2 4 2 3 2" xfId="4914" xr:uid="{55CE1FC0-03CC-4679-8AD4-53DFCBF5A4B8}"/>
    <cellStyle name="Normal 9 4 2 4 2 4" xfId="4078" xr:uid="{EEECBB97-1DB5-4929-B5BB-8858F94A0823}"/>
    <cellStyle name="Normal 9 4 2 4 2 4 2" xfId="4915" xr:uid="{B437AB2E-DD3A-4F3E-95B0-2B0FE1782A35}"/>
    <cellStyle name="Normal 9 4 2 4 2 5" xfId="4911" xr:uid="{194095B2-8FBD-494F-B1EE-8ADC379026BF}"/>
    <cellStyle name="Normal 9 4 2 4 3" xfId="2402" xr:uid="{FA4C9C64-84E6-49D1-A1A2-9684395730E1}"/>
    <cellStyle name="Normal 9 4 2 4 3 2" xfId="2403" xr:uid="{E1B42BE5-EAA0-472C-A607-8F4077226F90}"/>
    <cellStyle name="Normal 9 4 2 4 3 2 2" xfId="4917" xr:uid="{C1315652-A3F1-48FB-A563-386A3F51DB5D}"/>
    <cellStyle name="Normal 9 4 2 4 3 3" xfId="4916" xr:uid="{7619DA62-D6D4-40F3-BF5C-4F263738D6BC}"/>
    <cellStyle name="Normal 9 4 2 4 4" xfId="2404" xr:uid="{1ED113E3-D3B6-4A4E-9924-5B2F5454ED31}"/>
    <cellStyle name="Normal 9 4 2 4 4 2" xfId="4918" xr:uid="{7E1E8098-450E-4704-BAED-5294C1CA6E39}"/>
    <cellStyle name="Normal 9 4 2 4 5" xfId="4079" xr:uid="{52D249BB-854B-4050-8E03-FFD4896C4F5F}"/>
    <cellStyle name="Normal 9 4 2 4 5 2" xfId="4919" xr:uid="{EC1C9C56-62CD-4815-AE84-B470B9B41B13}"/>
    <cellStyle name="Normal 9 4 2 4 6" xfId="4910" xr:uid="{D1F65C11-DDE7-4FC1-99AB-CBC63ED7553A}"/>
    <cellStyle name="Normal 9 4 2 5" xfId="415" xr:uid="{AF9B0FF1-FBFB-4BB6-B64D-F6463E375B20}"/>
    <cellStyle name="Normal 9 4 2 5 2" xfId="2405" xr:uid="{40979167-06EE-49DE-B4EE-CF9EC777B67A}"/>
    <cellStyle name="Normal 9 4 2 5 2 2" xfId="2406" xr:uid="{AACD6725-F823-418A-95BD-35817249C99D}"/>
    <cellStyle name="Normal 9 4 2 5 2 2 2" xfId="4922" xr:uid="{B5CD975E-777A-474F-932D-58C86A3CAB04}"/>
    <cellStyle name="Normal 9 4 2 5 2 3" xfId="4921" xr:uid="{84112650-CB85-4697-B07A-D8AAB477EEC5}"/>
    <cellStyle name="Normal 9 4 2 5 3" xfId="2407" xr:uid="{35BB6628-49C3-452E-A2DE-371869F3950E}"/>
    <cellStyle name="Normal 9 4 2 5 3 2" xfId="4923" xr:uid="{31E4B6B4-87D0-41DB-B168-04C34EED3EA8}"/>
    <cellStyle name="Normal 9 4 2 5 4" xfId="4080" xr:uid="{6EFA25AF-CEA4-4738-AE11-D0493A4B1DDA}"/>
    <cellStyle name="Normal 9 4 2 5 4 2" xfId="4924" xr:uid="{682903BC-190E-4773-9FBE-2FE1359D6FC4}"/>
    <cellStyle name="Normal 9 4 2 5 5" xfId="4920" xr:uid="{CFFC33AA-D466-4921-9686-973CBB439972}"/>
    <cellStyle name="Normal 9 4 2 6" xfId="2408" xr:uid="{A0387AE9-20F9-4D11-AC7A-3F475CF9499B}"/>
    <cellStyle name="Normal 9 4 2 6 2" xfId="2409" xr:uid="{4630D9CB-0EBD-4B6E-8D28-BF01FC7C7C97}"/>
    <cellStyle name="Normal 9 4 2 6 2 2" xfId="4926" xr:uid="{932DF273-EEC5-4249-90D8-9F47AA2C202D}"/>
    <cellStyle name="Normal 9 4 2 6 3" xfId="4081" xr:uid="{95A440A6-D20C-4EF2-9929-B0285733E7BC}"/>
    <cellStyle name="Normal 9 4 2 6 3 2" xfId="4927" xr:uid="{88C113BD-AEAB-4D72-AC2B-4C06C8388ADA}"/>
    <cellStyle name="Normal 9 4 2 6 4" xfId="4082" xr:uid="{0FD25540-6740-4994-86F3-870892DC5F61}"/>
    <cellStyle name="Normal 9 4 2 6 4 2" xfId="4928" xr:uid="{8926531E-68F3-4CB8-ACC0-30C6A3F1F87B}"/>
    <cellStyle name="Normal 9 4 2 6 5" xfId="4925" xr:uid="{FDDDB87D-E629-4205-92F1-6153969C492F}"/>
    <cellStyle name="Normal 9 4 2 7" xfId="2410" xr:uid="{38F71EB9-ED0E-4FAA-ADCA-8B5E6D8205F4}"/>
    <cellStyle name="Normal 9 4 2 7 2" xfId="4929" xr:uid="{7B7D1A8C-50B4-4A55-9060-46C1FF77D344}"/>
    <cellStyle name="Normal 9 4 2 8" xfId="4083" xr:uid="{751B321E-D87E-4F3D-BB12-C02BAC65E0C4}"/>
    <cellStyle name="Normal 9 4 2 8 2" xfId="4930" xr:uid="{DC671CBA-F462-487A-B4B8-3626DD3BB8F5}"/>
    <cellStyle name="Normal 9 4 2 9" xfId="4084" xr:uid="{D04139F6-CF0F-4712-8347-67308E91C38C}"/>
    <cellStyle name="Normal 9 4 2 9 2" xfId="4931" xr:uid="{5D817F72-B0B9-4EFC-AC6F-5B82E46D1250}"/>
    <cellStyle name="Normal 9 4 3" xfId="175" xr:uid="{64E84359-0B25-4379-9DCD-CE0EA436E259}"/>
    <cellStyle name="Normal 9 4 3 2" xfId="176" xr:uid="{A0477B80-269F-4678-8858-121D0EE0AA55}"/>
    <cellStyle name="Normal 9 4 3 2 2" xfId="863" xr:uid="{222A88DD-8F38-49EA-96F1-5D501FDDCBAB}"/>
    <cellStyle name="Normal 9 4 3 2 2 2" xfId="2411" xr:uid="{54F24754-388E-441A-8AF3-0A2BE530479F}"/>
    <cellStyle name="Normal 9 4 3 2 2 2 2" xfId="2412" xr:uid="{23301417-3EDB-4969-AD15-0C6AE213D64F}"/>
    <cellStyle name="Normal 9 4 3 2 2 2 2 2" xfId="4500" xr:uid="{1C1D6B46-1738-4718-98FD-C4921FA97967}"/>
    <cellStyle name="Normal 9 4 3 2 2 2 2 2 2" xfId="5307" xr:uid="{A0C4752C-551B-4605-93BE-7B015EA3FF97}"/>
    <cellStyle name="Normal 9 4 3 2 2 2 2 2 3" xfId="4936" xr:uid="{4EC808C3-218A-4BCD-810E-8E466FF603C2}"/>
    <cellStyle name="Normal 9 4 3 2 2 2 2 3" xfId="5996" xr:uid="{8C9965B8-23FA-4F54-9500-68E67AB13BF3}"/>
    <cellStyle name="Normal 9 4 3 2 2 2 3" xfId="4501" xr:uid="{BD080AEE-CB22-4890-A9B2-943E122550C8}"/>
    <cellStyle name="Normal 9 4 3 2 2 2 3 2" xfId="5308" xr:uid="{468509FB-F8F9-4217-898E-996EB85093C0}"/>
    <cellStyle name="Normal 9 4 3 2 2 2 3 3" xfId="4935" xr:uid="{0818161A-2B40-42E3-A1F7-6FA41C708147}"/>
    <cellStyle name="Normal 9 4 3 2 2 2 4" xfId="5997" xr:uid="{0B07021F-8984-4971-A079-24DCC14BB301}"/>
    <cellStyle name="Normal 9 4 3 2 2 3" xfId="2413" xr:uid="{FE515B37-F422-4D7A-BB7B-4C23E238817B}"/>
    <cellStyle name="Normal 9 4 3 2 2 3 2" xfId="4502" xr:uid="{930D9D6D-FDBD-4009-BE2E-7A5C1A88B947}"/>
    <cellStyle name="Normal 9 4 3 2 2 3 2 2" xfId="5309" xr:uid="{75ACB4B1-090A-4A69-AADE-7F4BA878CAFD}"/>
    <cellStyle name="Normal 9 4 3 2 2 3 2 3" xfId="4937" xr:uid="{187AC0FB-F22B-487F-8EC9-C13292327226}"/>
    <cellStyle name="Normal 9 4 3 2 2 3 3" xfId="5998" xr:uid="{48D6B510-4B36-4BB9-8C67-5311AF064DC5}"/>
    <cellStyle name="Normal 9 4 3 2 2 4" xfId="4085" xr:uid="{E68F25E9-5049-4ED4-856F-013A60BBF58F}"/>
    <cellStyle name="Normal 9 4 3 2 2 4 2" xfId="4938" xr:uid="{8CE5C039-7844-4A03-A2B4-95C4AC3EB9C4}"/>
    <cellStyle name="Normal 9 4 3 2 2 4 2 2" xfId="5999" xr:uid="{B3799331-8FEB-451E-AAC3-1A53BC38510D}"/>
    <cellStyle name="Normal 9 4 3 2 2 4 2 3" xfId="6110" xr:uid="{B9AE615E-0050-4EB5-B845-F281D48FC096}"/>
    <cellStyle name="Normal 9 4 3 2 2 5" xfId="4934" xr:uid="{F238AC0A-C531-4808-BFC7-1087AB074948}"/>
    <cellStyle name="Normal 9 4 3 2 2 5 2" xfId="6000" xr:uid="{C9764134-12DC-48BC-AD28-DDBDBEAADF67}"/>
    <cellStyle name="Normal 9 4 3 2 2 5 3" xfId="6109" xr:uid="{14BCCEB6-E7F9-4976-B482-C1C90F8C6858}"/>
    <cellStyle name="Normal 9 4 3 2 3" xfId="2414" xr:uid="{9B60CA7F-6443-475C-ABFE-45E8E9FB89E3}"/>
    <cellStyle name="Normal 9 4 3 2 3 2" xfId="2415" xr:uid="{15E9CE3E-169D-4952-ADBD-EDF24BD738E0}"/>
    <cellStyle name="Normal 9 4 3 2 3 2 2" xfId="4503" xr:uid="{93F3C933-42D2-42BF-927D-BBEB4C46BF2A}"/>
    <cellStyle name="Normal 9 4 3 2 3 2 2 2" xfId="5310" xr:uid="{9A2D3826-9F03-46AA-B375-712EAD04741C}"/>
    <cellStyle name="Normal 9 4 3 2 3 2 2 3" xfId="4940" xr:uid="{EA6F9830-221C-4842-9C51-B1C393D53587}"/>
    <cellStyle name="Normal 9 4 3 2 3 2 3" xfId="6001" xr:uid="{FF842002-CDEC-405B-BF18-4639E27F0C6E}"/>
    <cellStyle name="Normal 9 4 3 2 3 3" xfId="4086" xr:uid="{06609D6A-92B8-4D21-8C53-32D4F425D796}"/>
    <cellStyle name="Normal 9 4 3 2 3 3 2" xfId="4941" xr:uid="{97AC1AEA-9DEB-45C8-AE99-BD765D3A2F7A}"/>
    <cellStyle name="Normal 9 4 3 2 3 3 2 2" xfId="6002" xr:uid="{5FF58BA9-F03B-4C8C-982A-11C0E16191DC}"/>
    <cellStyle name="Normal 9 4 3 2 3 3 2 3" xfId="6111" xr:uid="{1AF96F47-DF98-434A-B829-6AD9D14FA66E}"/>
    <cellStyle name="Normal 9 4 3 2 3 4" xfId="4087" xr:uid="{09DEC3C5-1777-4A3C-BB73-6F7BB55288E3}"/>
    <cellStyle name="Normal 9 4 3 2 3 4 2" xfId="4942" xr:uid="{FEDBFFB6-1931-4955-AAB6-71C34D4F5D13}"/>
    <cellStyle name="Normal 9 4 3 2 3 5" xfId="4939" xr:uid="{98084570-1159-4D3E-A72A-F3E897F96409}"/>
    <cellStyle name="Normal 9 4 3 2 4" xfId="2416" xr:uid="{E33EF490-2554-4225-A8F6-E722F7CB1FB4}"/>
    <cellStyle name="Normal 9 4 3 2 4 2" xfId="4504" xr:uid="{E34A5DE4-D19C-4204-AD87-71BB1C24BF9F}"/>
    <cellStyle name="Normal 9 4 3 2 4 2 2" xfId="5311" xr:uid="{BA423AD3-B36B-4F4E-9BA9-532F3C1A800C}"/>
    <cellStyle name="Normal 9 4 3 2 4 2 3" xfId="4943" xr:uid="{DE7C24EC-B021-43F7-8147-40184166FDD0}"/>
    <cellStyle name="Normal 9 4 3 2 4 3" xfId="6003" xr:uid="{873E8CA3-06C8-4373-A5C3-99D019AB3ADC}"/>
    <cellStyle name="Normal 9 4 3 2 5" xfId="4088" xr:uid="{C3A6E624-95D7-4658-93B6-655E1FB7A202}"/>
    <cellStyle name="Normal 9 4 3 2 5 2" xfId="4944" xr:uid="{2615E6DB-035B-435D-9BB8-57E0FB849E4B}"/>
    <cellStyle name="Normal 9 4 3 2 5 2 2" xfId="6004" xr:uid="{7B94321F-F22A-48DD-823E-8E9025EB8CF1}"/>
    <cellStyle name="Normal 9 4 3 2 5 2 3" xfId="6112" xr:uid="{288085D8-EBD7-4E30-B7C3-2561908F7CD5}"/>
    <cellStyle name="Normal 9 4 3 2 6" xfId="4089" xr:uid="{E2F2AF66-26B1-4BCA-BE3C-C7374B27945F}"/>
    <cellStyle name="Normal 9 4 3 2 6 2" xfId="4945" xr:uid="{493BEFCE-443E-4FF5-BC95-7BA215419700}"/>
    <cellStyle name="Normal 9 4 3 2 7" xfId="4933" xr:uid="{6B46414C-7793-4B3C-815C-554CE167F414}"/>
    <cellStyle name="Normal 9 4 3 3" xfId="416" xr:uid="{3C460746-F0C1-461C-B89C-74515CCA5CA3}"/>
    <cellStyle name="Normal 9 4 3 3 2" xfId="2417" xr:uid="{42BD8FF8-D965-40E3-8A86-5794959CAC5F}"/>
    <cellStyle name="Normal 9 4 3 3 2 2" xfId="2418" xr:uid="{B4940B4C-EE57-46CC-BB36-6247E4EFFE4E}"/>
    <cellStyle name="Normal 9 4 3 3 2 2 2" xfId="4505" xr:uid="{0F65472F-87CC-48D6-B2FE-322C7903E56D}"/>
    <cellStyle name="Normal 9 4 3 3 2 2 2 2" xfId="5312" xr:uid="{F5B6A4E9-A286-4949-AB6B-7B70714BFB6C}"/>
    <cellStyle name="Normal 9 4 3 3 2 2 2 3" xfId="4948" xr:uid="{DD2CAF74-0235-4509-950F-7DD8736E5050}"/>
    <cellStyle name="Normal 9 4 3 3 2 2 3" xfId="6005" xr:uid="{D54EEEA8-8B43-4CBD-92C6-C1EDA924DB64}"/>
    <cellStyle name="Normal 9 4 3 3 2 3" xfId="4090" xr:uid="{A9602341-9375-4FB5-AB07-CDBB7FA98FAF}"/>
    <cellStyle name="Normal 9 4 3 3 2 3 2" xfId="4949" xr:uid="{23121BF8-DF5A-472A-B2CB-49599AAA9FD9}"/>
    <cellStyle name="Normal 9 4 3 3 2 3 2 2" xfId="6006" xr:uid="{2A620440-0BC4-4751-97E4-C2A44F1E0C51}"/>
    <cellStyle name="Normal 9 4 3 3 2 3 2 3" xfId="6113" xr:uid="{32CFBE7F-381B-4AF8-A67A-C90A7DABBB2A}"/>
    <cellStyle name="Normal 9 4 3 3 2 4" xfId="4091" xr:uid="{D781980D-3A83-4A52-844E-D0D9C73C8C4F}"/>
    <cellStyle name="Normal 9 4 3 3 2 4 2" xfId="4950" xr:uid="{390702E8-2E1A-4F62-B583-D10EE6B329D7}"/>
    <cellStyle name="Normal 9 4 3 3 2 5" xfId="4947" xr:uid="{6A6C8C27-DD58-43AA-BE4D-57CC219E9492}"/>
    <cellStyle name="Normal 9 4 3 3 3" xfId="2419" xr:uid="{56483A12-1FE9-4EC1-BB28-5B45425B754C}"/>
    <cellStyle name="Normal 9 4 3 3 3 2" xfId="4506" xr:uid="{A81DA575-A2CC-4A43-805D-ED774414EF42}"/>
    <cellStyle name="Normal 9 4 3 3 3 2 2" xfId="5313" xr:uid="{6EBE9AEE-4C58-41DE-B6EF-5E8A3DC23F53}"/>
    <cellStyle name="Normal 9 4 3 3 3 2 3" xfId="4951" xr:uid="{E5E83D62-E83C-48B6-B845-5351DB01564F}"/>
    <cellStyle name="Normal 9 4 3 3 3 3" xfId="6007" xr:uid="{2D8A7D74-255D-4D77-A475-8EC896CF1FF6}"/>
    <cellStyle name="Normal 9 4 3 3 4" xfId="4092" xr:uid="{7AA5D73C-4B8E-4B3E-8613-7BF8A2AABEF7}"/>
    <cellStyle name="Normal 9 4 3 3 4 2" xfId="4952" xr:uid="{E1D0426E-A32B-47C8-B4E6-D9998D10AAE3}"/>
    <cellStyle name="Normal 9 4 3 3 4 2 2" xfId="6008" xr:uid="{5948926C-F27E-4419-9F4E-2D12147BB452}"/>
    <cellStyle name="Normal 9 4 3 3 4 2 3" xfId="6114" xr:uid="{9F900A01-60AD-4EEB-9C28-B9B6E7174F16}"/>
    <cellStyle name="Normal 9 4 3 3 5" xfId="4093" xr:uid="{AE5E519E-604B-4C1F-B6ED-7CAF911B0487}"/>
    <cellStyle name="Normal 9 4 3 3 5 2" xfId="4953" xr:uid="{18D8A729-9F99-4FF3-875B-24C6C38DD368}"/>
    <cellStyle name="Normal 9 4 3 3 6" xfId="4946" xr:uid="{12F96CF7-5335-44F0-9243-A5557BAA5D03}"/>
    <cellStyle name="Normal 9 4 3 4" xfId="2420" xr:uid="{C7E2F691-9224-4917-839E-B93A462ED18F}"/>
    <cellStyle name="Normal 9 4 3 4 2" xfId="2421" xr:uid="{720FC747-B99C-48C8-BA4C-F6B43203B0CD}"/>
    <cellStyle name="Normal 9 4 3 4 2 2" xfId="4507" xr:uid="{804FF1D1-6F12-4684-9B42-63F9ADAA66A4}"/>
    <cellStyle name="Normal 9 4 3 4 2 2 2" xfId="5314" xr:uid="{9DA0066A-46A0-4639-BCC3-6627A6C0BE2E}"/>
    <cellStyle name="Normal 9 4 3 4 2 2 3" xfId="4955" xr:uid="{F4631843-423D-4F59-9A78-42F059693F6A}"/>
    <cellStyle name="Normal 9 4 3 4 2 3" xfId="6009" xr:uid="{2AEEBBEB-F8A1-4379-BB32-F1814523781C}"/>
    <cellStyle name="Normal 9 4 3 4 3" xfId="4094" xr:uid="{9BB35D74-14E2-457E-B5A2-81B1245B86ED}"/>
    <cellStyle name="Normal 9 4 3 4 3 2" xfId="4956" xr:uid="{FE4883AE-37F1-4B7C-87DF-880EC8E49D1F}"/>
    <cellStyle name="Normal 9 4 3 4 3 2 2" xfId="6010" xr:uid="{A781B149-54ED-4B6B-937F-76B4FCC19B1E}"/>
    <cellStyle name="Normal 9 4 3 4 3 2 3" xfId="6115" xr:uid="{6DE1278E-0257-43F3-A4CC-481054879544}"/>
    <cellStyle name="Normal 9 4 3 4 4" xfId="4095" xr:uid="{27AC9AFE-6A45-439E-9177-304748BA82AC}"/>
    <cellStyle name="Normal 9 4 3 4 4 2" xfId="4957" xr:uid="{072CACCD-2E17-4998-B828-DF6BFF79C39E}"/>
    <cellStyle name="Normal 9 4 3 4 5" xfId="4954" xr:uid="{88B70F1C-9EF9-40FD-9913-1AB9A00BABAB}"/>
    <cellStyle name="Normal 9 4 3 5" xfId="2422" xr:uid="{576A64B1-AEA9-4D72-925E-012897EA4B90}"/>
    <cellStyle name="Normal 9 4 3 5 2" xfId="4096" xr:uid="{5EF6B19B-7E1F-4464-B7E7-1445B15B0C3C}"/>
    <cellStyle name="Normal 9 4 3 5 2 2" xfId="4959" xr:uid="{542E0C9F-B6E9-4F80-8474-5896F2E469E7}"/>
    <cellStyle name="Normal 9 4 3 5 2 2 2" xfId="6011" xr:uid="{3B2C65A6-BB11-4A97-9975-97862534EE9E}"/>
    <cellStyle name="Normal 9 4 3 5 2 2 3" xfId="6116" xr:uid="{B921CF3A-76C4-4032-AB2D-0D304AAAAA35}"/>
    <cellStyle name="Normal 9 4 3 5 3" xfId="4097" xr:uid="{F169E295-A639-432F-A064-570DF5126263}"/>
    <cellStyle name="Normal 9 4 3 5 3 2" xfId="4960" xr:uid="{00DFC57E-7FAD-47B0-9D08-D4CFE4484B63}"/>
    <cellStyle name="Normal 9 4 3 5 4" xfId="4098" xr:uid="{4C338B7D-71AB-4673-97F2-34DDB8F8C6EF}"/>
    <cellStyle name="Normal 9 4 3 5 4 2" xfId="4961" xr:uid="{2A88014B-6B62-4BE8-BD93-AB60DFC04B4D}"/>
    <cellStyle name="Normal 9 4 3 5 5" xfId="4958" xr:uid="{2A2089B6-D10F-414B-B212-3189033603F0}"/>
    <cellStyle name="Normal 9 4 3 6" xfId="4099" xr:uid="{2E7598ED-A0C7-45D2-A6BC-0E021E055A9C}"/>
    <cellStyle name="Normal 9 4 3 6 2" xfId="4962" xr:uid="{B4BC1DBC-DF9A-4876-8928-27666D6D8650}"/>
    <cellStyle name="Normal 9 4 3 6 2 2" xfId="6012" xr:uid="{10518DD3-97F8-4CFC-ABD6-A6E4ADC299F4}"/>
    <cellStyle name="Normal 9 4 3 6 2 3" xfId="6117" xr:uid="{BC776436-DECC-467E-9E63-E553C2D44773}"/>
    <cellStyle name="Normal 9 4 3 7" xfId="4100" xr:uid="{D2372125-CBCB-492D-934C-F777E011AD5A}"/>
    <cellStyle name="Normal 9 4 3 7 2" xfId="4963" xr:uid="{E9196F2E-2C69-4E6A-A13E-6780D29E6061}"/>
    <cellStyle name="Normal 9 4 3 8" xfId="4101" xr:uid="{068A9885-D004-464C-852A-3ABBE9F7C68D}"/>
    <cellStyle name="Normal 9 4 3 8 2" xfId="4964" xr:uid="{6F32C02D-1D17-4DEC-98D2-A0091A463F32}"/>
    <cellStyle name="Normal 9 4 3 9" xfId="4932" xr:uid="{D894B4D6-D02F-43D1-AA91-8ED8E4CB0957}"/>
    <cellStyle name="Normal 9 4 4" xfId="177" xr:uid="{1725DCA1-2935-46D9-9DFD-F837C9B08238}"/>
    <cellStyle name="Normal 9 4 4 2" xfId="864" xr:uid="{46FB9D7A-0E81-4BB3-856C-A1F41A23C08E}"/>
    <cellStyle name="Normal 9 4 4 2 2" xfId="865" xr:uid="{8F069D99-A372-41CB-8DF2-E361A96D13F7}"/>
    <cellStyle name="Normal 9 4 4 2 2 2" xfId="2423" xr:uid="{FAD8D12A-4361-4496-8B33-D2CE10AE7D25}"/>
    <cellStyle name="Normal 9 4 4 2 2 2 2" xfId="2424" xr:uid="{E52C6897-167A-4690-9570-DD5372B17B6B}"/>
    <cellStyle name="Normal 9 4 4 2 2 2 2 2" xfId="4969" xr:uid="{7B0097AB-68E6-4FF4-8746-495B033331E1}"/>
    <cellStyle name="Normal 9 4 4 2 2 2 2 2 2" xfId="6013" xr:uid="{55680E2A-D8E9-4DF4-BC21-8BB3684053C0}"/>
    <cellStyle name="Normal 9 4 4 2 2 2 2 2 3" xfId="6119" xr:uid="{745ECAA9-D171-4CF0-8523-CB79EAAD9E71}"/>
    <cellStyle name="Normal 9 4 4 2 2 2 3" xfId="4968" xr:uid="{DAA1C67D-8ACA-4D46-AEE8-70E88A92B6B8}"/>
    <cellStyle name="Normal 9 4 4 2 2 2 3 2" xfId="6014" xr:uid="{785CF53F-2426-4F08-A457-020C12CEB69C}"/>
    <cellStyle name="Normal 9 4 4 2 2 2 3 3" xfId="6118" xr:uid="{FE0AD2FE-9644-4424-AA8C-46B59898F419}"/>
    <cellStyle name="Normal 9 4 4 2 2 3" xfId="2425" xr:uid="{B6B13497-50D9-46D9-94A0-FEC903455CCD}"/>
    <cellStyle name="Normal 9 4 4 2 2 3 2" xfId="4970" xr:uid="{01C2C60F-CD31-4EF1-A51C-30DBB848A8EE}"/>
    <cellStyle name="Normal 9 4 4 2 2 3 2 2" xfId="6015" xr:uid="{D5F2DF36-A0EF-4FA4-B267-312A2C4F5CD7}"/>
    <cellStyle name="Normal 9 4 4 2 2 3 2 3" xfId="6120" xr:uid="{FBB51FFE-92E5-49CE-94A2-379D616ECAA8}"/>
    <cellStyle name="Normal 9 4 4 2 2 4" xfId="4102" xr:uid="{9D11ECEF-995E-42F8-BEA5-8DA8AE57BA90}"/>
    <cellStyle name="Normal 9 4 4 2 2 4 2" xfId="4971" xr:uid="{FE85A29E-56D2-4C22-A787-5283F1B9C910}"/>
    <cellStyle name="Normal 9 4 4 2 2 5" xfId="4967" xr:uid="{E6FF5652-671C-4A0D-B240-9F22043A8074}"/>
    <cellStyle name="Normal 9 4 4 2 3" xfId="2426" xr:uid="{61B93E19-802E-4EFC-9E5B-E6190861314B}"/>
    <cellStyle name="Normal 9 4 4 2 3 2" xfId="2427" xr:uid="{8C75169D-622F-4D4D-9D18-5F4317DA322C}"/>
    <cellStyle name="Normal 9 4 4 2 3 2 2" xfId="4973" xr:uid="{AF01663C-9974-4590-875F-28452C2719EB}"/>
    <cellStyle name="Normal 9 4 4 2 3 2 2 2" xfId="6016" xr:uid="{8F377AF7-0006-4B9D-AE37-555074C0CA93}"/>
    <cellStyle name="Normal 9 4 4 2 3 2 2 3" xfId="6122" xr:uid="{5769D200-2992-4177-9E3F-513A96BE35CA}"/>
    <cellStyle name="Normal 9 4 4 2 3 3" xfId="4972" xr:uid="{D43CBA3A-DF28-4CA4-AD44-317FB351CBE2}"/>
    <cellStyle name="Normal 9 4 4 2 3 3 2" xfId="6017" xr:uid="{CAC75174-8F37-468F-B08E-1DDDB509B700}"/>
    <cellStyle name="Normal 9 4 4 2 3 3 3" xfId="6121" xr:uid="{B143E9A3-91E0-4532-BB3C-E9AE39F0A9BA}"/>
    <cellStyle name="Normal 9 4 4 2 4" xfId="2428" xr:uid="{43510BD0-AB6D-4665-A535-BEA6A9B4F4D7}"/>
    <cellStyle name="Normal 9 4 4 2 4 2" xfId="4974" xr:uid="{DE9BCCA0-36C7-452B-A1E6-A4188BB19BAB}"/>
    <cellStyle name="Normal 9 4 4 2 4 2 2" xfId="6018" xr:uid="{0387DE5E-BA3C-4EF9-A6A4-DE39919D8308}"/>
    <cellStyle name="Normal 9 4 4 2 4 2 3" xfId="6123" xr:uid="{38FCB86F-A97D-431B-8D78-553F704F31C1}"/>
    <cellStyle name="Normal 9 4 4 2 5" xfId="4103" xr:uid="{F807FA25-99CE-4431-8E9E-D160B976ADD5}"/>
    <cellStyle name="Normal 9 4 4 2 5 2" xfId="4975" xr:uid="{C828B05A-2C23-430B-AE19-609AF81CC7A7}"/>
    <cellStyle name="Normal 9 4 4 2 6" xfId="4966" xr:uid="{ECC9C924-7FC4-4699-85C9-97DB9CA59159}"/>
    <cellStyle name="Normal 9 4 4 3" xfId="866" xr:uid="{417655F3-CDDB-4AAE-B54A-4E561C19DB76}"/>
    <cellStyle name="Normal 9 4 4 3 2" xfId="2429" xr:uid="{24CC05A5-C5AC-4C71-9526-09EEB94FCA96}"/>
    <cellStyle name="Normal 9 4 4 3 2 2" xfId="2430" xr:uid="{03788B3F-3C4A-4CAD-A8AC-F01DC78B3B24}"/>
    <cellStyle name="Normal 9 4 4 3 2 2 2" xfId="4978" xr:uid="{2DA2666C-F3F8-4679-B9BF-73ED9AA621D7}"/>
    <cellStyle name="Normal 9 4 4 3 2 2 2 2" xfId="6019" xr:uid="{F7A77619-F3F4-4DE5-AD14-4F471FDA03A3}"/>
    <cellStyle name="Normal 9 4 4 3 2 2 2 3" xfId="6125" xr:uid="{F41E5044-9049-47CD-B506-54E42C0D5B09}"/>
    <cellStyle name="Normal 9 4 4 3 2 3" xfId="4977" xr:uid="{02979C49-57C7-431B-B96F-AEC1DAE9A19A}"/>
    <cellStyle name="Normal 9 4 4 3 2 3 2" xfId="6020" xr:uid="{8D80979A-7F21-4A27-A2EF-1A3FB11287A2}"/>
    <cellStyle name="Normal 9 4 4 3 2 3 3" xfId="6124" xr:uid="{412FD09E-27E3-4075-A2A7-D8E76DC41461}"/>
    <cellStyle name="Normal 9 4 4 3 3" xfId="2431" xr:uid="{A57A5ACA-35A7-4F30-BA00-23350C857D8B}"/>
    <cellStyle name="Normal 9 4 4 3 3 2" xfId="4979" xr:uid="{146CB1B9-A6AB-4A6F-AA34-21FB7E829629}"/>
    <cellStyle name="Normal 9 4 4 3 3 2 2" xfId="6021" xr:uid="{35D543FD-0488-4F50-AF82-4A19D01B1306}"/>
    <cellStyle name="Normal 9 4 4 3 3 2 3" xfId="6126" xr:uid="{27B88FD5-4C32-4CD9-ADB6-BAADB24BD37F}"/>
    <cellStyle name="Normal 9 4 4 3 4" xfId="4104" xr:uid="{7E92295F-2957-46AD-90FA-D6496D3063FE}"/>
    <cellStyle name="Normal 9 4 4 3 4 2" xfId="4980" xr:uid="{98C89362-0EE9-4AA9-AC71-D75263CE96DC}"/>
    <cellStyle name="Normal 9 4 4 3 5" xfId="4976" xr:uid="{CADE6F4B-CCAD-4413-A210-62BE6172F75E}"/>
    <cellStyle name="Normal 9 4 4 4" xfId="2432" xr:uid="{060E84DA-9000-4419-9916-53B5AFA1C0F8}"/>
    <cellStyle name="Normal 9 4 4 4 2" xfId="2433" xr:uid="{777A237B-E4DF-445D-9FCE-623FAB0FE74E}"/>
    <cellStyle name="Normal 9 4 4 4 2 2" xfId="4982" xr:uid="{5434C8D2-B235-45C4-8041-1BD3FF15CCEC}"/>
    <cellStyle name="Normal 9 4 4 4 2 2 2" xfId="6022" xr:uid="{BC1F83B8-EFDB-4BD3-AB71-42C08AAF668D}"/>
    <cellStyle name="Normal 9 4 4 4 2 2 3" xfId="6127" xr:uid="{C145FC98-F40C-4F17-B489-6E2F6B162D53}"/>
    <cellStyle name="Normal 9 4 4 4 3" xfId="4105" xr:uid="{5703ED3F-5EAF-4BC2-B9EA-5CD12CE16577}"/>
    <cellStyle name="Normal 9 4 4 4 3 2" xfId="4983" xr:uid="{98E866FA-F193-4834-A8ED-465ADEF6265D}"/>
    <cellStyle name="Normal 9 4 4 4 4" xfId="4106" xr:uid="{10D6FFE5-3E93-4047-AF26-A329AA637BC9}"/>
    <cellStyle name="Normal 9 4 4 4 4 2" xfId="4984" xr:uid="{A2A018C8-F7DD-4313-894C-D27714A172DF}"/>
    <cellStyle name="Normal 9 4 4 4 5" xfId="4981" xr:uid="{20E0D483-6D78-4165-AB5C-C3D69F63A3E7}"/>
    <cellStyle name="Normal 9 4 4 5" xfId="2434" xr:uid="{8E2D43EE-D991-4970-B1A8-D5DB63A471DC}"/>
    <cellStyle name="Normal 9 4 4 5 2" xfId="4985" xr:uid="{E5072A0E-3E9D-46C0-8409-2904081B8D31}"/>
    <cellStyle name="Normal 9 4 4 5 2 2" xfId="6023" xr:uid="{21D96565-2049-45CE-8446-BD09A8B9BCD6}"/>
    <cellStyle name="Normal 9 4 4 5 2 3" xfId="6128" xr:uid="{E7F76584-266E-4801-A089-80314F7EF83B}"/>
    <cellStyle name="Normal 9 4 4 6" xfId="4107" xr:uid="{0FB17ED7-A9AF-4320-9FC3-2227552FAFF2}"/>
    <cellStyle name="Normal 9 4 4 6 2" xfId="4986" xr:uid="{9D76B5B8-7A2F-4DFA-BE1B-5A4780D459C1}"/>
    <cellStyle name="Normal 9 4 4 7" xfId="4108" xr:uid="{17328EB0-BC8B-4D76-A5E7-AA696134EED7}"/>
    <cellStyle name="Normal 9 4 4 7 2" xfId="4987" xr:uid="{577D8B6C-8832-41A6-94BD-7F616C30A7B8}"/>
    <cellStyle name="Normal 9 4 4 8" xfId="4965" xr:uid="{EEA3A582-28E6-434D-8092-165DC2B09649}"/>
    <cellStyle name="Normal 9 4 5" xfId="417" xr:uid="{33A660E8-883E-43B7-8517-7FE1B60A6E5F}"/>
    <cellStyle name="Normal 9 4 5 2" xfId="867" xr:uid="{7DD6CBB1-7DE3-4547-AAF5-4D302B7E087D}"/>
    <cellStyle name="Normal 9 4 5 2 2" xfId="2435" xr:uid="{8D6430B6-5D90-4E80-A7B1-5B484CB9410E}"/>
    <cellStyle name="Normal 9 4 5 2 2 2" xfId="2436" xr:uid="{C2A4DFAE-59FF-4776-B8A4-B52FA34D6663}"/>
    <cellStyle name="Normal 9 4 5 2 2 2 2" xfId="4991" xr:uid="{AFB176EA-002B-49D7-B4C1-B47D750114EA}"/>
    <cellStyle name="Normal 9 4 5 2 2 2 2 2" xfId="6024" xr:uid="{703A258E-FFA1-47C2-B69C-9894D4B1F27E}"/>
    <cellStyle name="Normal 9 4 5 2 2 2 2 3" xfId="6130" xr:uid="{647ADD18-6526-4820-A0B4-A9B2016513A6}"/>
    <cellStyle name="Normal 9 4 5 2 2 3" xfId="4990" xr:uid="{D11FBAD7-9BF3-4770-8E37-E41082EF9233}"/>
    <cellStyle name="Normal 9 4 5 2 2 3 2" xfId="6025" xr:uid="{71BD69F0-AE06-44FC-9E8A-D598F6BDBC8E}"/>
    <cellStyle name="Normal 9 4 5 2 2 3 3" xfId="6129" xr:uid="{7CEFDD33-BE8C-4688-9394-3F594B6AE3E4}"/>
    <cellStyle name="Normal 9 4 5 2 3" xfId="2437" xr:uid="{4B3B1EDB-C491-46BC-BA09-72A408405699}"/>
    <cellStyle name="Normal 9 4 5 2 3 2" xfId="4992" xr:uid="{222E406A-DE96-424C-BB1B-1898929B559D}"/>
    <cellStyle name="Normal 9 4 5 2 3 2 2" xfId="6026" xr:uid="{4AECF02F-6424-4037-97B2-7DCADCE14B93}"/>
    <cellStyle name="Normal 9 4 5 2 3 2 3" xfId="6131" xr:uid="{7D07BF26-3975-47D1-A747-5514CB3D407D}"/>
    <cellStyle name="Normal 9 4 5 2 4" xfId="4109" xr:uid="{6C61D71F-32AB-4259-A56D-3388777EF369}"/>
    <cellStyle name="Normal 9 4 5 2 4 2" xfId="4993" xr:uid="{297503C7-1D4D-418F-B430-ABC29331FD88}"/>
    <cellStyle name="Normal 9 4 5 2 5" xfId="4989" xr:uid="{BB546A34-BB8F-4143-9FE0-796CC91EBA83}"/>
    <cellStyle name="Normal 9 4 5 3" xfId="2438" xr:uid="{7C122849-AE9A-4FF9-A0A8-27A8E4ABCA05}"/>
    <cellStyle name="Normal 9 4 5 3 2" xfId="2439" xr:uid="{11A25E6C-94FF-4C21-91D8-C9AD582C04C8}"/>
    <cellStyle name="Normal 9 4 5 3 2 2" xfId="4995" xr:uid="{4B140063-D98A-4251-B946-507198409EEC}"/>
    <cellStyle name="Normal 9 4 5 3 2 2 2" xfId="6027" xr:uid="{3402C71A-D457-466F-9049-CB8E1082C1B5}"/>
    <cellStyle name="Normal 9 4 5 3 2 2 3" xfId="6132" xr:uid="{F8F19CBC-D8EE-4A52-B296-258435275D72}"/>
    <cellStyle name="Normal 9 4 5 3 3" xfId="4110" xr:uid="{F3E92B7F-120E-4F37-B9A2-448FE46548B7}"/>
    <cellStyle name="Normal 9 4 5 3 3 2" xfId="4996" xr:uid="{95458FDB-0E19-474B-A6A9-9CE311833836}"/>
    <cellStyle name="Normal 9 4 5 3 4" xfId="4111" xr:uid="{A1184A37-8364-43D5-9647-6F3EDAD8A716}"/>
    <cellStyle name="Normal 9 4 5 3 4 2" xfId="4997" xr:uid="{761CE752-8208-4350-B4D6-9E55F371192C}"/>
    <cellStyle name="Normal 9 4 5 3 5" xfId="4994" xr:uid="{6E51C134-2460-4914-A362-ADD95CF65486}"/>
    <cellStyle name="Normal 9 4 5 4" xfId="2440" xr:uid="{806E28AF-8BD3-476F-8E36-359DEAC0CD18}"/>
    <cellStyle name="Normal 9 4 5 4 2" xfId="4998" xr:uid="{96EC8476-6DE0-4A7C-A491-B8FCDE3BDF72}"/>
    <cellStyle name="Normal 9 4 5 4 2 2" xfId="6028" xr:uid="{D073C775-BA5F-47EF-81AD-B2327D137760}"/>
    <cellStyle name="Normal 9 4 5 4 2 3" xfId="6133" xr:uid="{2BE594D9-D8F7-45BF-BDCC-0EBE0DAEA704}"/>
    <cellStyle name="Normal 9 4 5 5" xfId="4112" xr:uid="{1E4ECA60-B19D-4EA1-A707-CD370E495773}"/>
    <cellStyle name="Normal 9 4 5 5 2" xfId="4999" xr:uid="{F28930C5-A069-42C1-8327-3D1A51242221}"/>
    <cellStyle name="Normal 9 4 5 6" xfId="4113" xr:uid="{CEBFA5F9-F891-4734-B88E-3F92BE0F79C9}"/>
    <cellStyle name="Normal 9 4 5 6 2" xfId="5000" xr:uid="{5CD7E795-520B-4AC5-A7EA-8892037E8253}"/>
    <cellStyle name="Normal 9 4 5 7" xfId="4988" xr:uid="{4E43E0B6-9148-4A95-BD8F-0D8C6E074360}"/>
    <cellStyle name="Normal 9 4 6" xfId="418" xr:uid="{2501C7D8-70F6-46B0-98A8-E44316D4F509}"/>
    <cellStyle name="Normal 9 4 6 2" xfId="2441" xr:uid="{BA884285-18B6-4395-8E1A-944095F8BF22}"/>
    <cellStyle name="Normal 9 4 6 2 2" xfId="2442" xr:uid="{A6E85663-145F-4EE9-AEF8-C84EBFAA868A}"/>
    <cellStyle name="Normal 9 4 6 2 2 2" xfId="5003" xr:uid="{2FC35793-D43B-4F6D-B395-2AD566C88238}"/>
    <cellStyle name="Normal 9 4 6 2 2 2 2" xfId="6029" xr:uid="{99CAD25F-10F1-44B7-BF45-FD3B54FEACD8}"/>
    <cellStyle name="Normal 9 4 6 2 2 2 3" xfId="6134" xr:uid="{6C167E14-FF6C-4BB5-A3F4-9FF9459C1888}"/>
    <cellStyle name="Normal 9 4 6 2 3" xfId="4114" xr:uid="{58D8ADB5-C1C9-46D1-ADB1-063993FADE4B}"/>
    <cellStyle name="Normal 9 4 6 2 3 2" xfId="5004" xr:uid="{CDF97AAE-DAA3-4490-9F57-2CA046CC8123}"/>
    <cellStyle name="Normal 9 4 6 2 4" xfId="4115" xr:uid="{63ABE5EB-5EDC-49BB-A18E-2A3F47721129}"/>
    <cellStyle name="Normal 9 4 6 2 4 2" xfId="5005" xr:uid="{E1542584-279E-4FCC-8D6D-2252D768A18A}"/>
    <cellStyle name="Normal 9 4 6 2 5" xfId="5002" xr:uid="{87DE56B2-C814-485A-91EC-1335267ED80F}"/>
    <cellStyle name="Normal 9 4 6 3" xfId="2443" xr:uid="{ED20010E-8E87-46F1-9526-1874581E3C27}"/>
    <cellStyle name="Normal 9 4 6 3 2" xfId="5006" xr:uid="{DFC3F408-9D9C-4BC3-AAE3-9E4E52DF5916}"/>
    <cellStyle name="Normal 9 4 6 3 2 2" xfId="6030" xr:uid="{76C82BC9-F73E-4724-9076-A0D4A9B28EC0}"/>
    <cellStyle name="Normal 9 4 6 3 2 3" xfId="6135" xr:uid="{C0373D6B-EA53-42A1-8B17-903DBAAEE9DF}"/>
    <cellStyle name="Normal 9 4 6 4" xfId="4116" xr:uid="{1D9F425D-995D-4FCE-8461-D6D45E11C728}"/>
    <cellStyle name="Normal 9 4 6 4 2" xfId="5007" xr:uid="{30144A14-4E17-404E-8ECC-9595EB2753C6}"/>
    <cellStyle name="Normal 9 4 6 5" xfId="4117" xr:uid="{EEE8A126-A1D5-4900-B21C-2140F127ABD6}"/>
    <cellStyle name="Normal 9 4 6 5 2" xfId="5008" xr:uid="{9C8EB5B5-746D-4A47-9D1C-14C8A770C2E8}"/>
    <cellStyle name="Normal 9 4 6 6" xfId="5001" xr:uid="{BD4E827F-74D9-452D-B9FD-C3B20F23BEDB}"/>
    <cellStyle name="Normal 9 4 7" xfId="2444" xr:uid="{792145AB-2726-4199-8CDA-E1D9E1910727}"/>
    <cellStyle name="Normal 9 4 7 2" xfId="2445" xr:uid="{F908FA82-D178-4746-8446-BCC066832A9A}"/>
    <cellStyle name="Normal 9 4 7 2 2" xfId="5010" xr:uid="{F927D4E8-12C0-4977-B89F-68A45DB3B1E5}"/>
    <cellStyle name="Normal 9 4 7 2 2 2" xfId="6031" xr:uid="{7673CA42-CA70-4AE8-904E-4A389FFC1E90}"/>
    <cellStyle name="Normal 9 4 7 2 2 3" xfId="6136" xr:uid="{9F2E0A4B-EDE9-4866-B3D7-9DE98E9F6B69}"/>
    <cellStyle name="Normal 9 4 7 3" xfId="4118" xr:uid="{695A008B-3243-43F8-A40E-386C99FEAD90}"/>
    <cellStyle name="Normal 9 4 7 3 2" xfId="5011" xr:uid="{9BDA638D-BA75-4536-A817-8E3EE9CA897C}"/>
    <cellStyle name="Normal 9 4 7 4" xfId="4119" xr:uid="{8B504B9A-C179-499C-8B4E-63E0582F0111}"/>
    <cellStyle name="Normal 9 4 7 4 2" xfId="5012" xr:uid="{36B25328-64B5-42DD-A0D4-0AB3A3CBA3C5}"/>
    <cellStyle name="Normal 9 4 7 5" xfId="5009" xr:uid="{D235D304-D445-4FDC-97EE-C7AA83080B1B}"/>
    <cellStyle name="Normal 9 4 8" xfId="2446" xr:uid="{3B5D243A-9953-428D-8CED-E216A0680B7B}"/>
    <cellStyle name="Normal 9 4 8 2" xfId="4120" xr:uid="{8E7433A6-5834-4F92-B115-ED2AF0C9E7A0}"/>
    <cellStyle name="Normal 9 4 8 2 2" xfId="5014" xr:uid="{3BCCF198-3B85-4C61-8920-9AF418F937BB}"/>
    <cellStyle name="Normal 9 4 8 3" xfId="4121" xr:uid="{D982DAEF-B472-4C3F-BF38-B00E101FF921}"/>
    <cellStyle name="Normal 9 4 8 3 2" xfId="5015" xr:uid="{15E80671-DE02-4D23-9B32-158EEAADBD50}"/>
    <cellStyle name="Normal 9 4 8 4" xfId="4122" xr:uid="{63C815F2-7524-4453-A452-D144E2973D01}"/>
    <cellStyle name="Normal 9 4 8 4 2" xfId="5016" xr:uid="{A9B28651-E85E-433D-836F-087E1ED1F70D}"/>
    <cellStyle name="Normal 9 4 8 5" xfId="5013" xr:uid="{C624FA46-7215-4781-BEA8-DDC32CC4D152}"/>
    <cellStyle name="Normal 9 4 9" xfId="4123" xr:uid="{54C2F78C-007F-4113-8474-C923D450904C}"/>
    <cellStyle name="Normal 9 4 9 2" xfId="5017" xr:uid="{DB7901A6-DC26-455F-96B1-6253F9ABD1D5}"/>
    <cellStyle name="Normal 9 4 9 2 2" xfId="6072" xr:uid="{5CDF4900-6445-416B-941F-F4D0735B3CC6}"/>
    <cellStyle name="Normal 9 4 9 2 3" xfId="6137" xr:uid="{E28D1294-2F9D-4A7E-8958-47297768E598}"/>
    <cellStyle name="Normal 9 5" xfId="178" xr:uid="{A0F2F714-A838-4F9D-A9AF-C174741E618F}"/>
    <cellStyle name="Normal 9 5 10" xfId="4124" xr:uid="{5379FF21-78EC-4E15-B713-AA002A1A51B9}"/>
    <cellStyle name="Normal 9 5 10 2" xfId="5019" xr:uid="{83B3D12C-0EDA-4DAE-969D-28FADCEAB547}"/>
    <cellStyle name="Normal 9 5 11" xfId="4125" xr:uid="{5F990A68-F101-4601-949A-BE04E9C53E98}"/>
    <cellStyle name="Normal 9 5 11 2" xfId="5020" xr:uid="{84669B8A-B257-4C15-A14E-B9227054B61E}"/>
    <cellStyle name="Normal 9 5 12" xfId="5018" xr:uid="{F5E7BFDE-47F8-4C54-82EB-AC09D9F6E801}"/>
    <cellStyle name="Normal 9 5 2" xfId="179" xr:uid="{61DF3186-B053-4ECD-8C7F-F6BEBC52D63F}"/>
    <cellStyle name="Normal 9 5 2 10" xfId="5021" xr:uid="{1A35CFBA-8257-40FD-9E0F-16DD7F60C5CE}"/>
    <cellStyle name="Normal 9 5 2 2" xfId="419" xr:uid="{43E855AC-8AC5-4DAA-9B1E-9BA299D70CBD}"/>
    <cellStyle name="Normal 9 5 2 2 2" xfId="868" xr:uid="{660CE6F4-A183-4F64-9EF6-F3B22B383116}"/>
    <cellStyle name="Normal 9 5 2 2 2 2" xfId="869" xr:uid="{B63B2E26-3567-4E82-984B-922ED05B9A7F}"/>
    <cellStyle name="Normal 9 5 2 2 2 2 2" xfId="2447" xr:uid="{E064777C-4540-45F3-A220-B6CA5EF360ED}"/>
    <cellStyle name="Normal 9 5 2 2 2 2 2 2" xfId="5025" xr:uid="{9F9CBA5E-CFE8-4280-BE9B-F4BD97B99637}"/>
    <cellStyle name="Normal 9 5 2 2 2 2 2 2 2" xfId="6032" xr:uid="{D1AA24DB-0B68-40CF-8964-6DA77C2BEF70}"/>
    <cellStyle name="Normal 9 5 2 2 2 2 2 2 3" xfId="6138" xr:uid="{BA78AF5C-2B9C-47DF-B0E8-8D55B84173ED}"/>
    <cellStyle name="Normal 9 5 2 2 2 2 3" xfId="4126" xr:uid="{0A9BB752-98A7-48BB-AFAA-4A6D7807170B}"/>
    <cellStyle name="Normal 9 5 2 2 2 2 3 2" xfId="5026" xr:uid="{F7680DF8-799F-4508-B830-885817688BC0}"/>
    <cellStyle name="Normal 9 5 2 2 2 2 4" xfId="4127" xr:uid="{13EB7044-D779-4168-B99C-E38776C8DAC1}"/>
    <cellStyle name="Normal 9 5 2 2 2 2 4 2" xfId="5027" xr:uid="{BE6D36F2-FCF3-4EBF-AF27-2D8BFA9C4B47}"/>
    <cellStyle name="Normal 9 5 2 2 2 2 5" xfId="5024" xr:uid="{6B475EDD-BDF9-43B4-9C3B-F8BB7664EB38}"/>
    <cellStyle name="Normal 9 5 2 2 2 3" xfId="2448" xr:uid="{A800C881-DEFC-4F93-BE4D-364B3959D250}"/>
    <cellStyle name="Normal 9 5 2 2 2 3 2" xfId="4128" xr:uid="{259908CA-8A77-4804-B40F-261D47EDA624}"/>
    <cellStyle name="Normal 9 5 2 2 2 3 2 2" xfId="5029" xr:uid="{B9F50DAC-068C-4D90-B7E8-8664B26D45BE}"/>
    <cellStyle name="Normal 9 5 2 2 2 3 3" xfId="4129" xr:uid="{3FB593DD-6521-432B-88C6-5EC17B58C556}"/>
    <cellStyle name="Normal 9 5 2 2 2 3 3 2" xfId="5030" xr:uid="{2AFC1DD1-4265-4127-825E-D8CC038A2425}"/>
    <cellStyle name="Normal 9 5 2 2 2 3 4" xfId="4130" xr:uid="{A662C506-018D-4DD2-9F48-53778519D0BD}"/>
    <cellStyle name="Normal 9 5 2 2 2 3 4 2" xfId="5031" xr:uid="{12A277AC-F1F7-49E7-8ED3-33D258DAA206}"/>
    <cellStyle name="Normal 9 5 2 2 2 3 5" xfId="5028" xr:uid="{C0C45DE1-F0F6-4F8D-BE61-9A4676BE1151}"/>
    <cellStyle name="Normal 9 5 2 2 2 4" xfId="4131" xr:uid="{83879E92-DDF4-4771-92EA-CE454F596384}"/>
    <cellStyle name="Normal 9 5 2 2 2 4 2" xfId="5032" xr:uid="{7F587631-257B-4F3D-BF1D-E50360EE4120}"/>
    <cellStyle name="Normal 9 5 2 2 2 5" xfId="4132" xr:uid="{AD807AB5-DE4D-4629-8E3E-399D4353FA63}"/>
    <cellStyle name="Normal 9 5 2 2 2 5 2" xfId="5033" xr:uid="{81D66978-A9CA-40F4-8274-76C7E6788DED}"/>
    <cellStyle name="Normal 9 5 2 2 2 6" xfId="4133" xr:uid="{8D41C4A4-1A68-4CA6-8AC9-52EE5414A8B2}"/>
    <cellStyle name="Normal 9 5 2 2 2 6 2" xfId="5034" xr:uid="{2A5196A9-8A6F-4BCE-BB89-27D6802FD9F7}"/>
    <cellStyle name="Normal 9 5 2 2 2 7" xfId="5023" xr:uid="{F658E54F-F8B7-4DD6-A1E2-027D27B73A53}"/>
    <cellStyle name="Normal 9 5 2 2 3" xfId="870" xr:uid="{7EE8A0E2-B77D-4D65-A19B-D26802F57071}"/>
    <cellStyle name="Normal 9 5 2 2 3 2" xfId="2449" xr:uid="{D3860132-4C2B-4083-B8ED-FC070CBF02F7}"/>
    <cellStyle name="Normal 9 5 2 2 3 2 2" xfId="4134" xr:uid="{ACD59A90-1F10-4AFD-B4A7-6A14E82E56DF}"/>
    <cellStyle name="Normal 9 5 2 2 3 2 2 2" xfId="5037" xr:uid="{79E6F5ED-D795-4EBF-94D6-CACBEFE2AE47}"/>
    <cellStyle name="Normal 9 5 2 2 3 2 3" xfId="4135" xr:uid="{6879686C-0F10-4CE0-B4EE-FE22013B43EE}"/>
    <cellStyle name="Normal 9 5 2 2 3 2 3 2" xfId="5038" xr:uid="{73499F78-6789-46B1-8425-E44618C551AE}"/>
    <cellStyle name="Normal 9 5 2 2 3 2 4" xfId="4136" xr:uid="{AC181292-DED5-4956-9108-1DBCF3D8D336}"/>
    <cellStyle name="Normal 9 5 2 2 3 2 4 2" xfId="5039" xr:uid="{26CA79CC-7063-4DB8-AF3B-9553A9DE26D8}"/>
    <cellStyle name="Normal 9 5 2 2 3 2 5" xfId="5036" xr:uid="{49891968-7377-4973-AFB8-D790FFD7420E}"/>
    <cellStyle name="Normal 9 5 2 2 3 3" xfId="4137" xr:uid="{8969C18A-E2FD-4188-805D-408B9A68A22F}"/>
    <cellStyle name="Normal 9 5 2 2 3 3 2" xfId="5040" xr:uid="{4BDBC570-C846-4403-BB74-18277B4660F2}"/>
    <cellStyle name="Normal 9 5 2 2 3 4" xfId="4138" xr:uid="{8F4E899C-D70C-4883-8D3A-E6C60C9B3C91}"/>
    <cellStyle name="Normal 9 5 2 2 3 4 2" xfId="5041" xr:uid="{3373605D-67C0-4060-8648-33F8AA9D84EE}"/>
    <cellStyle name="Normal 9 5 2 2 3 5" xfId="4139" xr:uid="{833EA325-2AB4-40DC-A4D4-ED32197D39CB}"/>
    <cellStyle name="Normal 9 5 2 2 3 5 2" xfId="5042" xr:uid="{0C597E76-F73A-40F6-AF25-87A71E8692B9}"/>
    <cellStyle name="Normal 9 5 2 2 3 6" xfId="5035" xr:uid="{2CD14EF9-2A6A-45C8-8392-1E0BCA5FE234}"/>
    <cellStyle name="Normal 9 5 2 2 4" xfId="2450" xr:uid="{370C8C5F-64E4-4BB7-9F52-3F9610709D94}"/>
    <cellStyle name="Normal 9 5 2 2 4 2" xfId="4140" xr:uid="{2AFAE455-F2FE-4F2B-8AE5-88A8FA0D8614}"/>
    <cellStyle name="Normal 9 5 2 2 4 2 2" xfId="5044" xr:uid="{B68E4BDE-1EA0-4B31-8036-96C0E89DBECC}"/>
    <cellStyle name="Normal 9 5 2 2 4 3" xfId="4141" xr:uid="{08E1AA3B-AE0C-478D-A966-5859FF84D56B}"/>
    <cellStyle name="Normal 9 5 2 2 4 3 2" xfId="5045" xr:uid="{DB4563E1-3523-4A67-90DE-1BE417CF37CD}"/>
    <cellStyle name="Normal 9 5 2 2 4 4" xfId="4142" xr:uid="{A2F2C0D9-3BE7-4197-BB6D-E07F4E967468}"/>
    <cellStyle name="Normal 9 5 2 2 4 4 2" xfId="5046" xr:uid="{176CBC62-979B-40AC-BFD9-7208833389F6}"/>
    <cellStyle name="Normal 9 5 2 2 4 5" xfId="5043" xr:uid="{031590BF-797A-419C-8697-B7A88BE47E45}"/>
    <cellStyle name="Normal 9 5 2 2 5" xfId="4143" xr:uid="{639805BA-CD79-429A-B898-C5FA7A315436}"/>
    <cellStyle name="Normal 9 5 2 2 5 2" xfId="4144" xr:uid="{CF35C171-B6A4-4CFF-B470-888F795EF1A4}"/>
    <cellStyle name="Normal 9 5 2 2 5 2 2" xfId="5048" xr:uid="{9B9584C6-4E48-4C65-83D9-5FE99080863A}"/>
    <cellStyle name="Normal 9 5 2 2 5 3" xfId="4145" xr:uid="{908353A6-560C-4164-8C80-2B78A744A71D}"/>
    <cellStyle name="Normal 9 5 2 2 5 3 2" xfId="5049" xr:uid="{12776D4A-0077-4E6D-A18A-52E8CC76B60D}"/>
    <cellStyle name="Normal 9 5 2 2 5 4" xfId="4146" xr:uid="{6ACD1CBE-68D3-4D03-8DAF-0A9F2FE51798}"/>
    <cellStyle name="Normal 9 5 2 2 5 4 2" xfId="5050" xr:uid="{A12118DD-ACA9-4C2D-8C62-5B8034A74534}"/>
    <cellStyle name="Normal 9 5 2 2 5 5" xfId="5047" xr:uid="{B43AF01E-EE2A-408D-A6B0-2DE9A650BB25}"/>
    <cellStyle name="Normal 9 5 2 2 6" xfId="4147" xr:uid="{53B247A0-8B4D-4951-AE6A-B5001FAA4DCC}"/>
    <cellStyle name="Normal 9 5 2 2 6 2" xfId="5051" xr:uid="{B03D23C5-8CB8-4870-9997-C56BB06BEDE2}"/>
    <cellStyle name="Normal 9 5 2 2 7" xfId="4148" xr:uid="{97A57599-5723-4D2C-A1B0-4C8EDD4CE3E1}"/>
    <cellStyle name="Normal 9 5 2 2 7 2" xfId="5052" xr:uid="{3A49859B-78BC-4915-B5CB-8BEAB235ABCC}"/>
    <cellStyle name="Normal 9 5 2 2 8" xfId="4149" xr:uid="{756446D5-CD2F-4417-B824-C71E007B500F}"/>
    <cellStyle name="Normal 9 5 2 2 8 2" xfId="5053" xr:uid="{6073D3D9-90DA-46AE-834A-6E4784D21EB0}"/>
    <cellStyle name="Normal 9 5 2 2 9" xfId="5022" xr:uid="{7C14DEA7-75F1-4A54-8719-4B902CA6D46D}"/>
    <cellStyle name="Normal 9 5 2 3" xfId="871" xr:uid="{D081BA67-DDA9-4417-B936-8D51799D4A84}"/>
    <cellStyle name="Normal 9 5 2 3 2" xfId="872" xr:uid="{AAA480A8-6F2A-4546-AD59-6769D09B8264}"/>
    <cellStyle name="Normal 9 5 2 3 2 2" xfId="873" xr:uid="{DECE3C8B-FC9C-44DD-AD73-BBCFF1A1C66D}"/>
    <cellStyle name="Normal 9 5 2 3 2 2 2" xfId="5056" xr:uid="{97254378-9C1E-4749-BE31-F281A444309E}"/>
    <cellStyle name="Normal 9 5 2 3 2 2 2 2" xfId="6033" xr:uid="{B920E05F-D4B8-4B3C-BCA3-788EE4EDE48A}"/>
    <cellStyle name="Normal 9 5 2 3 2 2 2 3" xfId="6139" xr:uid="{EE315751-3A5D-4AE7-A9D9-FFBFED6E5EDB}"/>
    <cellStyle name="Normal 9 5 2 3 2 3" xfId="4150" xr:uid="{CF46504A-AE7D-4DA0-A1EE-2A947C9A290A}"/>
    <cellStyle name="Normal 9 5 2 3 2 3 2" xfId="5057" xr:uid="{A32D72D9-FB72-4F24-A18A-007175F7530F}"/>
    <cellStyle name="Normal 9 5 2 3 2 4" xfId="4151" xr:uid="{0B4B8966-9F95-44DD-9910-C7F8C237EA9F}"/>
    <cellStyle name="Normal 9 5 2 3 2 4 2" xfId="5058" xr:uid="{825EA5C8-D685-448B-90A9-6A0146F4A141}"/>
    <cellStyle name="Normal 9 5 2 3 2 5" xfId="5055" xr:uid="{3E4EC507-B663-4816-AF2A-A6BFE662A2B6}"/>
    <cellStyle name="Normal 9 5 2 3 3" xfId="874" xr:uid="{1A9EC42C-C4B4-4075-AB25-B4BE883EAB41}"/>
    <cellStyle name="Normal 9 5 2 3 3 2" xfId="4152" xr:uid="{471FDFA2-BEF4-4813-A0AF-A70DBC69F656}"/>
    <cellStyle name="Normal 9 5 2 3 3 2 2" xfId="5060" xr:uid="{3F90C074-5EEE-4458-852D-321FABE9AE71}"/>
    <cellStyle name="Normal 9 5 2 3 3 3" xfId="4153" xr:uid="{9DA70E72-8453-491A-BF7E-A866961B3CCE}"/>
    <cellStyle name="Normal 9 5 2 3 3 3 2" xfId="5061" xr:uid="{7456AF7B-2A99-400F-81B6-B0E7796ADADC}"/>
    <cellStyle name="Normal 9 5 2 3 3 4" xfId="4154" xr:uid="{C9183CDA-4421-4D3D-970A-74BB873A611C}"/>
    <cellStyle name="Normal 9 5 2 3 3 4 2" xfId="5062" xr:uid="{D5A06B87-D028-4E24-AE0F-BBD983B40ABB}"/>
    <cellStyle name="Normal 9 5 2 3 3 5" xfId="5059" xr:uid="{BB05AB2A-0AF3-491B-B830-90D29AB46DC8}"/>
    <cellStyle name="Normal 9 5 2 3 4" xfId="4155" xr:uid="{CABE135D-BFDB-4DAF-8B14-8CB4F7AD2AAB}"/>
    <cellStyle name="Normal 9 5 2 3 4 2" xfId="5063" xr:uid="{E99FDEAE-59AA-49D6-8956-649D4E01E743}"/>
    <cellStyle name="Normal 9 5 2 3 5" xfId="4156" xr:uid="{68B91CCC-BC28-4373-A372-546EF6B99966}"/>
    <cellStyle name="Normal 9 5 2 3 5 2" xfId="5064" xr:uid="{3066C812-ED5A-4112-B841-5528DA5ED956}"/>
    <cellStyle name="Normal 9 5 2 3 6" xfId="4157" xr:uid="{08352A01-574E-4FDA-A661-B263981C8B18}"/>
    <cellStyle name="Normal 9 5 2 3 6 2" xfId="5065" xr:uid="{B7BC45C9-FBA0-4576-B3C1-DBE2FD7849E1}"/>
    <cellStyle name="Normal 9 5 2 3 7" xfId="5054" xr:uid="{24D60200-DBC5-49B7-9D13-6DF0040827C7}"/>
    <cellStyle name="Normal 9 5 2 4" xfId="875" xr:uid="{26483580-74A8-4678-B7FC-193DBCCC3FF8}"/>
    <cellStyle name="Normal 9 5 2 4 2" xfId="876" xr:uid="{6063CE18-3730-4725-B307-C224BB212A3A}"/>
    <cellStyle name="Normal 9 5 2 4 2 2" xfId="4158" xr:uid="{D8B9EAEB-08C8-458A-BBD3-334392818C7D}"/>
    <cellStyle name="Normal 9 5 2 4 2 2 2" xfId="5068" xr:uid="{1AAFD7E9-A1AA-4AB2-84FE-4B4374C46017}"/>
    <cellStyle name="Normal 9 5 2 4 2 3" xfId="4159" xr:uid="{364B5E3E-E86E-4C52-93BC-464DD32C2A9F}"/>
    <cellStyle name="Normal 9 5 2 4 2 3 2" xfId="5069" xr:uid="{C24947B4-F8AF-4458-AB0A-B0BB45FCA178}"/>
    <cellStyle name="Normal 9 5 2 4 2 4" xfId="4160" xr:uid="{DAB06316-2059-4EAA-BD8D-56C53D278E66}"/>
    <cellStyle name="Normal 9 5 2 4 2 4 2" xfId="5070" xr:uid="{44FE6F88-E912-4662-8FB9-D7FDCDDCE542}"/>
    <cellStyle name="Normal 9 5 2 4 2 5" xfId="5067" xr:uid="{95D28E0C-8317-42EE-8387-BD179664DD04}"/>
    <cellStyle name="Normal 9 5 2 4 3" xfId="4161" xr:uid="{555D3C57-F7F5-417C-AE4F-46C0BC539E99}"/>
    <cellStyle name="Normal 9 5 2 4 3 2" xfId="5071" xr:uid="{91CB90CB-8043-480F-B95E-0A3B82258BD7}"/>
    <cellStyle name="Normal 9 5 2 4 4" xfId="4162" xr:uid="{C5EFA975-DD36-4357-9AFB-ED33820593C9}"/>
    <cellStyle name="Normal 9 5 2 4 4 2" xfId="5072" xr:uid="{F2F2E7FE-D5B2-4E14-B412-9E8D9BCECEB7}"/>
    <cellStyle name="Normal 9 5 2 4 5" xfId="4163" xr:uid="{C6C64F6F-E52C-407E-A9EC-73FBDAF98801}"/>
    <cellStyle name="Normal 9 5 2 4 5 2" xfId="5073" xr:uid="{169B3FD9-E611-4EB4-B3F5-A2A5AE95781C}"/>
    <cellStyle name="Normal 9 5 2 4 6" xfId="5066" xr:uid="{21C40B09-C25A-4A2A-9476-6141A2619CAA}"/>
    <cellStyle name="Normal 9 5 2 5" xfId="877" xr:uid="{6F70008D-B4BA-4ED1-9964-3061732312F5}"/>
    <cellStyle name="Normal 9 5 2 5 2" xfId="4164" xr:uid="{26D2CD64-BD57-46D9-BDD2-6BFC2507F109}"/>
    <cellStyle name="Normal 9 5 2 5 2 2" xfId="5075" xr:uid="{45F1E1E5-2DA5-40A2-A45E-0E3024A7B6EB}"/>
    <cellStyle name="Normal 9 5 2 5 3" xfId="4165" xr:uid="{F0F88A94-F59F-44C8-9342-D53081B41BB2}"/>
    <cellStyle name="Normal 9 5 2 5 3 2" xfId="5076" xr:uid="{E1522617-9751-45F3-98BF-1DDF9D0C9B0F}"/>
    <cellStyle name="Normal 9 5 2 5 4" xfId="4166" xr:uid="{EC99C526-5716-4BF1-9567-6638118E5A02}"/>
    <cellStyle name="Normal 9 5 2 5 4 2" xfId="5077" xr:uid="{03DEEA28-C7E9-43B9-9000-A63C77800ADC}"/>
    <cellStyle name="Normal 9 5 2 5 5" xfId="5074" xr:uid="{31EFE3B4-4E9F-43D9-B281-23143943B84C}"/>
    <cellStyle name="Normal 9 5 2 6" xfId="4167" xr:uid="{E268975F-33DA-43E3-B2CE-CD2FDD6DC9E0}"/>
    <cellStyle name="Normal 9 5 2 6 2" xfId="4168" xr:uid="{A15BB80C-035E-4B2D-9B87-20209E9E51C9}"/>
    <cellStyle name="Normal 9 5 2 6 2 2" xfId="5079" xr:uid="{86B85FD9-9A1B-4CFC-A536-66F36F4C6EB4}"/>
    <cellStyle name="Normal 9 5 2 6 3" xfId="4169" xr:uid="{312C129B-C93C-4353-873A-F5F0E51BBE7D}"/>
    <cellStyle name="Normal 9 5 2 6 3 2" xfId="5080" xr:uid="{D8939A56-2D25-4524-A672-8B32A33465E8}"/>
    <cellStyle name="Normal 9 5 2 6 4" xfId="4170" xr:uid="{71C93E3E-6283-47D7-9319-2DFEF834B0F4}"/>
    <cellStyle name="Normal 9 5 2 6 4 2" xfId="5081" xr:uid="{E8F9157F-D58E-42CF-BA08-723FCBF5359C}"/>
    <cellStyle name="Normal 9 5 2 6 5" xfId="5078" xr:uid="{9EE26C7D-D39C-4429-A91E-A6D8748E078C}"/>
    <cellStyle name="Normal 9 5 2 7" xfId="4171" xr:uid="{A63EEBB9-5CAD-40FF-8F64-40FC031CD561}"/>
    <cellStyle name="Normal 9 5 2 7 2" xfId="5082" xr:uid="{E3F5F3DC-D352-4CC1-A4CC-D4C2506A7D25}"/>
    <cellStyle name="Normal 9 5 2 8" xfId="4172" xr:uid="{B2B23967-D796-439B-BE82-D26E30A7E094}"/>
    <cellStyle name="Normal 9 5 2 8 2" xfId="5083" xr:uid="{B86F0312-4FBD-423F-899C-706FA75884F2}"/>
    <cellStyle name="Normal 9 5 2 9" xfId="4173" xr:uid="{C7DCF442-5EE3-49E2-8C27-721296B72FA6}"/>
    <cellStyle name="Normal 9 5 2 9 2" xfId="5084" xr:uid="{E53EDA34-B71D-4FCF-8440-046FCAF9603B}"/>
    <cellStyle name="Normal 9 5 3" xfId="420" xr:uid="{ED8CB351-9A9A-48D7-BC9C-4D34AE9BF020}"/>
    <cellStyle name="Normal 9 5 3 2" xfId="878" xr:uid="{C0EDB0AA-9243-4833-9465-D293503834EF}"/>
    <cellStyle name="Normal 9 5 3 2 2" xfId="879" xr:uid="{C9C8496F-5EE8-4E84-9D90-F6D05DC570DF}"/>
    <cellStyle name="Normal 9 5 3 2 2 2" xfId="2451" xr:uid="{C75B28F1-2E80-49EC-A1CD-5A738F67090D}"/>
    <cellStyle name="Normal 9 5 3 2 2 2 2" xfId="2452" xr:uid="{B131BC24-CD4B-4427-891C-80CF31ED3A4B}"/>
    <cellStyle name="Normal 9 5 3 2 2 2 2 2" xfId="5089" xr:uid="{900738B1-157A-43F3-9072-E917ECDC71B7}"/>
    <cellStyle name="Normal 9 5 3 2 2 2 3" xfId="5088" xr:uid="{DCA4FAF5-F8A4-459A-8012-F9633F7C890B}"/>
    <cellStyle name="Normal 9 5 3 2 2 3" xfId="2453" xr:uid="{FBB3D3BC-43FF-4C0D-ACAD-1016584797DA}"/>
    <cellStyle name="Normal 9 5 3 2 2 3 2" xfId="5090" xr:uid="{5586AE9B-45C3-4620-BE47-14B36277B6D9}"/>
    <cellStyle name="Normal 9 5 3 2 2 4" xfId="4174" xr:uid="{5255F0F4-4756-411F-AA5C-CC81278DA2BE}"/>
    <cellStyle name="Normal 9 5 3 2 2 4 2" xfId="5091" xr:uid="{61292033-A190-4E26-8011-17E07F31471D}"/>
    <cellStyle name="Normal 9 5 3 2 2 5" xfId="5087" xr:uid="{3108DE40-D390-433A-9EBC-D90AA7454AD7}"/>
    <cellStyle name="Normal 9 5 3 2 3" xfId="2454" xr:uid="{0F77A2B6-B673-4DDD-853C-C088DD46372C}"/>
    <cellStyle name="Normal 9 5 3 2 3 2" xfId="2455" xr:uid="{C44AB2A7-6493-4C27-AF9C-441DB44E8153}"/>
    <cellStyle name="Normal 9 5 3 2 3 2 2" xfId="5093" xr:uid="{8B1F5441-7885-4E59-8672-43DA020DA29B}"/>
    <cellStyle name="Normal 9 5 3 2 3 3" xfId="4175" xr:uid="{B1318CF2-611E-4B4E-80CD-96B6691298D1}"/>
    <cellStyle name="Normal 9 5 3 2 3 3 2" xfId="5094" xr:uid="{356C0961-6498-4F00-995D-2702755BB3A2}"/>
    <cellStyle name="Normal 9 5 3 2 3 4" xfId="4176" xr:uid="{FD2C2003-741C-4EF5-B375-A91DE0B1277F}"/>
    <cellStyle name="Normal 9 5 3 2 3 4 2" xfId="5095" xr:uid="{297289CC-3569-4508-B62D-178BD10DE23A}"/>
    <cellStyle name="Normal 9 5 3 2 3 5" xfId="5092" xr:uid="{2AB64C72-4AC3-45C3-8D8E-F11DAC5CD7A8}"/>
    <cellStyle name="Normal 9 5 3 2 4" xfId="2456" xr:uid="{941E5349-95C6-4150-9DA5-475745098021}"/>
    <cellStyle name="Normal 9 5 3 2 4 2" xfId="5096" xr:uid="{B9D2B5B5-2CED-41EA-8867-19C473ECC99E}"/>
    <cellStyle name="Normal 9 5 3 2 5" xfId="4177" xr:uid="{F8D6C3A2-3BDD-483B-AFC1-E08E121CB11A}"/>
    <cellStyle name="Normal 9 5 3 2 5 2" xfId="5097" xr:uid="{E03FD4AF-1838-4A14-9D97-F942A6D2DD46}"/>
    <cellStyle name="Normal 9 5 3 2 6" xfId="4178" xr:uid="{91E01F2E-6FA8-4761-A76F-E6133BC11CA8}"/>
    <cellStyle name="Normal 9 5 3 2 6 2" xfId="5098" xr:uid="{0829633A-5E79-43D4-8644-59F479063025}"/>
    <cellStyle name="Normal 9 5 3 2 7" xfId="5086" xr:uid="{2D352161-3D67-4438-99E8-A1E045D11D34}"/>
    <cellStyle name="Normal 9 5 3 3" xfId="880" xr:uid="{4FCFC8A6-3A0A-49BA-82B6-7B2474A7F489}"/>
    <cellStyle name="Normal 9 5 3 3 2" xfId="2457" xr:uid="{9420FE43-F292-41FB-B32B-5A2690F3DFC0}"/>
    <cellStyle name="Normal 9 5 3 3 2 2" xfId="2458" xr:uid="{61D891F8-7CBE-4EC7-A19B-64211C6CA3DC}"/>
    <cellStyle name="Normal 9 5 3 3 2 2 2" xfId="5101" xr:uid="{A16F5B63-B70F-4C09-A958-44ABF30DF04B}"/>
    <cellStyle name="Normal 9 5 3 3 2 3" xfId="4179" xr:uid="{5D55C7F8-1300-4432-A1E2-7FCDCF580D2A}"/>
    <cellStyle name="Normal 9 5 3 3 2 3 2" xfId="5102" xr:uid="{7F4B1984-0CAB-4E26-8FB8-A08AB5463F8C}"/>
    <cellStyle name="Normal 9 5 3 3 2 4" xfId="4180" xr:uid="{5C975066-99CA-412E-8867-FF8DE54D3036}"/>
    <cellStyle name="Normal 9 5 3 3 2 4 2" xfId="5103" xr:uid="{64ED1C8D-0DDB-4A38-AD22-08B151D31438}"/>
    <cellStyle name="Normal 9 5 3 3 2 5" xfId="5100" xr:uid="{44F6AB19-4552-4941-9A29-990F1FD536F0}"/>
    <cellStyle name="Normal 9 5 3 3 3" xfId="2459" xr:uid="{4B448BA3-3540-4EE7-B0E5-E1C2E33BC577}"/>
    <cellStyle name="Normal 9 5 3 3 3 2" xfId="5104" xr:uid="{32B50108-9369-43CD-92FD-B3B2D9864C20}"/>
    <cellStyle name="Normal 9 5 3 3 4" xfId="4181" xr:uid="{607F9F94-16A1-40F6-AB7B-4C9321F190EC}"/>
    <cellStyle name="Normal 9 5 3 3 4 2" xfId="5105" xr:uid="{18EFD8BE-4A8E-4874-B8A3-8F24B7D1081D}"/>
    <cellStyle name="Normal 9 5 3 3 5" xfId="4182" xr:uid="{0949522F-7E2B-48AD-83B5-82BB1768996F}"/>
    <cellStyle name="Normal 9 5 3 3 5 2" xfId="5106" xr:uid="{EF08E0AF-9FCE-41AF-BB78-25819D81AAD2}"/>
    <cellStyle name="Normal 9 5 3 3 6" xfId="5099" xr:uid="{120FC24E-3907-41E9-BD6F-BAF04E0CDD1B}"/>
    <cellStyle name="Normal 9 5 3 4" xfId="2460" xr:uid="{95FA3A44-347A-4EC2-A601-FEF26754009F}"/>
    <cellStyle name="Normal 9 5 3 4 2" xfId="2461" xr:uid="{EEAC7B6F-BDD4-433E-B6B6-09F22199EE10}"/>
    <cellStyle name="Normal 9 5 3 4 2 2" xfId="5108" xr:uid="{12E1E2D2-091E-47E7-9A83-4690A191165F}"/>
    <cellStyle name="Normal 9 5 3 4 3" xfId="4183" xr:uid="{6F4D2195-22A8-4299-8328-05C3FC9B10B5}"/>
    <cellStyle name="Normal 9 5 3 4 3 2" xfId="5109" xr:uid="{BD7FF9E4-E6E9-493B-9DB4-A3FF49C936EE}"/>
    <cellStyle name="Normal 9 5 3 4 4" xfId="4184" xr:uid="{6BA91944-9ED3-4DF2-A95B-3DD41966CEF6}"/>
    <cellStyle name="Normal 9 5 3 4 4 2" xfId="5110" xr:uid="{C93DDA3E-8507-47F0-8A2B-5E96C575AB59}"/>
    <cellStyle name="Normal 9 5 3 4 5" xfId="5107" xr:uid="{94CDB291-9C7D-4F9D-8A88-562710E2282D}"/>
    <cellStyle name="Normal 9 5 3 5" xfId="2462" xr:uid="{B58064E8-F1EE-4BC0-A8F3-23A0CA4556BF}"/>
    <cellStyle name="Normal 9 5 3 5 2" xfId="4185" xr:uid="{75B2C8B9-D36E-45B0-821E-0ACC4132DFC5}"/>
    <cellStyle name="Normal 9 5 3 5 2 2" xfId="5112" xr:uid="{B3C236D0-4064-4E05-BCB8-71E37A021201}"/>
    <cellStyle name="Normal 9 5 3 5 3" xfId="4186" xr:uid="{57378892-5935-4019-AB06-8E434EA2BF03}"/>
    <cellStyle name="Normal 9 5 3 5 3 2" xfId="5113" xr:uid="{A7472F4D-C38E-464B-8063-0BD675E4A32A}"/>
    <cellStyle name="Normal 9 5 3 5 4" xfId="4187" xr:uid="{535F735B-159D-415F-8243-9B445E2EFF0B}"/>
    <cellStyle name="Normal 9 5 3 5 4 2" xfId="5114" xr:uid="{00FA12A6-0FA0-4C80-9860-569D76C45F3A}"/>
    <cellStyle name="Normal 9 5 3 5 5" xfId="5111" xr:uid="{89F61792-1FBC-45BE-BA4F-38A2663F7086}"/>
    <cellStyle name="Normal 9 5 3 6" xfId="4188" xr:uid="{5FE4DBD2-2D08-4240-A788-E4A2AF0E2782}"/>
    <cellStyle name="Normal 9 5 3 6 2" xfId="5115" xr:uid="{82650132-E799-48A2-B2BA-F08BB175420B}"/>
    <cellStyle name="Normal 9 5 3 7" xfId="4189" xr:uid="{C4474BA1-F139-4B32-AF98-A9F7267102C0}"/>
    <cellStyle name="Normal 9 5 3 7 2" xfId="5116" xr:uid="{657796C7-59CA-437E-9956-A4574A7C0FDC}"/>
    <cellStyle name="Normal 9 5 3 8" xfId="4190" xr:uid="{52DBF204-92E0-4A8C-8371-4340A615B7FB}"/>
    <cellStyle name="Normal 9 5 3 8 2" xfId="5117" xr:uid="{0E09D3A3-E7F2-4170-B1E2-5E9F69C30753}"/>
    <cellStyle name="Normal 9 5 3 9" xfId="5085" xr:uid="{31E53F4A-5FD6-463A-807A-001B2ECB52EB}"/>
    <cellStyle name="Normal 9 5 4" xfId="421" xr:uid="{48BC8C30-BED6-4F02-A76A-CEEF2F3C73F6}"/>
    <cellStyle name="Normal 9 5 4 2" xfId="881" xr:uid="{AFF0D93A-5C73-46CA-AAC9-4036C91EDE78}"/>
    <cellStyle name="Normal 9 5 4 2 2" xfId="882" xr:uid="{7268B9F1-A4F5-459C-ADA7-D868EFABF299}"/>
    <cellStyle name="Normal 9 5 4 2 2 2" xfId="2463" xr:uid="{4DC178EC-B6EB-4FA6-8271-9AEB04F3D664}"/>
    <cellStyle name="Normal 9 5 4 2 2 2 2" xfId="5121" xr:uid="{2F7FE024-D12D-41DB-9F1F-01B95A5FADA1}"/>
    <cellStyle name="Normal 9 5 4 2 2 3" xfId="4191" xr:uid="{3EC37F32-970F-4B07-9B63-DC4FD836267A}"/>
    <cellStyle name="Normal 9 5 4 2 2 3 2" xfId="5122" xr:uid="{D32E987C-9A45-4937-92BD-323A2E6427A4}"/>
    <cellStyle name="Normal 9 5 4 2 2 4" xfId="4192" xr:uid="{8969DA58-1E58-4F27-86B5-5980B6886787}"/>
    <cellStyle name="Normal 9 5 4 2 2 4 2" xfId="5123" xr:uid="{BA6A9140-49F2-426F-B3F4-524E3C06706A}"/>
    <cellStyle name="Normal 9 5 4 2 2 5" xfId="5120" xr:uid="{F1C1AABE-42E0-462B-8537-F0CCD30444F6}"/>
    <cellStyle name="Normal 9 5 4 2 3" xfId="2464" xr:uid="{BD5945A9-9BAE-4497-9B48-5D48E69F33B6}"/>
    <cellStyle name="Normal 9 5 4 2 3 2" xfId="5124" xr:uid="{E757849D-62DF-4B7E-BA94-0399604F5AFD}"/>
    <cellStyle name="Normal 9 5 4 2 4" xfId="4193" xr:uid="{B40D3177-5438-4C5B-98BD-3DBEA92EF268}"/>
    <cellStyle name="Normal 9 5 4 2 4 2" xfId="5125" xr:uid="{45C169C1-3CE2-426B-987E-45D09884CD6B}"/>
    <cellStyle name="Normal 9 5 4 2 5" xfId="4194" xr:uid="{28B2E472-3AD4-4CC9-A54F-F1FB63DBA258}"/>
    <cellStyle name="Normal 9 5 4 2 5 2" xfId="5126" xr:uid="{F2C157D7-950C-469D-ACC2-BA6E1E60C34B}"/>
    <cellStyle name="Normal 9 5 4 2 6" xfId="5119" xr:uid="{5EA9B709-C13A-4419-BF4F-705FC6C7D1DC}"/>
    <cellStyle name="Normal 9 5 4 3" xfId="883" xr:uid="{BFEBD9FA-4D57-4CED-839A-D44D59BEEABA}"/>
    <cellStyle name="Normal 9 5 4 3 2" xfId="2465" xr:uid="{0F93B682-80F4-4EDE-B4AE-43C097C56C5B}"/>
    <cellStyle name="Normal 9 5 4 3 2 2" xfId="5128" xr:uid="{978A18D1-6223-4FA6-B80E-511FDF8C364E}"/>
    <cellStyle name="Normal 9 5 4 3 3" xfId="4195" xr:uid="{A8FAD8A3-621E-4852-B6DE-05E7EBAC23DF}"/>
    <cellStyle name="Normal 9 5 4 3 3 2" xfId="5129" xr:uid="{5CE5EF4E-D2B3-46EF-B630-5A8F4A44A339}"/>
    <cellStyle name="Normal 9 5 4 3 4" xfId="4196" xr:uid="{D6505E60-8C2F-4813-9531-C96C7D5F15E2}"/>
    <cellStyle name="Normal 9 5 4 3 4 2" xfId="5130" xr:uid="{F1C1CC4F-09B2-4DFB-8A6A-616F1338D5A2}"/>
    <cellStyle name="Normal 9 5 4 3 5" xfId="5127" xr:uid="{2F11DB0A-0548-4C61-89C1-5F222152F1A6}"/>
    <cellStyle name="Normal 9 5 4 4" xfId="2466" xr:uid="{BA52F437-5FE6-442A-A9F2-944FC43ACFA9}"/>
    <cellStyle name="Normal 9 5 4 4 2" xfId="4197" xr:uid="{05D3FD47-E2BA-4244-A4B8-8D9121921C48}"/>
    <cellStyle name="Normal 9 5 4 4 2 2" xfId="5132" xr:uid="{D1E2A9A7-51E4-433D-AD81-E0DAD5F918EF}"/>
    <cellStyle name="Normal 9 5 4 4 3" xfId="4198" xr:uid="{337ED1E2-24A1-49E0-83DF-4F5BF4CE5E9B}"/>
    <cellStyle name="Normal 9 5 4 4 3 2" xfId="5133" xr:uid="{CE33F749-CDCA-45B1-958C-8FFA8EB0850C}"/>
    <cellStyle name="Normal 9 5 4 4 4" xfId="4199" xr:uid="{F45CCEC8-5EF1-4A3C-914D-33A404539198}"/>
    <cellStyle name="Normal 9 5 4 4 4 2" xfId="5134" xr:uid="{4EA85216-0913-46CC-9580-2EC87C5916B2}"/>
    <cellStyle name="Normal 9 5 4 4 5" xfId="5131" xr:uid="{991A07BE-35D6-4495-A51D-DDF35F6BA39A}"/>
    <cellStyle name="Normal 9 5 4 5" xfId="4200" xr:uid="{2CB9622D-F18C-4404-A386-88E16AFD6724}"/>
    <cellStyle name="Normal 9 5 4 5 2" xfId="5135" xr:uid="{C3BC0DCE-360B-419B-A653-B6EDFF8D5BEF}"/>
    <cellStyle name="Normal 9 5 4 6" xfId="4201" xr:uid="{D1CB2F1A-25FD-4676-A3CA-9A0716E9BC7A}"/>
    <cellStyle name="Normal 9 5 4 6 2" xfId="5136" xr:uid="{B83F433B-F909-419A-A5EA-BEBBBD09CFDB}"/>
    <cellStyle name="Normal 9 5 4 7" xfId="4202" xr:uid="{068F3D24-CBD8-49F8-AAA4-BC2AD9050867}"/>
    <cellStyle name="Normal 9 5 4 7 2" xfId="5137" xr:uid="{A2A1524A-835E-4EDA-A395-BC1FB76FA774}"/>
    <cellStyle name="Normal 9 5 4 8" xfId="5118" xr:uid="{47643F27-191E-4EFC-BCA7-BD6B51208A80}"/>
    <cellStyle name="Normal 9 5 5" xfId="422" xr:uid="{865EB6C3-E31C-4D95-B002-9B3FB2F7D091}"/>
    <cellStyle name="Normal 9 5 5 2" xfId="884" xr:uid="{01D7AA9B-98F5-4397-9B9A-FE282058BA93}"/>
    <cellStyle name="Normal 9 5 5 2 2" xfId="2467" xr:uid="{330AFD30-3C3B-4F22-BFB3-1E19294EFDB6}"/>
    <cellStyle name="Normal 9 5 5 2 2 2" xfId="5140" xr:uid="{24A17771-4CD5-4BB1-9A53-16A92F0E6675}"/>
    <cellStyle name="Normal 9 5 5 2 3" xfId="4203" xr:uid="{51EC5137-39EC-41F6-B0D5-A55B57D0D986}"/>
    <cellStyle name="Normal 9 5 5 2 3 2" xfId="5141" xr:uid="{4333AC89-52B4-44AB-B3E2-29A0D31FC47B}"/>
    <cellStyle name="Normal 9 5 5 2 4" xfId="4204" xr:uid="{AF588DED-4A53-4FE0-A840-63A4105B7DA8}"/>
    <cellStyle name="Normal 9 5 5 2 4 2" xfId="5142" xr:uid="{12D3C905-2C69-4D2E-8CC5-CAFFE5516D22}"/>
    <cellStyle name="Normal 9 5 5 2 5" xfId="5139" xr:uid="{E10F363E-1D14-4FEF-A04E-6E7D1DD58273}"/>
    <cellStyle name="Normal 9 5 5 3" xfId="2468" xr:uid="{FBDFC23A-78F8-4A9F-8A4E-518005E0731B}"/>
    <cellStyle name="Normal 9 5 5 3 2" xfId="4205" xr:uid="{8C6ECAE9-B37B-49E2-AC5F-FC441B467E99}"/>
    <cellStyle name="Normal 9 5 5 3 2 2" xfId="5144" xr:uid="{1991B094-86CD-4C02-9C8C-53D8B080509F}"/>
    <cellStyle name="Normal 9 5 5 3 3" xfId="4206" xr:uid="{298210A4-7AC3-40AE-BD20-7D36030D9436}"/>
    <cellStyle name="Normal 9 5 5 3 3 2" xfId="5145" xr:uid="{74BDB0D9-7D7D-4F24-A47F-BC09E7E3CB03}"/>
    <cellStyle name="Normal 9 5 5 3 4" xfId="4207" xr:uid="{8E910AA4-DD43-40D7-8B60-54FDE38AC63D}"/>
    <cellStyle name="Normal 9 5 5 3 4 2" xfId="5146" xr:uid="{4DC74468-4C94-4564-98C2-47787ABA135F}"/>
    <cellStyle name="Normal 9 5 5 3 5" xfId="5143" xr:uid="{740EF1ED-A391-4906-BA60-C1DC0DAC6C6C}"/>
    <cellStyle name="Normal 9 5 5 4" xfId="4208" xr:uid="{30B654C5-596B-4A38-ABF9-E6713A103C58}"/>
    <cellStyle name="Normal 9 5 5 4 2" xfId="5147" xr:uid="{D692C546-0539-475B-920D-F8E3852098FB}"/>
    <cellStyle name="Normal 9 5 5 5" xfId="4209" xr:uid="{DFF3085A-0A84-4590-9481-5B35B5DEF1FD}"/>
    <cellStyle name="Normal 9 5 5 5 2" xfId="5148" xr:uid="{C22C8BF8-7D7F-4745-8460-3F80C88E16C7}"/>
    <cellStyle name="Normal 9 5 5 6" xfId="4210" xr:uid="{A99E6753-1220-4BF9-B138-7726A15BC304}"/>
    <cellStyle name="Normal 9 5 5 6 2" xfId="5149" xr:uid="{2688E3AF-1E82-4AE9-B0A0-834FB13D8A91}"/>
    <cellStyle name="Normal 9 5 5 7" xfId="5138" xr:uid="{10B0764A-6DCF-44A6-BD33-C9BAC1069A90}"/>
    <cellStyle name="Normal 9 5 6" xfId="885" xr:uid="{1B7741B6-A73D-4305-B572-B06F3C89E73D}"/>
    <cellStyle name="Normal 9 5 6 2" xfId="2469" xr:uid="{F6FC5BBB-D655-46D2-8E25-813315A55F16}"/>
    <cellStyle name="Normal 9 5 6 2 2" xfId="4211" xr:uid="{B88FE9DD-1329-43A5-9E5A-228D0F13A3ED}"/>
    <cellStyle name="Normal 9 5 6 2 2 2" xfId="5152" xr:uid="{0983E833-AFAC-4E4F-838B-6722B060FAC1}"/>
    <cellStyle name="Normal 9 5 6 2 3" xfId="4212" xr:uid="{375745F2-5704-4723-8FDC-5B4FA2BA9972}"/>
    <cellStyle name="Normal 9 5 6 2 3 2" xfId="5153" xr:uid="{62330E10-38D9-4853-8408-CA13480B8953}"/>
    <cellStyle name="Normal 9 5 6 2 4" xfId="4213" xr:uid="{15A3B3AA-5A25-4AFB-BB15-4F2D3508F126}"/>
    <cellStyle name="Normal 9 5 6 2 4 2" xfId="5154" xr:uid="{2445C1BE-1CFD-4F79-A3FB-F3E6AB2EA814}"/>
    <cellStyle name="Normal 9 5 6 2 5" xfId="5151" xr:uid="{7DA68EFB-02AA-4B01-88B5-4FAB30999EA9}"/>
    <cellStyle name="Normal 9 5 6 3" xfId="4214" xr:uid="{1116182D-E515-4E5E-A680-A53458FF90A0}"/>
    <cellStyle name="Normal 9 5 6 3 2" xfId="5155" xr:uid="{443C018B-7F37-4DDB-9FD8-3ABB7AC54527}"/>
    <cellStyle name="Normal 9 5 6 4" xfId="4215" xr:uid="{34178605-1E90-46E6-A584-C33C462D8D25}"/>
    <cellStyle name="Normal 9 5 6 4 2" xfId="5156" xr:uid="{1C55C798-77A8-4E54-89B5-87D8625A3581}"/>
    <cellStyle name="Normal 9 5 6 5" xfId="4216" xr:uid="{A2B6739A-8093-4325-9C56-13164F35CB62}"/>
    <cellStyle name="Normal 9 5 6 5 2" xfId="5157" xr:uid="{0FE6EF49-49FA-4115-B39D-61F3C2CCAF53}"/>
    <cellStyle name="Normal 9 5 6 6" xfId="5150" xr:uid="{D06AE227-A448-4D77-8BE5-535D2EA47EA0}"/>
    <cellStyle name="Normal 9 5 7" xfId="2470" xr:uid="{016FAB87-7CE0-4726-A239-6B87B16516D1}"/>
    <cellStyle name="Normal 9 5 7 2" xfId="4217" xr:uid="{D228E767-4D90-4F65-9539-39C4E210CFC0}"/>
    <cellStyle name="Normal 9 5 7 2 2" xfId="5159" xr:uid="{CC03C1FC-E43F-42E3-8135-7E6A149FBFCE}"/>
    <cellStyle name="Normal 9 5 7 3" xfId="4218" xr:uid="{410D634A-9BEB-414D-A340-8F62890A7545}"/>
    <cellStyle name="Normal 9 5 7 3 2" xfId="5160" xr:uid="{6BAC98FE-362A-4DA8-9EDC-393A51ACAB1B}"/>
    <cellStyle name="Normal 9 5 7 4" xfId="4219" xr:uid="{742E4454-EB0E-4C3D-8130-00433BD2026A}"/>
    <cellStyle name="Normal 9 5 7 4 2" xfId="5161" xr:uid="{59929286-173B-48EF-ABB1-06FF6D414822}"/>
    <cellStyle name="Normal 9 5 7 5" xfId="5158" xr:uid="{889299B7-247B-4AF0-A9E4-B68F5EA5762C}"/>
    <cellStyle name="Normal 9 5 8" xfId="4220" xr:uid="{DB227570-92B9-4B86-B8BB-B912072DAE95}"/>
    <cellStyle name="Normal 9 5 8 2" xfId="4221" xr:uid="{AFC5BF19-0056-46A2-AC70-B0E117A462DB}"/>
    <cellStyle name="Normal 9 5 8 2 2" xfId="5163" xr:uid="{B66C1658-B1CC-4F9F-B7CA-DC8F8B0F2E2C}"/>
    <cellStyle name="Normal 9 5 8 3" xfId="4222" xr:uid="{922973FB-ABD2-49DB-9566-227D9CD6B476}"/>
    <cellStyle name="Normal 9 5 8 3 2" xfId="5164" xr:uid="{F764E5CC-1293-4B95-8303-CED6633602AC}"/>
    <cellStyle name="Normal 9 5 8 4" xfId="4223" xr:uid="{0A5F3E63-74A3-4C11-A8E2-2627F8B6E532}"/>
    <cellStyle name="Normal 9 5 8 4 2" xfId="5165" xr:uid="{1C0BFB42-845D-4D87-A357-0CD6EC37F15D}"/>
    <cellStyle name="Normal 9 5 8 5" xfId="5162" xr:uid="{F6410DF0-57FA-4887-A149-EAE09B595EC4}"/>
    <cellStyle name="Normal 9 5 9" xfId="4224" xr:uid="{A3AFBAA7-8C87-48DB-820D-1E53239AE731}"/>
    <cellStyle name="Normal 9 5 9 2" xfId="5166" xr:uid="{07C382F2-7B2C-4F4B-B3CB-83B1ECF68F5A}"/>
    <cellStyle name="Normal 9 6" xfId="180" xr:uid="{734F4393-75B6-4B18-96B3-8E498B74E7CB}"/>
    <cellStyle name="Normal 9 6 10" xfId="5167" xr:uid="{4E2E20AB-CAB0-45EE-A680-45A371E857F2}"/>
    <cellStyle name="Normal 9 6 2" xfId="181" xr:uid="{25183BC6-0312-474D-82B6-E96AA32D01DF}"/>
    <cellStyle name="Normal 9 6 2 2" xfId="423" xr:uid="{01CDC277-F8B6-41F9-B3F3-BDF85BD26507}"/>
    <cellStyle name="Normal 9 6 2 2 2" xfId="886" xr:uid="{36445CE5-D335-4E4C-80C3-9147BE4D48C0}"/>
    <cellStyle name="Normal 9 6 2 2 2 2" xfId="2471" xr:uid="{8231D918-0CDE-452E-8C87-F421D7A73F91}"/>
    <cellStyle name="Normal 9 6 2 2 2 2 2" xfId="5171" xr:uid="{EEB4F8DD-4022-4DFB-8000-2B33232723F3}"/>
    <cellStyle name="Normal 9 6 2 2 2 2 2 2" xfId="6034" xr:uid="{3916F851-4B4D-4E4D-80AE-F7DB9CA5AE6F}"/>
    <cellStyle name="Normal 9 6 2 2 2 2 2 3" xfId="6140" xr:uid="{E38CE4A4-A4AC-4E57-81C0-145E29333BB9}"/>
    <cellStyle name="Normal 9 6 2 2 2 3" xfId="4225" xr:uid="{50C286AC-A109-4F98-B3FB-C216D3CB1730}"/>
    <cellStyle name="Normal 9 6 2 2 2 3 2" xfId="5172" xr:uid="{232EDEF3-A6B2-42B8-84BB-C4143F52425D}"/>
    <cellStyle name="Normal 9 6 2 2 2 4" xfId="4226" xr:uid="{DA92E54F-146C-417E-9B6E-D5B702D82ED0}"/>
    <cellStyle name="Normal 9 6 2 2 2 4 2" xfId="5173" xr:uid="{AA9589C9-0642-4DB5-80EA-9B6A86FD1758}"/>
    <cellStyle name="Normal 9 6 2 2 2 5" xfId="5170" xr:uid="{89C42606-2A5D-4EDE-8BB6-64B5BBB46977}"/>
    <cellStyle name="Normal 9 6 2 2 3" xfId="2472" xr:uid="{F1BA6B76-6085-4BFD-A3C9-94C9344DC29D}"/>
    <cellStyle name="Normal 9 6 2 2 3 2" xfId="4227" xr:uid="{518068D1-C92B-483C-8CC0-96607CED51BD}"/>
    <cellStyle name="Normal 9 6 2 2 3 2 2" xfId="5175" xr:uid="{E53F017D-DC86-4AC3-9A9C-8CBAF3BCA09D}"/>
    <cellStyle name="Normal 9 6 2 2 3 3" xfId="4228" xr:uid="{370FB1CF-2393-4F4B-A040-2428E446F8F3}"/>
    <cellStyle name="Normal 9 6 2 2 3 3 2" xfId="5176" xr:uid="{9AC20AC2-0FA1-40F3-B093-B501CFEF6452}"/>
    <cellStyle name="Normal 9 6 2 2 3 4" xfId="4229" xr:uid="{68CF0322-0B72-4E0D-BD9E-5E47C42424D8}"/>
    <cellStyle name="Normal 9 6 2 2 3 4 2" xfId="5177" xr:uid="{116EDA91-2D4B-4A9F-844B-7C2A9ECDF66A}"/>
    <cellStyle name="Normal 9 6 2 2 3 5" xfId="5174" xr:uid="{97E0E9C2-E122-4DE9-8CB1-AD1BB8A4B719}"/>
    <cellStyle name="Normal 9 6 2 2 4" xfId="4230" xr:uid="{489F8102-D953-425D-8A2C-22D3475F4BF6}"/>
    <cellStyle name="Normal 9 6 2 2 4 2" xfId="5178" xr:uid="{E3AAE52F-D777-4F67-9BDD-8EE619D1EFCC}"/>
    <cellStyle name="Normal 9 6 2 2 5" xfId="4231" xr:uid="{67AB301F-DB8D-4895-95AF-562C00739C35}"/>
    <cellStyle name="Normal 9 6 2 2 5 2" xfId="5179" xr:uid="{D63EC3C4-A93F-4319-BBFC-D39C4557FFC8}"/>
    <cellStyle name="Normal 9 6 2 2 6" xfId="4232" xr:uid="{1CD76915-3A6C-4EEF-8BF1-17EB65F5E20A}"/>
    <cellStyle name="Normal 9 6 2 2 6 2" xfId="5180" xr:uid="{EEE7D339-7B0D-429B-B2D0-5F91F45BCAFC}"/>
    <cellStyle name="Normal 9 6 2 2 7" xfId="5169" xr:uid="{9F10297F-72E6-4C9A-872F-324649580AFA}"/>
    <cellStyle name="Normal 9 6 2 3" xfId="887" xr:uid="{B2FD004B-16D3-4646-B942-3D247D9E9752}"/>
    <cellStyle name="Normal 9 6 2 3 2" xfId="2473" xr:uid="{59AA5996-2E6B-4741-B021-8BC1C30885E4}"/>
    <cellStyle name="Normal 9 6 2 3 2 2" xfId="4233" xr:uid="{53673595-2CCE-4730-89D7-C3491DB1B11F}"/>
    <cellStyle name="Normal 9 6 2 3 2 2 2" xfId="5183" xr:uid="{93EEF4B0-9C1C-48AB-B918-1E04D4C4CB2C}"/>
    <cellStyle name="Normal 9 6 2 3 2 3" xfId="4234" xr:uid="{FBED8BC0-CAE9-4854-9853-951211D08640}"/>
    <cellStyle name="Normal 9 6 2 3 2 3 2" xfId="5184" xr:uid="{1A9044DF-E66F-4753-B2EB-5DD059A5AF27}"/>
    <cellStyle name="Normal 9 6 2 3 2 4" xfId="4235" xr:uid="{72B134BF-CFDC-44C4-8DC3-9EC7AFDF09DE}"/>
    <cellStyle name="Normal 9 6 2 3 2 4 2" xfId="5185" xr:uid="{6EC94279-C8E1-4FD6-B6F5-5EA7A80B86E6}"/>
    <cellStyle name="Normal 9 6 2 3 2 5" xfId="5182" xr:uid="{F1FF3058-D7E1-48B2-B88E-93879E8E633E}"/>
    <cellStyle name="Normal 9 6 2 3 3" xfId="4236" xr:uid="{201D2C62-155F-4628-AFDE-459D3C8122F9}"/>
    <cellStyle name="Normal 9 6 2 3 3 2" xfId="5186" xr:uid="{47511F8C-810F-4FB8-86FE-1079CB8D6F18}"/>
    <cellStyle name="Normal 9 6 2 3 4" xfId="4237" xr:uid="{7EA91236-AE12-43E6-A890-4FFAABD397B5}"/>
    <cellStyle name="Normal 9 6 2 3 4 2" xfId="5187" xr:uid="{169B12C6-725F-4E55-9B82-A06AFC908CBA}"/>
    <cellStyle name="Normal 9 6 2 3 5" xfId="4238" xr:uid="{ECEBC7A5-A1FA-4EEF-A2C9-FF2FBD0D35E1}"/>
    <cellStyle name="Normal 9 6 2 3 5 2" xfId="5188" xr:uid="{10284C47-60C6-4662-88E9-87F2AA7DD63C}"/>
    <cellStyle name="Normal 9 6 2 3 6" xfId="5181" xr:uid="{ABD52CC4-BDB1-4603-8CA5-C4B8AE3E765C}"/>
    <cellStyle name="Normal 9 6 2 4" xfId="2474" xr:uid="{329BF0B5-1294-4BAC-B6B9-1851F07EFA32}"/>
    <cellStyle name="Normal 9 6 2 4 2" xfId="4239" xr:uid="{3D37C38C-1FDB-4CF3-9DD6-DC06B2F83708}"/>
    <cellStyle name="Normal 9 6 2 4 2 2" xfId="5190" xr:uid="{EC214DB4-5749-430D-AE72-268F652DA767}"/>
    <cellStyle name="Normal 9 6 2 4 3" xfId="4240" xr:uid="{4F217811-E9A4-4AC4-8FDC-F3E6126F35DE}"/>
    <cellStyle name="Normal 9 6 2 4 3 2" xfId="5191" xr:uid="{AB9E668B-F9B7-43DF-9FE9-ECC84BFCC0C7}"/>
    <cellStyle name="Normal 9 6 2 4 4" xfId="4241" xr:uid="{65BFD573-184E-4104-8402-151103CFA051}"/>
    <cellStyle name="Normal 9 6 2 4 4 2" xfId="5192" xr:uid="{29F3BF0A-9C41-4BE4-9C4A-8ADF3666882C}"/>
    <cellStyle name="Normal 9 6 2 4 5" xfId="5189" xr:uid="{11AFB2D7-EAEF-4103-92FC-342BE4DE8112}"/>
    <cellStyle name="Normal 9 6 2 5" xfId="4242" xr:uid="{8C76AE02-5C87-4C70-89E8-D395B3E28BEF}"/>
    <cellStyle name="Normal 9 6 2 5 2" xfId="4243" xr:uid="{4B5EC40E-3A92-4BB8-8971-492140266A64}"/>
    <cellStyle name="Normal 9 6 2 5 2 2" xfId="5194" xr:uid="{1DD71A89-DA4B-4F25-B476-AB4FD2ED4601}"/>
    <cellStyle name="Normal 9 6 2 5 3" xfId="4244" xr:uid="{FCB0D0B8-FA53-4D59-BCE7-037576E61071}"/>
    <cellStyle name="Normal 9 6 2 5 3 2" xfId="5195" xr:uid="{02A5D811-E555-4D83-95B3-845707ED8080}"/>
    <cellStyle name="Normal 9 6 2 5 4" xfId="4245" xr:uid="{550176DF-DBFF-4124-A822-C5FF51F2EAA0}"/>
    <cellStyle name="Normal 9 6 2 5 4 2" xfId="5196" xr:uid="{016A6A60-9051-41DC-9D78-940194415EA1}"/>
    <cellStyle name="Normal 9 6 2 5 5" xfId="5193" xr:uid="{2B389F0A-74EB-4309-B324-BF06A8C00705}"/>
    <cellStyle name="Normal 9 6 2 6" xfId="4246" xr:uid="{9BF21D7A-8747-4785-862E-F9F271961FCE}"/>
    <cellStyle name="Normal 9 6 2 6 2" xfId="5197" xr:uid="{0872487D-6758-4BA8-B97D-A34A5BAC796D}"/>
    <cellStyle name="Normal 9 6 2 7" xfId="4247" xr:uid="{C76146F6-3F60-4ED7-838B-5D80E5C87D5E}"/>
    <cellStyle name="Normal 9 6 2 7 2" xfId="5198" xr:uid="{B6D7E7B7-65F8-484A-8B59-5B56EB7D28B6}"/>
    <cellStyle name="Normal 9 6 2 8" xfId="4248" xr:uid="{C61806D8-7972-43DF-811F-9A93D0B0A593}"/>
    <cellStyle name="Normal 9 6 2 8 2" xfId="5199" xr:uid="{F7150DFC-9AAA-450D-A3DD-7079A605BDC2}"/>
    <cellStyle name="Normal 9 6 2 9" xfId="5168" xr:uid="{EA3470FE-07FC-4E2C-80C0-FB0F284E72A9}"/>
    <cellStyle name="Normal 9 6 3" xfId="424" xr:uid="{E310B4CF-1F15-4993-B8BA-F75878062B75}"/>
    <cellStyle name="Normal 9 6 3 2" xfId="888" xr:uid="{7918330A-B9AC-4BD2-864C-84C251459163}"/>
    <cellStyle name="Normal 9 6 3 2 2" xfId="889" xr:uid="{2BFD3225-8863-4C87-9C5D-FC9E6F6B54B5}"/>
    <cellStyle name="Normal 9 6 3 2 2 2" xfId="5202" xr:uid="{196CAB6B-5AC9-4C20-98FB-12F481096159}"/>
    <cellStyle name="Normal 9 6 3 2 2 2 2" xfId="6035" xr:uid="{F8BECB75-FC6D-47C2-940F-00FB28EB0188}"/>
    <cellStyle name="Normal 9 6 3 2 2 2 3" xfId="6141" xr:uid="{84797922-6647-4F1B-916F-9EE6A354516D}"/>
    <cellStyle name="Normal 9 6 3 2 3" xfId="4249" xr:uid="{7B9AB6AF-20AE-4B91-9A8C-2B06A289133C}"/>
    <cellStyle name="Normal 9 6 3 2 3 2" xfId="5203" xr:uid="{B8594E41-AC82-4C04-92A9-9D1C1301A740}"/>
    <cellStyle name="Normal 9 6 3 2 4" xfId="4250" xr:uid="{16761A4B-5E3D-4D49-B331-4E429239FC5B}"/>
    <cellStyle name="Normal 9 6 3 2 4 2" xfId="5204" xr:uid="{127619A5-CA2D-4308-B76B-30419816E9C3}"/>
    <cellStyle name="Normal 9 6 3 2 5" xfId="5201" xr:uid="{65CF8D74-2177-482C-8A80-0B3E48F10736}"/>
    <cellStyle name="Normal 9 6 3 3" xfId="890" xr:uid="{8C0274AB-B42C-4C80-BD3A-D18E537877B4}"/>
    <cellStyle name="Normal 9 6 3 3 2" xfId="4251" xr:uid="{862D4B10-DCBC-4E09-AE0E-CF3C598A131E}"/>
    <cellStyle name="Normal 9 6 3 3 2 2" xfId="5206" xr:uid="{FA584C5F-ABB2-499E-9FBF-4C2E3AEFA86C}"/>
    <cellStyle name="Normal 9 6 3 3 3" xfId="4252" xr:uid="{B0796947-90E9-4990-A247-B4610ECE0FFD}"/>
    <cellStyle name="Normal 9 6 3 3 3 2" xfId="5207" xr:uid="{E36CB9E3-59D1-46A1-B877-F2FF281812BE}"/>
    <cellStyle name="Normal 9 6 3 3 4" xfId="4253" xr:uid="{F7C880FA-01C6-40D2-A290-5EBD43662743}"/>
    <cellStyle name="Normal 9 6 3 3 4 2" xfId="5208" xr:uid="{239C1B36-0DEF-4B69-8C68-5644C5E9EFF8}"/>
    <cellStyle name="Normal 9 6 3 3 5" xfId="5205" xr:uid="{02790763-A6A7-4C5B-9665-3B1FCC16D6C9}"/>
    <cellStyle name="Normal 9 6 3 4" xfId="4254" xr:uid="{0B43F4F2-9549-4CDB-8DB9-FFD9803B4E44}"/>
    <cellStyle name="Normal 9 6 3 4 2" xfId="5209" xr:uid="{FD891575-840D-4D5C-BE19-07F073928769}"/>
    <cellStyle name="Normal 9 6 3 5" xfId="4255" xr:uid="{BE919B3E-4717-4FB9-B31A-3EE8491991AB}"/>
    <cellStyle name="Normal 9 6 3 5 2" xfId="5210" xr:uid="{AE631FFB-CC35-45F5-9CB7-4EAECC05CC49}"/>
    <cellStyle name="Normal 9 6 3 6" xfId="4256" xr:uid="{DD8B582E-B1C2-4FD2-99DE-0124D72A70E9}"/>
    <cellStyle name="Normal 9 6 3 6 2" xfId="5211" xr:uid="{BCF83526-864F-46F7-8B1B-61CDED58F592}"/>
    <cellStyle name="Normal 9 6 3 7" xfId="5200" xr:uid="{D2077C95-8FFE-4978-B441-DC6DAE8A1261}"/>
    <cellStyle name="Normal 9 6 4" xfId="425" xr:uid="{01B14177-F5F6-4455-A77A-594C6ABDD8A6}"/>
    <cellStyle name="Normal 9 6 4 2" xfId="891" xr:uid="{7C0AFA16-0D14-46C0-BF1D-8C6EBDFDE5FD}"/>
    <cellStyle name="Normal 9 6 4 2 2" xfId="4257" xr:uid="{C54DE0E8-D192-470E-9ED0-23EF46D60B2A}"/>
    <cellStyle name="Normal 9 6 4 2 2 2" xfId="5214" xr:uid="{C12F8969-59F2-42EA-B53D-AE08958A0D86}"/>
    <cellStyle name="Normal 9 6 4 2 3" xfId="4258" xr:uid="{6C8FA71C-BBE3-4589-A28D-EECF492A7663}"/>
    <cellStyle name="Normal 9 6 4 2 3 2" xfId="5215" xr:uid="{4DD9182F-1E32-42B8-BB70-44BAC3A5D67D}"/>
    <cellStyle name="Normal 9 6 4 2 4" xfId="4259" xr:uid="{DD09030D-7EB2-4010-8F1C-FFCCF1626256}"/>
    <cellStyle name="Normal 9 6 4 2 4 2" xfId="5216" xr:uid="{0E3D2781-4331-49C4-ADD5-60F403CCA614}"/>
    <cellStyle name="Normal 9 6 4 2 5" xfId="5213" xr:uid="{17BD53FD-9A58-46D7-83BC-AD86923FD38C}"/>
    <cellStyle name="Normal 9 6 4 3" xfId="4260" xr:uid="{70AF5E0A-C8B2-43FE-86B6-E775EBFE1FAC}"/>
    <cellStyle name="Normal 9 6 4 3 2" xfId="5217" xr:uid="{1F4F2D2B-EC0C-4F05-8F1E-FC64C9CDFA91}"/>
    <cellStyle name="Normal 9 6 4 4" xfId="4261" xr:uid="{F907990F-BBDD-4A6D-8F04-4753276A1FF1}"/>
    <cellStyle name="Normal 9 6 4 4 2" xfId="5218" xr:uid="{46A87572-DBB8-4EE6-BEA4-A531D3EF97E1}"/>
    <cellStyle name="Normal 9 6 4 5" xfId="4262" xr:uid="{2E6F792E-4EC2-4973-A6D5-38AF7079429E}"/>
    <cellStyle name="Normal 9 6 4 5 2" xfId="5219" xr:uid="{7FF545FC-4E72-4596-AE20-06FA66FA0FAA}"/>
    <cellStyle name="Normal 9 6 4 6" xfId="5212" xr:uid="{4E6C7071-F8E9-405A-B743-F9D7DB9376D7}"/>
    <cellStyle name="Normal 9 6 5" xfId="892" xr:uid="{3D34E728-8861-4F4F-99AB-11B3B3C5827C}"/>
    <cellStyle name="Normal 9 6 5 2" xfId="4263" xr:uid="{142079F2-444E-4156-B193-B7031D20805A}"/>
    <cellStyle name="Normal 9 6 5 2 2" xfId="5221" xr:uid="{FE619232-02E2-41F3-A7BD-F796A7C8D249}"/>
    <cellStyle name="Normal 9 6 5 3" xfId="4264" xr:uid="{42772AA2-8887-4E75-A92B-D286B582F835}"/>
    <cellStyle name="Normal 9 6 5 3 2" xfId="5222" xr:uid="{8BE862E2-4033-4F02-B9AD-8D10EF570448}"/>
    <cellStyle name="Normal 9 6 5 4" xfId="4265" xr:uid="{73FF60E3-BE4C-4E7E-B73F-68165D033A9E}"/>
    <cellStyle name="Normal 9 6 5 4 2" xfId="5223" xr:uid="{5BE71E41-CD0D-4509-A823-3236F5115CC0}"/>
    <cellStyle name="Normal 9 6 5 5" xfId="5220" xr:uid="{3EFCEC48-1C54-4E73-97C9-F7BD160F1BF9}"/>
    <cellStyle name="Normal 9 6 6" xfId="4266" xr:uid="{8F8B7BC7-3F78-43C2-80B4-F4D15A826DEA}"/>
    <cellStyle name="Normal 9 6 6 2" xfId="4267" xr:uid="{39EC6D72-F60F-412C-918D-E69AB5B2DF99}"/>
    <cellStyle name="Normal 9 6 6 2 2" xfId="5225" xr:uid="{4B2FABE6-5750-45BC-9CF6-1686F3F9F92E}"/>
    <cellStyle name="Normal 9 6 6 3" xfId="4268" xr:uid="{AADDDDDD-F06C-410A-9E0E-03F5EBAB3CDF}"/>
    <cellStyle name="Normal 9 6 6 3 2" xfId="5226" xr:uid="{BD61DDE9-BC92-4A8B-8D8F-B08CFDC4E9E5}"/>
    <cellStyle name="Normal 9 6 6 4" xfId="4269" xr:uid="{3A744908-E346-4CCA-A65F-2D64935237E9}"/>
    <cellStyle name="Normal 9 6 6 4 2" xfId="5227" xr:uid="{1D857F75-0323-4E60-8DB6-6F5CA73EC94D}"/>
    <cellStyle name="Normal 9 6 6 5" xfId="5224" xr:uid="{DAEA58EE-DF1E-478B-A12F-3F22044E7729}"/>
    <cellStyle name="Normal 9 6 7" xfId="4270" xr:uid="{F4B7589F-B689-4F57-97EF-B8FCB23FED2F}"/>
    <cellStyle name="Normal 9 6 7 2" xfId="5228" xr:uid="{EF3494D0-21EA-4F55-A610-EAB5D1790903}"/>
    <cellStyle name="Normal 9 6 8" xfId="4271" xr:uid="{93F21341-B8E1-4862-9D68-6AB8D764C30F}"/>
    <cellStyle name="Normal 9 6 8 2" xfId="5229" xr:uid="{4D2C28D9-8FA1-497E-9605-FFDC1F561970}"/>
    <cellStyle name="Normal 9 6 9" xfId="4272" xr:uid="{EBB301FB-40B2-45A7-AFC8-90C439AFF290}"/>
    <cellStyle name="Normal 9 6 9 2" xfId="5230" xr:uid="{1B6077BE-F6A7-493B-B978-FCD51BD2F9B3}"/>
    <cellStyle name="Normal 9 7" xfId="182" xr:uid="{3EAD7A72-D4F4-4B5A-B435-3FBBEC190AD2}"/>
    <cellStyle name="Normal 9 7 2" xfId="426" xr:uid="{CCB4DF3B-80C4-4FE3-AEF3-9D44B14931D3}"/>
    <cellStyle name="Normal 9 7 2 2" xfId="893" xr:uid="{9049706C-C3D1-41E2-A790-5BEBB2ECA214}"/>
    <cellStyle name="Normal 9 7 2 2 2" xfId="2475" xr:uid="{ABF17549-1138-4D84-9D53-613AE420DA3C}"/>
    <cellStyle name="Normal 9 7 2 2 2 2" xfId="2476" xr:uid="{0E4B2BAC-C430-481A-9A52-BFEBDE507C57}"/>
    <cellStyle name="Normal 9 7 2 2 2 2 2" xfId="5235" xr:uid="{F0397ED6-D02F-48F7-887B-7F4C50A1BD29}"/>
    <cellStyle name="Normal 9 7 2 2 2 3" xfId="5234" xr:uid="{DB451A0E-65AE-47F3-9A82-C01071568340}"/>
    <cellStyle name="Normal 9 7 2 2 3" xfId="2477" xr:uid="{C18D3870-7F38-44A4-959B-C4D395859FEB}"/>
    <cellStyle name="Normal 9 7 2 2 3 2" xfId="5236" xr:uid="{9A3CFF15-F47B-4445-886C-CFA7E1A7B9D4}"/>
    <cellStyle name="Normal 9 7 2 2 4" xfId="4273" xr:uid="{2EB3E3EA-2FA2-42CD-8D4B-485EA02815E7}"/>
    <cellStyle name="Normal 9 7 2 2 4 2" xfId="5237" xr:uid="{0A15B3DE-761A-43FA-8CC7-278A60D00736}"/>
    <cellStyle name="Normal 9 7 2 2 5" xfId="5233" xr:uid="{750DBF92-F7A0-4BE2-ABFC-5846E0B641E5}"/>
    <cellStyle name="Normal 9 7 2 3" xfId="2478" xr:uid="{0EA1180C-BF16-49A6-927E-EAC0C9472074}"/>
    <cellStyle name="Normal 9 7 2 3 2" xfId="2479" xr:uid="{E0BAEAEF-D766-496F-B4FD-AAA311AF778A}"/>
    <cellStyle name="Normal 9 7 2 3 2 2" xfId="5239" xr:uid="{477ED3D6-DF39-43FF-9205-ACFDEB7C6620}"/>
    <cellStyle name="Normal 9 7 2 3 3" xfId="4274" xr:uid="{C3721844-EBEC-413E-BEA2-57AE8F9F0828}"/>
    <cellStyle name="Normal 9 7 2 3 3 2" xfId="5240" xr:uid="{D0BE5C29-B6E4-43A5-96AF-89D66F1348DA}"/>
    <cellStyle name="Normal 9 7 2 3 4" xfId="4275" xr:uid="{1DE7034F-8EFD-42F2-8198-D6F5CC8E3062}"/>
    <cellStyle name="Normal 9 7 2 3 4 2" xfId="5241" xr:uid="{DE3FD517-E713-4E7E-966E-C08BBE6E4C5C}"/>
    <cellStyle name="Normal 9 7 2 3 5" xfId="5238" xr:uid="{1E055917-9E1B-4522-8C26-36497AE0F8F2}"/>
    <cellStyle name="Normal 9 7 2 4" xfId="2480" xr:uid="{50B3E861-AF4A-4E25-B7C6-A859304D28F0}"/>
    <cellStyle name="Normal 9 7 2 4 2" xfId="5242" xr:uid="{273F1109-9EBA-4406-ACA3-050488DE4226}"/>
    <cellStyle name="Normal 9 7 2 5" xfId="4276" xr:uid="{A97AE969-F7EC-49DB-8D76-59576D891DB9}"/>
    <cellStyle name="Normal 9 7 2 5 2" xfId="5243" xr:uid="{C14A7A5F-0D96-42F6-9ED5-FBC29BCA17F2}"/>
    <cellStyle name="Normal 9 7 2 6" xfId="4277" xr:uid="{C84E27CB-C9EB-4BA7-AF26-2FB38E5F8C1B}"/>
    <cellStyle name="Normal 9 7 2 6 2" xfId="5244" xr:uid="{CB623C8D-D78A-4F8C-BB68-A21BADC0196C}"/>
    <cellStyle name="Normal 9 7 2 7" xfId="5232" xr:uid="{35DA7551-3F28-4EFD-98C2-7E311E670EFE}"/>
    <cellStyle name="Normal 9 7 3" xfId="894" xr:uid="{CC298159-ACB3-43C1-AD58-287B18563B7C}"/>
    <cellStyle name="Normal 9 7 3 2" xfId="2481" xr:uid="{65A04F16-441C-4AE1-A2D5-09576E1AD9B4}"/>
    <cellStyle name="Normal 9 7 3 2 2" xfId="2482" xr:uid="{D22C6F2D-DB30-4883-A2D4-1AF7EF7C949A}"/>
    <cellStyle name="Normal 9 7 3 2 2 2" xfId="5247" xr:uid="{BED0943E-BA11-481E-957D-D80B7692BCED}"/>
    <cellStyle name="Normal 9 7 3 2 3" xfId="4278" xr:uid="{676E98E2-3451-43D1-8DC8-564E69C5289E}"/>
    <cellStyle name="Normal 9 7 3 2 3 2" xfId="5248" xr:uid="{F6705359-4F21-46A3-A1AB-251302C20A10}"/>
    <cellStyle name="Normal 9 7 3 2 4" xfId="4279" xr:uid="{4C6F0A01-E0DA-44B9-8A13-1E3AC2191BAC}"/>
    <cellStyle name="Normal 9 7 3 2 4 2" xfId="5249" xr:uid="{4790CE7F-8844-4346-A39A-2C820EE5B537}"/>
    <cellStyle name="Normal 9 7 3 2 5" xfId="5246" xr:uid="{6D6F069A-8C42-4EA3-B54E-4D44FD4C212E}"/>
    <cellStyle name="Normal 9 7 3 3" xfId="2483" xr:uid="{071117F1-9934-4E9A-B860-4F79E9D75175}"/>
    <cellStyle name="Normal 9 7 3 3 2" xfId="5250" xr:uid="{8A63DCA1-80C5-4D7D-9AE0-50CAF4CE38FB}"/>
    <cellStyle name="Normal 9 7 3 4" xfId="4280" xr:uid="{89337869-6537-40C1-8554-04D7FF4B984D}"/>
    <cellStyle name="Normal 9 7 3 4 2" xfId="5251" xr:uid="{63CA3871-5247-4005-A26B-F0AF22504FF5}"/>
    <cellStyle name="Normal 9 7 3 5" xfId="4281" xr:uid="{FFF57066-AA35-4EAF-A58C-2A0B27B28F5B}"/>
    <cellStyle name="Normal 9 7 3 5 2" xfId="5252" xr:uid="{4D2EE498-C3EA-497F-A4FD-6B45B8BA6C1A}"/>
    <cellStyle name="Normal 9 7 3 6" xfId="5245" xr:uid="{1A67A88E-5555-4D29-91FD-75457EA49552}"/>
    <cellStyle name="Normal 9 7 4" xfId="2484" xr:uid="{D7A93959-56C3-453A-B63B-3E449AE5C8EC}"/>
    <cellStyle name="Normal 9 7 4 2" xfId="2485" xr:uid="{919EC208-52EF-469C-A849-397C58B34D78}"/>
    <cellStyle name="Normal 9 7 4 2 2" xfId="5254" xr:uid="{6EC7A03A-77BD-4E89-A741-01BC634B2995}"/>
    <cellStyle name="Normal 9 7 4 3" xfId="4282" xr:uid="{08843DC9-3432-4179-BBDF-01D745381EA3}"/>
    <cellStyle name="Normal 9 7 4 3 2" xfId="5255" xr:uid="{FB729DE2-603C-4922-AB61-EDD1A2216B77}"/>
    <cellStyle name="Normal 9 7 4 4" xfId="4283" xr:uid="{73E18EC1-C476-44C7-9546-896ED406AD9B}"/>
    <cellStyle name="Normal 9 7 4 4 2" xfId="5256" xr:uid="{E6B71FAA-0B9E-4612-B025-EAA1122BE51B}"/>
    <cellStyle name="Normal 9 7 4 5" xfId="5253" xr:uid="{2EA2A3C4-1120-4D24-820A-0B8001560978}"/>
    <cellStyle name="Normal 9 7 5" xfId="2486" xr:uid="{2483CE56-206A-4A51-A2F3-1D3AE0AD9D5C}"/>
    <cellStyle name="Normal 9 7 5 2" xfId="4284" xr:uid="{6AF08B33-37DA-453A-BB8C-5EAACF07C611}"/>
    <cellStyle name="Normal 9 7 5 2 2" xfId="5258" xr:uid="{415D52E4-5602-44F4-B28F-99ED98E4ACE0}"/>
    <cellStyle name="Normal 9 7 5 3" xfId="4285" xr:uid="{28EA5663-6A9D-402F-91D5-7F7C60DFC7AB}"/>
    <cellStyle name="Normal 9 7 5 3 2" xfId="5259" xr:uid="{C00AEAA3-8825-47D7-8BAE-3248A85176B0}"/>
    <cellStyle name="Normal 9 7 5 4" xfId="4286" xr:uid="{88E07524-E92C-4900-81A0-A1AD02FBAD96}"/>
    <cellStyle name="Normal 9 7 5 4 2" xfId="5260" xr:uid="{E0E1AF54-4FA2-4788-B3DE-5603C04D8443}"/>
    <cellStyle name="Normal 9 7 5 5" xfId="5257" xr:uid="{8EB04560-EB7C-468D-8C91-9CB0C3A38E94}"/>
    <cellStyle name="Normal 9 7 6" xfId="4287" xr:uid="{28C72CC8-B5A9-47F5-AE98-2641266ADAE7}"/>
    <cellStyle name="Normal 9 7 6 2" xfId="5261" xr:uid="{05FB8423-E5F2-4B7F-92C3-854362351B38}"/>
    <cellStyle name="Normal 9 7 7" xfId="4288" xr:uid="{4F5586E9-BCEB-4589-B43F-A27C627B932B}"/>
    <cellStyle name="Normal 9 7 7 2" xfId="5262" xr:uid="{F7448545-D7DE-418F-B83D-4F2EAD1DEACC}"/>
    <cellStyle name="Normal 9 7 8" xfId="4289" xr:uid="{9B74B039-42E6-445B-B501-E0CD0FD04059}"/>
    <cellStyle name="Normal 9 7 8 2" xfId="5263" xr:uid="{1DD907DC-4E20-4FCE-BF69-0610E0B4A3BE}"/>
    <cellStyle name="Normal 9 7 9" xfId="5231" xr:uid="{3DEC840B-EB3A-4607-9D3E-14991CEE4051}"/>
    <cellStyle name="Normal 9 8" xfId="427" xr:uid="{64085E44-5E2B-4F06-8648-081882CA1751}"/>
    <cellStyle name="Normal 9 8 2" xfId="895" xr:uid="{A344AB9C-A229-41A8-821D-77D2981EA327}"/>
    <cellStyle name="Normal 9 8 2 2" xfId="896" xr:uid="{933E9F0E-1B0A-4895-8589-059CFA1FDDE4}"/>
    <cellStyle name="Normal 9 8 2 2 2" xfId="2487" xr:uid="{DEB1D332-E664-48E3-833E-396725E4FDE8}"/>
    <cellStyle name="Normal 9 8 2 2 2 2" xfId="5267" xr:uid="{2A1C2F9F-E5CB-4897-AB4D-7CDF6922AE9B}"/>
    <cellStyle name="Normal 9 8 2 2 3" xfId="4290" xr:uid="{A1B431D5-253E-494B-8583-F6F22564DD57}"/>
    <cellStyle name="Normal 9 8 2 2 3 2" xfId="5268" xr:uid="{5D98DC97-3025-4FAD-9F8D-FD6E186623FF}"/>
    <cellStyle name="Normal 9 8 2 2 4" xfId="4291" xr:uid="{BFA5D6C6-1F45-48F2-83B0-505ED108C09D}"/>
    <cellStyle name="Normal 9 8 2 2 4 2" xfId="5269" xr:uid="{E6C6C679-1E59-4139-8EF0-755468356F96}"/>
    <cellStyle name="Normal 9 8 2 2 5" xfId="5266" xr:uid="{F6E49F8A-EFFF-46A7-A3DF-64FC5A8893F3}"/>
    <cellStyle name="Normal 9 8 2 3" xfId="2488" xr:uid="{6EA38EDD-7E0E-46B9-AF86-2DCADB93EBB3}"/>
    <cellStyle name="Normal 9 8 2 3 2" xfId="5270" xr:uid="{E29A7110-607F-44BB-AB2F-3FAFDC54E45D}"/>
    <cellStyle name="Normal 9 8 2 4" xfId="4292" xr:uid="{3E26F7D8-9A65-4E28-91D1-4F7273423398}"/>
    <cellStyle name="Normal 9 8 2 4 2" xfId="5271" xr:uid="{F386E0C7-FB25-42BA-8C04-BC35A5BE0F81}"/>
    <cellStyle name="Normal 9 8 2 5" xfId="4293" xr:uid="{045C83F6-BADE-4B93-8F28-3F8F29AC2DE2}"/>
    <cellStyle name="Normal 9 8 2 5 2" xfId="5272" xr:uid="{DD5B3799-C76D-41D2-9E17-63BFEC3B4871}"/>
    <cellStyle name="Normal 9 8 2 6" xfId="5265" xr:uid="{0C92D8DB-C6CF-4BA7-84A0-5F70162718B8}"/>
    <cellStyle name="Normal 9 8 3" xfId="897" xr:uid="{602F9147-9D1F-4FCB-87FE-1ACC23C5A8C5}"/>
    <cellStyle name="Normal 9 8 3 2" xfId="2489" xr:uid="{3D16BABE-2664-43A3-8EBF-62C9414DB2C3}"/>
    <cellStyle name="Normal 9 8 3 2 2" xfId="5274" xr:uid="{AFEE3620-1F32-4683-AA62-EAC8ECFB1C6F}"/>
    <cellStyle name="Normal 9 8 3 3" xfId="4294" xr:uid="{0D950E2E-E461-4D06-A444-2180FF8F0FEE}"/>
    <cellStyle name="Normal 9 8 3 3 2" xfId="5275" xr:uid="{ABEB5DF0-4D67-4FF0-A5C0-6B7C8600A6D0}"/>
    <cellStyle name="Normal 9 8 3 4" xfId="4295" xr:uid="{DD3B1D88-4E31-4978-964B-27A14A4F4B8C}"/>
    <cellStyle name="Normal 9 8 3 4 2" xfId="5276" xr:uid="{BEFA338D-A813-4291-8F45-C8A1FF80D29A}"/>
    <cellStyle name="Normal 9 8 3 5" xfId="5273" xr:uid="{90AB8D6E-214F-4B02-B56A-9363FB8F5807}"/>
    <cellStyle name="Normal 9 8 4" xfId="2490" xr:uid="{AEB6B3C3-16E8-455F-A80D-11D2DF8DA9AA}"/>
    <cellStyle name="Normal 9 8 4 2" xfId="4296" xr:uid="{2D15385D-B462-4681-8D70-CE6FABC71885}"/>
    <cellStyle name="Normal 9 8 4 2 2" xfId="5278" xr:uid="{B35F6EB0-047D-4FD9-953A-173C8818754C}"/>
    <cellStyle name="Normal 9 8 4 3" xfId="4297" xr:uid="{D5106C72-17D3-4CA4-9B6C-8CCF25570A8B}"/>
    <cellStyle name="Normal 9 8 4 3 2" xfId="5279" xr:uid="{E73A126F-9722-40DF-BADB-665CA5FD58D6}"/>
    <cellStyle name="Normal 9 8 4 4" xfId="4298" xr:uid="{5E89FDF2-29CA-4927-9570-8E23C9A1E79E}"/>
    <cellStyle name="Normal 9 8 4 4 2" xfId="5280" xr:uid="{9CC67B23-DEC8-4AEF-994B-3BF4FCD9FF23}"/>
    <cellStyle name="Normal 9 8 4 5" xfId="5277" xr:uid="{51B11A9F-963E-4E3E-9993-8771ED4C00E5}"/>
    <cellStyle name="Normal 9 8 5" xfId="4299" xr:uid="{3CE74955-5CFB-4FD7-B8A4-1913FE3C3656}"/>
    <cellStyle name="Normal 9 8 5 2" xfId="5281" xr:uid="{75D1F3AC-4709-4A5E-946A-BDD935F44D2F}"/>
    <cellStyle name="Normal 9 8 6" xfId="4300" xr:uid="{1427747C-629B-4394-A1AC-5E72AA4E9AA0}"/>
    <cellStyle name="Normal 9 8 6 2" xfId="5282" xr:uid="{90ABE877-EF23-49CF-8902-49B6B7B107DB}"/>
    <cellStyle name="Normal 9 8 7" xfId="4301" xr:uid="{252DE754-EF6D-479D-AC6F-6FA8619C5DBE}"/>
    <cellStyle name="Normal 9 8 7 2" xfId="5283" xr:uid="{1DA03333-78C1-432D-8741-8CF96AE6A835}"/>
    <cellStyle name="Normal 9 8 8" xfId="5264" xr:uid="{A73D35F2-DD1C-4B1D-B8B9-B43EAE58E784}"/>
    <cellStyle name="Normal 9 9" xfId="428" xr:uid="{C555C431-0CDD-4065-8D7B-F9D41BBE8DA1}"/>
    <cellStyle name="Normal 9 9 2" xfId="898" xr:uid="{7225CF60-9018-4859-B85D-A81B81AAF9DA}"/>
    <cellStyle name="Normal 9 9 2 2" xfId="2491" xr:uid="{075C7F1D-F658-4332-93CF-4FAA88A19F29}"/>
    <cellStyle name="Normal 9 9 2 2 2" xfId="5286" xr:uid="{2B857643-3731-4B2E-8042-C4CE674C0F22}"/>
    <cellStyle name="Normal 9 9 2 3" xfId="4302" xr:uid="{155E37CD-8219-4692-9F7D-89854F3EDDF3}"/>
    <cellStyle name="Normal 9 9 2 3 2" xfId="5287" xr:uid="{5036FFFE-7EAA-456F-9620-E1B8596BC0E6}"/>
    <cellStyle name="Normal 9 9 2 4" xfId="4303" xr:uid="{F2348131-DD0E-4A72-8B35-6A2ACC1C0FAC}"/>
    <cellStyle name="Normal 9 9 2 4 2" xfId="5288" xr:uid="{A8ADE563-4751-4DBE-8EB5-353BCEC9C619}"/>
    <cellStyle name="Normal 9 9 2 5" xfId="5285" xr:uid="{EDDCAE1F-892B-4A64-B48C-D96E4CB1A20D}"/>
    <cellStyle name="Normal 9 9 3" xfId="2492" xr:uid="{6F062592-87D3-4182-91AE-EE559CBD3E87}"/>
    <cellStyle name="Normal 9 9 3 2" xfId="4304" xr:uid="{9862CE7C-BAB2-475F-8579-316076F800FC}"/>
    <cellStyle name="Normal 9 9 3 2 2" xfId="5290" xr:uid="{FC90CAB8-3237-44C6-B268-BA7B4838897D}"/>
    <cellStyle name="Normal 9 9 3 3" xfId="4305" xr:uid="{7566015E-FC88-457D-8F6D-EDB6CF074BED}"/>
    <cellStyle name="Normal 9 9 3 3 2" xfId="5291" xr:uid="{D8215028-BAED-4CEB-BAFE-676E9CF7AB21}"/>
    <cellStyle name="Normal 9 9 3 4" xfId="4306" xr:uid="{42249591-34C7-408B-8348-3017C064BC3C}"/>
    <cellStyle name="Normal 9 9 3 4 2" xfId="5292" xr:uid="{C5EEECDC-0FB8-4CF4-9AC3-104F61AA536B}"/>
    <cellStyle name="Normal 9 9 3 5" xfId="5289" xr:uid="{5B15D6F0-B4A4-4F7E-8C4D-73B7D684EE57}"/>
    <cellStyle name="Normal 9 9 4" xfId="4307" xr:uid="{E1CE6406-2DD5-4329-B96B-C69564CC42E7}"/>
    <cellStyle name="Normal 9 9 4 2" xfId="5293" xr:uid="{24B5E31B-2EFA-4A5B-888D-9B0D006EF944}"/>
    <cellStyle name="Normal 9 9 5" xfId="4308" xr:uid="{487D5EA5-FB8D-4A89-A2B5-619753800F9E}"/>
    <cellStyle name="Normal 9 9 5 2" xfId="5294" xr:uid="{D86CEEBC-2EF9-45E9-8B5C-308E475C8C4F}"/>
    <cellStyle name="Normal 9 9 6" xfId="4309" xr:uid="{B43D53A1-8B6B-46CA-87E2-948C4BE8D378}"/>
    <cellStyle name="Normal 9 9 6 2" xfId="5295" xr:uid="{69056AA8-A60E-4837-B4DB-4D99D7DCA83C}"/>
    <cellStyle name="Normal 9 9 7" xfId="5284" xr:uid="{F8D62F7F-28D3-4A43-97F2-AFB610211DEF}"/>
    <cellStyle name="Percent 2" xfId="183" xr:uid="{3CC68FF2-FF8B-471D-B701-487ACBE0EBD5}"/>
    <cellStyle name="Percent 2 2" xfId="5296" xr:uid="{29A3D2AB-9EC7-4479-9998-55A39DE2D07E}"/>
    <cellStyle name="Percent 2 2 2" xfId="6073" xr:uid="{371440C8-2892-4EEA-813D-30F8B3128D8D}"/>
    <cellStyle name="Percent 2 2 3" xfId="6037" xr:uid="{FA47D96F-99E5-4892-84FF-2E771D2851FA}"/>
    <cellStyle name="Percent 2 2 4" xfId="6142" xr:uid="{12AE67B0-335D-4B8A-9B80-BF151153B760}"/>
    <cellStyle name="Percent 2 3" xfId="6036" xr:uid="{98227D42-5C3B-4D12-8212-A99CF5E75947}"/>
    <cellStyle name="Percent 2 3 2" xfId="6074" xr:uid="{CC9F9C71-A0CB-4336-9535-A09AA99E40F4}"/>
    <cellStyle name="Percent 3" xfId="6075" xr:uid="{0F68417B-5073-4258-AA23-3D5E3EF00100}"/>
    <cellStyle name="Гиперссылка 2" xfId="4" xr:uid="{49BAA0F8-B3D3-41B5-87DD-435502328B29}"/>
    <cellStyle name="Гиперссылка 2 2" xfId="5297" xr:uid="{D072B61B-9015-42CF-9A37-91A02B87B5EA}"/>
    <cellStyle name="Обычный 2" xfId="1" xr:uid="{A3CD5D5E-4502-4158-8112-08CDD679ACF5}"/>
    <cellStyle name="Обычный 2 2" xfId="5" xr:uid="{D19F253E-EE9B-4476-9D91-2EE3A6D7A3DC}"/>
    <cellStyle name="Обычный 2 2 2" xfId="5299" xr:uid="{87C5B89F-C926-4CC7-B183-EE5580CA961B}"/>
    <cellStyle name="Обычный 2 3" xfId="5298" xr:uid="{DEF7B644-107D-44EF-9F72-CE2DB1647D0A}"/>
    <cellStyle name="常规_Sheet1_1" xfId="4411" xr:uid="{C0FB214A-0F1F-4A58-8552-3D58B161A8D7}"/>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22" sqref="P22"/>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4" t="s">
        <v>2</v>
      </c>
      <c r="C8" s="94"/>
      <c r="D8" s="94"/>
      <c r="E8" s="94"/>
      <c r="F8" s="94"/>
      <c r="G8" s="95"/>
    </row>
    <row r="9" spans="2:7" ht="14.25">
      <c r="B9" s="14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2"/>
  <sheetViews>
    <sheetView tabSelected="1" zoomScale="90" zoomScaleNormal="90" workbookViewId="0">
      <selection activeCell="F3" sqref="F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0">
        <v>51309</v>
      </c>
      <c r="K10" s="127"/>
    </row>
    <row r="11" spans="1:11">
      <c r="A11" s="126"/>
      <c r="B11" s="126" t="s">
        <v>717</v>
      </c>
      <c r="C11" s="132"/>
      <c r="D11" s="132"/>
      <c r="E11" s="132"/>
      <c r="F11" s="127"/>
      <c r="G11" s="128"/>
      <c r="H11" s="128" t="s">
        <v>717</v>
      </c>
      <c r="I11" s="132"/>
      <c r="J11" s="151"/>
      <c r="K11" s="127"/>
    </row>
    <row r="12" spans="1:11">
      <c r="A12" s="126"/>
      <c r="B12" s="126" t="s">
        <v>718</v>
      </c>
      <c r="C12" s="132"/>
      <c r="D12" s="132"/>
      <c r="E12" s="132"/>
      <c r="F12" s="127"/>
      <c r="G12" s="128"/>
      <c r="H12" s="128" t="s">
        <v>718</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2">
        <v>45174</v>
      </c>
      <c r="K14" s="127"/>
    </row>
    <row r="15" spans="1:11" ht="15" customHeight="1">
      <c r="A15" s="126"/>
      <c r="B15" s="6" t="s">
        <v>11</v>
      </c>
      <c r="C15" s="7"/>
      <c r="D15" s="7"/>
      <c r="E15" s="7"/>
      <c r="F15" s="8"/>
      <c r="G15" s="128"/>
      <c r="H15" s="9" t="s">
        <v>11</v>
      </c>
      <c r="I15" s="132"/>
      <c r="J15" s="153"/>
      <c r="K15" s="127"/>
    </row>
    <row r="16" spans="1:11" ht="15" customHeight="1">
      <c r="A16" s="126"/>
      <c r="B16" s="132"/>
      <c r="C16" s="132"/>
      <c r="D16" s="132"/>
      <c r="E16" s="132"/>
      <c r="F16" s="132"/>
      <c r="G16" s="132"/>
      <c r="H16" s="132"/>
      <c r="I16" s="136" t="s">
        <v>147</v>
      </c>
      <c r="J16" s="142">
        <v>39869</v>
      </c>
      <c r="K16" s="127"/>
    </row>
    <row r="17" spans="1:11">
      <c r="A17" s="126"/>
      <c r="B17" s="132" t="s">
        <v>720</v>
      </c>
      <c r="C17" s="132"/>
      <c r="D17" s="132"/>
      <c r="E17" s="132"/>
      <c r="F17" s="132"/>
      <c r="G17" s="132"/>
      <c r="H17" s="132"/>
      <c r="I17" s="136" t="s">
        <v>148</v>
      </c>
      <c r="J17" s="142" t="s">
        <v>854</v>
      </c>
      <c r="K17" s="127"/>
    </row>
    <row r="18" spans="1:11" ht="18">
      <c r="A18" s="126"/>
      <c r="B18" s="132" t="s">
        <v>721</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4" t="s">
        <v>207</v>
      </c>
      <c r="G20" s="155"/>
      <c r="H20" s="112" t="s">
        <v>174</v>
      </c>
      <c r="I20" s="112" t="s">
        <v>208</v>
      </c>
      <c r="J20" s="112" t="s">
        <v>26</v>
      </c>
      <c r="K20" s="127"/>
    </row>
    <row r="21" spans="1:11">
      <c r="A21" s="126"/>
      <c r="B21" s="117"/>
      <c r="C21" s="117"/>
      <c r="D21" s="118"/>
      <c r="E21" s="118"/>
      <c r="F21" s="156"/>
      <c r="G21" s="157"/>
      <c r="H21" s="117" t="s">
        <v>146</v>
      </c>
      <c r="I21" s="117"/>
      <c r="J21" s="117"/>
      <c r="K21" s="127"/>
    </row>
    <row r="22" spans="1:11" ht="24">
      <c r="A22" s="126"/>
      <c r="B22" s="119">
        <v>2</v>
      </c>
      <c r="C22" s="10" t="s">
        <v>722</v>
      </c>
      <c r="D22" s="130" t="s">
        <v>722</v>
      </c>
      <c r="E22" s="130" t="s">
        <v>679</v>
      </c>
      <c r="F22" s="148" t="s">
        <v>112</v>
      </c>
      <c r="G22" s="149"/>
      <c r="H22" s="11" t="s">
        <v>849</v>
      </c>
      <c r="I22" s="14">
        <v>22.56</v>
      </c>
      <c r="J22" s="121">
        <f t="shared" ref="J22:J53" si="0">I22*B22</f>
        <v>45.12</v>
      </c>
      <c r="K22" s="127"/>
    </row>
    <row r="23" spans="1:11" ht="36">
      <c r="A23" s="126"/>
      <c r="B23" s="119">
        <v>14</v>
      </c>
      <c r="C23" s="10" t="s">
        <v>723</v>
      </c>
      <c r="D23" s="130" t="s">
        <v>823</v>
      </c>
      <c r="E23" s="130" t="s">
        <v>724</v>
      </c>
      <c r="F23" s="148" t="s">
        <v>112</v>
      </c>
      <c r="G23" s="149"/>
      <c r="H23" s="11" t="s">
        <v>725</v>
      </c>
      <c r="I23" s="14">
        <v>109.63</v>
      </c>
      <c r="J23" s="121">
        <f t="shared" si="0"/>
        <v>1534.82</v>
      </c>
      <c r="K23" s="133"/>
    </row>
    <row r="24" spans="1:11" ht="24">
      <c r="A24" s="126"/>
      <c r="B24" s="119">
        <v>2</v>
      </c>
      <c r="C24" s="10" t="s">
        <v>726</v>
      </c>
      <c r="D24" s="130" t="s">
        <v>726</v>
      </c>
      <c r="E24" s="130" t="s">
        <v>112</v>
      </c>
      <c r="F24" s="148"/>
      <c r="G24" s="149"/>
      <c r="H24" s="11" t="s">
        <v>727</v>
      </c>
      <c r="I24" s="14">
        <v>11.99</v>
      </c>
      <c r="J24" s="121">
        <f t="shared" si="0"/>
        <v>23.98</v>
      </c>
      <c r="K24" s="127"/>
    </row>
    <row r="25" spans="1:11">
      <c r="A25" s="126"/>
      <c r="B25" s="119">
        <v>6</v>
      </c>
      <c r="C25" s="10" t="s">
        <v>728</v>
      </c>
      <c r="D25" s="130" t="s">
        <v>728</v>
      </c>
      <c r="E25" s="130" t="s">
        <v>28</v>
      </c>
      <c r="F25" s="148"/>
      <c r="G25" s="149"/>
      <c r="H25" s="11" t="s">
        <v>729</v>
      </c>
      <c r="I25" s="14">
        <v>7.05</v>
      </c>
      <c r="J25" s="121">
        <f t="shared" si="0"/>
        <v>42.3</v>
      </c>
      <c r="K25" s="127"/>
    </row>
    <row r="26" spans="1:11" ht="24">
      <c r="A26" s="126"/>
      <c r="B26" s="119">
        <v>4</v>
      </c>
      <c r="C26" s="10" t="s">
        <v>730</v>
      </c>
      <c r="D26" s="130" t="s">
        <v>730</v>
      </c>
      <c r="E26" s="130" t="s">
        <v>42</v>
      </c>
      <c r="F26" s="148" t="s">
        <v>679</v>
      </c>
      <c r="G26" s="149"/>
      <c r="H26" s="11" t="s">
        <v>731</v>
      </c>
      <c r="I26" s="14">
        <v>26.09</v>
      </c>
      <c r="J26" s="121">
        <f t="shared" si="0"/>
        <v>104.36</v>
      </c>
      <c r="K26" s="127"/>
    </row>
    <row r="27" spans="1:11" ht="24">
      <c r="A27" s="126"/>
      <c r="B27" s="119">
        <v>1</v>
      </c>
      <c r="C27" s="10" t="s">
        <v>732</v>
      </c>
      <c r="D27" s="130" t="s">
        <v>732</v>
      </c>
      <c r="E27" s="130" t="s">
        <v>31</v>
      </c>
      <c r="F27" s="148" t="s">
        <v>112</v>
      </c>
      <c r="G27" s="149"/>
      <c r="H27" s="11" t="s">
        <v>733</v>
      </c>
      <c r="I27" s="14">
        <v>13.75</v>
      </c>
      <c r="J27" s="121">
        <f t="shared" si="0"/>
        <v>13.75</v>
      </c>
      <c r="K27" s="127"/>
    </row>
    <row r="28" spans="1:11" ht="24">
      <c r="A28" s="126"/>
      <c r="B28" s="119">
        <v>1</v>
      </c>
      <c r="C28" s="10" t="s">
        <v>732</v>
      </c>
      <c r="D28" s="130" t="s">
        <v>732</v>
      </c>
      <c r="E28" s="130" t="s">
        <v>31</v>
      </c>
      <c r="F28" s="148" t="s">
        <v>271</v>
      </c>
      <c r="G28" s="149"/>
      <c r="H28" s="11" t="s">
        <v>733</v>
      </c>
      <c r="I28" s="14">
        <v>13.75</v>
      </c>
      <c r="J28" s="121">
        <f t="shared" si="0"/>
        <v>13.75</v>
      </c>
      <c r="K28" s="127"/>
    </row>
    <row r="29" spans="1:11" ht="24">
      <c r="A29" s="126"/>
      <c r="B29" s="119">
        <v>1</v>
      </c>
      <c r="C29" s="10" t="s">
        <v>732</v>
      </c>
      <c r="D29" s="130" t="s">
        <v>732</v>
      </c>
      <c r="E29" s="130" t="s">
        <v>31</v>
      </c>
      <c r="F29" s="148" t="s">
        <v>317</v>
      </c>
      <c r="G29" s="149"/>
      <c r="H29" s="11" t="s">
        <v>733</v>
      </c>
      <c r="I29" s="14">
        <v>13.75</v>
      </c>
      <c r="J29" s="121">
        <f t="shared" si="0"/>
        <v>13.75</v>
      </c>
      <c r="K29" s="127"/>
    </row>
    <row r="30" spans="1:11" ht="24">
      <c r="A30" s="126"/>
      <c r="B30" s="119">
        <v>12</v>
      </c>
      <c r="C30" s="10" t="s">
        <v>622</v>
      </c>
      <c r="D30" s="130" t="s">
        <v>622</v>
      </c>
      <c r="E30" s="130" t="s">
        <v>32</v>
      </c>
      <c r="F30" s="148" t="s">
        <v>734</v>
      </c>
      <c r="G30" s="149"/>
      <c r="H30" s="11" t="s">
        <v>624</v>
      </c>
      <c r="I30" s="14">
        <v>20.8</v>
      </c>
      <c r="J30" s="121">
        <f t="shared" si="0"/>
        <v>249.60000000000002</v>
      </c>
      <c r="K30" s="127"/>
    </row>
    <row r="31" spans="1:11" ht="24">
      <c r="A31" s="126"/>
      <c r="B31" s="119">
        <v>6</v>
      </c>
      <c r="C31" s="10" t="s">
        <v>735</v>
      </c>
      <c r="D31" s="130" t="s">
        <v>735</v>
      </c>
      <c r="E31" s="130" t="s">
        <v>31</v>
      </c>
      <c r="F31" s="148" t="s">
        <v>277</v>
      </c>
      <c r="G31" s="149"/>
      <c r="H31" s="11" t="s">
        <v>736</v>
      </c>
      <c r="I31" s="14">
        <v>20.8</v>
      </c>
      <c r="J31" s="121">
        <f t="shared" si="0"/>
        <v>124.80000000000001</v>
      </c>
      <c r="K31" s="127"/>
    </row>
    <row r="32" spans="1:11" ht="24">
      <c r="A32" s="126"/>
      <c r="B32" s="119">
        <v>2</v>
      </c>
      <c r="C32" s="10" t="s">
        <v>668</v>
      </c>
      <c r="D32" s="130" t="s">
        <v>668</v>
      </c>
      <c r="E32" s="130" t="s">
        <v>28</v>
      </c>
      <c r="F32" s="148" t="s">
        <v>112</v>
      </c>
      <c r="G32" s="149"/>
      <c r="H32" s="11" t="s">
        <v>737</v>
      </c>
      <c r="I32" s="14">
        <v>30.32</v>
      </c>
      <c r="J32" s="121">
        <f t="shared" si="0"/>
        <v>60.64</v>
      </c>
      <c r="K32" s="127"/>
    </row>
    <row r="33" spans="1:11" ht="24">
      <c r="A33" s="126"/>
      <c r="B33" s="119">
        <v>2</v>
      </c>
      <c r="C33" s="10" t="s">
        <v>668</v>
      </c>
      <c r="D33" s="130" t="s">
        <v>668</v>
      </c>
      <c r="E33" s="130" t="s">
        <v>28</v>
      </c>
      <c r="F33" s="148" t="s">
        <v>218</v>
      </c>
      <c r="G33" s="149"/>
      <c r="H33" s="11" t="s">
        <v>737</v>
      </c>
      <c r="I33" s="14">
        <v>30.32</v>
      </c>
      <c r="J33" s="121">
        <f t="shared" si="0"/>
        <v>60.64</v>
      </c>
      <c r="K33" s="127"/>
    </row>
    <row r="34" spans="1:11" ht="24">
      <c r="A34" s="126"/>
      <c r="B34" s="119">
        <v>1</v>
      </c>
      <c r="C34" s="10" t="s">
        <v>668</v>
      </c>
      <c r="D34" s="130" t="s">
        <v>668</v>
      </c>
      <c r="E34" s="130" t="s">
        <v>28</v>
      </c>
      <c r="F34" s="148" t="s">
        <v>269</v>
      </c>
      <c r="G34" s="149"/>
      <c r="H34" s="11" t="s">
        <v>737</v>
      </c>
      <c r="I34" s="14">
        <v>30.32</v>
      </c>
      <c r="J34" s="121">
        <f t="shared" si="0"/>
        <v>30.32</v>
      </c>
      <c r="K34" s="127"/>
    </row>
    <row r="35" spans="1:11" ht="24">
      <c r="A35" s="126"/>
      <c r="B35" s="119">
        <v>3</v>
      </c>
      <c r="C35" s="10" t="s">
        <v>668</v>
      </c>
      <c r="D35" s="130" t="s">
        <v>668</v>
      </c>
      <c r="E35" s="130" t="s">
        <v>28</v>
      </c>
      <c r="F35" s="148" t="s">
        <v>273</v>
      </c>
      <c r="G35" s="149"/>
      <c r="H35" s="11" t="s">
        <v>737</v>
      </c>
      <c r="I35" s="14">
        <v>30.32</v>
      </c>
      <c r="J35" s="121">
        <f t="shared" si="0"/>
        <v>90.960000000000008</v>
      </c>
      <c r="K35" s="127"/>
    </row>
    <row r="36" spans="1:11" ht="24">
      <c r="A36" s="126"/>
      <c r="B36" s="119">
        <v>1</v>
      </c>
      <c r="C36" s="10" t="s">
        <v>668</v>
      </c>
      <c r="D36" s="130" t="s">
        <v>668</v>
      </c>
      <c r="E36" s="130" t="s">
        <v>28</v>
      </c>
      <c r="F36" s="148" t="s">
        <v>274</v>
      </c>
      <c r="G36" s="149"/>
      <c r="H36" s="11" t="s">
        <v>737</v>
      </c>
      <c r="I36" s="14">
        <v>30.32</v>
      </c>
      <c r="J36" s="121">
        <f t="shared" si="0"/>
        <v>30.32</v>
      </c>
      <c r="K36" s="127"/>
    </row>
    <row r="37" spans="1:11" ht="24">
      <c r="A37" s="126"/>
      <c r="B37" s="119">
        <v>1</v>
      </c>
      <c r="C37" s="10" t="s">
        <v>668</v>
      </c>
      <c r="D37" s="130" t="s">
        <v>668</v>
      </c>
      <c r="E37" s="130" t="s">
        <v>28</v>
      </c>
      <c r="F37" s="148" t="s">
        <v>275</v>
      </c>
      <c r="G37" s="149"/>
      <c r="H37" s="11" t="s">
        <v>737</v>
      </c>
      <c r="I37" s="14">
        <v>30.32</v>
      </c>
      <c r="J37" s="121">
        <f t="shared" si="0"/>
        <v>30.32</v>
      </c>
      <c r="K37" s="127"/>
    </row>
    <row r="38" spans="1:11" ht="24">
      <c r="A38" s="126"/>
      <c r="B38" s="119">
        <v>1</v>
      </c>
      <c r="C38" s="10" t="s">
        <v>668</v>
      </c>
      <c r="D38" s="130" t="s">
        <v>668</v>
      </c>
      <c r="E38" s="130" t="s">
        <v>28</v>
      </c>
      <c r="F38" s="148" t="s">
        <v>276</v>
      </c>
      <c r="G38" s="149"/>
      <c r="H38" s="11" t="s">
        <v>737</v>
      </c>
      <c r="I38" s="14">
        <v>30.32</v>
      </c>
      <c r="J38" s="121">
        <f t="shared" si="0"/>
        <v>30.32</v>
      </c>
      <c r="K38" s="127"/>
    </row>
    <row r="39" spans="1:11" ht="24">
      <c r="A39" s="126"/>
      <c r="B39" s="119">
        <v>1</v>
      </c>
      <c r="C39" s="10" t="s">
        <v>668</v>
      </c>
      <c r="D39" s="130" t="s">
        <v>668</v>
      </c>
      <c r="E39" s="130" t="s">
        <v>30</v>
      </c>
      <c r="F39" s="148" t="s">
        <v>218</v>
      </c>
      <c r="G39" s="149"/>
      <c r="H39" s="11" t="s">
        <v>737</v>
      </c>
      <c r="I39" s="14">
        <v>30.32</v>
      </c>
      <c r="J39" s="121">
        <f t="shared" si="0"/>
        <v>30.32</v>
      </c>
      <c r="K39" s="127"/>
    </row>
    <row r="40" spans="1:11" ht="24">
      <c r="A40" s="126"/>
      <c r="B40" s="119">
        <v>1</v>
      </c>
      <c r="C40" s="10" t="s">
        <v>668</v>
      </c>
      <c r="D40" s="130" t="s">
        <v>668</v>
      </c>
      <c r="E40" s="130" t="s">
        <v>30</v>
      </c>
      <c r="F40" s="148" t="s">
        <v>273</v>
      </c>
      <c r="G40" s="149"/>
      <c r="H40" s="11" t="s">
        <v>737</v>
      </c>
      <c r="I40" s="14">
        <v>30.32</v>
      </c>
      <c r="J40" s="121">
        <f t="shared" si="0"/>
        <v>30.32</v>
      </c>
      <c r="K40" s="127"/>
    </row>
    <row r="41" spans="1:11" ht="24">
      <c r="A41" s="126"/>
      <c r="B41" s="119">
        <v>1</v>
      </c>
      <c r="C41" s="10" t="s">
        <v>668</v>
      </c>
      <c r="D41" s="130" t="s">
        <v>668</v>
      </c>
      <c r="E41" s="130" t="s">
        <v>30</v>
      </c>
      <c r="F41" s="148" t="s">
        <v>276</v>
      </c>
      <c r="G41" s="149"/>
      <c r="H41" s="11" t="s">
        <v>737</v>
      </c>
      <c r="I41" s="14">
        <v>30.32</v>
      </c>
      <c r="J41" s="121">
        <f t="shared" si="0"/>
        <v>30.32</v>
      </c>
      <c r="K41" s="127"/>
    </row>
    <row r="42" spans="1:11" ht="24">
      <c r="A42" s="126"/>
      <c r="B42" s="119">
        <v>2</v>
      </c>
      <c r="C42" s="10" t="s">
        <v>668</v>
      </c>
      <c r="D42" s="130" t="s">
        <v>668</v>
      </c>
      <c r="E42" s="130" t="s">
        <v>31</v>
      </c>
      <c r="F42" s="148" t="s">
        <v>218</v>
      </c>
      <c r="G42" s="149"/>
      <c r="H42" s="11" t="s">
        <v>737</v>
      </c>
      <c r="I42" s="14">
        <v>30.32</v>
      </c>
      <c r="J42" s="121">
        <f t="shared" si="0"/>
        <v>60.64</v>
      </c>
      <c r="K42" s="127"/>
    </row>
    <row r="43" spans="1:11" ht="24">
      <c r="A43" s="126"/>
      <c r="B43" s="119">
        <v>2</v>
      </c>
      <c r="C43" s="10" t="s">
        <v>668</v>
      </c>
      <c r="D43" s="130" t="s">
        <v>668</v>
      </c>
      <c r="E43" s="130" t="s">
        <v>31</v>
      </c>
      <c r="F43" s="148" t="s">
        <v>317</v>
      </c>
      <c r="G43" s="149"/>
      <c r="H43" s="11" t="s">
        <v>737</v>
      </c>
      <c r="I43" s="14">
        <v>30.32</v>
      </c>
      <c r="J43" s="121">
        <f t="shared" si="0"/>
        <v>60.64</v>
      </c>
      <c r="K43" s="127"/>
    </row>
    <row r="44" spans="1:11" ht="24">
      <c r="A44" s="126"/>
      <c r="B44" s="119">
        <v>12</v>
      </c>
      <c r="C44" s="10" t="s">
        <v>738</v>
      </c>
      <c r="D44" s="130" t="s">
        <v>738</v>
      </c>
      <c r="E44" s="130" t="s">
        <v>72</v>
      </c>
      <c r="F44" s="148"/>
      <c r="G44" s="149"/>
      <c r="H44" s="11" t="s">
        <v>739</v>
      </c>
      <c r="I44" s="14">
        <v>5.64</v>
      </c>
      <c r="J44" s="121">
        <f t="shared" si="0"/>
        <v>67.679999999999993</v>
      </c>
      <c r="K44" s="127"/>
    </row>
    <row r="45" spans="1:11" ht="24">
      <c r="A45" s="126"/>
      <c r="B45" s="119">
        <v>3</v>
      </c>
      <c r="C45" s="10" t="s">
        <v>738</v>
      </c>
      <c r="D45" s="130" t="s">
        <v>738</v>
      </c>
      <c r="E45" s="130" t="s">
        <v>95</v>
      </c>
      <c r="F45" s="148"/>
      <c r="G45" s="149"/>
      <c r="H45" s="11" t="s">
        <v>739</v>
      </c>
      <c r="I45" s="14">
        <v>5.64</v>
      </c>
      <c r="J45" s="121">
        <f t="shared" si="0"/>
        <v>16.919999999999998</v>
      </c>
      <c r="K45" s="127"/>
    </row>
    <row r="46" spans="1:11" ht="24">
      <c r="A46" s="126"/>
      <c r="B46" s="119">
        <v>2</v>
      </c>
      <c r="C46" s="10" t="s">
        <v>740</v>
      </c>
      <c r="D46" s="130" t="s">
        <v>740</v>
      </c>
      <c r="E46" s="130" t="s">
        <v>273</v>
      </c>
      <c r="F46" s="148" t="s">
        <v>279</v>
      </c>
      <c r="G46" s="149"/>
      <c r="H46" s="11" t="s">
        <v>850</v>
      </c>
      <c r="I46" s="14">
        <v>52.52</v>
      </c>
      <c r="J46" s="121">
        <f t="shared" si="0"/>
        <v>105.04</v>
      </c>
      <c r="K46" s="127"/>
    </row>
    <row r="47" spans="1:11" ht="24">
      <c r="A47" s="126"/>
      <c r="B47" s="119">
        <v>1</v>
      </c>
      <c r="C47" s="10" t="s">
        <v>740</v>
      </c>
      <c r="D47" s="130" t="s">
        <v>740</v>
      </c>
      <c r="E47" s="130" t="s">
        <v>275</v>
      </c>
      <c r="F47" s="148" t="s">
        <v>279</v>
      </c>
      <c r="G47" s="149"/>
      <c r="H47" s="11" t="s">
        <v>850</v>
      </c>
      <c r="I47" s="14">
        <v>52.52</v>
      </c>
      <c r="J47" s="121">
        <f t="shared" si="0"/>
        <v>52.52</v>
      </c>
      <c r="K47" s="127"/>
    </row>
    <row r="48" spans="1:11" ht="24">
      <c r="A48" s="126"/>
      <c r="B48" s="119">
        <v>48</v>
      </c>
      <c r="C48" s="10" t="s">
        <v>618</v>
      </c>
      <c r="D48" s="130" t="s">
        <v>618</v>
      </c>
      <c r="E48" s="130" t="s">
        <v>31</v>
      </c>
      <c r="F48" s="148" t="s">
        <v>741</v>
      </c>
      <c r="G48" s="149"/>
      <c r="H48" s="11" t="s">
        <v>621</v>
      </c>
      <c r="I48" s="14">
        <v>4.9400000000000004</v>
      </c>
      <c r="J48" s="121">
        <f t="shared" si="0"/>
        <v>237.12</v>
      </c>
      <c r="K48" s="127"/>
    </row>
    <row r="49" spans="1:11" ht="24">
      <c r="A49" s="126"/>
      <c r="B49" s="119">
        <v>64</v>
      </c>
      <c r="C49" s="10" t="s">
        <v>618</v>
      </c>
      <c r="D49" s="130" t="s">
        <v>618</v>
      </c>
      <c r="E49" s="130" t="s">
        <v>32</v>
      </c>
      <c r="F49" s="148" t="s">
        <v>741</v>
      </c>
      <c r="G49" s="149"/>
      <c r="H49" s="11" t="s">
        <v>621</v>
      </c>
      <c r="I49" s="14">
        <v>4.9400000000000004</v>
      </c>
      <c r="J49" s="121">
        <f t="shared" si="0"/>
        <v>316.16000000000003</v>
      </c>
      <c r="K49" s="127"/>
    </row>
    <row r="50" spans="1:11" ht="24">
      <c r="A50" s="126"/>
      <c r="B50" s="119">
        <v>2</v>
      </c>
      <c r="C50" s="10" t="s">
        <v>742</v>
      </c>
      <c r="D50" s="130" t="s">
        <v>742</v>
      </c>
      <c r="E50" s="130" t="s">
        <v>743</v>
      </c>
      <c r="F50" s="148"/>
      <c r="G50" s="149"/>
      <c r="H50" s="11" t="s">
        <v>851</v>
      </c>
      <c r="I50" s="14">
        <v>6.35</v>
      </c>
      <c r="J50" s="121">
        <f t="shared" si="0"/>
        <v>12.7</v>
      </c>
      <c r="K50" s="127"/>
    </row>
    <row r="51" spans="1:11">
      <c r="A51" s="126"/>
      <c r="B51" s="119">
        <v>3</v>
      </c>
      <c r="C51" s="10" t="s">
        <v>744</v>
      </c>
      <c r="D51" s="130" t="s">
        <v>744</v>
      </c>
      <c r="E51" s="130" t="s">
        <v>28</v>
      </c>
      <c r="F51" s="148"/>
      <c r="G51" s="149"/>
      <c r="H51" s="11" t="s">
        <v>745</v>
      </c>
      <c r="I51" s="14">
        <v>10.220000000000001</v>
      </c>
      <c r="J51" s="121">
        <f t="shared" si="0"/>
        <v>30.660000000000004</v>
      </c>
      <c r="K51" s="127"/>
    </row>
    <row r="52" spans="1:11" ht="24">
      <c r="A52" s="126"/>
      <c r="B52" s="119">
        <v>3</v>
      </c>
      <c r="C52" s="10" t="s">
        <v>746</v>
      </c>
      <c r="D52" s="130" t="s">
        <v>746</v>
      </c>
      <c r="E52" s="130" t="s">
        <v>657</v>
      </c>
      <c r="F52" s="148"/>
      <c r="G52" s="149"/>
      <c r="H52" s="11" t="s">
        <v>747</v>
      </c>
      <c r="I52" s="14">
        <v>13.75</v>
      </c>
      <c r="J52" s="121">
        <f t="shared" si="0"/>
        <v>41.25</v>
      </c>
      <c r="K52" s="127"/>
    </row>
    <row r="53" spans="1:11" ht="24">
      <c r="A53" s="126"/>
      <c r="B53" s="119">
        <v>3</v>
      </c>
      <c r="C53" s="10" t="s">
        <v>746</v>
      </c>
      <c r="D53" s="130" t="s">
        <v>746</v>
      </c>
      <c r="E53" s="130" t="s">
        <v>30</v>
      </c>
      <c r="F53" s="148"/>
      <c r="G53" s="149"/>
      <c r="H53" s="11" t="s">
        <v>747</v>
      </c>
      <c r="I53" s="14">
        <v>13.75</v>
      </c>
      <c r="J53" s="121">
        <f t="shared" si="0"/>
        <v>41.25</v>
      </c>
      <c r="K53" s="127"/>
    </row>
    <row r="54" spans="1:11" ht="36">
      <c r="A54" s="126"/>
      <c r="B54" s="119">
        <v>2</v>
      </c>
      <c r="C54" s="10" t="s">
        <v>748</v>
      </c>
      <c r="D54" s="130" t="s">
        <v>824</v>
      </c>
      <c r="E54" s="130" t="s">
        <v>236</v>
      </c>
      <c r="F54" s="148" t="s">
        <v>354</v>
      </c>
      <c r="G54" s="149"/>
      <c r="H54" s="11" t="s">
        <v>749</v>
      </c>
      <c r="I54" s="14">
        <v>81.08</v>
      </c>
      <c r="J54" s="121">
        <f t="shared" ref="J54:J85" si="1">I54*B54</f>
        <v>162.16</v>
      </c>
      <c r="K54" s="127"/>
    </row>
    <row r="55" spans="1:11" ht="36">
      <c r="A55" s="126"/>
      <c r="B55" s="119">
        <v>1</v>
      </c>
      <c r="C55" s="10" t="s">
        <v>748</v>
      </c>
      <c r="D55" s="130" t="s">
        <v>824</v>
      </c>
      <c r="E55" s="130" t="s">
        <v>237</v>
      </c>
      <c r="F55" s="148" t="s">
        <v>245</v>
      </c>
      <c r="G55" s="149"/>
      <c r="H55" s="11" t="s">
        <v>749</v>
      </c>
      <c r="I55" s="14">
        <v>81.08</v>
      </c>
      <c r="J55" s="121">
        <f t="shared" si="1"/>
        <v>81.08</v>
      </c>
      <c r="K55" s="127"/>
    </row>
    <row r="56" spans="1:11" ht="24">
      <c r="A56" s="126"/>
      <c r="B56" s="119">
        <v>8</v>
      </c>
      <c r="C56" s="10" t="s">
        <v>750</v>
      </c>
      <c r="D56" s="130" t="s">
        <v>750</v>
      </c>
      <c r="E56" s="130" t="s">
        <v>657</v>
      </c>
      <c r="F56" s="148"/>
      <c r="G56" s="149"/>
      <c r="H56" s="11" t="s">
        <v>751</v>
      </c>
      <c r="I56" s="14">
        <v>8.4600000000000009</v>
      </c>
      <c r="J56" s="121">
        <f t="shared" si="1"/>
        <v>67.680000000000007</v>
      </c>
      <c r="K56" s="127"/>
    </row>
    <row r="57" spans="1:11" ht="24">
      <c r="A57" s="126"/>
      <c r="B57" s="119">
        <v>3</v>
      </c>
      <c r="C57" s="10" t="s">
        <v>750</v>
      </c>
      <c r="D57" s="130" t="s">
        <v>750</v>
      </c>
      <c r="E57" s="130" t="s">
        <v>34</v>
      </c>
      <c r="F57" s="148"/>
      <c r="G57" s="149"/>
      <c r="H57" s="11" t="s">
        <v>751</v>
      </c>
      <c r="I57" s="14">
        <v>8.4600000000000009</v>
      </c>
      <c r="J57" s="121">
        <f t="shared" si="1"/>
        <v>25.380000000000003</v>
      </c>
      <c r="K57" s="127"/>
    </row>
    <row r="58" spans="1:11" ht="24">
      <c r="A58" s="126"/>
      <c r="B58" s="119">
        <v>3</v>
      </c>
      <c r="C58" s="10" t="s">
        <v>750</v>
      </c>
      <c r="D58" s="130" t="s">
        <v>750</v>
      </c>
      <c r="E58" s="130" t="s">
        <v>50</v>
      </c>
      <c r="F58" s="148"/>
      <c r="G58" s="149"/>
      <c r="H58" s="11" t="s">
        <v>751</v>
      </c>
      <c r="I58" s="14">
        <v>8.4600000000000009</v>
      </c>
      <c r="J58" s="121">
        <f t="shared" si="1"/>
        <v>25.380000000000003</v>
      </c>
      <c r="K58" s="127"/>
    </row>
    <row r="59" spans="1:11" ht="24">
      <c r="A59" s="126"/>
      <c r="B59" s="119">
        <v>4</v>
      </c>
      <c r="C59" s="10" t="s">
        <v>752</v>
      </c>
      <c r="D59" s="130" t="s">
        <v>752</v>
      </c>
      <c r="E59" s="130" t="s">
        <v>30</v>
      </c>
      <c r="F59" s="148" t="s">
        <v>679</v>
      </c>
      <c r="G59" s="149"/>
      <c r="H59" s="11" t="s">
        <v>753</v>
      </c>
      <c r="I59" s="14">
        <v>20.8</v>
      </c>
      <c r="J59" s="121">
        <f t="shared" si="1"/>
        <v>83.2</v>
      </c>
      <c r="K59" s="127"/>
    </row>
    <row r="60" spans="1:11" ht="24">
      <c r="A60" s="126"/>
      <c r="B60" s="119">
        <v>4</v>
      </c>
      <c r="C60" s="10" t="s">
        <v>754</v>
      </c>
      <c r="D60" s="130" t="s">
        <v>754</v>
      </c>
      <c r="E60" s="130" t="s">
        <v>30</v>
      </c>
      <c r="F60" s="148" t="s">
        <v>679</v>
      </c>
      <c r="G60" s="149"/>
      <c r="H60" s="11" t="s">
        <v>755</v>
      </c>
      <c r="I60" s="14">
        <v>20.8</v>
      </c>
      <c r="J60" s="121">
        <f t="shared" si="1"/>
        <v>83.2</v>
      </c>
      <c r="K60" s="127"/>
    </row>
    <row r="61" spans="1:11" ht="24">
      <c r="A61" s="126"/>
      <c r="B61" s="119">
        <v>3</v>
      </c>
      <c r="C61" s="10" t="s">
        <v>756</v>
      </c>
      <c r="D61" s="130" t="s">
        <v>756</v>
      </c>
      <c r="E61" s="130" t="s">
        <v>32</v>
      </c>
      <c r="F61" s="148"/>
      <c r="G61" s="149"/>
      <c r="H61" s="11" t="s">
        <v>757</v>
      </c>
      <c r="I61" s="14">
        <v>10.220000000000001</v>
      </c>
      <c r="J61" s="121">
        <f t="shared" si="1"/>
        <v>30.660000000000004</v>
      </c>
      <c r="K61" s="127"/>
    </row>
    <row r="62" spans="1:11" ht="24">
      <c r="A62" s="126"/>
      <c r="B62" s="119">
        <v>3</v>
      </c>
      <c r="C62" s="10" t="s">
        <v>756</v>
      </c>
      <c r="D62" s="130" t="s">
        <v>756</v>
      </c>
      <c r="E62" s="130" t="s">
        <v>33</v>
      </c>
      <c r="F62" s="148"/>
      <c r="G62" s="149"/>
      <c r="H62" s="11" t="s">
        <v>757</v>
      </c>
      <c r="I62" s="14">
        <v>10.220000000000001</v>
      </c>
      <c r="J62" s="121">
        <f t="shared" si="1"/>
        <v>30.660000000000004</v>
      </c>
      <c r="K62" s="127"/>
    </row>
    <row r="63" spans="1:11" ht="24">
      <c r="A63" s="126"/>
      <c r="B63" s="119">
        <v>3</v>
      </c>
      <c r="C63" s="10" t="s">
        <v>756</v>
      </c>
      <c r="D63" s="130" t="s">
        <v>756</v>
      </c>
      <c r="E63" s="130" t="s">
        <v>34</v>
      </c>
      <c r="F63" s="148"/>
      <c r="G63" s="149"/>
      <c r="H63" s="11" t="s">
        <v>757</v>
      </c>
      <c r="I63" s="14">
        <v>10.220000000000001</v>
      </c>
      <c r="J63" s="121">
        <f t="shared" si="1"/>
        <v>30.660000000000004</v>
      </c>
      <c r="K63" s="127"/>
    </row>
    <row r="64" spans="1:11" ht="24">
      <c r="A64" s="126"/>
      <c r="B64" s="119">
        <v>4</v>
      </c>
      <c r="C64" s="10" t="s">
        <v>758</v>
      </c>
      <c r="D64" s="130" t="s">
        <v>758</v>
      </c>
      <c r="E64" s="130" t="s">
        <v>33</v>
      </c>
      <c r="F64" s="148" t="s">
        <v>279</v>
      </c>
      <c r="G64" s="149"/>
      <c r="H64" s="11" t="s">
        <v>759</v>
      </c>
      <c r="I64" s="14">
        <v>22.56</v>
      </c>
      <c r="J64" s="121">
        <f t="shared" si="1"/>
        <v>90.24</v>
      </c>
      <c r="K64" s="127"/>
    </row>
    <row r="65" spans="1:11" ht="24">
      <c r="A65" s="126"/>
      <c r="B65" s="119">
        <v>2</v>
      </c>
      <c r="C65" s="10" t="s">
        <v>760</v>
      </c>
      <c r="D65" s="130" t="s">
        <v>760</v>
      </c>
      <c r="E65" s="130" t="s">
        <v>30</v>
      </c>
      <c r="F65" s="148"/>
      <c r="G65" s="149"/>
      <c r="H65" s="11" t="s">
        <v>852</v>
      </c>
      <c r="I65" s="14">
        <v>4.9400000000000004</v>
      </c>
      <c r="J65" s="121">
        <f t="shared" si="1"/>
        <v>9.8800000000000008</v>
      </c>
      <c r="K65" s="127"/>
    </row>
    <row r="66" spans="1:11">
      <c r="A66" s="126"/>
      <c r="B66" s="119">
        <v>4</v>
      </c>
      <c r="C66" s="10" t="s">
        <v>761</v>
      </c>
      <c r="D66" s="130" t="s">
        <v>825</v>
      </c>
      <c r="E66" s="130" t="s">
        <v>304</v>
      </c>
      <c r="F66" s="148"/>
      <c r="G66" s="149"/>
      <c r="H66" s="11" t="s">
        <v>762</v>
      </c>
      <c r="I66" s="14">
        <v>13.75</v>
      </c>
      <c r="J66" s="121">
        <f t="shared" si="1"/>
        <v>55</v>
      </c>
      <c r="K66" s="127"/>
    </row>
    <row r="67" spans="1:11">
      <c r="A67" s="126"/>
      <c r="B67" s="119">
        <v>2</v>
      </c>
      <c r="C67" s="10" t="s">
        <v>761</v>
      </c>
      <c r="D67" s="130" t="s">
        <v>826</v>
      </c>
      <c r="E67" s="130" t="s">
        <v>320</v>
      </c>
      <c r="F67" s="148"/>
      <c r="G67" s="149"/>
      <c r="H67" s="11" t="s">
        <v>762</v>
      </c>
      <c r="I67" s="14">
        <v>19.04</v>
      </c>
      <c r="J67" s="121">
        <f t="shared" si="1"/>
        <v>38.08</v>
      </c>
      <c r="K67" s="127"/>
    </row>
    <row r="68" spans="1:11">
      <c r="A68" s="126"/>
      <c r="B68" s="119">
        <v>8</v>
      </c>
      <c r="C68" s="10" t="s">
        <v>761</v>
      </c>
      <c r="D68" s="130" t="s">
        <v>827</v>
      </c>
      <c r="E68" s="130" t="s">
        <v>707</v>
      </c>
      <c r="F68" s="148"/>
      <c r="G68" s="149"/>
      <c r="H68" s="11" t="s">
        <v>762</v>
      </c>
      <c r="I68" s="14">
        <v>22.56</v>
      </c>
      <c r="J68" s="121">
        <f t="shared" si="1"/>
        <v>180.48</v>
      </c>
      <c r="K68" s="127"/>
    </row>
    <row r="69" spans="1:11">
      <c r="A69" s="126"/>
      <c r="B69" s="119">
        <v>4</v>
      </c>
      <c r="C69" s="10" t="s">
        <v>763</v>
      </c>
      <c r="D69" s="130" t="s">
        <v>828</v>
      </c>
      <c r="E69" s="130" t="s">
        <v>304</v>
      </c>
      <c r="F69" s="148" t="s">
        <v>279</v>
      </c>
      <c r="G69" s="149"/>
      <c r="H69" s="11" t="s">
        <v>764</v>
      </c>
      <c r="I69" s="14">
        <v>22.56</v>
      </c>
      <c r="J69" s="121">
        <f t="shared" si="1"/>
        <v>90.24</v>
      </c>
      <c r="K69" s="127"/>
    </row>
    <row r="70" spans="1:11">
      <c r="A70" s="126"/>
      <c r="B70" s="119">
        <v>2</v>
      </c>
      <c r="C70" s="10" t="s">
        <v>763</v>
      </c>
      <c r="D70" s="130" t="s">
        <v>829</v>
      </c>
      <c r="E70" s="130" t="s">
        <v>320</v>
      </c>
      <c r="F70" s="148" t="s">
        <v>279</v>
      </c>
      <c r="G70" s="149"/>
      <c r="H70" s="11" t="s">
        <v>764</v>
      </c>
      <c r="I70" s="14">
        <v>26.09</v>
      </c>
      <c r="J70" s="121">
        <f t="shared" si="1"/>
        <v>52.18</v>
      </c>
      <c r="K70" s="127"/>
    </row>
    <row r="71" spans="1:11">
      <c r="A71" s="126"/>
      <c r="B71" s="119">
        <v>8</v>
      </c>
      <c r="C71" s="10" t="s">
        <v>763</v>
      </c>
      <c r="D71" s="130" t="s">
        <v>830</v>
      </c>
      <c r="E71" s="130" t="s">
        <v>707</v>
      </c>
      <c r="F71" s="148" t="s">
        <v>279</v>
      </c>
      <c r="G71" s="149"/>
      <c r="H71" s="11" t="s">
        <v>764</v>
      </c>
      <c r="I71" s="14">
        <v>27.85</v>
      </c>
      <c r="J71" s="121">
        <f t="shared" si="1"/>
        <v>222.8</v>
      </c>
      <c r="K71" s="127"/>
    </row>
    <row r="72" spans="1:11">
      <c r="A72" s="126"/>
      <c r="B72" s="119">
        <v>2</v>
      </c>
      <c r="C72" s="10" t="s">
        <v>765</v>
      </c>
      <c r="D72" s="130" t="s">
        <v>765</v>
      </c>
      <c r="E72" s="130" t="s">
        <v>300</v>
      </c>
      <c r="F72" s="148" t="s">
        <v>490</v>
      </c>
      <c r="G72" s="149"/>
      <c r="H72" s="11" t="s">
        <v>766</v>
      </c>
      <c r="I72" s="14">
        <v>11.99</v>
      </c>
      <c r="J72" s="121">
        <f t="shared" si="1"/>
        <v>23.98</v>
      </c>
      <c r="K72" s="127"/>
    </row>
    <row r="73" spans="1:11">
      <c r="A73" s="126"/>
      <c r="B73" s="119">
        <v>2</v>
      </c>
      <c r="C73" s="10" t="s">
        <v>765</v>
      </c>
      <c r="D73" s="130" t="s">
        <v>765</v>
      </c>
      <c r="E73" s="130" t="s">
        <v>300</v>
      </c>
      <c r="F73" s="148" t="s">
        <v>767</v>
      </c>
      <c r="G73" s="149"/>
      <c r="H73" s="11" t="s">
        <v>766</v>
      </c>
      <c r="I73" s="14">
        <v>11.99</v>
      </c>
      <c r="J73" s="121">
        <f t="shared" si="1"/>
        <v>23.98</v>
      </c>
      <c r="K73" s="127"/>
    </row>
    <row r="74" spans="1:11">
      <c r="A74" s="126"/>
      <c r="B74" s="119">
        <v>2</v>
      </c>
      <c r="C74" s="10" t="s">
        <v>765</v>
      </c>
      <c r="D74" s="130" t="s">
        <v>765</v>
      </c>
      <c r="E74" s="130" t="s">
        <v>300</v>
      </c>
      <c r="F74" s="148" t="s">
        <v>743</v>
      </c>
      <c r="G74" s="149"/>
      <c r="H74" s="11" t="s">
        <v>766</v>
      </c>
      <c r="I74" s="14">
        <v>11.99</v>
      </c>
      <c r="J74" s="121">
        <f t="shared" si="1"/>
        <v>23.98</v>
      </c>
      <c r="K74" s="127"/>
    </row>
    <row r="75" spans="1:11">
      <c r="A75" s="126"/>
      <c r="B75" s="119">
        <v>2</v>
      </c>
      <c r="C75" s="10" t="s">
        <v>765</v>
      </c>
      <c r="D75" s="130" t="s">
        <v>765</v>
      </c>
      <c r="E75" s="130" t="s">
        <v>300</v>
      </c>
      <c r="F75" s="148" t="s">
        <v>768</v>
      </c>
      <c r="G75" s="149"/>
      <c r="H75" s="11" t="s">
        <v>766</v>
      </c>
      <c r="I75" s="14">
        <v>11.99</v>
      </c>
      <c r="J75" s="121">
        <f t="shared" si="1"/>
        <v>23.98</v>
      </c>
      <c r="K75" s="127"/>
    </row>
    <row r="76" spans="1:11">
      <c r="A76" s="126"/>
      <c r="B76" s="119">
        <v>10</v>
      </c>
      <c r="C76" s="10" t="s">
        <v>769</v>
      </c>
      <c r="D76" s="130" t="s">
        <v>831</v>
      </c>
      <c r="E76" s="130" t="s">
        <v>30</v>
      </c>
      <c r="F76" s="148" t="s">
        <v>643</v>
      </c>
      <c r="G76" s="149"/>
      <c r="H76" s="11" t="s">
        <v>770</v>
      </c>
      <c r="I76" s="14">
        <v>17.27</v>
      </c>
      <c r="J76" s="121">
        <f t="shared" si="1"/>
        <v>172.7</v>
      </c>
      <c r="K76" s="127"/>
    </row>
    <row r="77" spans="1:11">
      <c r="A77" s="126"/>
      <c r="B77" s="119">
        <v>2</v>
      </c>
      <c r="C77" s="10" t="s">
        <v>769</v>
      </c>
      <c r="D77" s="130" t="s">
        <v>831</v>
      </c>
      <c r="E77" s="130" t="s">
        <v>30</v>
      </c>
      <c r="F77" s="148" t="s">
        <v>646</v>
      </c>
      <c r="G77" s="149"/>
      <c r="H77" s="11" t="s">
        <v>770</v>
      </c>
      <c r="I77" s="14">
        <v>17.27</v>
      </c>
      <c r="J77" s="121">
        <f t="shared" si="1"/>
        <v>34.54</v>
      </c>
      <c r="K77" s="127"/>
    </row>
    <row r="78" spans="1:11">
      <c r="A78" s="126"/>
      <c r="B78" s="119">
        <v>6</v>
      </c>
      <c r="C78" s="10" t="s">
        <v>771</v>
      </c>
      <c r="D78" s="130" t="s">
        <v>771</v>
      </c>
      <c r="E78" s="130" t="s">
        <v>772</v>
      </c>
      <c r="F78" s="148" t="s">
        <v>30</v>
      </c>
      <c r="G78" s="149"/>
      <c r="H78" s="11" t="s">
        <v>773</v>
      </c>
      <c r="I78" s="14">
        <v>6.7</v>
      </c>
      <c r="J78" s="121">
        <f t="shared" si="1"/>
        <v>40.200000000000003</v>
      </c>
      <c r="K78" s="127"/>
    </row>
    <row r="79" spans="1:11">
      <c r="A79" s="126"/>
      <c r="B79" s="119">
        <v>6</v>
      </c>
      <c r="C79" s="10" t="s">
        <v>771</v>
      </c>
      <c r="D79" s="130" t="s">
        <v>771</v>
      </c>
      <c r="E79" s="130" t="s">
        <v>772</v>
      </c>
      <c r="F79" s="148" t="s">
        <v>31</v>
      </c>
      <c r="G79" s="149"/>
      <c r="H79" s="11" t="s">
        <v>773</v>
      </c>
      <c r="I79" s="14">
        <v>6.7</v>
      </c>
      <c r="J79" s="121">
        <f t="shared" si="1"/>
        <v>40.200000000000003</v>
      </c>
      <c r="K79" s="127"/>
    </row>
    <row r="80" spans="1:11">
      <c r="A80" s="126"/>
      <c r="B80" s="119">
        <v>4</v>
      </c>
      <c r="C80" s="10" t="s">
        <v>662</v>
      </c>
      <c r="D80" s="130" t="s">
        <v>662</v>
      </c>
      <c r="E80" s="130" t="s">
        <v>657</v>
      </c>
      <c r="F80" s="148"/>
      <c r="G80" s="149"/>
      <c r="H80" s="11" t="s">
        <v>664</v>
      </c>
      <c r="I80" s="14">
        <v>5.99</v>
      </c>
      <c r="J80" s="121">
        <f t="shared" si="1"/>
        <v>23.96</v>
      </c>
      <c r="K80" s="127"/>
    </row>
    <row r="81" spans="1:11">
      <c r="A81" s="126"/>
      <c r="B81" s="119">
        <v>4</v>
      </c>
      <c r="C81" s="10" t="s">
        <v>662</v>
      </c>
      <c r="D81" s="130" t="s">
        <v>662</v>
      </c>
      <c r="E81" s="130" t="s">
        <v>72</v>
      </c>
      <c r="F81" s="148"/>
      <c r="G81" s="149"/>
      <c r="H81" s="11" t="s">
        <v>664</v>
      </c>
      <c r="I81" s="14">
        <v>5.99</v>
      </c>
      <c r="J81" s="121">
        <f t="shared" si="1"/>
        <v>23.96</v>
      </c>
      <c r="K81" s="127"/>
    </row>
    <row r="82" spans="1:11" ht="24">
      <c r="A82" s="126"/>
      <c r="B82" s="119">
        <v>2</v>
      </c>
      <c r="C82" s="10" t="s">
        <v>774</v>
      </c>
      <c r="D82" s="130" t="s">
        <v>774</v>
      </c>
      <c r="E82" s="130" t="s">
        <v>28</v>
      </c>
      <c r="F82" s="148" t="s">
        <v>218</v>
      </c>
      <c r="G82" s="149"/>
      <c r="H82" s="11" t="s">
        <v>775</v>
      </c>
      <c r="I82" s="14">
        <v>11.99</v>
      </c>
      <c r="J82" s="121">
        <f t="shared" si="1"/>
        <v>23.98</v>
      </c>
      <c r="K82" s="127"/>
    </row>
    <row r="83" spans="1:11" ht="24">
      <c r="A83" s="126"/>
      <c r="B83" s="119">
        <v>2</v>
      </c>
      <c r="C83" s="10" t="s">
        <v>774</v>
      </c>
      <c r="D83" s="130" t="s">
        <v>774</v>
      </c>
      <c r="E83" s="130" t="s">
        <v>28</v>
      </c>
      <c r="F83" s="148" t="s">
        <v>276</v>
      </c>
      <c r="G83" s="149"/>
      <c r="H83" s="11" t="s">
        <v>775</v>
      </c>
      <c r="I83" s="14">
        <v>11.99</v>
      </c>
      <c r="J83" s="121">
        <f t="shared" si="1"/>
        <v>23.98</v>
      </c>
      <c r="K83" s="127"/>
    </row>
    <row r="84" spans="1:11" ht="36">
      <c r="A84" s="126"/>
      <c r="B84" s="119">
        <v>2</v>
      </c>
      <c r="C84" s="10" t="s">
        <v>776</v>
      </c>
      <c r="D84" s="130" t="s">
        <v>832</v>
      </c>
      <c r="E84" s="130" t="s">
        <v>777</v>
      </c>
      <c r="F84" s="148" t="s">
        <v>271</v>
      </c>
      <c r="G84" s="149"/>
      <c r="H84" s="11" t="s">
        <v>778</v>
      </c>
      <c r="I84" s="14">
        <v>27.85</v>
      </c>
      <c r="J84" s="121">
        <f t="shared" si="1"/>
        <v>55.7</v>
      </c>
      <c r="K84" s="127"/>
    </row>
    <row r="85" spans="1:11" ht="36">
      <c r="A85" s="126"/>
      <c r="B85" s="119">
        <v>2</v>
      </c>
      <c r="C85" s="10" t="s">
        <v>776</v>
      </c>
      <c r="D85" s="130" t="s">
        <v>833</v>
      </c>
      <c r="E85" s="130" t="s">
        <v>779</v>
      </c>
      <c r="F85" s="148" t="s">
        <v>218</v>
      </c>
      <c r="G85" s="149"/>
      <c r="H85" s="11" t="s">
        <v>778</v>
      </c>
      <c r="I85" s="14">
        <v>27.85</v>
      </c>
      <c r="J85" s="121">
        <f t="shared" si="1"/>
        <v>55.7</v>
      </c>
      <c r="K85" s="127"/>
    </row>
    <row r="86" spans="1:11" ht="36">
      <c r="A86" s="126"/>
      <c r="B86" s="119">
        <v>2</v>
      </c>
      <c r="C86" s="10" t="s">
        <v>776</v>
      </c>
      <c r="D86" s="130" t="s">
        <v>833</v>
      </c>
      <c r="E86" s="130" t="s">
        <v>779</v>
      </c>
      <c r="F86" s="148" t="s">
        <v>271</v>
      </c>
      <c r="G86" s="149"/>
      <c r="H86" s="11" t="s">
        <v>778</v>
      </c>
      <c r="I86" s="14">
        <v>27.85</v>
      </c>
      <c r="J86" s="121">
        <f t="shared" ref="J86:J117" si="2">I86*B86</f>
        <v>55.7</v>
      </c>
      <c r="K86" s="127"/>
    </row>
    <row r="87" spans="1:11" ht="36">
      <c r="A87" s="126"/>
      <c r="B87" s="119">
        <v>2</v>
      </c>
      <c r="C87" s="10" t="s">
        <v>776</v>
      </c>
      <c r="D87" s="130" t="s">
        <v>833</v>
      </c>
      <c r="E87" s="130" t="s">
        <v>779</v>
      </c>
      <c r="F87" s="148" t="s">
        <v>317</v>
      </c>
      <c r="G87" s="149"/>
      <c r="H87" s="11" t="s">
        <v>778</v>
      </c>
      <c r="I87" s="14">
        <v>27.85</v>
      </c>
      <c r="J87" s="121">
        <f t="shared" si="2"/>
        <v>55.7</v>
      </c>
      <c r="K87" s="127"/>
    </row>
    <row r="88" spans="1:11" ht="36">
      <c r="A88" s="126"/>
      <c r="B88" s="119">
        <v>5</v>
      </c>
      <c r="C88" s="10" t="s">
        <v>776</v>
      </c>
      <c r="D88" s="130" t="s">
        <v>834</v>
      </c>
      <c r="E88" s="130" t="s">
        <v>236</v>
      </c>
      <c r="F88" s="148" t="s">
        <v>112</v>
      </c>
      <c r="G88" s="149"/>
      <c r="H88" s="11" t="s">
        <v>778</v>
      </c>
      <c r="I88" s="14">
        <v>29.61</v>
      </c>
      <c r="J88" s="121">
        <f t="shared" si="2"/>
        <v>148.05000000000001</v>
      </c>
      <c r="K88" s="127"/>
    </row>
    <row r="89" spans="1:11" ht="36">
      <c r="A89" s="126"/>
      <c r="B89" s="119">
        <v>4</v>
      </c>
      <c r="C89" s="10" t="s">
        <v>776</v>
      </c>
      <c r="D89" s="130" t="s">
        <v>834</v>
      </c>
      <c r="E89" s="130" t="s">
        <v>236</v>
      </c>
      <c r="F89" s="148" t="s">
        <v>218</v>
      </c>
      <c r="G89" s="149"/>
      <c r="H89" s="11" t="s">
        <v>778</v>
      </c>
      <c r="I89" s="14">
        <v>29.61</v>
      </c>
      <c r="J89" s="121">
        <f t="shared" si="2"/>
        <v>118.44</v>
      </c>
      <c r="K89" s="127"/>
    </row>
    <row r="90" spans="1:11" ht="36">
      <c r="A90" s="126"/>
      <c r="B90" s="119">
        <v>2</v>
      </c>
      <c r="C90" s="10" t="s">
        <v>776</v>
      </c>
      <c r="D90" s="130" t="s">
        <v>834</v>
      </c>
      <c r="E90" s="130" t="s">
        <v>236</v>
      </c>
      <c r="F90" s="148" t="s">
        <v>269</v>
      </c>
      <c r="G90" s="149"/>
      <c r="H90" s="11" t="s">
        <v>778</v>
      </c>
      <c r="I90" s="14">
        <v>29.61</v>
      </c>
      <c r="J90" s="121">
        <f t="shared" si="2"/>
        <v>59.22</v>
      </c>
      <c r="K90" s="127"/>
    </row>
    <row r="91" spans="1:11" ht="36">
      <c r="A91" s="126"/>
      <c r="B91" s="119">
        <v>18</v>
      </c>
      <c r="C91" s="10" t="s">
        <v>776</v>
      </c>
      <c r="D91" s="130" t="s">
        <v>834</v>
      </c>
      <c r="E91" s="130" t="s">
        <v>236</v>
      </c>
      <c r="F91" s="148" t="s">
        <v>220</v>
      </c>
      <c r="G91" s="149"/>
      <c r="H91" s="11" t="s">
        <v>778</v>
      </c>
      <c r="I91" s="14">
        <v>29.61</v>
      </c>
      <c r="J91" s="121">
        <f t="shared" si="2"/>
        <v>532.98</v>
      </c>
      <c r="K91" s="127"/>
    </row>
    <row r="92" spans="1:11" ht="36">
      <c r="A92" s="126"/>
      <c r="B92" s="119">
        <v>9</v>
      </c>
      <c r="C92" s="10" t="s">
        <v>776</v>
      </c>
      <c r="D92" s="130" t="s">
        <v>834</v>
      </c>
      <c r="E92" s="130" t="s">
        <v>237</v>
      </c>
      <c r="F92" s="148" t="s">
        <v>112</v>
      </c>
      <c r="G92" s="149"/>
      <c r="H92" s="11" t="s">
        <v>778</v>
      </c>
      <c r="I92" s="14">
        <v>29.61</v>
      </c>
      <c r="J92" s="121">
        <f t="shared" si="2"/>
        <v>266.49</v>
      </c>
      <c r="K92" s="127"/>
    </row>
    <row r="93" spans="1:11" ht="36">
      <c r="A93" s="126"/>
      <c r="B93" s="119">
        <v>6</v>
      </c>
      <c r="C93" s="10" t="s">
        <v>776</v>
      </c>
      <c r="D93" s="130" t="s">
        <v>834</v>
      </c>
      <c r="E93" s="130" t="s">
        <v>237</v>
      </c>
      <c r="F93" s="148" t="s">
        <v>216</v>
      </c>
      <c r="G93" s="149"/>
      <c r="H93" s="11" t="s">
        <v>778</v>
      </c>
      <c r="I93" s="14">
        <v>29.61</v>
      </c>
      <c r="J93" s="121">
        <f t="shared" si="2"/>
        <v>177.66</v>
      </c>
      <c r="K93" s="127"/>
    </row>
    <row r="94" spans="1:11" ht="36">
      <c r="A94" s="126"/>
      <c r="B94" s="119">
        <v>4</v>
      </c>
      <c r="C94" s="10" t="s">
        <v>776</v>
      </c>
      <c r="D94" s="130" t="s">
        <v>834</v>
      </c>
      <c r="E94" s="130" t="s">
        <v>237</v>
      </c>
      <c r="F94" s="148" t="s">
        <v>218</v>
      </c>
      <c r="G94" s="149"/>
      <c r="H94" s="11" t="s">
        <v>778</v>
      </c>
      <c r="I94" s="14">
        <v>29.61</v>
      </c>
      <c r="J94" s="121">
        <f t="shared" si="2"/>
        <v>118.44</v>
      </c>
      <c r="K94" s="127"/>
    </row>
    <row r="95" spans="1:11" ht="36">
      <c r="A95" s="126"/>
      <c r="B95" s="119">
        <v>1</v>
      </c>
      <c r="C95" s="10" t="s">
        <v>776</v>
      </c>
      <c r="D95" s="130" t="s">
        <v>834</v>
      </c>
      <c r="E95" s="130" t="s">
        <v>237</v>
      </c>
      <c r="F95" s="148" t="s">
        <v>220</v>
      </c>
      <c r="G95" s="149"/>
      <c r="H95" s="11" t="s">
        <v>778</v>
      </c>
      <c r="I95" s="14">
        <v>29.61</v>
      </c>
      <c r="J95" s="121">
        <f t="shared" si="2"/>
        <v>29.61</v>
      </c>
      <c r="K95" s="127"/>
    </row>
    <row r="96" spans="1:11" ht="36">
      <c r="A96" s="126"/>
      <c r="B96" s="119">
        <v>1</v>
      </c>
      <c r="C96" s="10" t="s">
        <v>776</v>
      </c>
      <c r="D96" s="130" t="s">
        <v>834</v>
      </c>
      <c r="E96" s="130" t="s">
        <v>237</v>
      </c>
      <c r="F96" s="148" t="s">
        <v>274</v>
      </c>
      <c r="G96" s="149"/>
      <c r="H96" s="11" t="s">
        <v>778</v>
      </c>
      <c r="I96" s="14">
        <v>29.61</v>
      </c>
      <c r="J96" s="121">
        <f t="shared" si="2"/>
        <v>29.61</v>
      </c>
      <c r="K96" s="127"/>
    </row>
    <row r="97" spans="1:11" ht="36">
      <c r="A97" s="126"/>
      <c r="B97" s="119">
        <v>6</v>
      </c>
      <c r="C97" s="10" t="s">
        <v>776</v>
      </c>
      <c r="D97" s="130" t="s">
        <v>834</v>
      </c>
      <c r="E97" s="130" t="s">
        <v>237</v>
      </c>
      <c r="F97" s="148" t="s">
        <v>317</v>
      </c>
      <c r="G97" s="149"/>
      <c r="H97" s="11" t="s">
        <v>778</v>
      </c>
      <c r="I97" s="14">
        <v>29.61</v>
      </c>
      <c r="J97" s="121">
        <f t="shared" si="2"/>
        <v>177.66</v>
      </c>
      <c r="K97" s="127"/>
    </row>
    <row r="98" spans="1:11" ht="36">
      <c r="A98" s="126"/>
      <c r="B98" s="119">
        <v>2</v>
      </c>
      <c r="C98" s="10" t="s">
        <v>776</v>
      </c>
      <c r="D98" s="130" t="s">
        <v>835</v>
      </c>
      <c r="E98" s="130" t="s">
        <v>240</v>
      </c>
      <c r="F98" s="148" t="s">
        <v>220</v>
      </c>
      <c r="G98" s="149"/>
      <c r="H98" s="11" t="s">
        <v>778</v>
      </c>
      <c r="I98" s="14">
        <v>31.37</v>
      </c>
      <c r="J98" s="121">
        <f t="shared" si="2"/>
        <v>62.74</v>
      </c>
      <c r="K98" s="127"/>
    </row>
    <row r="99" spans="1:11" ht="36">
      <c r="A99" s="126"/>
      <c r="B99" s="119">
        <v>2</v>
      </c>
      <c r="C99" s="10" t="s">
        <v>776</v>
      </c>
      <c r="D99" s="130" t="s">
        <v>835</v>
      </c>
      <c r="E99" s="130" t="s">
        <v>240</v>
      </c>
      <c r="F99" s="148" t="s">
        <v>274</v>
      </c>
      <c r="G99" s="149"/>
      <c r="H99" s="11" t="s">
        <v>778</v>
      </c>
      <c r="I99" s="14">
        <v>31.37</v>
      </c>
      <c r="J99" s="121">
        <f t="shared" si="2"/>
        <v>62.74</v>
      </c>
      <c r="K99" s="127"/>
    </row>
    <row r="100" spans="1:11" ht="36">
      <c r="A100" s="126"/>
      <c r="B100" s="119">
        <v>2</v>
      </c>
      <c r="C100" s="10" t="s">
        <v>776</v>
      </c>
      <c r="D100" s="130" t="s">
        <v>835</v>
      </c>
      <c r="E100" s="130" t="s">
        <v>240</v>
      </c>
      <c r="F100" s="148" t="s">
        <v>317</v>
      </c>
      <c r="G100" s="149"/>
      <c r="H100" s="11" t="s">
        <v>778</v>
      </c>
      <c r="I100" s="14">
        <v>31.37</v>
      </c>
      <c r="J100" s="121">
        <f t="shared" si="2"/>
        <v>62.74</v>
      </c>
      <c r="K100" s="127"/>
    </row>
    <row r="101" spans="1:11" ht="24">
      <c r="A101" s="126"/>
      <c r="B101" s="119">
        <v>2</v>
      </c>
      <c r="C101" s="10" t="s">
        <v>780</v>
      </c>
      <c r="D101" s="130" t="s">
        <v>780</v>
      </c>
      <c r="E101" s="130" t="s">
        <v>278</v>
      </c>
      <c r="F101" s="148"/>
      <c r="G101" s="149"/>
      <c r="H101" s="11" t="s">
        <v>781</v>
      </c>
      <c r="I101" s="14">
        <v>17.27</v>
      </c>
      <c r="J101" s="121">
        <f t="shared" si="2"/>
        <v>34.54</v>
      </c>
      <c r="K101" s="127"/>
    </row>
    <row r="102" spans="1:11" ht="24">
      <c r="A102" s="126"/>
      <c r="B102" s="119">
        <v>3</v>
      </c>
      <c r="C102" s="10" t="s">
        <v>782</v>
      </c>
      <c r="D102" s="130" t="s">
        <v>782</v>
      </c>
      <c r="E102" s="130" t="s">
        <v>28</v>
      </c>
      <c r="F102" s="148" t="s">
        <v>768</v>
      </c>
      <c r="G102" s="149"/>
      <c r="H102" s="11" t="s">
        <v>783</v>
      </c>
      <c r="I102" s="14">
        <v>20.8</v>
      </c>
      <c r="J102" s="121">
        <f t="shared" si="2"/>
        <v>62.400000000000006</v>
      </c>
      <c r="K102" s="127"/>
    </row>
    <row r="103" spans="1:11" ht="24">
      <c r="A103" s="126"/>
      <c r="B103" s="119">
        <v>3</v>
      </c>
      <c r="C103" s="10" t="s">
        <v>782</v>
      </c>
      <c r="D103" s="130" t="s">
        <v>782</v>
      </c>
      <c r="E103" s="130" t="s">
        <v>30</v>
      </c>
      <c r="F103" s="148" t="s">
        <v>768</v>
      </c>
      <c r="G103" s="149"/>
      <c r="H103" s="11" t="s">
        <v>783</v>
      </c>
      <c r="I103" s="14">
        <v>20.8</v>
      </c>
      <c r="J103" s="121">
        <f t="shared" si="2"/>
        <v>62.400000000000006</v>
      </c>
      <c r="K103" s="127"/>
    </row>
    <row r="104" spans="1:11">
      <c r="A104" s="126"/>
      <c r="B104" s="119">
        <v>3</v>
      </c>
      <c r="C104" s="10" t="s">
        <v>784</v>
      </c>
      <c r="D104" s="130" t="s">
        <v>784</v>
      </c>
      <c r="E104" s="130" t="s">
        <v>28</v>
      </c>
      <c r="F104" s="148" t="s">
        <v>279</v>
      </c>
      <c r="G104" s="149"/>
      <c r="H104" s="11" t="s">
        <v>785</v>
      </c>
      <c r="I104" s="14">
        <v>20.8</v>
      </c>
      <c r="J104" s="121">
        <f t="shared" si="2"/>
        <v>62.400000000000006</v>
      </c>
      <c r="K104" s="127"/>
    </row>
    <row r="105" spans="1:11">
      <c r="A105" s="126"/>
      <c r="B105" s="119">
        <v>3</v>
      </c>
      <c r="C105" s="10" t="s">
        <v>784</v>
      </c>
      <c r="D105" s="130" t="s">
        <v>784</v>
      </c>
      <c r="E105" s="130" t="s">
        <v>30</v>
      </c>
      <c r="F105" s="148" t="s">
        <v>279</v>
      </c>
      <c r="G105" s="149"/>
      <c r="H105" s="11" t="s">
        <v>785</v>
      </c>
      <c r="I105" s="14">
        <v>20.8</v>
      </c>
      <c r="J105" s="121">
        <f t="shared" si="2"/>
        <v>62.400000000000006</v>
      </c>
      <c r="K105" s="127"/>
    </row>
    <row r="106" spans="1:11" ht="36">
      <c r="A106" s="126"/>
      <c r="B106" s="119">
        <v>3</v>
      </c>
      <c r="C106" s="10" t="s">
        <v>786</v>
      </c>
      <c r="D106" s="130" t="s">
        <v>786</v>
      </c>
      <c r="E106" s="130" t="s">
        <v>31</v>
      </c>
      <c r="F106" s="148" t="s">
        <v>112</v>
      </c>
      <c r="G106" s="149"/>
      <c r="H106" s="11" t="s">
        <v>787</v>
      </c>
      <c r="I106" s="14">
        <v>71.209999999999994</v>
      </c>
      <c r="J106" s="121">
        <f t="shared" si="2"/>
        <v>213.63</v>
      </c>
      <c r="K106" s="127"/>
    </row>
    <row r="107" spans="1:11">
      <c r="A107" s="126"/>
      <c r="B107" s="119">
        <v>2</v>
      </c>
      <c r="C107" s="10" t="s">
        <v>788</v>
      </c>
      <c r="D107" s="130" t="s">
        <v>836</v>
      </c>
      <c r="E107" s="130" t="s">
        <v>789</v>
      </c>
      <c r="F107" s="148"/>
      <c r="G107" s="149"/>
      <c r="H107" s="11" t="s">
        <v>790</v>
      </c>
      <c r="I107" s="14">
        <v>34.9</v>
      </c>
      <c r="J107" s="121">
        <f t="shared" si="2"/>
        <v>69.8</v>
      </c>
      <c r="K107" s="127"/>
    </row>
    <row r="108" spans="1:11">
      <c r="A108" s="126"/>
      <c r="B108" s="119">
        <v>2</v>
      </c>
      <c r="C108" s="10" t="s">
        <v>788</v>
      </c>
      <c r="D108" s="130" t="s">
        <v>837</v>
      </c>
      <c r="E108" s="130" t="s">
        <v>791</v>
      </c>
      <c r="F108" s="148"/>
      <c r="G108" s="149"/>
      <c r="H108" s="11" t="s">
        <v>790</v>
      </c>
      <c r="I108" s="14">
        <v>45.47</v>
      </c>
      <c r="J108" s="121">
        <f t="shared" si="2"/>
        <v>90.94</v>
      </c>
      <c r="K108" s="127"/>
    </row>
    <row r="109" spans="1:11">
      <c r="A109" s="126"/>
      <c r="B109" s="119">
        <v>2</v>
      </c>
      <c r="C109" s="10" t="s">
        <v>788</v>
      </c>
      <c r="D109" s="130" t="s">
        <v>838</v>
      </c>
      <c r="E109" s="130" t="s">
        <v>792</v>
      </c>
      <c r="F109" s="148"/>
      <c r="G109" s="149"/>
      <c r="H109" s="11" t="s">
        <v>790</v>
      </c>
      <c r="I109" s="14">
        <v>64.86</v>
      </c>
      <c r="J109" s="121">
        <f t="shared" si="2"/>
        <v>129.72</v>
      </c>
      <c r="K109" s="127"/>
    </row>
    <row r="110" spans="1:11">
      <c r="A110" s="126"/>
      <c r="B110" s="119">
        <v>2</v>
      </c>
      <c r="C110" s="10" t="s">
        <v>788</v>
      </c>
      <c r="D110" s="130" t="s">
        <v>839</v>
      </c>
      <c r="E110" s="130" t="s">
        <v>793</v>
      </c>
      <c r="F110" s="148"/>
      <c r="G110" s="149"/>
      <c r="H110" s="11" t="s">
        <v>790</v>
      </c>
      <c r="I110" s="14">
        <v>94.82</v>
      </c>
      <c r="J110" s="121">
        <f t="shared" si="2"/>
        <v>189.64</v>
      </c>
      <c r="K110" s="127"/>
    </row>
    <row r="111" spans="1:11" ht="24">
      <c r="A111" s="126"/>
      <c r="B111" s="119">
        <v>4</v>
      </c>
      <c r="C111" s="10" t="s">
        <v>794</v>
      </c>
      <c r="D111" s="130" t="s">
        <v>794</v>
      </c>
      <c r="E111" s="130"/>
      <c r="F111" s="148"/>
      <c r="G111" s="149"/>
      <c r="H111" s="11" t="s">
        <v>795</v>
      </c>
      <c r="I111" s="14">
        <v>4.9400000000000004</v>
      </c>
      <c r="J111" s="121">
        <f t="shared" si="2"/>
        <v>19.760000000000002</v>
      </c>
      <c r="K111" s="127"/>
    </row>
    <row r="112" spans="1:11">
      <c r="A112" s="126"/>
      <c r="B112" s="119">
        <v>4</v>
      </c>
      <c r="C112" s="10" t="s">
        <v>796</v>
      </c>
      <c r="D112" s="130" t="s">
        <v>840</v>
      </c>
      <c r="E112" s="130" t="s">
        <v>797</v>
      </c>
      <c r="F112" s="148"/>
      <c r="G112" s="149"/>
      <c r="H112" s="11" t="s">
        <v>798</v>
      </c>
      <c r="I112" s="14">
        <v>49</v>
      </c>
      <c r="J112" s="121">
        <f t="shared" si="2"/>
        <v>196</v>
      </c>
      <c r="K112" s="127"/>
    </row>
    <row r="113" spans="1:11">
      <c r="A113" s="126"/>
      <c r="B113" s="119">
        <v>4</v>
      </c>
      <c r="C113" s="10" t="s">
        <v>796</v>
      </c>
      <c r="D113" s="130" t="s">
        <v>841</v>
      </c>
      <c r="E113" s="130" t="s">
        <v>792</v>
      </c>
      <c r="F113" s="148"/>
      <c r="G113" s="149"/>
      <c r="H113" s="11" t="s">
        <v>798</v>
      </c>
      <c r="I113" s="14">
        <v>52.52</v>
      </c>
      <c r="J113" s="121">
        <f t="shared" si="2"/>
        <v>210.08</v>
      </c>
      <c r="K113" s="127"/>
    </row>
    <row r="114" spans="1:11">
      <c r="A114" s="126"/>
      <c r="B114" s="119">
        <v>4</v>
      </c>
      <c r="C114" s="10" t="s">
        <v>796</v>
      </c>
      <c r="D114" s="130" t="s">
        <v>842</v>
      </c>
      <c r="E114" s="130" t="s">
        <v>793</v>
      </c>
      <c r="F114" s="148"/>
      <c r="G114" s="149"/>
      <c r="H114" s="11" t="s">
        <v>798</v>
      </c>
      <c r="I114" s="14">
        <v>66.62</v>
      </c>
      <c r="J114" s="121">
        <f t="shared" si="2"/>
        <v>266.48</v>
      </c>
      <c r="K114" s="127"/>
    </row>
    <row r="115" spans="1:11">
      <c r="A115" s="126"/>
      <c r="B115" s="119">
        <v>4</v>
      </c>
      <c r="C115" s="10" t="s">
        <v>796</v>
      </c>
      <c r="D115" s="130" t="s">
        <v>843</v>
      </c>
      <c r="E115" s="130" t="s">
        <v>799</v>
      </c>
      <c r="F115" s="148"/>
      <c r="G115" s="149"/>
      <c r="H115" s="11" t="s">
        <v>798</v>
      </c>
      <c r="I115" s="14">
        <v>82.49</v>
      </c>
      <c r="J115" s="121">
        <f t="shared" si="2"/>
        <v>329.96</v>
      </c>
      <c r="K115" s="127"/>
    </row>
    <row r="116" spans="1:11">
      <c r="A116" s="126"/>
      <c r="B116" s="119">
        <v>10</v>
      </c>
      <c r="C116" s="10" t="s">
        <v>796</v>
      </c>
      <c r="D116" s="130" t="s">
        <v>844</v>
      </c>
      <c r="E116" s="130" t="s">
        <v>800</v>
      </c>
      <c r="F116" s="148"/>
      <c r="G116" s="149"/>
      <c r="H116" s="11" t="s">
        <v>798</v>
      </c>
      <c r="I116" s="14">
        <v>117.74</v>
      </c>
      <c r="J116" s="121">
        <f t="shared" si="2"/>
        <v>1177.3999999999999</v>
      </c>
      <c r="K116" s="133"/>
    </row>
    <row r="117" spans="1:11">
      <c r="A117" s="126"/>
      <c r="B117" s="119">
        <v>14</v>
      </c>
      <c r="C117" s="10" t="s">
        <v>796</v>
      </c>
      <c r="D117" s="130" t="s">
        <v>845</v>
      </c>
      <c r="E117" s="130" t="s">
        <v>801</v>
      </c>
      <c r="F117" s="148"/>
      <c r="G117" s="149"/>
      <c r="H117" s="11" t="s">
        <v>798</v>
      </c>
      <c r="I117" s="14">
        <v>144.16999999999999</v>
      </c>
      <c r="J117" s="121">
        <f t="shared" si="2"/>
        <v>2018.3799999999999</v>
      </c>
      <c r="K117" s="133"/>
    </row>
    <row r="118" spans="1:11" ht="24">
      <c r="A118" s="126"/>
      <c r="B118" s="119">
        <v>4</v>
      </c>
      <c r="C118" s="10" t="s">
        <v>802</v>
      </c>
      <c r="D118" s="130" t="s">
        <v>846</v>
      </c>
      <c r="E118" s="130" t="s">
        <v>799</v>
      </c>
      <c r="F118" s="148"/>
      <c r="G118" s="149"/>
      <c r="H118" s="11" t="s">
        <v>803</v>
      </c>
      <c r="I118" s="14">
        <v>23.97</v>
      </c>
      <c r="J118" s="121">
        <f t="shared" ref="J118:J149" si="3">I118*B118</f>
        <v>95.88</v>
      </c>
      <c r="K118" s="127"/>
    </row>
    <row r="119" spans="1:11">
      <c r="A119" s="126"/>
      <c r="B119" s="119">
        <v>4</v>
      </c>
      <c r="C119" s="10" t="s">
        <v>650</v>
      </c>
      <c r="D119" s="130" t="s">
        <v>650</v>
      </c>
      <c r="E119" s="130" t="s">
        <v>641</v>
      </c>
      <c r="F119" s="148"/>
      <c r="G119" s="149"/>
      <c r="H119" s="11" t="s">
        <v>652</v>
      </c>
      <c r="I119" s="14">
        <v>4.9400000000000004</v>
      </c>
      <c r="J119" s="121">
        <f t="shared" si="3"/>
        <v>19.760000000000002</v>
      </c>
      <c r="K119" s="127"/>
    </row>
    <row r="120" spans="1:11">
      <c r="A120" s="126"/>
      <c r="B120" s="119">
        <v>1</v>
      </c>
      <c r="C120" s="10" t="s">
        <v>804</v>
      </c>
      <c r="D120" s="130" t="s">
        <v>804</v>
      </c>
      <c r="E120" s="130" t="s">
        <v>31</v>
      </c>
      <c r="F120" s="148"/>
      <c r="G120" s="149"/>
      <c r="H120" s="11" t="s">
        <v>805</v>
      </c>
      <c r="I120" s="14">
        <v>34.9</v>
      </c>
      <c r="J120" s="121">
        <f t="shared" si="3"/>
        <v>34.9</v>
      </c>
      <c r="K120" s="127"/>
    </row>
    <row r="121" spans="1:11" ht="24">
      <c r="A121" s="126"/>
      <c r="B121" s="119">
        <v>4</v>
      </c>
      <c r="C121" s="10" t="s">
        <v>806</v>
      </c>
      <c r="D121" s="130" t="s">
        <v>806</v>
      </c>
      <c r="E121" s="130" t="s">
        <v>269</v>
      </c>
      <c r="F121" s="148" t="s">
        <v>28</v>
      </c>
      <c r="G121" s="149"/>
      <c r="H121" s="11" t="s">
        <v>807</v>
      </c>
      <c r="I121" s="14">
        <v>56.05</v>
      </c>
      <c r="J121" s="121">
        <f t="shared" si="3"/>
        <v>224.2</v>
      </c>
      <c r="K121" s="127"/>
    </row>
    <row r="122" spans="1:11">
      <c r="A122" s="126"/>
      <c r="B122" s="119">
        <v>1</v>
      </c>
      <c r="C122" s="10" t="s">
        <v>808</v>
      </c>
      <c r="D122" s="130" t="s">
        <v>808</v>
      </c>
      <c r="E122" s="130" t="s">
        <v>31</v>
      </c>
      <c r="F122" s="148" t="s">
        <v>279</v>
      </c>
      <c r="G122" s="149"/>
      <c r="H122" s="11" t="s">
        <v>809</v>
      </c>
      <c r="I122" s="14">
        <v>51.82</v>
      </c>
      <c r="J122" s="121">
        <f t="shared" si="3"/>
        <v>51.82</v>
      </c>
      <c r="K122" s="127"/>
    </row>
    <row r="123" spans="1:11" ht="24">
      <c r="A123" s="126"/>
      <c r="B123" s="119">
        <v>2</v>
      </c>
      <c r="C123" s="10" t="s">
        <v>810</v>
      </c>
      <c r="D123" s="130" t="s">
        <v>810</v>
      </c>
      <c r="E123" s="130" t="s">
        <v>279</v>
      </c>
      <c r="F123" s="148" t="s">
        <v>30</v>
      </c>
      <c r="G123" s="149"/>
      <c r="H123" s="11" t="s">
        <v>811</v>
      </c>
      <c r="I123" s="14">
        <v>59.57</v>
      </c>
      <c r="J123" s="121">
        <f t="shared" si="3"/>
        <v>119.14</v>
      </c>
      <c r="K123" s="127"/>
    </row>
    <row r="124" spans="1:11" ht="24">
      <c r="A124" s="126"/>
      <c r="B124" s="119">
        <v>1</v>
      </c>
      <c r="C124" s="10" t="s">
        <v>812</v>
      </c>
      <c r="D124" s="130" t="s">
        <v>847</v>
      </c>
      <c r="E124" s="130" t="s">
        <v>42</v>
      </c>
      <c r="F124" s="148"/>
      <c r="G124" s="149"/>
      <c r="H124" s="11" t="s">
        <v>813</v>
      </c>
      <c r="I124" s="14">
        <v>43.71</v>
      </c>
      <c r="J124" s="121">
        <f t="shared" si="3"/>
        <v>43.71</v>
      </c>
      <c r="K124" s="127"/>
    </row>
    <row r="125" spans="1:11" ht="24">
      <c r="A125" s="126"/>
      <c r="B125" s="119">
        <v>1</v>
      </c>
      <c r="C125" s="10" t="s">
        <v>814</v>
      </c>
      <c r="D125" s="130" t="s">
        <v>814</v>
      </c>
      <c r="E125" s="130" t="s">
        <v>112</v>
      </c>
      <c r="F125" s="148"/>
      <c r="G125" s="149"/>
      <c r="H125" s="11" t="s">
        <v>815</v>
      </c>
      <c r="I125" s="14">
        <v>130.43</v>
      </c>
      <c r="J125" s="121">
        <f t="shared" si="3"/>
        <v>130.43</v>
      </c>
      <c r="K125" s="127"/>
    </row>
    <row r="126" spans="1:11" ht="24">
      <c r="A126" s="126"/>
      <c r="B126" s="119">
        <v>1</v>
      </c>
      <c r="C126" s="10" t="s">
        <v>814</v>
      </c>
      <c r="D126" s="130" t="s">
        <v>814</v>
      </c>
      <c r="E126" s="130" t="s">
        <v>275</v>
      </c>
      <c r="F126" s="148"/>
      <c r="G126" s="149"/>
      <c r="H126" s="11" t="s">
        <v>815</v>
      </c>
      <c r="I126" s="14">
        <v>130.43</v>
      </c>
      <c r="J126" s="121">
        <f t="shared" si="3"/>
        <v>130.43</v>
      </c>
      <c r="K126" s="127"/>
    </row>
    <row r="127" spans="1:11" ht="24">
      <c r="A127" s="126"/>
      <c r="B127" s="119">
        <v>2</v>
      </c>
      <c r="C127" s="10" t="s">
        <v>814</v>
      </c>
      <c r="D127" s="130" t="s">
        <v>814</v>
      </c>
      <c r="E127" s="130" t="s">
        <v>276</v>
      </c>
      <c r="F127" s="148"/>
      <c r="G127" s="149"/>
      <c r="H127" s="11" t="s">
        <v>815</v>
      </c>
      <c r="I127" s="14">
        <v>130.43</v>
      </c>
      <c r="J127" s="121">
        <f t="shared" si="3"/>
        <v>260.86</v>
      </c>
      <c r="K127" s="127"/>
    </row>
    <row r="128" spans="1:11" ht="24">
      <c r="A128" s="126"/>
      <c r="B128" s="119">
        <v>1</v>
      </c>
      <c r="C128" s="10" t="s">
        <v>816</v>
      </c>
      <c r="D128" s="130" t="s">
        <v>816</v>
      </c>
      <c r="E128" s="130" t="s">
        <v>743</v>
      </c>
      <c r="F128" s="148"/>
      <c r="G128" s="149"/>
      <c r="H128" s="11" t="s">
        <v>817</v>
      </c>
      <c r="I128" s="14">
        <v>22.56</v>
      </c>
      <c r="J128" s="121">
        <f t="shared" si="3"/>
        <v>22.56</v>
      </c>
      <c r="K128" s="127"/>
    </row>
    <row r="129" spans="1:11" ht="24">
      <c r="A129" s="126"/>
      <c r="B129" s="119">
        <v>1</v>
      </c>
      <c r="C129" s="10" t="s">
        <v>818</v>
      </c>
      <c r="D129" s="130" t="s">
        <v>818</v>
      </c>
      <c r="E129" s="130" t="s">
        <v>279</v>
      </c>
      <c r="F129" s="148"/>
      <c r="G129" s="149"/>
      <c r="H129" s="11" t="s">
        <v>819</v>
      </c>
      <c r="I129" s="14">
        <v>139.94</v>
      </c>
      <c r="J129" s="121">
        <f t="shared" si="3"/>
        <v>139.94</v>
      </c>
      <c r="K129" s="127"/>
    </row>
    <row r="130" spans="1:11" ht="24">
      <c r="A130" s="126"/>
      <c r="B130" s="120">
        <v>1</v>
      </c>
      <c r="C130" s="12" t="s">
        <v>820</v>
      </c>
      <c r="D130" s="131" t="s">
        <v>820</v>
      </c>
      <c r="E130" s="131" t="s">
        <v>821</v>
      </c>
      <c r="F130" s="145"/>
      <c r="G130" s="146"/>
      <c r="H130" s="13" t="s">
        <v>822</v>
      </c>
      <c r="I130" s="15">
        <v>43.71</v>
      </c>
      <c r="J130" s="122">
        <f t="shared" si="3"/>
        <v>43.71</v>
      </c>
      <c r="K130" s="127"/>
    </row>
    <row r="131" spans="1:11">
      <c r="A131" s="126"/>
      <c r="B131" s="139"/>
      <c r="C131" s="139"/>
      <c r="D131" s="139"/>
      <c r="E131" s="139"/>
      <c r="F131" s="139"/>
      <c r="G131" s="139"/>
      <c r="H131" s="139"/>
      <c r="I131" s="140" t="s">
        <v>261</v>
      </c>
      <c r="J131" s="141">
        <f>SUM(J22:J130)</f>
        <v>14054.139999999987</v>
      </c>
      <c r="K131" s="127"/>
    </row>
    <row r="132" spans="1:11">
      <c r="A132" s="126"/>
      <c r="B132" s="139"/>
      <c r="C132" s="139"/>
      <c r="D132" s="139"/>
      <c r="E132" s="139"/>
      <c r="F132" s="139"/>
      <c r="G132" s="139"/>
      <c r="H132" s="139"/>
      <c r="I132" s="143" t="s">
        <v>855</v>
      </c>
      <c r="J132" s="141">
        <f>J131*-0.4</f>
        <v>-5621.6559999999954</v>
      </c>
      <c r="K132" s="127"/>
    </row>
    <row r="133" spans="1:11" outlineLevel="1">
      <c r="A133" s="126"/>
      <c r="B133" s="139"/>
      <c r="C133" s="139"/>
      <c r="D133" s="139"/>
      <c r="E133" s="139"/>
      <c r="F133" s="139"/>
      <c r="G133" s="139"/>
      <c r="H133" s="139"/>
      <c r="I133" s="140" t="s">
        <v>856</v>
      </c>
      <c r="J133" s="141">
        <v>0</v>
      </c>
      <c r="K133" s="127"/>
    </row>
    <row r="134" spans="1:11">
      <c r="A134" s="126"/>
      <c r="B134" s="139"/>
      <c r="C134" s="139"/>
      <c r="D134" s="139"/>
      <c r="E134" s="139"/>
      <c r="F134" s="139"/>
      <c r="G134" s="139"/>
      <c r="H134" s="139"/>
      <c r="I134" s="140" t="s">
        <v>263</v>
      </c>
      <c r="J134" s="141">
        <f>SUM(J131:J133)</f>
        <v>8432.4839999999913</v>
      </c>
      <c r="K134" s="127"/>
    </row>
    <row r="135" spans="1:11" ht="15" customHeight="1">
      <c r="A135" s="6"/>
      <c r="B135" s="7"/>
      <c r="C135" s="7"/>
      <c r="D135" s="7"/>
      <c r="E135" s="7"/>
      <c r="F135" s="147" t="s">
        <v>857</v>
      </c>
      <c r="G135" s="147"/>
      <c r="H135" s="147"/>
      <c r="I135" s="147"/>
      <c r="J135" s="7"/>
      <c r="K135" s="8"/>
    </row>
    <row r="137" spans="1:11">
      <c r="H137" s="1" t="s">
        <v>853</v>
      </c>
      <c r="I137" s="103">
        <f>'Tax Invoice'!E14</f>
        <v>1</v>
      </c>
    </row>
    <row r="138" spans="1:11">
      <c r="H138" s="1" t="s">
        <v>711</v>
      </c>
      <c r="I138" s="103">
        <v>35.409999999999997</v>
      </c>
    </row>
    <row r="139" spans="1:11">
      <c r="H139" s="1" t="s">
        <v>714</v>
      </c>
      <c r="I139" s="103">
        <f>I141/I138</f>
        <v>396.89748658570994</v>
      </c>
    </row>
    <row r="140" spans="1:11">
      <c r="H140" s="1" t="s">
        <v>715</v>
      </c>
      <c r="I140" s="103">
        <f>I142/I138</f>
        <v>238.13849195142592</v>
      </c>
    </row>
    <row r="141" spans="1:11">
      <c r="H141" s="1" t="s">
        <v>712</v>
      </c>
      <c r="I141" s="103">
        <f>J131*I137</f>
        <v>14054.139999999987</v>
      </c>
    </row>
    <row r="142" spans="1:11">
      <c r="H142" s="1" t="s">
        <v>713</v>
      </c>
      <c r="I142" s="103">
        <f>J134*I137</f>
        <v>8432.4839999999913</v>
      </c>
    </row>
  </sheetData>
  <mergeCells count="11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30:G130"/>
    <mergeCell ref="F135:I135"/>
    <mergeCell ref="F125:G125"/>
    <mergeCell ref="F126:G126"/>
    <mergeCell ref="F127:G127"/>
    <mergeCell ref="F128:G128"/>
    <mergeCell ref="F129:G129"/>
    <mergeCell ref="F120:G120"/>
    <mergeCell ref="F121:G121"/>
    <mergeCell ref="F122:G122"/>
    <mergeCell ref="F123:G123"/>
    <mergeCell ref="F124:G1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483</v>
      </c>
      <c r="O1" t="s">
        <v>149</v>
      </c>
      <c r="T1" t="s">
        <v>261</v>
      </c>
      <c r="U1">
        <v>14054.139999999987</v>
      </c>
    </row>
    <row r="2" spans="1:21" ht="15.75">
      <c r="A2" s="126"/>
      <c r="B2" s="137" t="s">
        <v>139</v>
      </c>
      <c r="C2" s="132"/>
      <c r="D2" s="132"/>
      <c r="E2" s="132"/>
      <c r="F2" s="132"/>
      <c r="G2" s="132"/>
      <c r="H2" s="132"/>
      <c r="I2" s="138" t="s">
        <v>145</v>
      </c>
      <c r="J2" s="127"/>
      <c r="T2" t="s">
        <v>190</v>
      </c>
      <c r="U2">
        <v>0</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14054.139999999987</v>
      </c>
    </row>
    <row r="5" spans="1:21">
      <c r="A5" s="126"/>
      <c r="B5" s="134" t="s">
        <v>142</v>
      </c>
      <c r="C5" s="132"/>
      <c r="D5" s="132"/>
      <c r="E5" s="132"/>
      <c r="F5" s="132"/>
      <c r="G5" s="132"/>
      <c r="H5" s="132"/>
      <c r="I5" s="132"/>
      <c r="J5" s="127"/>
      <c r="S5" t="s">
        <v>848</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0"/>
      <c r="J10" s="127"/>
    </row>
    <row r="11" spans="1:21">
      <c r="A11" s="126"/>
      <c r="B11" s="126" t="s">
        <v>717</v>
      </c>
      <c r="C11" s="132"/>
      <c r="D11" s="132"/>
      <c r="E11" s="127"/>
      <c r="F11" s="128"/>
      <c r="G11" s="128" t="s">
        <v>717</v>
      </c>
      <c r="H11" s="132"/>
      <c r="I11" s="151"/>
      <c r="J11" s="127"/>
    </row>
    <row r="12" spans="1:21">
      <c r="A12" s="126"/>
      <c r="B12" s="126" t="s">
        <v>718</v>
      </c>
      <c r="C12" s="132"/>
      <c r="D12" s="132"/>
      <c r="E12" s="127"/>
      <c r="F12" s="128"/>
      <c r="G12" s="128" t="s">
        <v>718</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2">
        <v>45174</v>
      </c>
      <c r="J14" s="127"/>
    </row>
    <row r="15" spans="1:21">
      <c r="A15" s="126"/>
      <c r="B15" s="6" t="s">
        <v>11</v>
      </c>
      <c r="C15" s="7"/>
      <c r="D15" s="7"/>
      <c r="E15" s="8"/>
      <c r="F15" s="128"/>
      <c r="G15" s="9" t="s">
        <v>11</v>
      </c>
      <c r="H15" s="132"/>
      <c r="I15" s="153"/>
      <c r="J15" s="127"/>
    </row>
    <row r="16" spans="1:21">
      <c r="A16" s="126"/>
      <c r="B16" s="132"/>
      <c r="C16" s="132"/>
      <c r="D16" s="132"/>
      <c r="E16" s="132"/>
      <c r="F16" s="132"/>
      <c r="G16" s="132"/>
      <c r="H16" s="136" t="s">
        <v>147</v>
      </c>
      <c r="I16" s="142">
        <v>39869</v>
      </c>
      <c r="J16" s="127"/>
    </row>
    <row r="17" spans="1:16">
      <c r="A17" s="126"/>
      <c r="B17" s="132" t="s">
        <v>720</v>
      </c>
      <c r="C17" s="132"/>
      <c r="D17" s="132"/>
      <c r="E17" s="132"/>
      <c r="F17" s="132"/>
      <c r="G17" s="132"/>
      <c r="H17" s="136" t="s">
        <v>148</v>
      </c>
      <c r="I17" s="142"/>
      <c r="J17" s="127"/>
    </row>
    <row r="18" spans="1:16" ht="18">
      <c r="A18" s="126"/>
      <c r="B18" s="132" t="s">
        <v>721</v>
      </c>
      <c r="C18" s="132"/>
      <c r="D18" s="132"/>
      <c r="E18" s="132"/>
      <c r="F18" s="132"/>
      <c r="G18" s="132"/>
      <c r="H18" s="135" t="s">
        <v>264</v>
      </c>
      <c r="I18" s="116" t="s">
        <v>282</v>
      </c>
      <c r="J18" s="127"/>
    </row>
    <row r="19" spans="1:16">
      <c r="A19" s="126"/>
      <c r="B19" s="132"/>
      <c r="C19" s="132"/>
      <c r="D19" s="132"/>
      <c r="E19" s="132"/>
      <c r="F19" s="132"/>
      <c r="G19" s="132"/>
      <c r="H19" s="132"/>
      <c r="I19" s="132"/>
      <c r="J19" s="127"/>
      <c r="P19">
        <v>45174</v>
      </c>
    </row>
    <row r="20" spans="1:16">
      <c r="A20" s="126"/>
      <c r="B20" s="112" t="s">
        <v>204</v>
      </c>
      <c r="C20" s="112" t="s">
        <v>205</v>
      </c>
      <c r="D20" s="129" t="s">
        <v>206</v>
      </c>
      <c r="E20" s="154" t="s">
        <v>207</v>
      </c>
      <c r="F20" s="155"/>
      <c r="G20" s="112" t="s">
        <v>174</v>
      </c>
      <c r="H20" s="112" t="s">
        <v>208</v>
      </c>
      <c r="I20" s="112" t="s">
        <v>26</v>
      </c>
      <c r="J20" s="127"/>
    </row>
    <row r="21" spans="1:16">
      <c r="A21" s="126"/>
      <c r="B21" s="117"/>
      <c r="C21" s="117"/>
      <c r="D21" s="118"/>
      <c r="E21" s="156"/>
      <c r="F21" s="157"/>
      <c r="G21" s="117" t="s">
        <v>146</v>
      </c>
      <c r="H21" s="117"/>
      <c r="I21" s="117"/>
      <c r="J21" s="127"/>
    </row>
    <row r="22" spans="1:16" ht="144">
      <c r="A22" s="126"/>
      <c r="B22" s="119">
        <v>2</v>
      </c>
      <c r="C22" s="10" t="s">
        <v>722</v>
      </c>
      <c r="D22" s="130" t="s">
        <v>679</v>
      </c>
      <c r="E22" s="148" t="s">
        <v>112</v>
      </c>
      <c r="F22" s="149"/>
      <c r="G22" s="11" t="s">
        <v>849</v>
      </c>
      <c r="H22" s="14">
        <v>22.56</v>
      </c>
      <c r="I22" s="121">
        <f t="shared" ref="I22:I53" si="0">H22*B22</f>
        <v>45.12</v>
      </c>
      <c r="J22" s="127"/>
    </row>
    <row r="23" spans="1:16" ht="216">
      <c r="A23" s="126"/>
      <c r="B23" s="119">
        <v>14</v>
      </c>
      <c r="C23" s="10" t="s">
        <v>723</v>
      </c>
      <c r="D23" s="130" t="s">
        <v>724</v>
      </c>
      <c r="E23" s="148" t="s">
        <v>112</v>
      </c>
      <c r="F23" s="149"/>
      <c r="G23" s="11" t="s">
        <v>725</v>
      </c>
      <c r="H23" s="14">
        <v>109.63</v>
      </c>
      <c r="I23" s="121">
        <f t="shared" si="0"/>
        <v>1534.82</v>
      </c>
      <c r="J23" s="133"/>
    </row>
    <row r="24" spans="1:16" ht="132">
      <c r="A24" s="126"/>
      <c r="B24" s="119">
        <v>2</v>
      </c>
      <c r="C24" s="10" t="s">
        <v>726</v>
      </c>
      <c r="D24" s="130" t="s">
        <v>112</v>
      </c>
      <c r="E24" s="148"/>
      <c r="F24" s="149"/>
      <c r="G24" s="11" t="s">
        <v>727</v>
      </c>
      <c r="H24" s="14">
        <v>11.99</v>
      </c>
      <c r="I24" s="121">
        <f t="shared" si="0"/>
        <v>23.98</v>
      </c>
      <c r="J24" s="127"/>
    </row>
    <row r="25" spans="1:16" ht="96">
      <c r="A25" s="126"/>
      <c r="B25" s="119">
        <v>6</v>
      </c>
      <c r="C25" s="10" t="s">
        <v>728</v>
      </c>
      <c r="D25" s="130" t="s">
        <v>28</v>
      </c>
      <c r="E25" s="148"/>
      <c r="F25" s="149"/>
      <c r="G25" s="11" t="s">
        <v>729</v>
      </c>
      <c r="H25" s="14">
        <v>7.05</v>
      </c>
      <c r="I25" s="121">
        <f t="shared" si="0"/>
        <v>42.3</v>
      </c>
      <c r="J25" s="127"/>
    </row>
    <row r="26" spans="1:16" ht="144">
      <c r="A26" s="126"/>
      <c r="B26" s="119">
        <v>4</v>
      </c>
      <c r="C26" s="10" t="s">
        <v>730</v>
      </c>
      <c r="D26" s="130" t="s">
        <v>42</v>
      </c>
      <c r="E26" s="148" t="s">
        <v>679</v>
      </c>
      <c r="F26" s="149"/>
      <c r="G26" s="11" t="s">
        <v>731</v>
      </c>
      <c r="H26" s="14">
        <v>26.09</v>
      </c>
      <c r="I26" s="121">
        <f t="shared" si="0"/>
        <v>104.36</v>
      </c>
      <c r="J26" s="127"/>
    </row>
    <row r="27" spans="1:16" ht="120">
      <c r="A27" s="126"/>
      <c r="B27" s="119">
        <v>1</v>
      </c>
      <c r="C27" s="10" t="s">
        <v>732</v>
      </c>
      <c r="D27" s="130" t="s">
        <v>31</v>
      </c>
      <c r="E27" s="148" t="s">
        <v>112</v>
      </c>
      <c r="F27" s="149"/>
      <c r="G27" s="11" t="s">
        <v>733</v>
      </c>
      <c r="H27" s="14">
        <v>13.75</v>
      </c>
      <c r="I27" s="121">
        <f t="shared" si="0"/>
        <v>13.75</v>
      </c>
      <c r="J27" s="127"/>
    </row>
    <row r="28" spans="1:16" ht="120">
      <c r="A28" s="126"/>
      <c r="B28" s="119">
        <v>1</v>
      </c>
      <c r="C28" s="10" t="s">
        <v>732</v>
      </c>
      <c r="D28" s="130" t="s">
        <v>31</v>
      </c>
      <c r="E28" s="148" t="s">
        <v>271</v>
      </c>
      <c r="F28" s="149"/>
      <c r="G28" s="11" t="s">
        <v>733</v>
      </c>
      <c r="H28" s="14">
        <v>13.75</v>
      </c>
      <c r="I28" s="121">
        <f t="shared" si="0"/>
        <v>13.75</v>
      </c>
      <c r="J28" s="127"/>
    </row>
    <row r="29" spans="1:16" ht="120">
      <c r="A29" s="126"/>
      <c r="B29" s="119">
        <v>1</v>
      </c>
      <c r="C29" s="10" t="s">
        <v>732</v>
      </c>
      <c r="D29" s="130" t="s">
        <v>31</v>
      </c>
      <c r="E29" s="148" t="s">
        <v>317</v>
      </c>
      <c r="F29" s="149"/>
      <c r="G29" s="11" t="s">
        <v>733</v>
      </c>
      <c r="H29" s="14">
        <v>13.75</v>
      </c>
      <c r="I29" s="121">
        <f t="shared" si="0"/>
        <v>13.75</v>
      </c>
      <c r="J29" s="127"/>
    </row>
    <row r="30" spans="1:16" ht="120">
      <c r="A30" s="126"/>
      <c r="B30" s="119">
        <v>12</v>
      </c>
      <c r="C30" s="10" t="s">
        <v>622</v>
      </c>
      <c r="D30" s="130" t="s">
        <v>32</v>
      </c>
      <c r="E30" s="148" t="s">
        <v>734</v>
      </c>
      <c r="F30" s="149"/>
      <c r="G30" s="11" t="s">
        <v>624</v>
      </c>
      <c r="H30" s="14">
        <v>20.8</v>
      </c>
      <c r="I30" s="121">
        <f t="shared" si="0"/>
        <v>249.60000000000002</v>
      </c>
      <c r="J30" s="127"/>
    </row>
    <row r="31" spans="1:16" ht="108">
      <c r="A31" s="126"/>
      <c r="B31" s="119">
        <v>6</v>
      </c>
      <c r="C31" s="10" t="s">
        <v>735</v>
      </c>
      <c r="D31" s="130" t="s">
        <v>31</v>
      </c>
      <c r="E31" s="148" t="s">
        <v>277</v>
      </c>
      <c r="F31" s="149"/>
      <c r="G31" s="11" t="s">
        <v>736</v>
      </c>
      <c r="H31" s="14">
        <v>20.8</v>
      </c>
      <c r="I31" s="121">
        <f t="shared" si="0"/>
        <v>124.80000000000001</v>
      </c>
      <c r="J31" s="127"/>
    </row>
    <row r="32" spans="1:16" ht="180">
      <c r="A32" s="126"/>
      <c r="B32" s="119">
        <v>2</v>
      </c>
      <c r="C32" s="10" t="s">
        <v>668</v>
      </c>
      <c r="D32" s="130" t="s">
        <v>28</v>
      </c>
      <c r="E32" s="148" t="s">
        <v>112</v>
      </c>
      <c r="F32" s="149"/>
      <c r="G32" s="11" t="s">
        <v>737</v>
      </c>
      <c r="H32" s="14">
        <v>30.32</v>
      </c>
      <c r="I32" s="121">
        <f t="shared" si="0"/>
        <v>60.64</v>
      </c>
      <c r="J32" s="127"/>
    </row>
    <row r="33" spans="1:10" ht="180">
      <c r="A33" s="126"/>
      <c r="B33" s="119">
        <v>2</v>
      </c>
      <c r="C33" s="10" t="s">
        <v>668</v>
      </c>
      <c r="D33" s="130" t="s">
        <v>28</v>
      </c>
      <c r="E33" s="148" t="s">
        <v>218</v>
      </c>
      <c r="F33" s="149"/>
      <c r="G33" s="11" t="s">
        <v>737</v>
      </c>
      <c r="H33" s="14">
        <v>30.32</v>
      </c>
      <c r="I33" s="121">
        <f t="shared" si="0"/>
        <v>60.64</v>
      </c>
      <c r="J33" s="127"/>
    </row>
    <row r="34" spans="1:10" ht="180">
      <c r="A34" s="126"/>
      <c r="B34" s="119">
        <v>1</v>
      </c>
      <c r="C34" s="10" t="s">
        <v>668</v>
      </c>
      <c r="D34" s="130" t="s">
        <v>28</v>
      </c>
      <c r="E34" s="148" t="s">
        <v>269</v>
      </c>
      <c r="F34" s="149"/>
      <c r="G34" s="11" t="s">
        <v>737</v>
      </c>
      <c r="H34" s="14">
        <v>30.32</v>
      </c>
      <c r="I34" s="121">
        <f t="shared" si="0"/>
        <v>30.32</v>
      </c>
      <c r="J34" s="127"/>
    </row>
    <row r="35" spans="1:10" ht="180">
      <c r="A35" s="126"/>
      <c r="B35" s="119">
        <v>3</v>
      </c>
      <c r="C35" s="10" t="s">
        <v>668</v>
      </c>
      <c r="D35" s="130" t="s">
        <v>28</v>
      </c>
      <c r="E35" s="148" t="s">
        <v>273</v>
      </c>
      <c r="F35" s="149"/>
      <c r="G35" s="11" t="s">
        <v>737</v>
      </c>
      <c r="H35" s="14">
        <v>30.32</v>
      </c>
      <c r="I35" s="121">
        <f t="shared" si="0"/>
        <v>90.960000000000008</v>
      </c>
      <c r="J35" s="127"/>
    </row>
    <row r="36" spans="1:10" ht="180">
      <c r="A36" s="126"/>
      <c r="B36" s="119">
        <v>1</v>
      </c>
      <c r="C36" s="10" t="s">
        <v>668</v>
      </c>
      <c r="D36" s="130" t="s">
        <v>28</v>
      </c>
      <c r="E36" s="148" t="s">
        <v>274</v>
      </c>
      <c r="F36" s="149"/>
      <c r="G36" s="11" t="s">
        <v>737</v>
      </c>
      <c r="H36" s="14">
        <v>30.32</v>
      </c>
      <c r="I36" s="121">
        <f t="shared" si="0"/>
        <v>30.32</v>
      </c>
      <c r="J36" s="127"/>
    </row>
    <row r="37" spans="1:10" ht="180">
      <c r="A37" s="126"/>
      <c r="B37" s="119">
        <v>1</v>
      </c>
      <c r="C37" s="10" t="s">
        <v>668</v>
      </c>
      <c r="D37" s="130" t="s">
        <v>28</v>
      </c>
      <c r="E37" s="148" t="s">
        <v>275</v>
      </c>
      <c r="F37" s="149"/>
      <c r="G37" s="11" t="s">
        <v>737</v>
      </c>
      <c r="H37" s="14">
        <v>30.32</v>
      </c>
      <c r="I37" s="121">
        <f t="shared" si="0"/>
        <v>30.32</v>
      </c>
      <c r="J37" s="127"/>
    </row>
    <row r="38" spans="1:10" ht="180">
      <c r="A38" s="126"/>
      <c r="B38" s="119">
        <v>1</v>
      </c>
      <c r="C38" s="10" t="s">
        <v>668</v>
      </c>
      <c r="D38" s="130" t="s">
        <v>28</v>
      </c>
      <c r="E38" s="148" t="s">
        <v>276</v>
      </c>
      <c r="F38" s="149"/>
      <c r="G38" s="11" t="s">
        <v>737</v>
      </c>
      <c r="H38" s="14">
        <v>30.32</v>
      </c>
      <c r="I38" s="121">
        <f t="shared" si="0"/>
        <v>30.32</v>
      </c>
      <c r="J38" s="127"/>
    </row>
    <row r="39" spans="1:10" ht="180">
      <c r="A39" s="126"/>
      <c r="B39" s="119">
        <v>1</v>
      </c>
      <c r="C39" s="10" t="s">
        <v>668</v>
      </c>
      <c r="D39" s="130" t="s">
        <v>30</v>
      </c>
      <c r="E39" s="148" t="s">
        <v>218</v>
      </c>
      <c r="F39" s="149"/>
      <c r="G39" s="11" t="s">
        <v>737</v>
      </c>
      <c r="H39" s="14">
        <v>30.32</v>
      </c>
      <c r="I39" s="121">
        <f t="shared" si="0"/>
        <v>30.32</v>
      </c>
      <c r="J39" s="127"/>
    </row>
    <row r="40" spans="1:10" ht="180">
      <c r="A40" s="126"/>
      <c r="B40" s="119">
        <v>1</v>
      </c>
      <c r="C40" s="10" t="s">
        <v>668</v>
      </c>
      <c r="D40" s="130" t="s">
        <v>30</v>
      </c>
      <c r="E40" s="148" t="s">
        <v>273</v>
      </c>
      <c r="F40" s="149"/>
      <c r="G40" s="11" t="s">
        <v>737</v>
      </c>
      <c r="H40" s="14">
        <v>30.32</v>
      </c>
      <c r="I40" s="121">
        <f t="shared" si="0"/>
        <v>30.32</v>
      </c>
      <c r="J40" s="127"/>
    </row>
    <row r="41" spans="1:10" ht="180">
      <c r="A41" s="126"/>
      <c r="B41" s="119">
        <v>1</v>
      </c>
      <c r="C41" s="10" t="s">
        <v>668</v>
      </c>
      <c r="D41" s="130" t="s">
        <v>30</v>
      </c>
      <c r="E41" s="148" t="s">
        <v>276</v>
      </c>
      <c r="F41" s="149"/>
      <c r="G41" s="11" t="s">
        <v>737</v>
      </c>
      <c r="H41" s="14">
        <v>30.32</v>
      </c>
      <c r="I41" s="121">
        <f t="shared" si="0"/>
        <v>30.32</v>
      </c>
      <c r="J41" s="127"/>
    </row>
    <row r="42" spans="1:10" ht="180">
      <c r="A42" s="126"/>
      <c r="B42" s="119">
        <v>2</v>
      </c>
      <c r="C42" s="10" t="s">
        <v>668</v>
      </c>
      <c r="D42" s="130" t="s">
        <v>31</v>
      </c>
      <c r="E42" s="148" t="s">
        <v>218</v>
      </c>
      <c r="F42" s="149"/>
      <c r="G42" s="11" t="s">
        <v>737</v>
      </c>
      <c r="H42" s="14">
        <v>30.32</v>
      </c>
      <c r="I42" s="121">
        <f t="shared" si="0"/>
        <v>60.64</v>
      </c>
      <c r="J42" s="127"/>
    </row>
    <row r="43" spans="1:10" ht="180">
      <c r="A43" s="126"/>
      <c r="B43" s="119">
        <v>2</v>
      </c>
      <c r="C43" s="10" t="s">
        <v>668</v>
      </c>
      <c r="D43" s="130" t="s">
        <v>31</v>
      </c>
      <c r="E43" s="148" t="s">
        <v>317</v>
      </c>
      <c r="F43" s="149"/>
      <c r="G43" s="11" t="s">
        <v>737</v>
      </c>
      <c r="H43" s="14">
        <v>30.32</v>
      </c>
      <c r="I43" s="121">
        <f t="shared" si="0"/>
        <v>60.64</v>
      </c>
      <c r="J43" s="127"/>
    </row>
    <row r="44" spans="1:10" ht="108">
      <c r="A44" s="126"/>
      <c r="B44" s="119">
        <v>12</v>
      </c>
      <c r="C44" s="10" t="s">
        <v>738</v>
      </c>
      <c r="D44" s="130" t="s">
        <v>72</v>
      </c>
      <c r="E44" s="148"/>
      <c r="F44" s="149"/>
      <c r="G44" s="11" t="s">
        <v>739</v>
      </c>
      <c r="H44" s="14">
        <v>5.64</v>
      </c>
      <c r="I44" s="121">
        <f t="shared" si="0"/>
        <v>67.679999999999993</v>
      </c>
      <c r="J44" s="127"/>
    </row>
    <row r="45" spans="1:10" ht="108">
      <c r="A45" s="126"/>
      <c r="B45" s="119">
        <v>3</v>
      </c>
      <c r="C45" s="10" t="s">
        <v>738</v>
      </c>
      <c r="D45" s="130" t="s">
        <v>95</v>
      </c>
      <c r="E45" s="148"/>
      <c r="F45" s="149"/>
      <c r="G45" s="11" t="s">
        <v>739</v>
      </c>
      <c r="H45" s="14">
        <v>5.64</v>
      </c>
      <c r="I45" s="121">
        <f t="shared" si="0"/>
        <v>16.919999999999998</v>
      </c>
      <c r="J45" s="127"/>
    </row>
    <row r="46" spans="1:10" ht="192">
      <c r="A46" s="126"/>
      <c r="B46" s="119">
        <v>2</v>
      </c>
      <c r="C46" s="10" t="s">
        <v>740</v>
      </c>
      <c r="D46" s="130" t="s">
        <v>273</v>
      </c>
      <c r="E46" s="148" t="s">
        <v>279</v>
      </c>
      <c r="F46" s="149"/>
      <c r="G46" s="11" t="s">
        <v>850</v>
      </c>
      <c r="H46" s="14">
        <v>52.52</v>
      </c>
      <c r="I46" s="121">
        <f t="shared" si="0"/>
        <v>105.04</v>
      </c>
      <c r="J46" s="127"/>
    </row>
    <row r="47" spans="1:10" ht="192">
      <c r="A47" s="126"/>
      <c r="B47" s="119">
        <v>1</v>
      </c>
      <c r="C47" s="10" t="s">
        <v>740</v>
      </c>
      <c r="D47" s="130" t="s">
        <v>275</v>
      </c>
      <c r="E47" s="148" t="s">
        <v>279</v>
      </c>
      <c r="F47" s="149"/>
      <c r="G47" s="11" t="s">
        <v>850</v>
      </c>
      <c r="H47" s="14">
        <v>52.52</v>
      </c>
      <c r="I47" s="121">
        <f t="shared" si="0"/>
        <v>52.52</v>
      </c>
      <c r="J47" s="127"/>
    </row>
    <row r="48" spans="1:10" ht="132">
      <c r="A48" s="126"/>
      <c r="B48" s="119">
        <v>48</v>
      </c>
      <c r="C48" s="10" t="s">
        <v>618</v>
      </c>
      <c r="D48" s="130" t="s">
        <v>31</v>
      </c>
      <c r="E48" s="148" t="s">
        <v>741</v>
      </c>
      <c r="F48" s="149"/>
      <c r="G48" s="11" t="s">
        <v>621</v>
      </c>
      <c r="H48" s="14">
        <v>4.9400000000000004</v>
      </c>
      <c r="I48" s="121">
        <f t="shared" si="0"/>
        <v>237.12</v>
      </c>
      <c r="J48" s="127"/>
    </row>
    <row r="49" spans="1:10" ht="132">
      <c r="A49" s="126"/>
      <c r="B49" s="119">
        <v>64</v>
      </c>
      <c r="C49" s="10" t="s">
        <v>618</v>
      </c>
      <c r="D49" s="130" t="s">
        <v>32</v>
      </c>
      <c r="E49" s="148" t="s">
        <v>741</v>
      </c>
      <c r="F49" s="149"/>
      <c r="G49" s="11" t="s">
        <v>621</v>
      </c>
      <c r="H49" s="14">
        <v>4.9400000000000004</v>
      </c>
      <c r="I49" s="121">
        <f t="shared" si="0"/>
        <v>316.16000000000003</v>
      </c>
      <c r="J49" s="127"/>
    </row>
    <row r="50" spans="1:10" ht="156">
      <c r="A50" s="126"/>
      <c r="B50" s="119">
        <v>2</v>
      </c>
      <c r="C50" s="10" t="s">
        <v>742</v>
      </c>
      <c r="D50" s="130" t="s">
        <v>743</v>
      </c>
      <c r="E50" s="148"/>
      <c r="F50" s="149"/>
      <c r="G50" s="11" t="s">
        <v>851</v>
      </c>
      <c r="H50" s="14">
        <v>6.35</v>
      </c>
      <c r="I50" s="121">
        <f t="shared" si="0"/>
        <v>12.7</v>
      </c>
      <c r="J50" s="127"/>
    </row>
    <row r="51" spans="1:10" ht="108">
      <c r="A51" s="126"/>
      <c r="B51" s="119">
        <v>3</v>
      </c>
      <c r="C51" s="10" t="s">
        <v>744</v>
      </c>
      <c r="D51" s="130" t="s">
        <v>28</v>
      </c>
      <c r="E51" s="148"/>
      <c r="F51" s="149"/>
      <c r="G51" s="11" t="s">
        <v>745</v>
      </c>
      <c r="H51" s="14">
        <v>10.220000000000001</v>
      </c>
      <c r="I51" s="121">
        <f t="shared" si="0"/>
        <v>30.660000000000004</v>
      </c>
      <c r="J51" s="127"/>
    </row>
    <row r="52" spans="1:10" ht="108">
      <c r="A52" s="126"/>
      <c r="B52" s="119">
        <v>3</v>
      </c>
      <c r="C52" s="10" t="s">
        <v>746</v>
      </c>
      <c r="D52" s="130" t="s">
        <v>657</v>
      </c>
      <c r="E52" s="148"/>
      <c r="F52" s="149"/>
      <c r="G52" s="11" t="s">
        <v>747</v>
      </c>
      <c r="H52" s="14">
        <v>13.75</v>
      </c>
      <c r="I52" s="121">
        <f t="shared" si="0"/>
        <v>41.25</v>
      </c>
      <c r="J52" s="127"/>
    </row>
    <row r="53" spans="1:10" ht="108">
      <c r="A53" s="126"/>
      <c r="B53" s="119">
        <v>3</v>
      </c>
      <c r="C53" s="10" t="s">
        <v>746</v>
      </c>
      <c r="D53" s="130" t="s">
        <v>30</v>
      </c>
      <c r="E53" s="148"/>
      <c r="F53" s="149"/>
      <c r="G53" s="11" t="s">
        <v>747</v>
      </c>
      <c r="H53" s="14">
        <v>13.75</v>
      </c>
      <c r="I53" s="121">
        <f t="shared" si="0"/>
        <v>41.25</v>
      </c>
      <c r="J53" s="127"/>
    </row>
    <row r="54" spans="1:10" ht="252">
      <c r="A54" s="126"/>
      <c r="B54" s="119">
        <v>2</v>
      </c>
      <c r="C54" s="10" t="s">
        <v>748</v>
      </c>
      <c r="D54" s="130" t="s">
        <v>236</v>
      </c>
      <c r="E54" s="148" t="s">
        <v>354</v>
      </c>
      <c r="F54" s="149"/>
      <c r="G54" s="11" t="s">
        <v>749</v>
      </c>
      <c r="H54" s="14">
        <v>81.08</v>
      </c>
      <c r="I54" s="121">
        <f t="shared" ref="I54:I85" si="1">H54*B54</f>
        <v>162.16</v>
      </c>
      <c r="J54" s="127"/>
    </row>
    <row r="55" spans="1:10" ht="252">
      <c r="A55" s="126"/>
      <c r="B55" s="119">
        <v>1</v>
      </c>
      <c r="C55" s="10" t="s">
        <v>748</v>
      </c>
      <c r="D55" s="130" t="s">
        <v>237</v>
      </c>
      <c r="E55" s="148" t="s">
        <v>245</v>
      </c>
      <c r="F55" s="149"/>
      <c r="G55" s="11" t="s">
        <v>749</v>
      </c>
      <c r="H55" s="14">
        <v>81.08</v>
      </c>
      <c r="I55" s="121">
        <f t="shared" si="1"/>
        <v>81.08</v>
      </c>
      <c r="J55" s="127"/>
    </row>
    <row r="56" spans="1:10" ht="108">
      <c r="A56" s="126"/>
      <c r="B56" s="119">
        <v>8</v>
      </c>
      <c r="C56" s="10" t="s">
        <v>750</v>
      </c>
      <c r="D56" s="130" t="s">
        <v>657</v>
      </c>
      <c r="E56" s="148"/>
      <c r="F56" s="149"/>
      <c r="G56" s="11" t="s">
        <v>751</v>
      </c>
      <c r="H56" s="14">
        <v>8.4600000000000009</v>
      </c>
      <c r="I56" s="121">
        <f t="shared" si="1"/>
        <v>67.680000000000007</v>
      </c>
      <c r="J56" s="127"/>
    </row>
    <row r="57" spans="1:10" ht="108">
      <c r="A57" s="126"/>
      <c r="B57" s="119">
        <v>3</v>
      </c>
      <c r="C57" s="10" t="s">
        <v>750</v>
      </c>
      <c r="D57" s="130" t="s">
        <v>34</v>
      </c>
      <c r="E57" s="148"/>
      <c r="F57" s="149"/>
      <c r="G57" s="11" t="s">
        <v>751</v>
      </c>
      <c r="H57" s="14">
        <v>8.4600000000000009</v>
      </c>
      <c r="I57" s="121">
        <f t="shared" si="1"/>
        <v>25.380000000000003</v>
      </c>
      <c r="J57" s="127"/>
    </row>
    <row r="58" spans="1:10" ht="108">
      <c r="A58" s="126"/>
      <c r="B58" s="119">
        <v>3</v>
      </c>
      <c r="C58" s="10" t="s">
        <v>750</v>
      </c>
      <c r="D58" s="130" t="s">
        <v>50</v>
      </c>
      <c r="E58" s="148"/>
      <c r="F58" s="149"/>
      <c r="G58" s="11" t="s">
        <v>751</v>
      </c>
      <c r="H58" s="14">
        <v>8.4600000000000009</v>
      </c>
      <c r="I58" s="121">
        <f t="shared" si="1"/>
        <v>25.380000000000003</v>
      </c>
      <c r="J58" s="127"/>
    </row>
    <row r="59" spans="1:10" ht="144">
      <c r="A59" s="126"/>
      <c r="B59" s="119">
        <v>4</v>
      </c>
      <c r="C59" s="10" t="s">
        <v>752</v>
      </c>
      <c r="D59" s="130" t="s">
        <v>30</v>
      </c>
      <c r="E59" s="148" t="s">
        <v>679</v>
      </c>
      <c r="F59" s="149"/>
      <c r="G59" s="11" t="s">
        <v>753</v>
      </c>
      <c r="H59" s="14">
        <v>20.8</v>
      </c>
      <c r="I59" s="121">
        <f t="shared" si="1"/>
        <v>83.2</v>
      </c>
      <c r="J59" s="127"/>
    </row>
    <row r="60" spans="1:10" ht="144">
      <c r="A60" s="126"/>
      <c r="B60" s="119">
        <v>4</v>
      </c>
      <c r="C60" s="10" t="s">
        <v>754</v>
      </c>
      <c r="D60" s="130" t="s">
        <v>30</v>
      </c>
      <c r="E60" s="148" t="s">
        <v>679</v>
      </c>
      <c r="F60" s="149"/>
      <c r="G60" s="11" t="s">
        <v>755</v>
      </c>
      <c r="H60" s="14">
        <v>20.8</v>
      </c>
      <c r="I60" s="121">
        <f t="shared" si="1"/>
        <v>83.2</v>
      </c>
      <c r="J60" s="127"/>
    </row>
    <row r="61" spans="1:10" ht="108">
      <c r="A61" s="126"/>
      <c r="B61" s="119">
        <v>3</v>
      </c>
      <c r="C61" s="10" t="s">
        <v>756</v>
      </c>
      <c r="D61" s="130" t="s">
        <v>32</v>
      </c>
      <c r="E61" s="148"/>
      <c r="F61" s="149"/>
      <c r="G61" s="11" t="s">
        <v>757</v>
      </c>
      <c r="H61" s="14">
        <v>10.220000000000001</v>
      </c>
      <c r="I61" s="121">
        <f t="shared" si="1"/>
        <v>30.660000000000004</v>
      </c>
      <c r="J61" s="127"/>
    </row>
    <row r="62" spans="1:10" ht="108">
      <c r="A62" s="126"/>
      <c r="B62" s="119">
        <v>3</v>
      </c>
      <c r="C62" s="10" t="s">
        <v>756</v>
      </c>
      <c r="D62" s="130" t="s">
        <v>33</v>
      </c>
      <c r="E62" s="148"/>
      <c r="F62" s="149"/>
      <c r="G62" s="11" t="s">
        <v>757</v>
      </c>
      <c r="H62" s="14">
        <v>10.220000000000001</v>
      </c>
      <c r="I62" s="121">
        <f t="shared" si="1"/>
        <v>30.660000000000004</v>
      </c>
      <c r="J62" s="127"/>
    </row>
    <row r="63" spans="1:10" ht="108">
      <c r="A63" s="126"/>
      <c r="B63" s="119">
        <v>3</v>
      </c>
      <c r="C63" s="10" t="s">
        <v>756</v>
      </c>
      <c r="D63" s="130" t="s">
        <v>34</v>
      </c>
      <c r="E63" s="148"/>
      <c r="F63" s="149"/>
      <c r="G63" s="11" t="s">
        <v>757</v>
      </c>
      <c r="H63" s="14">
        <v>10.220000000000001</v>
      </c>
      <c r="I63" s="121">
        <f t="shared" si="1"/>
        <v>30.660000000000004</v>
      </c>
      <c r="J63" s="127"/>
    </row>
    <row r="64" spans="1:10" ht="120">
      <c r="A64" s="126"/>
      <c r="B64" s="119">
        <v>4</v>
      </c>
      <c r="C64" s="10" t="s">
        <v>758</v>
      </c>
      <c r="D64" s="130" t="s">
        <v>33</v>
      </c>
      <c r="E64" s="148" t="s">
        <v>279</v>
      </c>
      <c r="F64" s="149"/>
      <c r="G64" s="11" t="s">
        <v>759</v>
      </c>
      <c r="H64" s="14">
        <v>22.56</v>
      </c>
      <c r="I64" s="121">
        <f t="shared" si="1"/>
        <v>90.24</v>
      </c>
      <c r="J64" s="127"/>
    </row>
    <row r="65" spans="1:10" ht="120">
      <c r="A65" s="126"/>
      <c r="B65" s="119">
        <v>2</v>
      </c>
      <c r="C65" s="10" t="s">
        <v>760</v>
      </c>
      <c r="D65" s="130" t="s">
        <v>30</v>
      </c>
      <c r="E65" s="148"/>
      <c r="F65" s="149"/>
      <c r="G65" s="11" t="s">
        <v>852</v>
      </c>
      <c r="H65" s="14">
        <v>4.9400000000000004</v>
      </c>
      <c r="I65" s="121">
        <f t="shared" si="1"/>
        <v>9.8800000000000008</v>
      </c>
      <c r="J65" s="127"/>
    </row>
    <row r="66" spans="1:10" ht="84">
      <c r="A66" s="126"/>
      <c r="B66" s="119">
        <v>4</v>
      </c>
      <c r="C66" s="10" t="s">
        <v>761</v>
      </c>
      <c r="D66" s="130" t="s">
        <v>304</v>
      </c>
      <c r="E66" s="148"/>
      <c r="F66" s="149"/>
      <c r="G66" s="11" t="s">
        <v>762</v>
      </c>
      <c r="H66" s="14">
        <v>13.75</v>
      </c>
      <c r="I66" s="121">
        <f t="shared" si="1"/>
        <v>55</v>
      </c>
      <c r="J66" s="127"/>
    </row>
    <row r="67" spans="1:10" ht="84">
      <c r="A67" s="126"/>
      <c r="B67" s="119">
        <v>2</v>
      </c>
      <c r="C67" s="10" t="s">
        <v>761</v>
      </c>
      <c r="D67" s="130" t="s">
        <v>320</v>
      </c>
      <c r="E67" s="148"/>
      <c r="F67" s="149"/>
      <c r="G67" s="11" t="s">
        <v>762</v>
      </c>
      <c r="H67" s="14">
        <v>19.04</v>
      </c>
      <c r="I67" s="121">
        <f t="shared" si="1"/>
        <v>38.08</v>
      </c>
      <c r="J67" s="127"/>
    </row>
    <row r="68" spans="1:10" ht="84">
      <c r="A68" s="126"/>
      <c r="B68" s="119">
        <v>8</v>
      </c>
      <c r="C68" s="10" t="s">
        <v>761</v>
      </c>
      <c r="D68" s="130" t="s">
        <v>707</v>
      </c>
      <c r="E68" s="148"/>
      <c r="F68" s="149"/>
      <c r="G68" s="11" t="s">
        <v>762</v>
      </c>
      <c r="H68" s="14">
        <v>22.56</v>
      </c>
      <c r="I68" s="121">
        <f t="shared" si="1"/>
        <v>180.48</v>
      </c>
      <c r="J68" s="127"/>
    </row>
    <row r="69" spans="1:10" ht="72">
      <c r="A69" s="126"/>
      <c r="B69" s="119">
        <v>4</v>
      </c>
      <c r="C69" s="10" t="s">
        <v>763</v>
      </c>
      <c r="D69" s="130" t="s">
        <v>304</v>
      </c>
      <c r="E69" s="148" t="s">
        <v>279</v>
      </c>
      <c r="F69" s="149"/>
      <c r="G69" s="11" t="s">
        <v>764</v>
      </c>
      <c r="H69" s="14">
        <v>22.56</v>
      </c>
      <c r="I69" s="121">
        <f t="shared" si="1"/>
        <v>90.24</v>
      </c>
      <c r="J69" s="127"/>
    </row>
    <row r="70" spans="1:10" ht="72">
      <c r="A70" s="126"/>
      <c r="B70" s="119">
        <v>2</v>
      </c>
      <c r="C70" s="10" t="s">
        <v>763</v>
      </c>
      <c r="D70" s="130" t="s">
        <v>320</v>
      </c>
      <c r="E70" s="148" t="s">
        <v>279</v>
      </c>
      <c r="F70" s="149"/>
      <c r="G70" s="11" t="s">
        <v>764</v>
      </c>
      <c r="H70" s="14">
        <v>26.09</v>
      </c>
      <c r="I70" s="121">
        <f t="shared" si="1"/>
        <v>52.18</v>
      </c>
      <c r="J70" s="127"/>
    </row>
    <row r="71" spans="1:10" ht="72">
      <c r="A71" s="126"/>
      <c r="B71" s="119">
        <v>8</v>
      </c>
      <c r="C71" s="10" t="s">
        <v>763</v>
      </c>
      <c r="D71" s="130" t="s">
        <v>707</v>
      </c>
      <c r="E71" s="148" t="s">
        <v>279</v>
      </c>
      <c r="F71" s="149"/>
      <c r="G71" s="11" t="s">
        <v>764</v>
      </c>
      <c r="H71" s="14">
        <v>27.85</v>
      </c>
      <c r="I71" s="121">
        <f t="shared" si="1"/>
        <v>222.8</v>
      </c>
      <c r="J71" s="127"/>
    </row>
    <row r="72" spans="1:10" ht="60">
      <c r="A72" s="126"/>
      <c r="B72" s="119">
        <v>2</v>
      </c>
      <c r="C72" s="10" t="s">
        <v>765</v>
      </c>
      <c r="D72" s="130" t="s">
        <v>300</v>
      </c>
      <c r="E72" s="148" t="s">
        <v>490</v>
      </c>
      <c r="F72" s="149"/>
      <c r="G72" s="11" t="s">
        <v>766</v>
      </c>
      <c r="H72" s="14">
        <v>11.99</v>
      </c>
      <c r="I72" s="121">
        <f t="shared" si="1"/>
        <v>23.98</v>
      </c>
      <c r="J72" s="127"/>
    </row>
    <row r="73" spans="1:10" ht="60">
      <c r="A73" s="126"/>
      <c r="B73" s="119">
        <v>2</v>
      </c>
      <c r="C73" s="10" t="s">
        <v>765</v>
      </c>
      <c r="D73" s="130" t="s">
        <v>300</v>
      </c>
      <c r="E73" s="148" t="s">
        <v>767</v>
      </c>
      <c r="F73" s="149"/>
      <c r="G73" s="11" t="s">
        <v>766</v>
      </c>
      <c r="H73" s="14">
        <v>11.99</v>
      </c>
      <c r="I73" s="121">
        <f t="shared" si="1"/>
        <v>23.98</v>
      </c>
      <c r="J73" s="127"/>
    </row>
    <row r="74" spans="1:10" ht="60">
      <c r="A74" s="126"/>
      <c r="B74" s="119">
        <v>2</v>
      </c>
      <c r="C74" s="10" t="s">
        <v>765</v>
      </c>
      <c r="D74" s="130" t="s">
        <v>300</v>
      </c>
      <c r="E74" s="148" t="s">
        <v>743</v>
      </c>
      <c r="F74" s="149"/>
      <c r="G74" s="11" t="s">
        <v>766</v>
      </c>
      <c r="H74" s="14">
        <v>11.99</v>
      </c>
      <c r="I74" s="121">
        <f t="shared" si="1"/>
        <v>23.98</v>
      </c>
      <c r="J74" s="127"/>
    </row>
    <row r="75" spans="1:10" ht="60">
      <c r="A75" s="126"/>
      <c r="B75" s="119">
        <v>2</v>
      </c>
      <c r="C75" s="10" t="s">
        <v>765</v>
      </c>
      <c r="D75" s="130" t="s">
        <v>300</v>
      </c>
      <c r="E75" s="148" t="s">
        <v>768</v>
      </c>
      <c r="F75" s="149"/>
      <c r="G75" s="11" t="s">
        <v>766</v>
      </c>
      <c r="H75" s="14">
        <v>11.99</v>
      </c>
      <c r="I75" s="121">
        <f t="shared" si="1"/>
        <v>23.98</v>
      </c>
      <c r="J75" s="127"/>
    </row>
    <row r="76" spans="1:10" ht="96">
      <c r="A76" s="126"/>
      <c r="B76" s="119">
        <v>10</v>
      </c>
      <c r="C76" s="10" t="s">
        <v>769</v>
      </c>
      <c r="D76" s="130" t="s">
        <v>30</v>
      </c>
      <c r="E76" s="148" t="s">
        <v>643</v>
      </c>
      <c r="F76" s="149"/>
      <c r="G76" s="11" t="s">
        <v>770</v>
      </c>
      <c r="H76" s="14">
        <v>17.27</v>
      </c>
      <c r="I76" s="121">
        <f t="shared" si="1"/>
        <v>172.7</v>
      </c>
      <c r="J76" s="127"/>
    </row>
    <row r="77" spans="1:10" ht="96">
      <c r="A77" s="126"/>
      <c r="B77" s="119">
        <v>2</v>
      </c>
      <c r="C77" s="10" t="s">
        <v>769</v>
      </c>
      <c r="D77" s="130" t="s">
        <v>30</v>
      </c>
      <c r="E77" s="148" t="s">
        <v>646</v>
      </c>
      <c r="F77" s="149"/>
      <c r="G77" s="11" t="s">
        <v>770</v>
      </c>
      <c r="H77" s="14">
        <v>17.27</v>
      </c>
      <c r="I77" s="121">
        <f t="shared" si="1"/>
        <v>34.54</v>
      </c>
      <c r="J77" s="127"/>
    </row>
    <row r="78" spans="1:10" ht="108">
      <c r="A78" s="126"/>
      <c r="B78" s="119">
        <v>6</v>
      </c>
      <c r="C78" s="10" t="s">
        <v>771</v>
      </c>
      <c r="D78" s="130" t="s">
        <v>772</v>
      </c>
      <c r="E78" s="148" t="s">
        <v>30</v>
      </c>
      <c r="F78" s="149"/>
      <c r="G78" s="11" t="s">
        <v>773</v>
      </c>
      <c r="H78" s="14">
        <v>6.7</v>
      </c>
      <c r="I78" s="121">
        <f t="shared" si="1"/>
        <v>40.200000000000003</v>
      </c>
      <c r="J78" s="127"/>
    </row>
    <row r="79" spans="1:10" ht="108">
      <c r="A79" s="126"/>
      <c r="B79" s="119">
        <v>6</v>
      </c>
      <c r="C79" s="10" t="s">
        <v>771</v>
      </c>
      <c r="D79" s="130" t="s">
        <v>772</v>
      </c>
      <c r="E79" s="148" t="s">
        <v>31</v>
      </c>
      <c r="F79" s="149"/>
      <c r="G79" s="11" t="s">
        <v>773</v>
      </c>
      <c r="H79" s="14">
        <v>6.7</v>
      </c>
      <c r="I79" s="121">
        <f t="shared" si="1"/>
        <v>40.200000000000003</v>
      </c>
      <c r="J79" s="127"/>
    </row>
    <row r="80" spans="1:10" ht="84">
      <c r="A80" s="126"/>
      <c r="B80" s="119">
        <v>4</v>
      </c>
      <c r="C80" s="10" t="s">
        <v>662</v>
      </c>
      <c r="D80" s="130" t="s">
        <v>657</v>
      </c>
      <c r="E80" s="148"/>
      <c r="F80" s="149"/>
      <c r="G80" s="11" t="s">
        <v>664</v>
      </c>
      <c r="H80" s="14">
        <v>5.99</v>
      </c>
      <c r="I80" s="121">
        <f t="shared" si="1"/>
        <v>23.96</v>
      </c>
      <c r="J80" s="127"/>
    </row>
    <row r="81" spans="1:10" ht="84">
      <c r="A81" s="126"/>
      <c r="B81" s="119">
        <v>4</v>
      </c>
      <c r="C81" s="10" t="s">
        <v>662</v>
      </c>
      <c r="D81" s="130" t="s">
        <v>72</v>
      </c>
      <c r="E81" s="148"/>
      <c r="F81" s="149"/>
      <c r="G81" s="11" t="s">
        <v>664</v>
      </c>
      <c r="H81" s="14">
        <v>5.99</v>
      </c>
      <c r="I81" s="121">
        <f t="shared" si="1"/>
        <v>23.96</v>
      </c>
      <c r="J81" s="127"/>
    </row>
    <row r="82" spans="1:10" ht="144">
      <c r="A82" s="126"/>
      <c r="B82" s="119">
        <v>2</v>
      </c>
      <c r="C82" s="10" t="s">
        <v>774</v>
      </c>
      <c r="D82" s="130" t="s">
        <v>28</v>
      </c>
      <c r="E82" s="148" t="s">
        <v>218</v>
      </c>
      <c r="F82" s="149"/>
      <c r="G82" s="11" t="s">
        <v>775</v>
      </c>
      <c r="H82" s="14">
        <v>11.99</v>
      </c>
      <c r="I82" s="121">
        <f t="shared" si="1"/>
        <v>23.98</v>
      </c>
      <c r="J82" s="127"/>
    </row>
    <row r="83" spans="1:10" ht="144">
      <c r="A83" s="126"/>
      <c r="B83" s="119">
        <v>2</v>
      </c>
      <c r="C83" s="10" t="s">
        <v>774</v>
      </c>
      <c r="D83" s="130" t="s">
        <v>28</v>
      </c>
      <c r="E83" s="148" t="s">
        <v>276</v>
      </c>
      <c r="F83" s="149"/>
      <c r="G83" s="11" t="s">
        <v>775</v>
      </c>
      <c r="H83" s="14">
        <v>11.99</v>
      </c>
      <c r="I83" s="121">
        <f t="shared" si="1"/>
        <v>23.98</v>
      </c>
      <c r="J83" s="127"/>
    </row>
    <row r="84" spans="1:10" ht="192">
      <c r="A84" s="126"/>
      <c r="B84" s="119">
        <v>2</v>
      </c>
      <c r="C84" s="10" t="s">
        <v>776</v>
      </c>
      <c r="D84" s="130" t="s">
        <v>777</v>
      </c>
      <c r="E84" s="148" t="s">
        <v>271</v>
      </c>
      <c r="F84" s="149"/>
      <c r="G84" s="11" t="s">
        <v>778</v>
      </c>
      <c r="H84" s="14">
        <v>27.85</v>
      </c>
      <c r="I84" s="121">
        <f t="shared" si="1"/>
        <v>55.7</v>
      </c>
      <c r="J84" s="127"/>
    </row>
    <row r="85" spans="1:10" ht="192">
      <c r="A85" s="126"/>
      <c r="B85" s="119">
        <v>2</v>
      </c>
      <c r="C85" s="10" t="s">
        <v>776</v>
      </c>
      <c r="D85" s="130" t="s">
        <v>779</v>
      </c>
      <c r="E85" s="148" t="s">
        <v>218</v>
      </c>
      <c r="F85" s="149"/>
      <c r="G85" s="11" t="s">
        <v>778</v>
      </c>
      <c r="H85" s="14">
        <v>27.85</v>
      </c>
      <c r="I85" s="121">
        <f t="shared" si="1"/>
        <v>55.7</v>
      </c>
      <c r="J85" s="127"/>
    </row>
    <row r="86" spans="1:10" ht="192">
      <c r="A86" s="126"/>
      <c r="B86" s="119">
        <v>2</v>
      </c>
      <c r="C86" s="10" t="s">
        <v>776</v>
      </c>
      <c r="D86" s="130" t="s">
        <v>779</v>
      </c>
      <c r="E86" s="148" t="s">
        <v>271</v>
      </c>
      <c r="F86" s="149"/>
      <c r="G86" s="11" t="s">
        <v>778</v>
      </c>
      <c r="H86" s="14">
        <v>27.85</v>
      </c>
      <c r="I86" s="121">
        <f t="shared" ref="I86:I117" si="2">H86*B86</f>
        <v>55.7</v>
      </c>
      <c r="J86" s="127"/>
    </row>
    <row r="87" spans="1:10" ht="192">
      <c r="A87" s="126"/>
      <c r="B87" s="119">
        <v>2</v>
      </c>
      <c r="C87" s="10" t="s">
        <v>776</v>
      </c>
      <c r="D87" s="130" t="s">
        <v>779</v>
      </c>
      <c r="E87" s="148" t="s">
        <v>317</v>
      </c>
      <c r="F87" s="149"/>
      <c r="G87" s="11" t="s">
        <v>778</v>
      </c>
      <c r="H87" s="14">
        <v>27.85</v>
      </c>
      <c r="I87" s="121">
        <f t="shared" si="2"/>
        <v>55.7</v>
      </c>
      <c r="J87" s="127"/>
    </row>
    <row r="88" spans="1:10" ht="192">
      <c r="A88" s="126"/>
      <c r="B88" s="119">
        <v>5</v>
      </c>
      <c r="C88" s="10" t="s">
        <v>776</v>
      </c>
      <c r="D88" s="130" t="s">
        <v>236</v>
      </c>
      <c r="E88" s="148" t="s">
        <v>112</v>
      </c>
      <c r="F88" s="149"/>
      <c r="G88" s="11" t="s">
        <v>778</v>
      </c>
      <c r="H88" s="14">
        <v>29.61</v>
      </c>
      <c r="I88" s="121">
        <f t="shared" si="2"/>
        <v>148.05000000000001</v>
      </c>
      <c r="J88" s="127"/>
    </row>
    <row r="89" spans="1:10" ht="192">
      <c r="A89" s="126"/>
      <c r="B89" s="119">
        <v>4</v>
      </c>
      <c r="C89" s="10" t="s">
        <v>776</v>
      </c>
      <c r="D89" s="130" t="s">
        <v>236</v>
      </c>
      <c r="E89" s="148" t="s">
        <v>218</v>
      </c>
      <c r="F89" s="149"/>
      <c r="G89" s="11" t="s">
        <v>778</v>
      </c>
      <c r="H89" s="14">
        <v>29.61</v>
      </c>
      <c r="I89" s="121">
        <f t="shared" si="2"/>
        <v>118.44</v>
      </c>
      <c r="J89" s="127"/>
    </row>
    <row r="90" spans="1:10" ht="192">
      <c r="A90" s="126"/>
      <c r="B90" s="119">
        <v>2</v>
      </c>
      <c r="C90" s="10" t="s">
        <v>776</v>
      </c>
      <c r="D90" s="130" t="s">
        <v>236</v>
      </c>
      <c r="E90" s="148" t="s">
        <v>269</v>
      </c>
      <c r="F90" s="149"/>
      <c r="G90" s="11" t="s">
        <v>778</v>
      </c>
      <c r="H90" s="14">
        <v>29.61</v>
      </c>
      <c r="I90" s="121">
        <f t="shared" si="2"/>
        <v>59.22</v>
      </c>
      <c r="J90" s="127"/>
    </row>
    <row r="91" spans="1:10" ht="192">
      <c r="A91" s="126"/>
      <c r="B91" s="119">
        <v>18</v>
      </c>
      <c r="C91" s="10" t="s">
        <v>776</v>
      </c>
      <c r="D91" s="130" t="s">
        <v>236</v>
      </c>
      <c r="E91" s="148" t="s">
        <v>220</v>
      </c>
      <c r="F91" s="149"/>
      <c r="G91" s="11" t="s">
        <v>778</v>
      </c>
      <c r="H91" s="14">
        <v>29.61</v>
      </c>
      <c r="I91" s="121">
        <f t="shared" si="2"/>
        <v>532.98</v>
      </c>
      <c r="J91" s="127"/>
    </row>
    <row r="92" spans="1:10" ht="192">
      <c r="A92" s="126"/>
      <c r="B92" s="119">
        <v>9</v>
      </c>
      <c r="C92" s="10" t="s">
        <v>776</v>
      </c>
      <c r="D92" s="130" t="s">
        <v>237</v>
      </c>
      <c r="E92" s="148" t="s">
        <v>112</v>
      </c>
      <c r="F92" s="149"/>
      <c r="G92" s="11" t="s">
        <v>778</v>
      </c>
      <c r="H92" s="14">
        <v>29.61</v>
      </c>
      <c r="I92" s="121">
        <f t="shared" si="2"/>
        <v>266.49</v>
      </c>
      <c r="J92" s="127"/>
    </row>
    <row r="93" spans="1:10" ht="192">
      <c r="A93" s="126"/>
      <c r="B93" s="119">
        <v>6</v>
      </c>
      <c r="C93" s="10" t="s">
        <v>776</v>
      </c>
      <c r="D93" s="130" t="s">
        <v>237</v>
      </c>
      <c r="E93" s="148" t="s">
        <v>216</v>
      </c>
      <c r="F93" s="149"/>
      <c r="G93" s="11" t="s">
        <v>778</v>
      </c>
      <c r="H93" s="14">
        <v>29.61</v>
      </c>
      <c r="I93" s="121">
        <f t="shared" si="2"/>
        <v>177.66</v>
      </c>
      <c r="J93" s="127"/>
    </row>
    <row r="94" spans="1:10" ht="192">
      <c r="A94" s="126"/>
      <c r="B94" s="119">
        <v>4</v>
      </c>
      <c r="C94" s="10" t="s">
        <v>776</v>
      </c>
      <c r="D94" s="130" t="s">
        <v>237</v>
      </c>
      <c r="E94" s="148" t="s">
        <v>218</v>
      </c>
      <c r="F94" s="149"/>
      <c r="G94" s="11" t="s">
        <v>778</v>
      </c>
      <c r="H94" s="14">
        <v>29.61</v>
      </c>
      <c r="I94" s="121">
        <f t="shared" si="2"/>
        <v>118.44</v>
      </c>
      <c r="J94" s="127"/>
    </row>
    <row r="95" spans="1:10" ht="192">
      <c r="A95" s="126"/>
      <c r="B95" s="119">
        <v>1</v>
      </c>
      <c r="C95" s="10" t="s">
        <v>776</v>
      </c>
      <c r="D95" s="130" t="s">
        <v>237</v>
      </c>
      <c r="E95" s="148" t="s">
        <v>220</v>
      </c>
      <c r="F95" s="149"/>
      <c r="G95" s="11" t="s">
        <v>778</v>
      </c>
      <c r="H95" s="14">
        <v>29.61</v>
      </c>
      <c r="I95" s="121">
        <f t="shared" si="2"/>
        <v>29.61</v>
      </c>
      <c r="J95" s="127"/>
    </row>
    <row r="96" spans="1:10" ht="192">
      <c r="A96" s="126"/>
      <c r="B96" s="119">
        <v>1</v>
      </c>
      <c r="C96" s="10" t="s">
        <v>776</v>
      </c>
      <c r="D96" s="130" t="s">
        <v>237</v>
      </c>
      <c r="E96" s="148" t="s">
        <v>274</v>
      </c>
      <c r="F96" s="149"/>
      <c r="G96" s="11" t="s">
        <v>778</v>
      </c>
      <c r="H96" s="14">
        <v>29.61</v>
      </c>
      <c r="I96" s="121">
        <f t="shared" si="2"/>
        <v>29.61</v>
      </c>
      <c r="J96" s="127"/>
    </row>
    <row r="97" spans="1:10" ht="192">
      <c r="A97" s="126"/>
      <c r="B97" s="119">
        <v>6</v>
      </c>
      <c r="C97" s="10" t="s">
        <v>776</v>
      </c>
      <c r="D97" s="130" t="s">
        <v>237</v>
      </c>
      <c r="E97" s="148" t="s">
        <v>317</v>
      </c>
      <c r="F97" s="149"/>
      <c r="G97" s="11" t="s">
        <v>778</v>
      </c>
      <c r="H97" s="14">
        <v>29.61</v>
      </c>
      <c r="I97" s="121">
        <f t="shared" si="2"/>
        <v>177.66</v>
      </c>
      <c r="J97" s="127"/>
    </row>
    <row r="98" spans="1:10" ht="192">
      <c r="A98" s="126"/>
      <c r="B98" s="119">
        <v>2</v>
      </c>
      <c r="C98" s="10" t="s">
        <v>776</v>
      </c>
      <c r="D98" s="130" t="s">
        <v>240</v>
      </c>
      <c r="E98" s="148" t="s">
        <v>220</v>
      </c>
      <c r="F98" s="149"/>
      <c r="G98" s="11" t="s">
        <v>778</v>
      </c>
      <c r="H98" s="14">
        <v>31.37</v>
      </c>
      <c r="I98" s="121">
        <f t="shared" si="2"/>
        <v>62.74</v>
      </c>
      <c r="J98" s="127"/>
    </row>
    <row r="99" spans="1:10" ht="192">
      <c r="A99" s="126"/>
      <c r="B99" s="119">
        <v>2</v>
      </c>
      <c r="C99" s="10" t="s">
        <v>776</v>
      </c>
      <c r="D99" s="130" t="s">
        <v>240</v>
      </c>
      <c r="E99" s="148" t="s">
        <v>274</v>
      </c>
      <c r="F99" s="149"/>
      <c r="G99" s="11" t="s">
        <v>778</v>
      </c>
      <c r="H99" s="14">
        <v>31.37</v>
      </c>
      <c r="I99" s="121">
        <f t="shared" si="2"/>
        <v>62.74</v>
      </c>
      <c r="J99" s="127"/>
    </row>
    <row r="100" spans="1:10" ht="192">
      <c r="A100" s="126"/>
      <c r="B100" s="119">
        <v>2</v>
      </c>
      <c r="C100" s="10" t="s">
        <v>776</v>
      </c>
      <c r="D100" s="130" t="s">
        <v>240</v>
      </c>
      <c r="E100" s="148" t="s">
        <v>317</v>
      </c>
      <c r="F100" s="149"/>
      <c r="G100" s="11" t="s">
        <v>778</v>
      </c>
      <c r="H100" s="14">
        <v>31.37</v>
      </c>
      <c r="I100" s="121">
        <f t="shared" si="2"/>
        <v>62.74</v>
      </c>
      <c r="J100" s="127"/>
    </row>
    <row r="101" spans="1:10" ht="120">
      <c r="A101" s="126"/>
      <c r="B101" s="119">
        <v>2</v>
      </c>
      <c r="C101" s="10" t="s">
        <v>780</v>
      </c>
      <c r="D101" s="130" t="s">
        <v>278</v>
      </c>
      <c r="E101" s="148"/>
      <c r="F101" s="149"/>
      <c r="G101" s="11" t="s">
        <v>781</v>
      </c>
      <c r="H101" s="14">
        <v>17.27</v>
      </c>
      <c r="I101" s="121">
        <f t="shared" si="2"/>
        <v>34.54</v>
      </c>
      <c r="J101" s="127"/>
    </row>
    <row r="102" spans="1:10" ht="120">
      <c r="A102" s="126"/>
      <c r="B102" s="119">
        <v>3</v>
      </c>
      <c r="C102" s="10" t="s">
        <v>782</v>
      </c>
      <c r="D102" s="130" t="s">
        <v>28</v>
      </c>
      <c r="E102" s="148" t="s">
        <v>768</v>
      </c>
      <c r="F102" s="149"/>
      <c r="G102" s="11" t="s">
        <v>783</v>
      </c>
      <c r="H102" s="14">
        <v>20.8</v>
      </c>
      <c r="I102" s="121">
        <f t="shared" si="2"/>
        <v>62.400000000000006</v>
      </c>
      <c r="J102" s="127"/>
    </row>
    <row r="103" spans="1:10" ht="120">
      <c r="A103" s="126"/>
      <c r="B103" s="119">
        <v>3</v>
      </c>
      <c r="C103" s="10" t="s">
        <v>782</v>
      </c>
      <c r="D103" s="130" t="s">
        <v>30</v>
      </c>
      <c r="E103" s="148" t="s">
        <v>768</v>
      </c>
      <c r="F103" s="149"/>
      <c r="G103" s="11" t="s">
        <v>783</v>
      </c>
      <c r="H103" s="14">
        <v>20.8</v>
      </c>
      <c r="I103" s="121">
        <f t="shared" si="2"/>
        <v>62.400000000000006</v>
      </c>
      <c r="J103" s="127"/>
    </row>
    <row r="104" spans="1:10" ht="96">
      <c r="A104" s="126"/>
      <c r="B104" s="119">
        <v>3</v>
      </c>
      <c r="C104" s="10" t="s">
        <v>784</v>
      </c>
      <c r="D104" s="130" t="s">
        <v>28</v>
      </c>
      <c r="E104" s="148" t="s">
        <v>279</v>
      </c>
      <c r="F104" s="149"/>
      <c r="G104" s="11" t="s">
        <v>785</v>
      </c>
      <c r="H104" s="14">
        <v>20.8</v>
      </c>
      <c r="I104" s="121">
        <f t="shared" si="2"/>
        <v>62.400000000000006</v>
      </c>
      <c r="J104" s="127"/>
    </row>
    <row r="105" spans="1:10" ht="96">
      <c r="A105" s="126"/>
      <c r="B105" s="119">
        <v>3</v>
      </c>
      <c r="C105" s="10" t="s">
        <v>784</v>
      </c>
      <c r="D105" s="130" t="s">
        <v>30</v>
      </c>
      <c r="E105" s="148" t="s">
        <v>279</v>
      </c>
      <c r="F105" s="149"/>
      <c r="G105" s="11" t="s">
        <v>785</v>
      </c>
      <c r="H105" s="14">
        <v>20.8</v>
      </c>
      <c r="I105" s="121">
        <f t="shared" si="2"/>
        <v>62.400000000000006</v>
      </c>
      <c r="J105" s="127"/>
    </row>
    <row r="106" spans="1:10" ht="192">
      <c r="A106" s="126"/>
      <c r="B106" s="119">
        <v>3</v>
      </c>
      <c r="C106" s="10" t="s">
        <v>786</v>
      </c>
      <c r="D106" s="130" t="s">
        <v>31</v>
      </c>
      <c r="E106" s="148" t="s">
        <v>112</v>
      </c>
      <c r="F106" s="149"/>
      <c r="G106" s="11" t="s">
        <v>787</v>
      </c>
      <c r="H106" s="14">
        <v>71.209999999999994</v>
      </c>
      <c r="I106" s="121">
        <f t="shared" si="2"/>
        <v>213.63</v>
      </c>
      <c r="J106" s="127"/>
    </row>
    <row r="107" spans="1:10" ht="84">
      <c r="A107" s="126"/>
      <c r="B107" s="119">
        <v>2</v>
      </c>
      <c r="C107" s="10" t="s">
        <v>788</v>
      </c>
      <c r="D107" s="130" t="s">
        <v>789</v>
      </c>
      <c r="E107" s="148"/>
      <c r="F107" s="149"/>
      <c r="G107" s="11" t="s">
        <v>790</v>
      </c>
      <c r="H107" s="14">
        <v>34.9</v>
      </c>
      <c r="I107" s="121">
        <f t="shared" si="2"/>
        <v>69.8</v>
      </c>
      <c r="J107" s="127"/>
    </row>
    <row r="108" spans="1:10" ht="84">
      <c r="A108" s="126"/>
      <c r="B108" s="119">
        <v>2</v>
      </c>
      <c r="C108" s="10" t="s">
        <v>788</v>
      </c>
      <c r="D108" s="130" t="s">
        <v>791</v>
      </c>
      <c r="E108" s="148"/>
      <c r="F108" s="149"/>
      <c r="G108" s="11" t="s">
        <v>790</v>
      </c>
      <c r="H108" s="14">
        <v>45.47</v>
      </c>
      <c r="I108" s="121">
        <f t="shared" si="2"/>
        <v>90.94</v>
      </c>
      <c r="J108" s="127"/>
    </row>
    <row r="109" spans="1:10" ht="84">
      <c r="A109" s="126"/>
      <c r="B109" s="119">
        <v>2</v>
      </c>
      <c r="C109" s="10" t="s">
        <v>788</v>
      </c>
      <c r="D109" s="130" t="s">
        <v>792</v>
      </c>
      <c r="E109" s="148"/>
      <c r="F109" s="149"/>
      <c r="G109" s="11" t="s">
        <v>790</v>
      </c>
      <c r="H109" s="14">
        <v>64.86</v>
      </c>
      <c r="I109" s="121">
        <f t="shared" si="2"/>
        <v>129.72</v>
      </c>
      <c r="J109" s="127"/>
    </row>
    <row r="110" spans="1:10" ht="84">
      <c r="A110" s="126"/>
      <c r="B110" s="119">
        <v>2</v>
      </c>
      <c r="C110" s="10" t="s">
        <v>788</v>
      </c>
      <c r="D110" s="130" t="s">
        <v>793</v>
      </c>
      <c r="E110" s="148"/>
      <c r="F110" s="149"/>
      <c r="G110" s="11" t="s">
        <v>790</v>
      </c>
      <c r="H110" s="14">
        <v>94.82</v>
      </c>
      <c r="I110" s="121">
        <f t="shared" si="2"/>
        <v>189.64</v>
      </c>
      <c r="J110" s="127"/>
    </row>
    <row r="111" spans="1:10" ht="132">
      <c r="A111" s="126"/>
      <c r="B111" s="119">
        <v>4</v>
      </c>
      <c r="C111" s="10" t="s">
        <v>794</v>
      </c>
      <c r="D111" s="130"/>
      <c r="E111" s="148"/>
      <c r="F111" s="149"/>
      <c r="G111" s="11" t="s">
        <v>795</v>
      </c>
      <c r="H111" s="14">
        <v>4.9400000000000004</v>
      </c>
      <c r="I111" s="121">
        <f t="shared" si="2"/>
        <v>19.760000000000002</v>
      </c>
      <c r="J111" s="127"/>
    </row>
    <row r="112" spans="1:10" ht="60">
      <c r="A112" s="126"/>
      <c r="B112" s="119">
        <v>4</v>
      </c>
      <c r="C112" s="10" t="s">
        <v>796</v>
      </c>
      <c r="D112" s="130" t="s">
        <v>797</v>
      </c>
      <c r="E112" s="148"/>
      <c r="F112" s="149"/>
      <c r="G112" s="11" t="s">
        <v>798</v>
      </c>
      <c r="H112" s="14">
        <v>49</v>
      </c>
      <c r="I112" s="121">
        <f t="shared" si="2"/>
        <v>196</v>
      </c>
      <c r="J112" s="127"/>
    </row>
    <row r="113" spans="1:10" ht="60">
      <c r="A113" s="126"/>
      <c r="B113" s="119">
        <v>4</v>
      </c>
      <c r="C113" s="10" t="s">
        <v>796</v>
      </c>
      <c r="D113" s="130" t="s">
        <v>792</v>
      </c>
      <c r="E113" s="148"/>
      <c r="F113" s="149"/>
      <c r="G113" s="11" t="s">
        <v>798</v>
      </c>
      <c r="H113" s="14">
        <v>52.52</v>
      </c>
      <c r="I113" s="121">
        <f t="shared" si="2"/>
        <v>210.08</v>
      </c>
      <c r="J113" s="127"/>
    </row>
    <row r="114" spans="1:10" ht="60">
      <c r="A114" s="126"/>
      <c r="B114" s="119">
        <v>4</v>
      </c>
      <c r="C114" s="10" t="s">
        <v>796</v>
      </c>
      <c r="D114" s="130" t="s">
        <v>793</v>
      </c>
      <c r="E114" s="148"/>
      <c r="F114" s="149"/>
      <c r="G114" s="11" t="s">
        <v>798</v>
      </c>
      <c r="H114" s="14">
        <v>66.62</v>
      </c>
      <c r="I114" s="121">
        <f t="shared" si="2"/>
        <v>266.48</v>
      </c>
      <c r="J114" s="127"/>
    </row>
    <row r="115" spans="1:10" ht="60">
      <c r="A115" s="126"/>
      <c r="B115" s="119">
        <v>4</v>
      </c>
      <c r="C115" s="10" t="s">
        <v>796</v>
      </c>
      <c r="D115" s="130" t="s">
        <v>799</v>
      </c>
      <c r="E115" s="148"/>
      <c r="F115" s="149"/>
      <c r="G115" s="11" t="s">
        <v>798</v>
      </c>
      <c r="H115" s="14">
        <v>82.49</v>
      </c>
      <c r="I115" s="121">
        <f t="shared" si="2"/>
        <v>329.96</v>
      </c>
      <c r="J115" s="127"/>
    </row>
    <row r="116" spans="1:10" ht="60">
      <c r="A116" s="126"/>
      <c r="B116" s="119">
        <v>10</v>
      </c>
      <c r="C116" s="10" t="s">
        <v>796</v>
      </c>
      <c r="D116" s="130" t="s">
        <v>800</v>
      </c>
      <c r="E116" s="148"/>
      <c r="F116" s="149"/>
      <c r="G116" s="11" t="s">
        <v>798</v>
      </c>
      <c r="H116" s="14">
        <v>117.74</v>
      </c>
      <c r="I116" s="121">
        <f t="shared" si="2"/>
        <v>1177.3999999999999</v>
      </c>
      <c r="J116" s="133"/>
    </row>
    <row r="117" spans="1:10" ht="60">
      <c r="A117" s="126"/>
      <c r="B117" s="119">
        <v>14</v>
      </c>
      <c r="C117" s="10" t="s">
        <v>796</v>
      </c>
      <c r="D117" s="130" t="s">
        <v>801</v>
      </c>
      <c r="E117" s="148"/>
      <c r="F117" s="149"/>
      <c r="G117" s="11" t="s">
        <v>798</v>
      </c>
      <c r="H117" s="14">
        <v>144.16999999999999</v>
      </c>
      <c r="I117" s="121">
        <f t="shared" si="2"/>
        <v>2018.3799999999999</v>
      </c>
      <c r="J117" s="133"/>
    </row>
    <row r="118" spans="1:10" ht="120">
      <c r="A118" s="126"/>
      <c r="B118" s="119">
        <v>4</v>
      </c>
      <c r="C118" s="10" t="s">
        <v>802</v>
      </c>
      <c r="D118" s="130" t="s">
        <v>799</v>
      </c>
      <c r="E118" s="148"/>
      <c r="F118" s="149"/>
      <c r="G118" s="11" t="s">
        <v>803</v>
      </c>
      <c r="H118" s="14">
        <v>23.97</v>
      </c>
      <c r="I118" s="121">
        <f t="shared" ref="I118:I149" si="3">H118*B118</f>
        <v>95.88</v>
      </c>
      <c r="J118" s="127"/>
    </row>
    <row r="119" spans="1:10" ht="108">
      <c r="A119" s="126"/>
      <c r="B119" s="119">
        <v>4</v>
      </c>
      <c r="C119" s="10" t="s">
        <v>650</v>
      </c>
      <c r="D119" s="130" t="s">
        <v>641</v>
      </c>
      <c r="E119" s="148"/>
      <c r="F119" s="149"/>
      <c r="G119" s="11" t="s">
        <v>652</v>
      </c>
      <c r="H119" s="14">
        <v>4.9400000000000004</v>
      </c>
      <c r="I119" s="121">
        <f t="shared" si="3"/>
        <v>19.760000000000002</v>
      </c>
      <c r="J119" s="127"/>
    </row>
    <row r="120" spans="1:10" ht="84">
      <c r="A120" s="126"/>
      <c r="B120" s="119">
        <v>1</v>
      </c>
      <c r="C120" s="10" t="s">
        <v>804</v>
      </c>
      <c r="D120" s="130" t="s">
        <v>31</v>
      </c>
      <c r="E120" s="148"/>
      <c r="F120" s="149"/>
      <c r="G120" s="11" t="s">
        <v>805</v>
      </c>
      <c r="H120" s="14">
        <v>34.9</v>
      </c>
      <c r="I120" s="121">
        <f t="shared" si="3"/>
        <v>34.9</v>
      </c>
      <c r="J120" s="127"/>
    </row>
    <row r="121" spans="1:10" ht="120">
      <c r="A121" s="126"/>
      <c r="B121" s="119">
        <v>4</v>
      </c>
      <c r="C121" s="10" t="s">
        <v>806</v>
      </c>
      <c r="D121" s="130" t="s">
        <v>269</v>
      </c>
      <c r="E121" s="148" t="s">
        <v>28</v>
      </c>
      <c r="F121" s="149"/>
      <c r="G121" s="11" t="s">
        <v>807</v>
      </c>
      <c r="H121" s="14">
        <v>56.05</v>
      </c>
      <c r="I121" s="121">
        <f t="shared" si="3"/>
        <v>224.2</v>
      </c>
      <c r="J121" s="127"/>
    </row>
    <row r="122" spans="1:10" ht="96">
      <c r="A122" s="126"/>
      <c r="B122" s="119">
        <v>1</v>
      </c>
      <c r="C122" s="10" t="s">
        <v>808</v>
      </c>
      <c r="D122" s="130" t="s">
        <v>31</v>
      </c>
      <c r="E122" s="148" t="s">
        <v>279</v>
      </c>
      <c r="F122" s="149"/>
      <c r="G122" s="11" t="s">
        <v>809</v>
      </c>
      <c r="H122" s="14">
        <v>51.82</v>
      </c>
      <c r="I122" s="121">
        <f t="shared" si="3"/>
        <v>51.82</v>
      </c>
      <c r="J122" s="127"/>
    </row>
    <row r="123" spans="1:10" ht="132">
      <c r="A123" s="126"/>
      <c r="B123" s="119">
        <v>2</v>
      </c>
      <c r="C123" s="10" t="s">
        <v>810</v>
      </c>
      <c r="D123" s="130" t="s">
        <v>279</v>
      </c>
      <c r="E123" s="148" t="s">
        <v>30</v>
      </c>
      <c r="F123" s="149"/>
      <c r="G123" s="11" t="s">
        <v>811</v>
      </c>
      <c r="H123" s="14">
        <v>59.57</v>
      </c>
      <c r="I123" s="121">
        <f t="shared" si="3"/>
        <v>119.14</v>
      </c>
      <c r="J123" s="127"/>
    </row>
    <row r="124" spans="1:10" ht="132">
      <c r="A124" s="126"/>
      <c r="B124" s="119">
        <v>1</v>
      </c>
      <c r="C124" s="10" t="s">
        <v>812</v>
      </c>
      <c r="D124" s="130" t="s">
        <v>42</v>
      </c>
      <c r="E124" s="148"/>
      <c r="F124" s="149"/>
      <c r="G124" s="11" t="s">
        <v>813</v>
      </c>
      <c r="H124" s="14">
        <v>43.71</v>
      </c>
      <c r="I124" s="121">
        <f t="shared" si="3"/>
        <v>43.71</v>
      </c>
      <c r="J124" s="127"/>
    </row>
    <row r="125" spans="1:10" ht="156">
      <c r="A125" s="126"/>
      <c r="B125" s="119">
        <v>1</v>
      </c>
      <c r="C125" s="10" t="s">
        <v>814</v>
      </c>
      <c r="D125" s="130" t="s">
        <v>112</v>
      </c>
      <c r="E125" s="148"/>
      <c r="F125" s="149"/>
      <c r="G125" s="11" t="s">
        <v>815</v>
      </c>
      <c r="H125" s="14">
        <v>130.43</v>
      </c>
      <c r="I125" s="121">
        <f t="shared" si="3"/>
        <v>130.43</v>
      </c>
      <c r="J125" s="127"/>
    </row>
    <row r="126" spans="1:10" ht="156">
      <c r="A126" s="126"/>
      <c r="B126" s="119">
        <v>1</v>
      </c>
      <c r="C126" s="10" t="s">
        <v>814</v>
      </c>
      <c r="D126" s="130" t="s">
        <v>275</v>
      </c>
      <c r="E126" s="148"/>
      <c r="F126" s="149"/>
      <c r="G126" s="11" t="s">
        <v>815</v>
      </c>
      <c r="H126" s="14">
        <v>130.43</v>
      </c>
      <c r="I126" s="121">
        <f t="shared" si="3"/>
        <v>130.43</v>
      </c>
      <c r="J126" s="127"/>
    </row>
    <row r="127" spans="1:10" ht="156">
      <c r="A127" s="126"/>
      <c r="B127" s="119">
        <v>2</v>
      </c>
      <c r="C127" s="10" t="s">
        <v>814</v>
      </c>
      <c r="D127" s="130" t="s">
        <v>276</v>
      </c>
      <c r="E127" s="148"/>
      <c r="F127" s="149"/>
      <c r="G127" s="11" t="s">
        <v>815</v>
      </c>
      <c r="H127" s="14">
        <v>130.43</v>
      </c>
      <c r="I127" s="121">
        <f t="shared" si="3"/>
        <v>260.86</v>
      </c>
      <c r="J127" s="127"/>
    </row>
    <row r="128" spans="1:10" ht="108">
      <c r="A128" s="126"/>
      <c r="B128" s="119">
        <v>1</v>
      </c>
      <c r="C128" s="10" t="s">
        <v>816</v>
      </c>
      <c r="D128" s="130" t="s">
        <v>743</v>
      </c>
      <c r="E128" s="148"/>
      <c r="F128" s="149"/>
      <c r="G128" s="11" t="s">
        <v>817</v>
      </c>
      <c r="H128" s="14">
        <v>22.56</v>
      </c>
      <c r="I128" s="121">
        <f t="shared" si="3"/>
        <v>22.56</v>
      </c>
      <c r="J128" s="127"/>
    </row>
    <row r="129" spans="1:10" ht="120">
      <c r="A129" s="126"/>
      <c r="B129" s="119">
        <v>1</v>
      </c>
      <c r="C129" s="10" t="s">
        <v>818</v>
      </c>
      <c r="D129" s="130" t="s">
        <v>279</v>
      </c>
      <c r="E129" s="148"/>
      <c r="F129" s="149"/>
      <c r="G129" s="11" t="s">
        <v>819</v>
      </c>
      <c r="H129" s="14">
        <v>139.94</v>
      </c>
      <c r="I129" s="121">
        <f t="shared" si="3"/>
        <v>139.94</v>
      </c>
      <c r="J129" s="127"/>
    </row>
    <row r="130" spans="1:10" ht="96">
      <c r="A130" s="126"/>
      <c r="B130" s="120">
        <v>1</v>
      </c>
      <c r="C130" s="12" t="s">
        <v>820</v>
      </c>
      <c r="D130" s="131" t="s">
        <v>821</v>
      </c>
      <c r="E130" s="145"/>
      <c r="F130" s="146"/>
      <c r="G130" s="13" t="s">
        <v>822</v>
      </c>
      <c r="H130" s="15">
        <v>43.71</v>
      </c>
      <c r="I130" s="122">
        <f t="shared" si="3"/>
        <v>43.71</v>
      </c>
      <c r="J130" s="127"/>
    </row>
  </sheetData>
  <mergeCells count="113">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30:F130"/>
    <mergeCell ref="E125:F125"/>
    <mergeCell ref="E126:F126"/>
    <mergeCell ref="E127:F127"/>
    <mergeCell ref="E128:F128"/>
    <mergeCell ref="E129:F129"/>
    <mergeCell ref="E120:F120"/>
    <mergeCell ref="E121:F121"/>
    <mergeCell ref="E122:F122"/>
    <mergeCell ref="E123:F123"/>
    <mergeCell ref="E124:F1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2"/>
  <sheetViews>
    <sheetView zoomScale="90" zoomScaleNormal="90" workbookViewId="0">
      <selection activeCell="D22" sqref="D22:D13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14054.139999999987</v>
      </c>
      <c r="O2" t="s">
        <v>188</v>
      </c>
    </row>
    <row r="3" spans="1:15" ht="12.75" customHeight="1">
      <c r="A3" s="126"/>
      <c r="B3" s="134" t="s">
        <v>140</v>
      </c>
      <c r="C3" s="132"/>
      <c r="D3" s="132"/>
      <c r="E3" s="132"/>
      <c r="F3" s="132"/>
      <c r="G3" s="132"/>
      <c r="H3" s="132"/>
      <c r="I3" s="132"/>
      <c r="J3" s="132"/>
      <c r="K3" s="132"/>
      <c r="L3" s="127"/>
      <c r="N3">
        <v>14054.139999999987</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0">
        <f>IF(Invoice!J10&lt;&gt;"",Invoice!J10,"")</f>
        <v>51309</v>
      </c>
      <c r="L10" s="127"/>
    </row>
    <row r="11" spans="1:15" ht="12.75" customHeight="1">
      <c r="A11" s="126"/>
      <c r="B11" s="126" t="s">
        <v>717</v>
      </c>
      <c r="C11" s="132"/>
      <c r="D11" s="132"/>
      <c r="E11" s="132"/>
      <c r="F11" s="127"/>
      <c r="G11" s="128"/>
      <c r="H11" s="128" t="s">
        <v>717</v>
      </c>
      <c r="I11" s="132"/>
      <c r="J11" s="132"/>
      <c r="K11" s="151"/>
      <c r="L11" s="127"/>
    </row>
    <row r="12" spans="1:15" ht="12.75" customHeight="1">
      <c r="A12" s="126"/>
      <c r="B12" s="126" t="s">
        <v>718</v>
      </c>
      <c r="C12" s="132"/>
      <c r="D12" s="132"/>
      <c r="E12" s="132"/>
      <c r="F12" s="127"/>
      <c r="G12" s="128"/>
      <c r="H12" s="128" t="s">
        <v>718</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2">
        <f>Invoice!J14</f>
        <v>45174</v>
      </c>
      <c r="L14" s="127"/>
    </row>
    <row r="15" spans="1:15" ht="15" customHeight="1">
      <c r="A15" s="126"/>
      <c r="B15" s="6" t="s">
        <v>11</v>
      </c>
      <c r="C15" s="7"/>
      <c r="D15" s="7"/>
      <c r="E15" s="7"/>
      <c r="F15" s="8"/>
      <c r="G15" s="128"/>
      <c r="H15" s="9" t="s">
        <v>11</v>
      </c>
      <c r="I15" s="132"/>
      <c r="J15" s="132"/>
      <c r="K15" s="153"/>
      <c r="L15" s="127"/>
    </row>
    <row r="16" spans="1:15" ht="15" customHeight="1">
      <c r="A16" s="126"/>
      <c r="B16" s="132"/>
      <c r="C16" s="132"/>
      <c r="D16" s="132"/>
      <c r="E16" s="132"/>
      <c r="F16" s="132"/>
      <c r="G16" s="132"/>
      <c r="H16" s="132"/>
      <c r="I16" s="136" t="s">
        <v>147</v>
      </c>
      <c r="J16" s="136" t="s">
        <v>147</v>
      </c>
      <c r="K16" s="142">
        <v>39869</v>
      </c>
      <c r="L16" s="127"/>
    </row>
    <row r="17" spans="1:12" ht="12.75" customHeight="1">
      <c r="A17" s="126"/>
      <c r="B17" s="132" t="s">
        <v>720</v>
      </c>
      <c r="C17" s="132"/>
      <c r="D17" s="132"/>
      <c r="E17" s="132"/>
      <c r="F17" s="132"/>
      <c r="G17" s="132"/>
      <c r="H17" s="132"/>
      <c r="I17" s="136" t="s">
        <v>148</v>
      </c>
      <c r="J17" s="136" t="s">
        <v>148</v>
      </c>
      <c r="K17" s="142" t="str">
        <f>IF(Invoice!J17&lt;&gt;"",Invoice!J17,"")</f>
        <v>Sunny</v>
      </c>
      <c r="L17" s="127"/>
    </row>
    <row r="18" spans="1:12" ht="18" customHeight="1">
      <c r="A18" s="126"/>
      <c r="B18" s="132" t="s">
        <v>721</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4" t="s">
        <v>207</v>
      </c>
      <c r="G20" s="155"/>
      <c r="H20" s="112" t="s">
        <v>174</v>
      </c>
      <c r="I20" s="112" t="s">
        <v>208</v>
      </c>
      <c r="J20" s="112" t="s">
        <v>208</v>
      </c>
      <c r="K20" s="112" t="s">
        <v>26</v>
      </c>
      <c r="L20" s="127"/>
    </row>
    <row r="21" spans="1:12" ht="12.75" customHeight="1">
      <c r="A21" s="126"/>
      <c r="B21" s="117"/>
      <c r="C21" s="117"/>
      <c r="D21" s="117"/>
      <c r="E21" s="118"/>
      <c r="F21" s="156"/>
      <c r="G21" s="157"/>
      <c r="H21" s="117" t="s">
        <v>146</v>
      </c>
      <c r="I21" s="117"/>
      <c r="J21" s="117"/>
      <c r="K21" s="117"/>
      <c r="L21" s="127"/>
    </row>
    <row r="22" spans="1:12" ht="24" customHeight="1">
      <c r="A22" s="126"/>
      <c r="B22" s="119">
        <f>'Tax Invoice'!D18</f>
        <v>2</v>
      </c>
      <c r="C22" s="10" t="s">
        <v>722</v>
      </c>
      <c r="D22" s="10" t="s">
        <v>722</v>
      </c>
      <c r="E22" s="130" t="s">
        <v>679</v>
      </c>
      <c r="F22" s="148" t="s">
        <v>112</v>
      </c>
      <c r="G22" s="149"/>
      <c r="H22" s="11" t="s">
        <v>849</v>
      </c>
      <c r="I22" s="14">
        <f t="shared" ref="I22:I53" si="0">ROUNDUP(J22*$N$1,2)</f>
        <v>22.56</v>
      </c>
      <c r="J22" s="14">
        <v>22.56</v>
      </c>
      <c r="K22" s="121">
        <f t="shared" ref="K22:K53" si="1">I22*B22</f>
        <v>45.12</v>
      </c>
      <c r="L22" s="127"/>
    </row>
    <row r="23" spans="1:12" ht="36" customHeight="1">
      <c r="A23" s="126"/>
      <c r="B23" s="119">
        <f>'Tax Invoice'!D19</f>
        <v>14</v>
      </c>
      <c r="C23" s="10" t="s">
        <v>723</v>
      </c>
      <c r="D23" s="10" t="s">
        <v>823</v>
      </c>
      <c r="E23" s="130" t="s">
        <v>724</v>
      </c>
      <c r="F23" s="148" t="s">
        <v>112</v>
      </c>
      <c r="G23" s="149"/>
      <c r="H23" s="11" t="s">
        <v>725</v>
      </c>
      <c r="I23" s="14">
        <f t="shared" si="0"/>
        <v>109.63</v>
      </c>
      <c r="J23" s="14">
        <v>109.63</v>
      </c>
      <c r="K23" s="121">
        <f t="shared" si="1"/>
        <v>1534.82</v>
      </c>
      <c r="L23" s="133"/>
    </row>
    <row r="24" spans="1:12" ht="24" customHeight="1">
      <c r="A24" s="126"/>
      <c r="B24" s="119">
        <f>'Tax Invoice'!D20</f>
        <v>2</v>
      </c>
      <c r="C24" s="10" t="s">
        <v>726</v>
      </c>
      <c r="D24" s="10" t="s">
        <v>726</v>
      </c>
      <c r="E24" s="130" t="s">
        <v>112</v>
      </c>
      <c r="F24" s="148"/>
      <c r="G24" s="149"/>
      <c r="H24" s="11" t="s">
        <v>727</v>
      </c>
      <c r="I24" s="14">
        <f t="shared" si="0"/>
        <v>11.99</v>
      </c>
      <c r="J24" s="14">
        <v>11.99</v>
      </c>
      <c r="K24" s="121">
        <f t="shared" si="1"/>
        <v>23.98</v>
      </c>
      <c r="L24" s="127"/>
    </row>
    <row r="25" spans="1:12" ht="12.75" customHeight="1">
      <c r="A25" s="126"/>
      <c r="B25" s="119">
        <f>'Tax Invoice'!D21</f>
        <v>6</v>
      </c>
      <c r="C25" s="10" t="s">
        <v>728</v>
      </c>
      <c r="D25" s="10" t="s">
        <v>728</v>
      </c>
      <c r="E25" s="130" t="s">
        <v>28</v>
      </c>
      <c r="F25" s="148"/>
      <c r="G25" s="149"/>
      <c r="H25" s="11" t="s">
        <v>729</v>
      </c>
      <c r="I25" s="14">
        <f t="shared" si="0"/>
        <v>7.05</v>
      </c>
      <c r="J25" s="14">
        <v>7.05</v>
      </c>
      <c r="K25" s="121">
        <f t="shared" si="1"/>
        <v>42.3</v>
      </c>
      <c r="L25" s="127"/>
    </row>
    <row r="26" spans="1:12" ht="24" customHeight="1">
      <c r="A26" s="126"/>
      <c r="B26" s="119">
        <f>'Tax Invoice'!D22</f>
        <v>4</v>
      </c>
      <c r="C26" s="10" t="s">
        <v>730</v>
      </c>
      <c r="D26" s="10" t="s">
        <v>730</v>
      </c>
      <c r="E26" s="130" t="s">
        <v>42</v>
      </c>
      <c r="F26" s="148" t="s">
        <v>679</v>
      </c>
      <c r="G26" s="149"/>
      <c r="H26" s="11" t="s">
        <v>731</v>
      </c>
      <c r="I26" s="14">
        <f t="shared" si="0"/>
        <v>26.09</v>
      </c>
      <c r="J26" s="14">
        <v>26.09</v>
      </c>
      <c r="K26" s="121">
        <f t="shared" si="1"/>
        <v>104.36</v>
      </c>
      <c r="L26" s="127"/>
    </row>
    <row r="27" spans="1:12" ht="24" customHeight="1">
      <c r="A27" s="126"/>
      <c r="B27" s="119">
        <f>'Tax Invoice'!D23</f>
        <v>1</v>
      </c>
      <c r="C27" s="10" t="s">
        <v>732</v>
      </c>
      <c r="D27" s="10" t="s">
        <v>732</v>
      </c>
      <c r="E27" s="130" t="s">
        <v>31</v>
      </c>
      <c r="F27" s="148" t="s">
        <v>112</v>
      </c>
      <c r="G27" s="149"/>
      <c r="H27" s="11" t="s">
        <v>733</v>
      </c>
      <c r="I27" s="14">
        <f t="shared" si="0"/>
        <v>13.75</v>
      </c>
      <c r="J27" s="14">
        <v>13.75</v>
      </c>
      <c r="K27" s="121">
        <f t="shared" si="1"/>
        <v>13.75</v>
      </c>
      <c r="L27" s="127"/>
    </row>
    <row r="28" spans="1:12" ht="24" customHeight="1">
      <c r="A28" s="126"/>
      <c r="B28" s="119">
        <f>'Tax Invoice'!D24</f>
        <v>1</v>
      </c>
      <c r="C28" s="10" t="s">
        <v>732</v>
      </c>
      <c r="D28" s="10" t="s">
        <v>732</v>
      </c>
      <c r="E28" s="130" t="s">
        <v>31</v>
      </c>
      <c r="F28" s="148" t="s">
        <v>271</v>
      </c>
      <c r="G28" s="149"/>
      <c r="H28" s="11" t="s">
        <v>733</v>
      </c>
      <c r="I28" s="14">
        <f t="shared" si="0"/>
        <v>13.75</v>
      </c>
      <c r="J28" s="14">
        <v>13.75</v>
      </c>
      <c r="K28" s="121">
        <f t="shared" si="1"/>
        <v>13.75</v>
      </c>
      <c r="L28" s="127"/>
    </row>
    <row r="29" spans="1:12" ht="24" customHeight="1">
      <c r="A29" s="126"/>
      <c r="B29" s="119">
        <f>'Tax Invoice'!D25</f>
        <v>1</v>
      </c>
      <c r="C29" s="10" t="s">
        <v>732</v>
      </c>
      <c r="D29" s="10" t="s">
        <v>732</v>
      </c>
      <c r="E29" s="130" t="s">
        <v>31</v>
      </c>
      <c r="F29" s="148" t="s">
        <v>317</v>
      </c>
      <c r="G29" s="149"/>
      <c r="H29" s="11" t="s">
        <v>733</v>
      </c>
      <c r="I29" s="14">
        <f t="shared" si="0"/>
        <v>13.75</v>
      </c>
      <c r="J29" s="14">
        <v>13.75</v>
      </c>
      <c r="K29" s="121">
        <f t="shared" si="1"/>
        <v>13.75</v>
      </c>
      <c r="L29" s="127"/>
    </row>
    <row r="30" spans="1:12" ht="24" customHeight="1">
      <c r="A30" s="126"/>
      <c r="B30" s="119">
        <f>'Tax Invoice'!D26</f>
        <v>12</v>
      </c>
      <c r="C30" s="10" t="s">
        <v>622</v>
      </c>
      <c r="D30" s="10" t="s">
        <v>622</v>
      </c>
      <c r="E30" s="130" t="s">
        <v>32</v>
      </c>
      <c r="F30" s="148" t="s">
        <v>734</v>
      </c>
      <c r="G30" s="149"/>
      <c r="H30" s="11" t="s">
        <v>624</v>
      </c>
      <c r="I30" s="14">
        <f t="shared" si="0"/>
        <v>20.8</v>
      </c>
      <c r="J30" s="14">
        <v>20.8</v>
      </c>
      <c r="K30" s="121">
        <f t="shared" si="1"/>
        <v>249.60000000000002</v>
      </c>
      <c r="L30" s="127"/>
    </row>
    <row r="31" spans="1:12" ht="24" customHeight="1">
      <c r="A31" s="126"/>
      <c r="B31" s="119">
        <f>'Tax Invoice'!D27</f>
        <v>6</v>
      </c>
      <c r="C31" s="10" t="s">
        <v>735</v>
      </c>
      <c r="D31" s="10" t="s">
        <v>735</v>
      </c>
      <c r="E31" s="130" t="s">
        <v>31</v>
      </c>
      <c r="F31" s="148" t="s">
        <v>277</v>
      </c>
      <c r="G31" s="149"/>
      <c r="H31" s="11" t="s">
        <v>736</v>
      </c>
      <c r="I31" s="14">
        <f t="shared" si="0"/>
        <v>20.8</v>
      </c>
      <c r="J31" s="14">
        <v>20.8</v>
      </c>
      <c r="K31" s="121">
        <f t="shared" si="1"/>
        <v>124.80000000000001</v>
      </c>
      <c r="L31" s="127"/>
    </row>
    <row r="32" spans="1:12" ht="24" customHeight="1">
      <c r="A32" s="126"/>
      <c r="B32" s="119">
        <f>'Tax Invoice'!D28</f>
        <v>2</v>
      </c>
      <c r="C32" s="10" t="s">
        <v>668</v>
      </c>
      <c r="D32" s="10" t="s">
        <v>668</v>
      </c>
      <c r="E32" s="130" t="s">
        <v>28</v>
      </c>
      <c r="F32" s="148" t="s">
        <v>112</v>
      </c>
      <c r="G32" s="149"/>
      <c r="H32" s="11" t="s">
        <v>737</v>
      </c>
      <c r="I32" s="14">
        <f t="shared" si="0"/>
        <v>30.32</v>
      </c>
      <c r="J32" s="14">
        <v>30.32</v>
      </c>
      <c r="K32" s="121">
        <f t="shared" si="1"/>
        <v>60.64</v>
      </c>
      <c r="L32" s="127"/>
    </row>
    <row r="33" spans="1:12" ht="24" customHeight="1">
      <c r="A33" s="126"/>
      <c r="B33" s="119">
        <f>'Tax Invoice'!D29</f>
        <v>2</v>
      </c>
      <c r="C33" s="10" t="s">
        <v>668</v>
      </c>
      <c r="D33" s="10" t="s">
        <v>668</v>
      </c>
      <c r="E33" s="130" t="s">
        <v>28</v>
      </c>
      <c r="F33" s="148" t="s">
        <v>218</v>
      </c>
      <c r="G33" s="149"/>
      <c r="H33" s="11" t="s">
        <v>737</v>
      </c>
      <c r="I33" s="14">
        <f t="shared" si="0"/>
        <v>30.32</v>
      </c>
      <c r="J33" s="14">
        <v>30.32</v>
      </c>
      <c r="K33" s="121">
        <f t="shared" si="1"/>
        <v>60.64</v>
      </c>
      <c r="L33" s="127"/>
    </row>
    <row r="34" spans="1:12" ht="24" customHeight="1">
      <c r="A34" s="126"/>
      <c r="B34" s="119">
        <f>'Tax Invoice'!D30</f>
        <v>1</v>
      </c>
      <c r="C34" s="10" t="s">
        <v>668</v>
      </c>
      <c r="D34" s="10" t="s">
        <v>668</v>
      </c>
      <c r="E34" s="130" t="s">
        <v>28</v>
      </c>
      <c r="F34" s="148" t="s">
        <v>269</v>
      </c>
      <c r="G34" s="149"/>
      <c r="H34" s="11" t="s">
        <v>737</v>
      </c>
      <c r="I34" s="14">
        <f t="shared" si="0"/>
        <v>30.32</v>
      </c>
      <c r="J34" s="14">
        <v>30.32</v>
      </c>
      <c r="K34" s="121">
        <f t="shared" si="1"/>
        <v>30.32</v>
      </c>
      <c r="L34" s="127"/>
    </row>
    <row r="35" spans="1:12" ht="24" customHeight="1">
      <c r="A35" s="126"/>
      <c r="B35" s="119">
        <f>'Tax Invoice'!D31</f>
        <v>3</v>
      </c>
      <c r="C35" s="10" t="s">
        <v>668</v>
      </c>
      <c r="D35" s="10" t="s">
        <v>668</v>
      </c>
      <c r="E35" s="130" t="s">
        <v>28</v>
      </c>
      <c r="F35" s="148" t="s">
        <v>273</v>
      </c>
      <c r="G35" s="149"/>
      <c r="H35" s="11" t="s">
        <v>737</v>
      </c>
      <c r="I35" s="14">
        <f t="shared" si="0"/>
        <v>30.32</v>
      </c>
      <c r="J35" s="14">
        <v>30.32</v>
      </c>
      <c r="K35" s="121">
        <f t="shared" si="1"/>
        <v>90.960000000000008</v>
      </c>
      <c r="L35" s="127"/>
    </row>
    <row r="36" spans="1:12" ht="24" customHeight="1">
      <c r="A36" s="126"/>
      <c r="B36" s="119">
        <f>'Tax Invoice'!D32</f>
        <v>1</v>
      </c>
      <c r="C36" s="10" t="s">
        <v>668</v>
      </c>
      <c r="D36" s="10" t="s">
        <v>668</v>
      </c>
      <c r="E36" s="130" t="s">
        <v>28</v>
      </c>
      <c r="F36" s="148" t="s">
        <v>274</v>
      </c>
      <c r="G36" s="149"/>
      <c r="H36" s="11" t="s">
        <v>737</v>
      </c>
      <c r="I36" s="14">
        <f t="shared" si="0"/>
        <v>30.32</v>
      </c>
      <c r="J36" s="14">
        <v>30.32</v>
      </c>
      <c r="K36" s="121">
        <f t="shared" si="1"/>
        <v>30.32</v>
      </c>
      <c r="L36" s="127"/>
    </row>
    <row r="37" spans="1:12" ht="24" customHeight="1">
      <c r="A37" s="126"/>
      <c r="B37" s="119">
        <f>'Tax Invoice'!D33</f>
        <v>1</v>
      </c>
      <c r="C37" s="10" t="s">
        <v>668</v>
      </c>
      <c r="D37" s="10" t="s">
        <v>668</v>
      </c>
      <c r="E37" s="130" t="s">
        <v>28</v>
      </c>
      <c r="F37" s="148" t="s">
        <v>275</v>
      </c>
      <c r="G37" s="149"/>
      <c r="H37" s="11" t="s">
        <v>737</v>
      </c>
      <c r="I37" s="14">
        <f t="shared" si="0"/>
        <v>30.32</v>
      </c>
      <c r="J37" s="14">
        <v>30.32</v>
      </c>
      <c r="K37" s="121">
        <f t="shared" si="1"/>
        <v>30.32</v>
      </c>
      <c r="L37" s="127"/>
    </row>
    <row r="38" spans="1:12" ht="24" customHeight="1">
      <c r="A38" s="126"/>
      <c r="B38" s="119">
        <f>'Tax Invoice'!D34</f>
        <v>1</v>
      </c>
      <c r="C38" s="10" t="s">
        <v>668</v>
      </c>
      <c r="D38" s="10" t="s">
        <v>668</v>
      </c>
      <c r="E38" s="130" t="s">
        <v>28</v>
      </c>
      <c r="F38" s="148" t="s">
        <v>276</v>
      </c>
      <c r="G38" s="149"/>
      <c r="H38" s="11" t="s">
        <v>737</v>
      </c>
      <c r="I38" s="14">
        <f t="shared" si="0"/>
        <v>30.32</v>
      </c>
      <c r="J38" s="14">
        <v>30.32</v>
      </c>
      <c r="K38" s="121">
        <f t="shared" si="1"/>
        <v>30.32</v>
      </c>
      <c r="L38" s="127"/>
    </row>
    <row r="39" spans="1:12" ht="24" customHeight="1">
      <c r="A39" s="126"/>
      <c r="B39" s="119">
        <f>'Tax Invoice'!D35</f>
        <v>1</v>
      </c>
      <c r="C39" s="10" t="s">
        <v>668</v>
      </c>
      <c r="D39" s="10" t="s">
        <v>668</v>
      </c>
      <c r="E39" s="130" t="s">
        <v>30</v>
      </c>
      <c r="F39" s="148" t="s">
        <v>218</v>
      </c>
      <c r="G39" s="149"/>
      <c r="H39" s="11" t="s">
        <v>737</v>
      </c>
      <c r="I39" s="14">
        <f t="shared" si="0"/>
        <v>30.32</v>
      </c>
      <c r="J39" s="14">
        <v>30.32</v>
      </c>
      <c r="K39" s="121">
        <f t="shared" si="1"/>
        <v>30.32</v>
      </c>
      <c r="L39" s="127"/>
    </row>
    <row r="40" spans="1:12" ht="24" customHeight="1">
      <c r="A40" s="126"/>
      <c r="B40" s="119">
        <f>'Tax Invoice'!D36</f>
        <v>1</v>
      </c>
      <c r="C40" s="10" t="s">
        <v>668</v>
      </c>
      <c r="D40" s="10" t="s">
        <v>668</v>
      </c>
      <c r="E40" s="130" t="s">
        <v>30</v>
      </c>
      <c r="F40" s="148" t="s">
        <v>273</v>
      </c>
      <c r="G40" s="149"/>
      <c r="H40" s="11" t="s">
        <v>737</v>
      </c>
      <c r="I40" s="14">
        <f t="shared" si="0"/>
        <v>30.32</v>
      </c>
      <c r="J40" s="14">
        <v>30.32</v>
      </c>
      <c r="K40" s="121">
        <f t="shared" si="1"/>
        <v>30.32</v>
      </c>
      <c r="L40" s="127"/>
    </row>
    <row r="41" spans="1:12" ht="24" customHeight="1">
      <c r="A41" s="126"/>
      <c r="B41" s="119">
        <f>'Tax Invoice'!D37</f>
        <v>1</v>
      </c>
      <c r="C41" s="10" t="s">
        <v>668</v>
      </c>
      <c r="D41" s="10" t="s">
        <v>668</v>
      </c>
      <c r="E41" s="130" t="s">
        <v>30</v>
      </c>
      <c r="F41" s="148" t="s">
        <v>276</v>
      </c>
      <c r="G41" s="149"/>
      <c r="H41" s="11" t="s">
        <v>737</v>
      </c>
      <c r="I41" s="14">
        <f t="shared" si="0"/>
        <v>30.32</v>
      </c>
      <c r="J41" s="14">
        <v>30.32</v>
      </c>
      <c r="K41" s="121">
        <f t="shared" si="1"/>
        <v>30.32</v>
      </c>
      <c r="L41" s="127"/>
    </row>
    <row r="42" spans="1:12" ht="24" customHeight="1">
      <c r="A42" s="126"/>
      <c r="B42" s="119">
        <f>'Tax Invoice'!D38</f>
        <v>2</v>
      </c>
      <c r="C42" s="10" t="s">
        <v>668</v>
      </c>
      <c r="D42" s="10" t="s">
        <v>668</v>
      </c>
      <c r="E42" s="130" t="s">
        <v>31</v>
      </c>
      <c r="F42" s="148" t="s">
        <v>218</v>
      </c>
      <c r="G42" s="149"/>
      <c r="H42" s="11" t="s">
        <v>737</v>
      </c>
      <c r="I42" s="14">
        <f t="shared" si="0"/>
        <v>30.32</v>
      </c>
      <c r="J42" s="14">
        <v>30.32</v>
      </c>
      <c r="K42" s="121">
        <f t="shared" si="1"/>
        <v>60.64</v>
      </c>
      <c r="L42" s="127"/>
    </row>
    <row r="43" spans="1:12" ht="24" customHeight="1">
      <c r="A43" s="126"/>
      <c r="B43" s="119">
        <f>'Tax Invoice'!D39</f>
        <v>2</v>
      </c>
      <c r="C43" s="10" t="s">
        <v>668</v>
      </c>
      <c r="D43" s="10" t="s">
        <v>668</v>
      </c>
      <c r="E43" s="130" t="s">
        <v>31</v>
      </c>
      <c r="F43" s="148" t="s">
        <v>317</v>
      </c>
      <c r="G43" s="149"/>
      <c r="H43" s="11" t="s">
        <v>737</v>
      </c>
      <c r="I43" s="14">
        <f t="shared" si="0"/>
        <v>30.32</v>
      </c>
      <c r="J43" s="14">
        <v>30.32</v>
      </c>
      <c r="K43" s="121">
        <f t="shared" si="1"/>
        <v>60.64</v>
      </c>
      <c r="L43" s="127"/>
    </row>
    <row r="44" spans="1:12" ht="24" customHeight="1">
      <c r="A44" s="126"/>
      <c r="B44" s="119">
        <f>'Tax Invoice'!D40</f>
        <v>12</v>
      </c>
      <c r="C44" s="10" t="s">
        <v>738</v>
      </c>
      <c r="D44" s="10" t="s">
        <v>738</v>
      </c>
      <c r="E44" s="130" t="s">
        <v>72</v>
      </c>
      <c r="F44" s="148"/>
      <c r="G44" s="149"/>
      <c r="H44" s="11" t="s">
        <v>739</v>
      </c>
      <c r="I44" s="14">
        <f t="shared" si="0"/>
        <v>5.64</v>
      </c>
      <c r="J44" s="14">
        <v>5.64</v>
      </c>
      <c r="K44" s="121">
        <f t="shared" si="1"/>
        <v>67.679999999999993</v>
      </c>
      <c r="L44" s="127"/>
    </row>
    <row r="45" spans="1:12" ht="24" customHeight="1">
      <c r="A45" s="126"/>
      <c r="B45" s="119">
        <f>'Tax Invoice'!D41</f>
        <v>3</v>
      </c>
      <c r="C45" s="10" t="s">
        <v>738</v>
      </c>
      <c r="D45" s="10" t="s">
        <v>738</v>
      </c>
      <c r="E45" s="130" t="s">
        <v>95</v>
      </c>
      <c r="F45" s="148"/>
      <c r="G45" s="149"/>
      <c r="H45" s="11" t="s">
        <v>739</v>
      </c>
      <c r="I45" s="14">
        <f t="shared" si="0"/>
        <v>5.64</v>
      </c>
      <c r="J45" s="14">
        <v>5.64</v>
      </c>
      <c r="K45" s="121">
        <f t="shared" si="1"/>
        <v>16.919999999999998</v>
      </c>
      <c r="L45" s="127"/>
    </row>
    <row r="46" spans="1:12" ht="24" customHeight="1">
      <c r="A46" s="126"/>
      <c r="B46" s="119">
        <f>'Tax Invoice'!D42</f>
        <v>2</v>
      </c>
      <c r="C46" s="10" t="s">
        <v>740</v>
      </c>
      <c r="D46" s="10" t="s">
        <v>740</v>
      </c>
      <c r="E46" s="130" t="s">
        <v>273</v>
      </c>
      <c r="F46" s="148" t="s">
        <v>279</v>
      </c>
      <c r="G46" s="149"/>
      <c r="H46" s="11" t="s">
        <v>850</v>
      </c>
      <c r="I46" s="14">
        <f t="shared" si="0"/>
        <v>52.52</v>
      </c>
      <c r="J46" s="14">
        <v>52.52</v>
      </c>
      <c r="K46" s="121">
        <f t="shared" si="1"/>
        <v>105.04</v>
      </c>
      <c r="L46" s="127"/>
    </row>
    <row r="47" spans="1:12" ht="24" customHeight="1">
      <c r="A47" s="126"/>
      <c r="B47" s="119">
        <f>'Tax Invoice'!D43</f>
        <v>1</v>
      </c>
      <c r="C47" s="10" t="s">
        <v>740</v>
      </c>
      <c r="D47" s="10" t="s">
        <v>740</v>
      </c>
      <c r="E47" s="130" t="s">
        <v>275</v>
      </c>
      <c r="F47" s="148" t="s">
        <v>279</v>
      </c>
      <c r="G47" s="149"/>
      <c r="H47" s="11" t="s">
        <v>850</v>
      </c>
      <c r="I47" s="14">
        <f t="shared" si="0"/>
        <v>52.52</v>
      </c>
      <c r="J47" s="14">
        <v>52.52</v>
      </c>
      <c r="K47" s="121">
        <f t="shared" si="1"/>
        <v>52.52</v>
      </c>
      <c r="L47" s="127"/>
    </row>
    <row r="48" spans="1:12" ht="24" customHeight="1">
      <c r="A48" s="126"/>
      <c r="B48" s="119">
        <f>'Tax Invoice'!D44</f>
        <v>48</v>
      </c>
      <c r="C48" s="10" t="s">
        <v>618</v>
      </c>
      <c r="D48" s="10" t="s">
        <v>618</v>
      </c>
      <c r="E48" s="130" t="s">
        <v>31</v>
      </c>
      <c r="F48" s="148" t="s">
        <v>741</v>
      </c>
      <c r="G48" s="149"/>
      <c r="H48" s="11" t="s">
        <v>621</v>
      </c>
      <c r="I48" s="14">
        <f t="shared" si="0"/>
        <v>4.9400000000000004</v>
      </c>
      <c r="J48" s="14">
        <v>4.9400000000000004</v>
      </c>
      <c r="K48" s="121">
        <f t="shared" si="1"/>
        <v>237.12</v>
      </c>
      <c r="L48" s="127"/>
    </row>
    <row r="49" spans="1:12" ht="24" customHeight="1">
      <c r="A49" s="126"/>
      <c r="B49" s="119">
        <f>'Tax Invoice'!D45</f>
        <v>64</v>
      </c>
      <c r="C49" s="10" t="s">
        <v>618</v>
      </c>
      <c r="D49" s="10" t="s">
        <v>618</v>
      </c>
      <c r="E49" s="130" t="s">
        <v>32</v>
      </c>
      <c r="F49" s="148" t="s">
        <v>741</v>
      </c>
      <c r="G49" s="149"/>
      <c r="H49" s="11" t="s">
        <v>621</v>
      </c>
      <c r="I49" s="14">
        <f t="shared" si="0"/>
        <v>4.9400000000000004</v>
      </c>
      <c r="J49" s="14">
        <v>4.9400000000000004</v>
      </c>
      <c r="K49" s="121">
        <f t="shared" si="1"/>
        <v>316.16000000000003</v>
      </c>
      <c r="L49" s="127"/>
    </row>
    <row r="50" spans="1:12" ht="24" customHeight="1">
      <c r="A50" s="126"/>
      <c r="B50" s="119">
        <f>'Tax Invoice'!D46</f>
        <v>2</v>
      </c>
      <c r="C50" s="10" t="s">
        <v>742</v>
      </c>
      <c r="D50" s="10" t="s">
        <v>742</v>
      </c>
      <c r="E50" s="130" t="s">
        <v>743</v>
      </c>
      <c r="F50" s="148"/>
      <c r="G50" s="149"/>
      <c r="H50" s="11" t="s">
        <v>851</v>
      </c>
      <c r="I50" s="14">
        <f t="shared" si="0"/>
        <v>6.35</v>
      </c>
      <c r="J50" s="14">
        <v>6.35</v>
      </c>
      <c r="K50" s="121">
        <f t="shared" si="1"/>
        <v>12.7</v>
      </c>
      <c r="L50" s="127"/>
    </row>
    <row r="51" spans="1:12" ht="12.75" customHeight="1">
      <c r="A51" s="126"/>
      <c r="B51" s="119">
        <f>'Tax Invoice'!D47</f>
        <v>3</v>
      </c>
      <c r="C51" s="10" t="s">
        <v>744</v>
      </c>
      <c r="D51" s="10" t="s">
        <v>744</v>
      </c>
      <c r="E51" s="130" t="s">
        <v>28</v>
      </c>
      <c r="F51" s="148"/>
      <c r="G51" s="149"/>
      <c r="H51" s="11" t="s">
        <v>745</v>
      </c>
      <c r="I51" s="14">
        <f t="shared" si="0"/>
        <v>10.220000000000001</v>
      </c>
      <c r="J51" s="14">
        <v>10.220000000000001</v>
      </c>
      <c r="K51" s="121">
        <f t="shared" si="1"/>
        <v>30.660000000000004</v>
      </c>
      <c r="L51" s="127"/>
    </row>
    <row r="52" spans="1:12" ht="24" customHeight="1">
      <c r="A52" s="126"/>
      <c r="B52" s="119">
        <f>'Tax Invoice'!D48</f>
        <v>3</v>
      </c>
      <c r="C52" s="10" t="s">
        <v>746</v>
      </c>
      <c r="D52" s="10" t="s">
        <v>746</v>
      </c>
      <c r="E52" s="130" t="s">
        <v>657</v>
      </c>
      <c r="F52" s="148"/>
      <c r="G52" s="149"/>
      <c r="H52" s="11" t="s">
        <v>747</v>
      </c>
      <c r="I52" s="14">
        <f t="shared" si="0"/>
        <v>13.75</v>
      </c>
      <c r="J52" s="14">
        <v>13.75</v>
      </c>
      <c r="K52" s="121">
        <f t="shared" si="1"/>
        <v>41.25</v>
      </c>
      <c r="L52" s="127"/>
    </row>
    <row r="53" spans="1:12" ht="24" customHeight="1">
      <c r="A53" s="126"/>
      <c r="B53" s="119">
        <f>'Tax Invoice'!D49</f>
        <v>3</v>
      </c>
      <c r="C53" s="10" t="s">
        <v>746</v>
      </c>
      <c r="D53" s="10" t="s">
        <v>746</v>
      </c>
      <c r="E53" s="130" t="s">
        <v>30</v>
      </c>
      <c r="F53" s="148"/>
      <c r="G53" s="149"/>
      <c r="H53" s="11" t="s">
        <v>747</v>
      </c>
      <c r="I53" s="14">
        <f t="shared" si="0"/>
        <v>13.75</v>
      </c>
      <c r="J53" s="14">
        <v>13.75</v>
      </c>
      <c r="K53" s="121">
        <f t="shared" si="1"/>
        <v>41.25</v>
      </c>
      <c r="L53" s="127"/>
    </row>
    <row r="54" spans="1:12" ht="36" customHeight="1">
      <c r="A54" s="126"/>
      <c r="B54" s="119">
        <f>'Tax Invoice'!D50</f>
        <v>2</v>
      </c>
      <c r="C54" s="10" t="s">
        <v>748</v>
      </c>
      <c r="D54" s="10" t="s">
        <v>824</v>
      </c>
      <c r="E54" s="130" t="s">
        <v>236</v>
      </c>
      <c r="F54" s="148" t="s">
        <v>354</v>
      </c>
      <c r="G54" s="149"/>
      <c r="H54" s="11" t="s">
        <v>749</v>
      </c>
      <c r="I54" s="14">
        <f t="shared" ref="I54:I85" si="2">ROUNDUP(J54*$N$1,2)</f>
        <v>81.08</v>
      </c>
      <c r="J54" s="14">
        <v>81.08</v>
      </c>
      <c r="K54" s="121">
        <f t="shared" ref="K54:K85" si="3">I54*B54</f>
        <v>162.16</v>
      </c>
      <c r="L54" s="127"/>
    </row>
    <row r="55" spans="1:12" ht="36" customHeight="1">
      <c r="A55" s="126"/>
      <c r="B55" s="119">
        <f>'Tax Invoice'!D51</f>
        <v>1</v>
      </c>
      <c r="C55" s="10" t="s">
        <v>748</v>
      </c>
      <c r="D55" s="10" t="s">
        <v>824</v>
      </c>
      <c r="E55" s="130" t="s">
        <v>237</v>
      </c>
      <c r="F55" s="148" t="s">
        <v>245</v>
      </c>
      <c r="G55" s="149"/>
      <c r="H55" s="11" t="s">
        <v>749</v>
      </c>
      <c r="I55" s="14">
        <f t="shared" si="2"/>
        <v>81.08</v>
      </c>
      <c r="J55" s="14">
        <v>81.08</v>
      </c>
      <c r="K55" s="121">
        <f t="shared" si="3"/>
        <v>81.08</v>
      </c>
      <c r="L55" s="127"/>
    </row>
    <row r="56" spans="1:12" ht="24" customHeight="1">
      <c r="A56" s="126"/>
      <c r="B56" s="119">
        <f>'Tax Invoice'!D52</f>
        <v>8</v>
      </c>
      <c r="C56" s="10" t="s">
        <v>750</v>
      </c>
      <c r="D56" s="10" t="s">
        <v>750</v>
      </c>
      <c r="E56" s="130" t="s">
        <v>657</v>
      </c>
      <c r="F56" s="148"/>
      <c r="G56" s="149"/>
      <c r="H56" s="11" t="s">
        <v>751</v>
      </c>
      <c r="I56" s="14">
        <f t="shared" si="2"/>
        <v>8.4600000000000009</v>
      </c>
      <c r="J56" s="14">
        <v>8.4600000000000009</v>
      </c>
      <c r="K56" s="121">
        <f t="shared" si="3"/>
        <v>67.680000000000007</v>
      </c>
      <c r="L56" s="127"/>
    </row>
    <row r="57" spans="1:12" ht="24" customHeight="1">
      <c r="A57" s="126"/>
      <c r="B57" s="119">
        <f>'Tax Invoice'!D53</f>
        <v>3</v>
      </c>
      <c r="C57" s="10" t="s">
        <v>750</v>
      </c>
      <c r="D57" s="10" t="s">
        <v>750</v>
      </c>
      <c r="E57" s="130" t="s">
        <v>34</v>
      </c>
      <c r="F57" s="148"/>
      <c r="G57" s="149"/>
      <c r="H57" s="11" t="s">
        <v>751</v>
      </c>
      <c r="I57" s="14">
        <f t="shared" si="2"/>
        <v>8.4600000000000009</v>
      </c>
      <c r="J57" s="14">
        <v>8.4600000000000009</v>
      </c>
      <c r="K57" s="121">
        <f t="shared" si="3"/>
        <v>25.380000000000003</v>
      </c>
      <c r="L57" s="127"/>
    </row>
    <row r="58" spans="1:12" ht="24" customHeight="1">
      <c r="A58" s="126"/>
      <c r="B58" s="119">
        <f>'Tax Invoice'!D54</f>
        <v>3</v>
      </c>
      <c r="C58" s="10" t="s">
        <v>750</v>
      </c>
      <c r="D58" s="10" t="s">
        <v>750</v>
      </c>
      <c r="E58" s="130" t="s">
        <v>50</v>
      </c>
      <c r="F58" s="148"/>
      <c r="G58" s="149"/>
      <c r="H58" s="11" t="s">
        <v>751</v>
      </c>
      <c r="I58" s="14">
        <f t="shared" si="2"/>
        <v>8.4600000000000009</v>
      </c>
      <c r="J58" s="14">
        <v>8.4600000000000009</v>
      </c>
      <c r="K58" s="121">
        <f t="shared" si="3"/>
        <v>25.380000000000003</v>
      </c>
      <c r="L58" s="127"/>
    </row>
    <row r="59" spans="1:12" ht="24" customHeight="1">
      <c r="A59" s="126"/>
      <c r="B59" s="119">
        <f>'Tax Invoice'!D55</f>
        <v>4</v>
      </c>
      <c r="C59" s="10" t="s">
        <v>752</v>
      </c>
      <c r="D59" s="10" t="s">
        <v>752</v>
      </c>
      <c r="E59" s="130" t="s">
        <v>30</v>
      </c>
      <c r="F59" s="148" t="s">
        <v>679</v>
      </c>
      <c r="G59" s="149"/>
      <c r="H59" s="11" t="s">
        <v>753</v>
      </c>
      <c r="I59" s="14">
        <f t="shared" si="2"/>
        <v>20.8</v>
      </c>
      <c r="J59" s="14">
        <v>20.8</v>
      </c>
      <c r="K59" s="121">
        <f t="shared" si="3"/>
        <v>83.2</v>
      </c>
      <c r="L59" s="127"/>
    </row>
    <row r="60" spans="1:12" ht="24" customHeight="1">
      <c r="A60" s="126"/>
      <c r="B60" s="119">
        <f>'Tax Invoice'!D56</f>
        <v>4</v>
      </c>
      <c r="C60" s="10" t="s">
        <v>754</v>
      </c>
      <c r="D60" s="10" t="s">
        <v>754</v>
      </c>
      <c r="E60" s="130" t="s">
        <v>30</v>
      </c>
      <c r="F60" s="148" t="s">
        <v>679</v>
      </c>
      <c r="G60" s="149"/>
      <c r="H60" s="11" t="s">
        <v>755</v>
      </c>
      <c r="I60" s="14">
        <f t="shared" si="2"/>
        <v>20.8</v>
      </c>
      <c r="J60" s="14">
        <v>20.8</v>
      </c>
      <c r="K60" s="121">
        <f t="shared" si="3"/>
        <v>83.2</v>
      </c>
      <c r="L60" s="127"/>
    </row>
    <row r="61" spans="1:12" ht="24" customHeight="1">
      <c r="A61" s="126"/>
      <c r="B61" s="119">
        <f>'Tax Invoice'!D57</f>
        <v>3</v>
      </c>
      <c r="C61" s="10" t="s">
        <v>756</v>
      </c>
      <c r="D61" s="10" t="s">
        <v>756</v>
      </c>
      <c r="E61" s="130" t="s">
        <v>32</v>
      </c>
      <c r="F61" s="148"/>
      <c r="G61" s="149"/>
      <c r="H61" s="11" t="s">
        <v>757</v>
      </c>
      <c r="I61" s="14">
        <f t="shared" si="2"/>
        <v>10.220000000000001</v>
      </c>
      <c r="J61" s="14">
        <v>10.220000000000001</v>
      </c>
      <c r="K61" s="121">
        <f t="shared" si="3"/>
        <v>30.660000000000004</v>
      </c>
      <c r="L61" s="127"/>
    </row>
    <row r="62" spans="1:12" ht="24" customHeight="1">
      <c r="A62" s="126"/>
      <c r="B62" s="119">
        <f>'Tax Invoice'!D58</f>
        <v>3</v>
      </c>
      <c r="C62" s="10" t="s">
        <v>756</v>
      </c>
      <c r="D62" s="10" t="s">
        <v>756</v>
      </c>
      <c r="E62" s="130" t="s">
        <v>33</v>
      </c>
      <c r="F62" s="148"/>
      <c r="G62" s="149"/>
      <c r="H62" s="11" t="s">
        <v>757</v>
      </c>
      <c r="I62" s="14">
        <f t="shared" si="2"/>
        <v>10.220000000000001</v>
      </c>
      <c r="J62" s="14">
        <v>10.220000000000001</v>
      </c>
      <c r="K62" s="121">
        <f t="shared" si="3"/>
        <v>30.660000000000004</v>
      </c>
      <c r="L62" s="127"/>
    </row>
    <row r="63" spans="1:12" ht="24" customHeight="1">
      <c r="A63" s="126"/>
      <c r="B63" s="119">
        <f>'Tax Invoice'!D59</f>
        <v>3</v>
      </c>
      <c r="C63" s="10" t="s">
        <v>756</v>
      </c>
      <c r="D63" s="10" t="s">
        <v>756</v>
      </c>
      <c r="E63" s="130" t="s">
        <v>34</v>
      </c>
      <c r="F63" s="148"/>
      <c r="G63" s="149"/>
      <c r="H63" s="11" t="s">
        <v>757</v>
      </c>
      <c r="I63" s="14">
        <f t="shared" si="2"/>
        <v>10.220000000000001</v>
      </c>
      <c r="J63" s="14">
        <v>10.220000000000001</v>
      </c>
      <c r="K63" s="121">
        <f t="shared" si="3"/>
        <v>30.660000000000004</v>
      </c>
      <c r="L63" s="127"/>
    </row>
    <row r="64" spans="1:12" ht="24" customHeight="1">
      <c r="A64" s="126"/>
      <c r="B64" s="119">
        <f>'Tax Invoice'!D60</f>
        <v>4</v>
      </c>
      <c r="C64" s="10" t="s">
        <v>758</v>
      </c>
      <c r="D64" s="10" t="s">
        <v>758</v>
      </c>
      <c r="E64" s="130" t="s">
        <v>33</v>
      </c>
      <c r="F64" s="148" t="s">
        <v>279</v>
      </c>
      <c r="G64" s="149"/>
      <c r="H64" s="11" t="s">
        <v>759</v>
      </c>
      <c r="I64" s="14">
        <f t="shared" si="2"/>
        <v>22.56</v>
      </c>
      <c r="J64" s="14">
        <v>22.56</v>
      </c>
      <c r="K64" s="121">
        <f t="shared" si="3"/>
        <v>90.24</v>
      </c>
      <c r="L64" s="127"/>
    </row>
    <row r="65" spans="1:12" ht="24" customHeight="1">
      <c r="A65" s="126"/>
      <c r="B65" s="119">
        <f>'Tax Invoice'!D61</f>
        <v>2</v>
      </c>
      <c r="C65" s="10" t="s">
        <v>760</v>
      </c>
      <c r="D65" s="10" t="s">
        <v>760</v>
      </c>
      <c r="E65" s="130" t="s">
        <v>30</v>
      </c>
      <c r="F65" s="148"/>
      <c r="G65" s="149"/>
      <c r="H65" s="11" t="s">
        <v>852</v>
      </c>
      <c r="I65" s="14">
        <f t="shared" si="2"/>
        <v>4.9400000000000004</v>
      </c>
      <c r="J65" s="14">
        <v>4.9400000000000004</v>
      </c>
      <c r="K65" s="121">
        <f t="shared" si="3"/>
        <v>9.8800000000000008</v>
      </c>
      <c r="L65" s="127"/>
    </row>
    <row r="66" spans="1:12" ht="12.75" customHeight="1">
      <c r="A66" s="126"/>
      <c r="B66" s="119">
        <f>'Tax Invoice'!D62</f>
        <v>4</v>
      </c>
      <c r="C66" s="10" t="s">
        <v>761</v>
      </c>
      <c r="D66" s="10" t="s">
        <v>825</v>
      </c>
      <c r="E66" s="130" t="s">
        <v>304</v>
      </c>
      <c r="F66" s="148"/>
      <c r="G66" s="149"/>
      <c r="H66" s="11" t="s">
        <v>762</v>
      </c>
      <c r="I66" s="14">
        <f t="shared" si="2"/>
        <v>13.75</v>
      </c>
      <c r="J66" s="14">
        <v>13.75</v>
      </c>
      <c r="K66" s="121">
        <f t="shared" si="3"/>
        <v>55</v>
      </c>
      <c r="L66" s="127"/>
    </row>
    <row r="67" spans="1:12" ht="12.75" customHeight="1">
      <c r="A67" s="126"/>
      <c r="B67" s="119">
        <f>'Tax Invoice'!D63</f>
        <v>2</v>
      </c>
      <c r="C67" s="10" t="s">
        <v>761</v>
      </c>
      <c r="D67" s="10" t="s">
        <v>826</v>
      </c>
      <c r="E67" s="130" t="s">
        <v>320</v>
      </c>
      <c r="F67" s="148"/>
      <c r="G67" s="149"/>
      <c r="H67" s="11" t="s">
        <v>762</v>
      </c>
      <c r="I67" s="14">
        <f t="shared" si="2"/>
        <v>19.04</v>
      </c>
      <c r="J67" s="14">
        <v>19.04</v>
      </c>
      <c r="K67" s="121">
        <f t="shared" si="3"/>
        <v>38.08</v>
      </c>
      <c r="L67" s="127"/>
    </row>
    <row r="68" spans="1:12" ht="12.75" customHeight="1">
      <c r="A68" s="126"/>
      <c r="B68" s="119">
        <f>'Tax Invoice'!D64</f>
        <v>8</v>
      </c>
      <c r="C68" s="10" t="s">
        <v>761</v>
      </c>
      <c r="D68" s="10" t="s">
        <v>827</v>
      </c>
      <c r="E68" s="130" t="s">
        <v>707</v>
      </c>
      <c r="F68" s="148"/>
      <c r="G68" s="149"/>
      <c r="H68" s="11" t="s">
        <v>762</v>
      </c>
      <c r="I68" s="14">
        <f t="shared" si="2"/>
        <v>22.56</v>
      </c>
      <c r="J68" s="14">
        <v>22.56</v>
      </c>
      <c r="K68" s="121">
        <f t="shared" si="3"/>
        <v>180.48</v>
      </c>
      <c r="L68" s="127"/>
    </row>
    <row r="69" spans="1:12" ht="12.75" customHeight="1">
      <c r="A69" s="126"/>
      <c r="B69" s="119">
        <f>'Tax Invoice'!D65</f>
        <v>4</v>
      </c>
      <c r="C69" s="10" t="s">
        <v>763</v>
      </c>
      <c r="D69" s="10" t="s">
        <v>828</v>
      </c>
      <c r="E69" s="130" t="s">
        <v>304</v>
      </c>
      <c r="F69" s="148" t="s">
        <v>279</v>
      </c>
      <c r="G69" s="149"/>
      <c r="H69" s="11" t="s">
        <v>764</v>
      </c>
      <c r="I69" s="14">
        <f t="shared" si="2"/>
        <v>22.56</v>
      </c>
      <c r="J69" s="14">
        <v>22.56</v>
      </c>
      <c r="K69" s="121">
        <f t="shared" si="3"/>
        <v>90.24</v>
      </c>
      <c r="L69" s="127"/>
    </row>
    <row r="70" spans="1:12" ht="12.75" customHeight="1">
      <c r="A70" s="126"/>
      <c r="B70" s="119">
        <f>'Tax Invoice'!D66</f>
        <v>2</v>
      </c>
      <c r="C70" s="10" t="s">
        <v>763</v>
      </c>
      <c r="D70" s="10" t="s">
        <v>829</v>
      </c>
      <c r="E70" s="130" t="s">
        <v>320</v>
      </c>
      <c r="F70" s="148" t="s">
        <v>279</v>
      </c>
      <c r="G70" s="149"/>
      <c r="H70" s="11" t="s">
        <v>764</v>
      </c>
      <c r="I70" s="14">
        <f t="shared" si="2"/>
        <v>26.09</v>
      </c>
      <c r="J70" s="14">
        <v>26.09</v>
      </c>
      <c r="K70" s="121">
        <f t="shared" si="3"/>
        <v>52.18</v>
      </c>
      <c r="L70" s="127"/>
    </row>
    <row r="71" spans="1:12" ht="12.75" customHeight="1">
      <c r="A71" s="126"/>
      <c r="B71" s="119">
        <f>'Tax Invoice'!D67</f>
        <v>8</v>
      </c>
      <c r="C71" s="10" t="s">
        <v>763</v>
      </c>
      <c r="D71" s="10" t="s">
        <v>830</v>
      </c>
      <c r="E71" s="130" t="s">
        <v>707</v>
      </c>
      <c r="F71" s="148" t="s">
        <v>279</v>
      </c>
      <c r="G71" s="149"/>
      <c r="H71" s="11" t="s">
        <v>764</v>
      </c>
      <c r="I71" s="14">
        <f t="shared" si="2"/>
        <v>27.85</v>
      </c>
      <c r="J71" s="14">
        <v>27.85</v>
      </c>
      <c r="K71" s="121">
        <f t="shared" si="3"/>
        <v>222.8</v>
      </c>
      <c r="L71" s="127"/>
    </row>
    <row r="72" spans="1:12" ht="12.75" customHeight="1">
      <c r="A72" s="126"/>
      <c r="B72" s="119">
        <f>'Tax Invoice'!D68</f>
        <v>2</v>
      </c>
      <c r="C72" s="10" t="s">
        <v>765</v>
      </c>
      <c r="D72" s="10" t="s">
        <v>765</v>
      </c>
      <c r="E72" s="130" t="s">
        <v>300</v>
      </c>
      <c r="F72" s="148" t="s">
        <v>490</v>
      </c>
      <c r="G72" s="149"/>
      <c r="H72" s="11" t="s">
        <v>766</v>
      </c>
      <c r="I72" s="14">
        <f t="shared" si="2"/>
        <v>11.99</v>
      </c>
      <c r="J72" s="14">
        <v>11.99</v>
      </c>
      <c r="K72" s="121">
        <f t="shared" si="3"/>
        <v>23.98</v>
      </c>
      <c r="L72" s="127"/>
    </row>
    <row r="73" spans="1:12" ht="12.75" customHeight="1">
      <c r="A73" s="126"/>
      <c r="B73" s="119">
        <f>'Tax Invoice'!D69</f>
        <v>2</v>
      </c>
      <c r="C73" s="10" t="s">
        <v>765</v>
      </c>
      <c r="D73" s="10" t="s">
        <v>765</v>
      </c>
      <c r="E73" s="130" t="s">
        <v>300</v>
      </c>
      <c r="F73" s="148" t="s">
        <v>767</v>
      </c>
      <c r="G73" s="149"/>
      <c r="H73" s="11" t="s">
        <v>766</v>
      </c>
      <c r="I73" s="14">
        <f t="shared" si="2"/>
        <v>11.99</v>
      </c>
      <c r="J73" s="14">
        <v>11.99</v>
      </c>
      <c r="K73" s="121">
        <f t="shared" si="3"/>
        <v>23.98</v>
      </c>
      <c r="L73" s="127"/>
    </row>
    <row r="74" spans="1:12" ht="12.75" customHeight="1">
      <c r="A74" s="126"/>
      <c r="B74" s="119">
        <f>'Tax Invoice'!D70</f>
        <v>2</v>
      </c>
      <c r="C74" s="10" t="s">
        <v>765</v>
      </c>
      <c r="D74" s="10" t="s">
        <v>765</v>
      </c>
      <c r="E74" s="130" t="s">
        <v>300</v>
      </c>
      <c r="F74" s="148" t="s">
        <v>743</v>
      </c>
      <c r="G74" s="149"/>
      <c r="H74" s="11" t="s">
        <v>766</v>
      </c>
      <c r="I74" s="14">
        <f t="shared" si="2"/>
        <v>11.99</v>
      </c>
      <c r="J74" s="14">
        <v>11.99</v>
      </c>
      <c r="K74" s="121">
        <f t="shared" si="3"/>
        <v>23.98</v>
      </c>
      <c r="L74" s="127"/>
    </row>
    <row r="75" spans="1:12" ht="12.75" customHeight="1">
      <c r="A75" s="126"/>
      <c r="B75" s="119">
        <f>'Tax Invoice'!D71</f>
        <v>2</v>
      </c>
      <c r="C75" s="10" t="s">
        <v>765</v>
      </c>
      <c r="D75" s="10" t="s">
        <v>765</v>
      </c>
      <c r="E75" s="130" t="s">
        <v>300</v>
      </c>
      <c r="F75" s="148" t="s">
        <v>768</v>
      </c>
      <c r="G75" s="149"/>
      <c r="H75" s="11" t="s">
        <v>766</v>
      </c>
      <c r="I75" s="14">
        <f t="shared" si="2"/>
        <v>11.99</v>
      </c>
      <c r="J75" s="14">
        <v>11.99</v>
      </c>
      <c r="K75" s="121">
        <f t="shared" si="3"/>
        <v>23.98</v>
      </c>
      <c r="L75" s="127"/>
    </row>
    <row r="76" spans="1:12" ht="12.75" customHeight="1">
      <c r="A76" s="126"/>
      <c r="B76" s="119">
        <f>'Tax Invoice'!D72</f>
        <v>10</v>
      </c>
      <c r="C76" s="10" t="s">
        <v>769</v>
      </c>
      <c r="D76" s="10" t="s">
        <v>831</v>
      </c>
      <c r="E76" s="130" t="s">
        <v>30</v>
      </c>
      <c r="F76" s="148" t="s">
        <v>643</v>
      </c>
      <c r="G76" s="149"/>
      <c r="H76" s="11" t="s">
        <v>770</v>
      </c>
      <c r="I76" s="14">
        <f t="shared" si="2"/>
        <v>17.27</v>
      </c>
      <c r="J76" s="14">
        <v>17.27</v>
      </c>
      <c r="K76" s="121">
        <f t="shared" si="3"/>
        <v>172.7</v>
      </c>
      <c r="L76" s="127"/>
    </row>
    <row r="77" spans="1:12" ht="12.75" customHeight="1">
      <c r="A77" s="126"/>
      <c r="B77" s="119">
        <f>'Tax Invoice'!D73</f>
        <v>2</v>
      </c>
      <c r="C77" s="10" t="s">
        <v>769</v>
      </c>
      <c r="D77" s="10" t="s">
        <v>831</v>
      </c>
      <c r="E77" s="130" t="s">
        <v>30</v>
      </c>
      <c r="F77" s="148" t="s">
        <v>646</v>
      </c>
      <c r="G77" s="149"/>
      <c r="H77" s="11" t="s">
        <v>770</v>
      </c>
      <c r="I77" s="14">
        <f t="shared" si="2"/>
        <v>17.27</v>
      </c>
      <c r="J77" s="14">
        <v>17.27</v>
      </c>
      <c r="K77" s="121">
        <f t="shared" si="3"/>
        <v>34.54</v>
      </c>
      <c r="L77" s="127"/>
    </row>
    <row r="78" spans="1:12" ht="12.75" customHeight="1">
      <c r="A78" s="126"/>
      <c r="B78" s="119">
        <f>'Tax Invoice'!D74</f>
        <v>6</v>
      </c>
      <c r="C78" s="10" t="s">
        <v>771</v>
      </c>
      <c r="D78" s="10" t="s">
        <v>771</v>
      </c>
      <c r="E78" s="130" t="s">
        <v>772</v>
      </c>
      <c r="F78" s="148" t="s">
        <v>30</v>
      </c>
      <c r="G78" s="149"/>
      <c r="H78" s="11" t="s">
        <v>773</v>
      </c>
      <c r="I78" s="14">
        <f t="shared" si="2"/>
        <v>6.7</v>
      </c>
      <c r="J78" s="14">
        <v>6.7</v>
      </c>
      <c r="K78" s="121">
        <f t="shared" si="3"/>
        <v>40.200000000000003</v>
      </c>
      <c r="L78" s="127"/>
    </row>
    <row r="79" spans="1:12" ht="12.75" customHeight="1">
      <c r="A79" s="126"/>
      <c r="B79" s="119">
        <f>'Tax Invoice'!D75</f>
        <v>6</v>
      </c>
      <c r="C79" s="10" t="s">
        <v>771</v>
      </c>
      <c r="D79" s="10" t="s">
        <v>771</v>
      </c>
      <c r="E79" s="130" t="s">
        <v>772</v>
      </c>
      <c r="F79" s="148" t="s">
        <v>31</v>
      </c>
      <c r="G79" s="149"/>
      <c r="H79" s="11" t="s">
        <v>773</v>
      </c>
      <c r="I79" s="14">
        <f t="shared" si="2"/>
        <v>6.7</v>
      </c>
      <c r="J79" s="14">
        <v>6.7</v>
      </c>
      <c r="K79" s="121">
        <f t="shared" si="3"/>
        <v>40.200000000000003</v>
      </c>
      <c r="L79" s="127"/>
    </row>
    <row r="80" spans="1:12" ht="12.75" customHeight="1">
      <c r="A80" s="126"/>
      <c r="B80" s="119">
        <f>'Tax Invoice'!D76</f>
        <v>4</v>
      </c>
      <c r="C80" s="10" t="s">
        <v>662</v>
      </c>
      <c r="D80" s="10" t="s">
        <v>662</v>
      </c>
      <c r="E80" s="130" t="s">
        <v>657</v>
      </c>
      <c r="F80" s="148"/>
      <c r="G80" s="149"/>
      <c r="H80" s="11" t="s">
        <v>664</v>
      </c>
      <c r="I80" s="14">
        <f t="shared" si="2"/>
        <v>5.99</v>
      </c>
      <c r="J80" s="14">
        <v>5.99</v>
      </c>
      <c r="K80" s="121">
        <f t="shared" si="3"/>
        <v>23.96</v>
      </c>
      <c r="L80" s="127"/>
    </row>
    <row r="81" spans="1:12" ht="12.75" customHeight="1">
      <c r="A81" s="126"/>
      <c r="B81" s="119">
        <f>'Tax Invoice'!D77</f>
        <v>4</v>
      </c>
      <c r="C81" s="10" t="s">
        <v>662</v>
      </c>
      <c r="D81" s="10" t="s">
        <v>662</v>
      </c>
      <c r="E81" s="130" t="s">
        <v>72</v>
      </c>
      <c r="F81" s="148"/>
      <c r="G81" s="149"/>
      <c r="H81" s="11" t="s">
        <v>664</v>
      </c>
      <c r="I81" s="14">
        <f t="shared" si="2"/>
        <v>5.99</v>
      </c>
      <c r="J81" s="14">
        <v>5.99</v>
      </c>
      <c r="K81" s="121">
        <f t="shared" si="3"/>
        <v>23.96</v>
      </c>
      <c r="L81" s="127"/>
    </row>
    <row r="82" spans="1:12" ht="24" customHeight="1">
      <c r="A82" s="126"/>
      <c r="B82" s="119">
        <f>'Tax Invoice'!D78</f>
        <v>2</v>
      </c>
      <c r="C82" s="10" t="s">
        <v>774</v>
      </c>
      <c r="D82" s="10" t="s">
        <v>774</v>
      </c>
      <c r="E82" s="130" t="s">
        <v>28</v>
      </c>
      <c r="F82" s="148" t="s">
        <v>218</v>
      </c>
      <c r="G82" s="149"/>
      <c r="H82" s="11" t="s">
        <v>775</v>
      </c>
      <c r="I82" s="14">
        <f t="shared" si="2"/>
        <v>11.99</v>
      </c>
      <c r="J82" s="14">
        <v>11.99</v>
      </c>
      <c r="K82" s="121">
        <f t="shared" si="3"/>
        <v>23.98</v>
      </c>
      <c r="L82" s="127"/>
    </row>
    <row r="83" spans="1:12" ht="24" customHeight="1">
      <c r="A83" s="126"/>
      <c r="B83" s="119">
        <f>'Tax Invoice'!D79</f>
        <v>2</v>
      </c>
      <c r="C83" s="10" t="s">
        <v>774</v>
      </c>
      <c r="D83" s="10" t="s">
        <v>774</v>
      </c>
      <c r="E83" s="130" t="s">
        <v>28</v>
      </c>
      <c r="F83" s="148" t="s">
        <v>276</v>
      </c>
      <c r="G83" s="149"/>
      <c r="H83" s="11" t="s">
        <v>775</v>
      </c>
      <c r="I83" s="14">
        <f t="shared" si="2"/>
        <v>11.99</v>
      </c>
      <c r="J83" s="14">
        <v>11.99</v>
      </c>
      <c r="K83" s="121">
        <f t="shared" si="3"/>
        <v>23.98</v>
      </c>
      <c r="L83" s="127"/>
    </row>
    <row r="84" spans="1:12" ht="36" customHeight="1">
      <c r="A84" s="126"/>
      <c r="B84" s="119">
        <f>'Tax Invoice'!D80</f>
        <v>2</v>
      </c>
      <c r="C84" s="10" t="s">
        <v>776</v>
      </c>
      <c r="D84" s="10" t="s">
        <v>832</v>
      </c>
      <c r="E84" s="130" t="s">
        <v>777</v>
      </c>
      <c r="F84" s="148" t="s">
        <v>271</v>
      </c>
      <c r="G84" s="149"/>
      <c r="H84" s="11" t="s">
        <v>778</v>
      </c>
      <c r="I84" s="14">
        <f t="shared" si="2"/>
        <v>27.85</v>
      </c>
      <c r="J84" s="14">
        <v>27.85</v>
      </c>
      <c r="K84" s="121">
        <f t="shared" si="3"/>
        <v>55.7</v>
      </c>
      <c r="L84" s="127"/>
    </row>
    <row r="85" spans="1:12" ht="36" customHeight="1">
      <c r="A85" s="126"/>
      <c r="B85" s="119">
        <f>'Tax Invoice'!D81</f>
        <v>2</v>
      </c>
      <c r="C85" s="10" t="s">
        <v>776</v>
      </c>
      <c r="D85" s="10" t="s">
        <v>833</v>
      </c>
      <c r="E85" s="130" t="s">
        <v>779</v>
      </c>
      <c r="F85" s="148" t="s">
        <v>218</v>
      </c>
      <c r="G85" s="149"/>
      <c r="H85" s="11" t="s">
        <v>778</v>
      </c>
      <c r="I85" s="14">
        <f t="shared" si="2"/>
        <v>27.85</v>
      </c>
      <c r="J85" s="14">
        <v>27.85</v>
      </c>
      <c r="K85" s="121">
        <f t="shared" si="3"/>
        <v>55.7</v>
      </c>
      <c r="L85" s="127"/>
    </row>
    <row r="86" spans="1:12" ht="36" customHeight="1">
      <c r="A86" s="126"/>
      <c r="B86" s="119">
        <f>'Tax Invoice'!D82</f>
        <v>2</v>
      </c>
      <c r="C86" s="10" t="s">
        <v>776</v>
      </c>
      <c r="D86" s="10" t="s">
        <v>833</v>
      </c>
      <c r="E86" s="130" t="s">
        <v>779</v>
      </c>
      <c r="F86" s="148" t="s">
        <v>271</v>
      </c>
      <c r="G86" s="149"/>
      <c r="H86" s="11" t="s">
        <v>778</v>
      </c>
      <c r="I86" s="14">
        <f t="shared" ref="I86:I117" si="4">ROUNDUP(J86*$N$1,2)</f>
        <v>27.85</v>
      </c>
      <c r="J86" s="14">
        <v>27.85</v>
      </c>
      <c r="K86" s="121">
        <f t="shared" ref="K86:K117" si="5">I86*B86</f>
        <v>55.7</v>
      </c>
      <c r="L86" s="127"/>
    </row>
    <row r="87" spans="1:12" ht="36" customHeight="1">
      <c r="A87" s="126"/>
      <c r="B87" s="119">
        <f>'Tax Invoice'!D83</f>
        <v>2</v>
      </c>
      <c r="C87" s="10" t="s">
        <v>776</v>
      </c>
      <c r="D87" s="10" t="s">
        <v>833</v>
      </c>
      <c r="E87" s="130" t="s">
        <v>779</v>
      </c>
      <c r="F87" s="148" t="s">
        <v>317</v>
      </c>
      <c r="G87" s="149"/>
      <c r="H87" s="11" t="s">
        <v>778</v>
      </c>
      <c r="I87" s="14">
        <f t="shared" si="4"/>
        <v>27.85</v>
      </c>
      <c r="J87" s="14">
        <v>27.85</v>
      </c>
      <c r="K87" s="121">
        <f t="shared" si="5"/>
        <v>55.7</v>
      </c>
      <c r="L87" s="127"/>
    </row>
    <row r="88" spans="1:12" ht="36" customHeight="1">
      <c r="A88" s="126"/>
      <c r="B88" s="119">
        <f>'Tax Invoice'!D84</f>
        <v>5</v>
      </c>
      <c r="C88" s="10" t="s">
        <v>776</v>
      </c>
      <c r="D88" s="10" t="s">
        <v>834</v>
      </c>
      <c r="E88" s="130" t="s">
        <v>236</v>
      </c>
      <c r="F88" s="148" t="s">
        <v>112</v>
      </c>
      <c r="G88" s="149"/>
      <c r="H88" s="11" t="s">
        <v>778</v>
      </c>
      <c r="I88" s="14">
        <f t="shared" si="4"/>
        <v>29.61</v>
      </c>
      <c r="J88" s="14">
        <v>29.61</v>
      </c>
      <c r="K88" s="121">
        <f t="shared" si="5"/>
        <v>148.05000000000001</v>
      </c>
      <c r="L88" s="127"/>
    </row>
    <row r="89" spans="1:12" ht="36" customHeight="1">
      <c r="A89" s="126"/>
      <c r="B89" s="119">
        <f>'Tax Invoice'!D85</f>
        <v>4</v>
      </c>
      <c r="C89" s="10" t="s">
        <v>776</v>
      </c>
      <c r="D89" s="10" t="s">
        <v>834</v>
      </c>
      <c r="E89" s="130" t="s">
        <v>236</v>
      </c>
      <c r="F89" s="148" t="s">
        <v>218</v>
      </c>
      <c r="G89" s="149"/>
      <c r="H89" s="11" t="s">
        <v>778</v>
      </c>
      <c r="I89" s="14">
        <f t="shared" si="4"/>
        <v>29.61</v>
      </c>
      <c r="J89" s="14">
        <v>29.61</v>
      </c>
      <c r="K89" s="121">
        <f t="shared" si="5"/>
        <v>118.44</v>
      </c>
      <c r="L89" s="127"/>
    </row>
    <row r="90" spans="1:12" ht="36" customHeight="1">
      <c r="A90" s="126"/>
      <c r="B90" s="119">
        <f>'Tax Invoice'!D86</f>
        <v>2</v>
      </c>
      <c r="C90" s="10" t="s">
        <v>776</v>
      </c>
      <c r="D90" s="10" t="s">
        <v>834</v>
      </c>
      <c r="E90" s="130" t="s">
        <v>236</v>
      </c>
      <c r="F90" s="148" t="s">
        <v>269</v>
      </c>
      <c r="G90" s="149"/>
      <c r="H90" s="11" t="s">
        <v>778</v>
      </c>
      <c r="I90" s="14">
        <f t="shared" si="4"/>
        <v>29.61</v>
      </c>
      <c r="J90" s="14">
        <v>29.61</v>
      </c>
      <c r="K90" s="121">
        <f t="shared" si="5"/>
        <v>59.22</v>
      </c>
      <c r="L90" s="127"/>
    </row>
    <row r="91" spans="1:12" ht="36" customHeight="1">
      <c r="A91" s="126"/>
      <c r="B91" s="119">
        <f>'Tax Invoice'!D87</f>
        <v>18</v>
      </c>
      <c r="C91" s="10" t="s">
        <v>776</v>
      </c>
      <c r="D91" s="10" t="s">
        <v>834</v>
      </c>
      <c r="E91" s="130" t="s">
        <v>236</v>
      </c>
      <c r="F91" s="148" t="s">
        <v>220</v>
      </c>
      <c r="G91" s="149"/>
      <c r="H91" s="11" t="s">
        <v>778</v>
      </c>
      <c r="I91" s="14">
        <f t="shared" si="4"/>
        <v>29.61</v>
      </c>
      <c r="J91" s="14">
        <v>29.61</v>
      </c>
      <c r="K91" s="121">
        <f t="shared" si="5"/>
        <v>532.98</v>
      </c>
      <c r="L91" s="127"/>
    </row>
    <row r="92" spans="1:12" ht="36" customHeight="1">
      <c r="A92" s="126"/>
      <c r="B92" s="119">
        <f>'Tax Invoice'!D88</f>
        <v>9</v>
      </c>
      <c r="C92" s="10" t="s">
        <v>776</v>
      </c>
      <c r="D92" s="10" t="s">
        <v>834</v>
      </c>
      <c r="E92" s="130" t="s">
        <v>237</v>
      </c>
      <c r="F92" s="148" t="s">
        <v>112</v>
      </c>
      <c r="G92" s="149"/>
      <c r="H92" s="11" t="s">
        <v>778</v>
      </c>
      <c r="I92" s="14">
        <f t="shared" si="4"/>
        <v>29.61</v>
      </c>
      <c r="J92" s="14">
        <v>29.61</v>
      </c>
      <c r="K92" s="121">
        <f t="shared" si="5"/>
        <v>266.49</v>
      </c>
      <c r="L92" s="127"/>
    </row>
    <row r="93" spans="1:12" ht="36" customHeight="1">
      <c r="A93" s="126"/>
      <c r="B93" s="119">
        <f>'Tax Invoice'!D89</f>
        <v>6</v>
      </c>
      <c r="C93" s="10" t="s">
        <v>776</v>
      </c>
      <c r="D93" s="10" t="s">
        <v>834</v>
      </c>
      <c r="E93" s="130" t="s">
        <v>237</v>
      </c>
      <c r="F93" s="148" t="s">
        <v>216</v>
      </c>
      <c r="G93" s="149"/>
      <c r="H93" s="11" t="s">
        <v>778</v>
      </c>
      <c r="I93" s="14">
        <f t="shared" si="4"/>
        <v>29.61</v>
      </c>
      <c r="J93" s="14">
        <v>29.61</v>
      </c>
      <c r="K93" s="121">
        <f t="shared" si="5"/>
        <v>177.66</v>
      </c>
      <c r="L93" s="127"/>
    </row>
    <row r="94" spans="1:12" ht="36" customHeight="1">
      <c r="A94" s="126"/>
      <c r="B94" s="119">
        <f>'Tax Invoice'!D90</f>
        <v>4</v>
      </c>
      <c r="C94" s="10" t="s">
        <v>776</v>
      </c>
      <c r="D94" s="10" t="s">
        <v>834</v>
      </c>
      <c r="E94" s="130" t="s">
        <v>237</v>
      </c>
      <c r="F94" s="148" t="s">
        <v>218</v>
      </c>
      <c r="G94" s="149"/>
      <c r="H94" s="11" t="s">
        <v>778</v>
      </c>
      <c r="I94" s="14">
        <f t="shared" si="4"/>
        <v>29.61</v>
      </c>
      <c r="J94" s="14">
        <v>29.61</v>
      </c>
      <c r="K94" s="121">
        <f t="shared" si="5"/>
        <v>118.44</v>
      </c>
      <c r="L94" s="127"/>
    </row>
    <row r="95" spans="1:12" ht="36" customHeight="1">
      <c r="A95" s="126"/>
      <c r="B95" s="119">
        <f>'Tax Invoice'!D91</f>
        <v>1</v>
      </c>
      <c r="C95" s="10" t="s">
        <v>776</v>
      </c>
      <c r="D95" s="10" t="s">
        <v>834</v>
      </c>
      <c r="E95" s="130" t="s">
        <v>237</v>
      </c>
      <c r="F95" s="148" t="s">
        <v>220</v>
      </c>
      <c r="G95" s="149"/>
      <c r="H95" s="11" t="s">
        <v>778</v>
      </c>
      <c r="I95" s="14">
        <f t="shared" si="4"/>
        <v>29.61</v>
      </c>
      <c r="J95" s="14">
        <v>29.61</v>
      </c>
      <c r="K95" s="121">
        <f t="shared" si="5"/>
        <v>29.61</v>
      </c>
      <c r="L95" s="127"/>
    </row>
    <row r="96" spans="1:12" ht="36" customHeight="1">
      <c r="A96" s="126"/>
      <c r="B96" s="119">
        <f>'Tax Invoice'!D92</f>
        <v>1</v>
      </c>
      <c r="C96" s="10" t="s">
        <v>776</v>
      </c>
      <c r="D96" s="10" t="s">
        <v>834</v>
      </c>
      <c r="E96" s="130" t="s">
        <v>237</v>
      </c>
      <c r="F96" s="148" t="s">
        <v>274</v>
      </c>
      <c r="G96" s="149"/>
      <c r="H96" s="11" t="s">
        <v>778</v>
      </c>
      <c r="I96" s="14">
        <f t="shared" si="4"/>
        <v>29.61</v>
      </c>
      <c r="J96" s="14">
        <v>29.61</v>
      </c>
      <c r="K96" s="121">
        <f t="shared" si="5"/>
        <v>29.61</v>
      </c>
      <c r="L96" s="127"/>
    </row>
    <row r="97" spans="1:12" ht="36" customHeight="1">
      <c r="A97" s="126"/>
      <c r="B97" s="119">
        <f>'Tax Invoice'!D93</f>
        <v>6</v>
      </c>
      <c r="C97" s="10" t="s">
        <v>776</v>
      </c>
      <c r="D97" s="10" t="s">
        <v>834</v>
      </c>
      <c r="E97" s="130" t="s">
        <v>237</v>
      </c>
      <c r="F97" s="148" t="s">
        <v>317</v>
      </c>
      <c r="G97" s="149"/>
      <c r="H97" s="11" t="s">
        <v>778</v>
      </c>
      <c r="I97" s="14">
        <f t="shared" si="4"/>
        <v>29.61</v>
      </c>
      <c r="J97" s="14">
        <v>29.61</v>
      </c>
      <c r="K97" s="121">
        <f t="shared" si="5"/>
        <v>177.66</v>
      </c>
      <c r="L97" s="127"/>
    </row>
    <row r="98" spans="1:12" ht="36" customHeight="1">
      <c r="A98" s="126"/>
      <c r="B98" s="119">
        <f>'Tax Invoice'!D94</f>
        <v>2</v>
      </c>
      <c r="C98" s="10" t="s">
        <v>776</v>
      </c>
      <c r="D98" s="10" t="s">
        <v>835</v>
      </c>
      <c r="E98" s="130" t="s">
        <v>240</v>
      </c>
      <c r="F98" s="148" t="s">
        <v>220</v>
      </c>
      <c r="G98" s="149"/>
      <c r="H98" s="11" t="s">
        <v>778</v>
      </c>
      <c r="I98" s="14">
        <f t="shared" si="4"/>
        <v>31.37</v>
      </c>
      <c r="J98" s="14">
        <v>31.37</v>
      </c>
      <c r="K98" s="121">
        <f t="shared" si="5"/>
        <v>62.74</v>
      </c>
      <c r="L98" s="127"/>
    </row>
    <row r="99" spans="1:12" ht="36" customHeight="1">
      <c r="A99" s="126"/>
      <c r="B99" s="119">
        <f>'Tax Invoice'!D95</f>
        <v>2</v>
      </c>
      <c r="C99" s="10" t="s">
        <v>776</v>
      </c>
      <c r="D99" s="10" t="s">
        <v>835</v>
      </c>
      <c r="E99" s="130" t="s">
        <v>240</v>
      </c>
      <c r="F99" s="148" t="s">
        <v>274</v>
      </c>
      <c r="G99" s="149"/>
      <c r="H99" s="11" t="s">
        <v>778</v>
      </c>
      <c r="I99" s="14">
        <f t="shared" si="4"/>
        <v>31.37</v>
      </c>
      <c r="J99" s="14">
        <v>31.37</v>
      </c>
      <c r="K99" s="121">
        <f t="shared" si="5"/>
        <v>62.74</v>
      </c>
      <c r="L99" s="127"/>
    </row>
    <row r="100" spans="1:12" ht="36" customHeight="1">
      <c r="A100" s="126"/>
      <c r="B100" s="119">
        <f>'Tax Invoice'!D96</f>
        <v>2</v>
      </c>
      <c r="C100" s="10" t="s">
        <v>776</v>
      </c>
      <c r="D100" s="10" t="s">
        <v>835</v>
      </c>
      <c r="E100" s="130" t="s">
        <v>240</v>
      </c>
      <c r="F100" s="148" t="s">
        <v>317</v>
      </c>
      <c r="G100" s="149"/>
      <c r="H100" s="11" t="s">
        <v>778</v>
      </c>
      <c r="I100" s="14">
        <f t="shared" si="4"/>
        <v>31.37</v>
      </c>
      <c r="J100" s="14">
        <v>31.37</v>
      </c>
      <c r="K100" s="121">
        <f t="shared" si="5"/>
        <v>62.74</v>
      </c>
      <c r="L100" s="127"/>
    </row>
    <row r="101" spans="1:12" ht="24" customHeight="1">
      <c r="A101" s="126"/>
      <c r="B101" s="119">
        <f>'Tax Invoice'!D97</f>
        <v>2</v>
      </c>
      <c r="C101" s="10" t="s">
        <v>780</v>
      </c>
      <c r="D101" s="10" t="s">
        <v>780</v>
      </c>
      <c r="E101" s="130" t="s">
        <v>278</v>
      </c>
      <c r="F101" s="148"/>
      <c r="G101" s="149"/>
      <c r="H101" s="11" t="s">
        <v>781</v>
      </c>
      <c r="I101" s="14">
        <f t="shared" si="4"/>
        <v>17.27</v>
      </c>
      <c r="J101" s="14">
        <v>17.27</v>
      </c>
      <c r="K101" s="121">
        <f t="shared" si="5"/>
        <v>34.54</v>
      </c>
      <c r="L101" s="127"/>
    </row>
    <row r="102" spans="1:12" ht="24" customHeight="1">
      <c r="A102" s="126"/>
      <c r="B102" s="119">
        <f>'Tax Invoice'!D98</f>
        <v>3</v>
      </c>
      <c r="C102" s="10" t="s">
        <v>782</v>
      </c>
      <c r="D102" s="10" t="s">
        <v>782</v>
      </c>
      <c r="E102" s="130" t="s">
        <v>28</v>
      </c>
      <c r="F102" s="148" t="s">
        <v>768</v>
      </c>
      <c r="G102" s="149"/>
      <c r="H102" s="11" t="s">
        <v>783</v>
      </c>
      <c r="I102" s="14">
        <f t="shared" si="4"/>
        <v>20.8</v>
      </c>
      <c r="J102" s="14">
        <v>20.8</v>
      </c>
      <c r="K102" s="121">
        <f t="shared" si="5"/>
        <v>62.400000000000006</v>
      </c>
      <c r="L102" s="127"/>
    </row>
    <row r="103" spans="1:12" ht="24" customHeight="1">
      <c r="A103" s="126"/>
      <c r="B103" s="119">
        <f>'Tax Invoice'!D99</f>
        <v>3</v>
      </c>
      <c r="C103" s="10" t="s">
        <v>782</v>
      </c>
      <c r="D103" s="10" t="s">
        <v>782</v>
      </c>
      <c r="E103" s="130" t="s">
        <v>30</v>
      </c>
      <c r="F103" s="148" t="s">
        <v>768</v>
      </c>
      <c r="G103" s="149"/>
      <c r="H103" s="11" t="s">
        <v>783</v>
      </c>
      <c r="I103" s="14">
        <f t="shared" si="4"/>
        <v>20.8</v>
      </c>
      <c r="J103" s="14">
        <v>20.8</v>
      </c>
      <c r="K103" s="121">
        <f t="shared" si="5"/>
        <v>62.400000000000006</v>
      </c>
      <c r="L103" s="127"/>
    </row>
    <row r="104" spans="1:12" ht="12.75" customHeight="1">
      <c r="A104" s="126"/>
      <c r="B104" s="119">
        <f>'Tax Invoice'!D100</f>
        <v>3</v>
      </c>
      <c r="C104" s="10" t="s">
        <v>784</v>
      </c>
      <c r="D104" s="10" t="s">
        <v>784</v>
      </c>
      <c r="E104" s="130" t="s">
        <v>28</v>
      </c>
      <c r="F104" s="148" t="s">
        <v>279</v>
      </c>
      <c r="G104" s="149"/>
      <c r="H104" s="11" t="s">
        <v>785</v>
      </c>
      <c r="I104" s="14">
        <f t="shared" si="4"/>
        <v>20.8</v>
      </c>
      <c r="J104" s="14">
        <v>20.8</v>
      </c>
      <c r="K104" s="121">
        <f t="shared" si="5"/>
        <v>62.400000000000006</v>
      </c>
      <c r="L104" s="127"/>
    </row>
    <row r="105" spans="1:12" ht="12.75" customHeight="1">
      <c r="A105" s="126"/>
      <c r="B105" s="119">
        <f>'Tax Invoice'!D101</f>
        <v>3</v>
      </c>
      <c r="C105" s="10" t="s">
        <v>784</v>
      </c>
      <c r="D105" s="10" t="s">
        <v>784</v>
      </c>
      <c r="E105" s="130" t="s">
        <v>30</v>
      </c>
      <c r="F105" s="148" t="s">
        <v>279</v>
      </c>
      <c r="G105" s="149"/>
      <c r="H105" s="11" t="s">
        <v>785</v>
      </c>
      <c r="I105" s="14">
        <f t="shared" si="4"/>
        <v>20.8</v>
      </c>
      <c r="J105" s="14">
        <v>20.8</v>
      </c>
      <c r="K105" s="121">
        <f t="shared" si="5"/>
        <v>62.400000000000006</v>
      </c>
      <c r="L105" s="127"/>
    </row>
    <row r="106" spans="1:12" ht="36" customHeight="1">
      <c r="A106" s="126"/>
      <c r="B106" s="119">
        <f>'Tax Invoice'!D102</f>
        <v>3</v>
      </c>
      <c r="C106" s="10" t="s">
        <v>786</v>
      </c>
      <c r="D106" s="10" t="s">
        <v>786</v>
      </c>
      <c r="E106" s="130" t="s">
        <v>31</v>
      </c>
      <c r="F106" s="148" t="s">
        <v>112</v>
      </c>
      <c r="G106" s="149"/>
      <c r="H106" s="11" t="s">
        <v>787</v>
      </c>
      <c r="I106" s="14">
        <f t="shared" si="4"/>
        <v>71.209999999999994</v>
      </c>
      <c r="J106" s="14">
        <v>71.209999999999994</v>
      </c>
      <c r="K106" s="121">
        <f t="shared" si="5"/>
        <v>213.63</v>
      </c>
      <c r="L106" s="127"/>
    </row>
    <row r="107" spans="1:12" ht="12.75" customHeight="1">
      <c r="A107" s="126"/>
      <c r="B107" s="119">
        <f>'Tax Invoice'!D103</f>
        <v>2</v>
      </c>
      <c r="C107" s="10" t="s">
        <v>788</v>
      </c>
      <c r="D107" s="10" t="s">
        <v>836</v>
      </c>
      <c r="E107" s="130" t="s">
        <v>789</v>
      </c>
      <c r="F107" s="148"/>
      <c r="G107" s="149"/>
      <c r="H107" s="11" t="s">
        <v>790</v>
      </c>
      <c r="I107" s="14">
        <f t="shared" si="4"/>
        <v>34.9</v>
      </c>
      <c r="J107" s="14">
        <v>34.9</v>
      </c>
      <c r="K107" s="121">
        <f t="shared" si="5"/>
        <v>69.8</v>
      </c>
      <c r="L107" s="127"/>
    </row>
    <row r="108" spans="1:12" ht="12.75" customHeight="1">
      <c r="A108" s="126"/>
      <c r="B108" s="119">
        <f>'Tax Invoice'!D104</f>
        <v>2</v>
      </c>
      <c r="C108" s="10" t="s">
        <v>788</v>
      </c>
      <c r="D108" s="10" t="s">
        <v>837</v>
      </c>
      <c r="E108" s="130" t="s">
        <v>791</v>
      </c>
      <c r="F108" s="148"/>
      <c r="G108" s="149"/>
      <c r="H108" s="11" t="s">
        <v>790</v>
      </c>
      <c r="I108" s="14">
        <f t="shared" si="4"/>
        <v>45.47</v>
      </c>
      <c r="J108" s="14">
        <v>45.47</v>
      </c>
      <c r="K108" s="121">
        <f t="shared" si="5"/>
        <v>90.94</v>
      </c>
      <c r="L108" s="127"/>
    </row>
    <row r="109" spans="1:12" ht="12.75" customHeight="1">
      <c r="A109" s="126"/>
      <c r="B109" s="119">
        <f>'Tax Invoice'!D105</f>
        <v>2</v>
      </c>
      <c r="C109" s="10" t="s">
        <v>788</v>
      </c>
      <c r="D109" s="10" t="s">
        <v>838</v>
      </c>
      <c r="E109" s="130" t="s">
        <v>792</v>
      </c>
      <c r="F109" s="148"/>
      <c r="G109" s="149"/>
      <c r="H109" s="11" t="s">
        <v>790</v>
      </c>
      <c r="I109" s="14">
        <f t="shared" si="4"/>
        <v>64.86</v>
      </c>
      <c r="J109" s="14">
        <v>64.86</v>
      </c>
      <c r="K109" s="121">
        <f t="shared" si="5"/>
        <v>129.72</v>
      </c>
      <c r="L109" s="127"/>
    </row>
    <row r="110" spans="1:12" ht="12.75" customHeight="1">
      <c r="A110" s="126"/>
      <c r="B110" s="119">
        <f>'Tax Invoice'!D106</f>
        <v>2</v>
      </c>
      <c r="C110" s="10" t="s">
        <v>788</v>
      </c>
      <c r="D110" s="10" t="s">
        <v>839</v>
      </c>
      <c r="E110" s="130" t="s">
        <v>793</v>
      </c>
      <c r="F110" s="148"/>
      <c r="G110" s="149"/>
      <c r="H110" s="11" t="s">
        <v>790</v>
      </c>
      <c r="I110" s="14">
        <f t="shared" si="4"/>
        <v>94.82</v>
      </c>
      <c r="J110" s="14">
        <v>94.82</v>
      </c>
      <c r="K110" s="121">
        <f t="shared" si="5"/>
        <v>189.64</v>
      </c>
      <c r="L110" s="127"/>
    </row>
    <row r="111" spans="1:12" ht="24" customHeight="1">
      <c r="A111" s="126"/>
      <c r="B111" s="119">
        <f>'Tax Invoice'!D107</f>
        <v>4</v>
      </c>
      <c r="C111" s="10" t="s">
        <v>794</v>
      </c>
      <c r="D111" s="10" t="s">
        <v>794</v>
      </c>
      <c r="E111" s="130"/>
      <c r="F111" s="148"/>
      <c r="G111" s="149"/>
      <c r="H111" s="11" t="s">
        <v>795</v>
      </c>
      <c r="I111" s="14">
        <f t="shared" si="4"/>
        <v>4.9400000000000004</v>
      </c>
      <c r="J111" s="14">
        <v>4.9400000000000004</v>
      </c>
      <c r="K111" s="121">
        <f t="shared" si="5"/>
        <v>19.760000000000002</v>
      </c>
      <c r="L111" s="127"/>
    </row>
    <row r="112" spans="1:12" ht="12.75" customHeight="1">
      <c r="A112" s="126"/>
      <c r="B112" s="119">
        <f>'Tax Invoice'!D108</f>
        <v>4</v>
      </c>
      <c r="C112" s="10" t="s">
        <v>796</v>
      </c>
      <c r="D112" s="10" t="s">
        <v>840</v>
      </c>
      <c r="E112" s="130" t="s">
        <v>797</v>
      </c>
      <c r="F112" s="148"/>
      <c r="G112" s="149"/>
      <c r="H112" s="11" t="s">
        <v>798</v>
      </c>
      <c r="I112" s="14">
        <f t="shared" si="4"/>
        <v>49</v>
      </c>
      <c r="J112" s="14">
        <v>49</v>
      </c>
      <c r="K112" s="121">
        <f t="shared" si="5"/>
        <v>196</v>
      </c>
      <c r="L112" s="127"/>
    </row>
    <row r="113" spans="1:12" ht="12.75" customHeight="1">
      <c r="A113" s="126"/>
      <c r="B113" s="119">
        <f>'Tax Invoice'!D109</f>
        <v>4</v>
      </c>
      <c r="C113" s="10" t="s">
        <v>796</v>
      </c>
      <c r="D113" s="10" t="s">
        <v>841</v>
      </c>
      <c r="E113" s="130" t="s">
        <v>792</v>
      </c>
      <c r="F113" s="148"/>
      <c r="G113" s="149"/>
      <c r="H113" s="11" t="s">
        <v>798</v>
      </c>
      <c r="I113" s="14">
        <f t="shared" si="4"/>
        <v>52.52</v>
      </c>
      <c r="J113" s="14">
        <v>52.52</v>
      </c>
      <c r="K113" s="121">
        <f t="shared" si="5"/>
        <v>210.08</v>
      </c>
      <c r="L113" s="127"/>
    </row>
    <row r="114" spans="1:12" ht="12.75" customHeight="1">
      <c r="A114" s="126"/>
      <c r="B114" s="119">
        <f>'Tax Invoice'!D110</f>
        <v>4</v>
      </c>
      <c r="C114" s="10" t="s">
        <v>796</v>
      </c>
      <c r="D114" s="10" t="s">
        <v>842</v>
      </c>
      <c r="E114" s="130" t="s">
        <v>793</v>
      </c>
      <c r="F114" s="148"/>
      <c r="G114" s="149"/>
      <c r="H114" s="11" t="s">
        <v>798</v>
      </c>
      <c r="I114" s="14">
        <f t="shared" si="4"/>
        <v>66.62</v>
      </c>
      <c r="J114" s="14">
        <v>66.62</v>
      </c>
      <c r="K114" s="121">
        <f t="shared" si="5"/>
        <v>266.48</v>
      </c>
      <c r="L114" s="127"/>
    </row>
    <row r="115" spans="1:12" ht="12.75" customHeight="1">
      <c r="A115" s="126"/>
      <c r="B115" s="119">
        <f>'Tax Invoice'!D111</f>
        <v>4</v>
      </c>
      <c r="C115" s="10" t="s">
        <v>796</v>
      </c>
      <c r="D115" s="10" t="s">
        <v>843</v>
      </c>
      <c r="E115" s="130" t="s">
        <v>799</v>
      </c>
      <c r="F115" s="148"/>
      <c r="G115" s="149"/>
      <c r="H115" s="11" t="s">
        <v>798</v>
      </c>
      <c r="I115" s="14">
        <f t="shared" si="4"/>
        <v>82.49</v>
      </c>
      <c r="J115" s="14">
        <v>82.49</v>
      </c>
      <c r="K115" s="121">
        <f t="shared" si="5"/>
        <v>329.96</v>
      </c>
      <c r="L115" s="127"/>
    </row>
    <row r="116" spans="1:12" ht="12.75" customHeight="1">
      <c r="A116" s="126"/>
      <c r="B116" s="119">
        <f>'Tax Invoice'!D112</f>
        <v>10</v>
      </c>
      <c r="C116" s="10" t="s">
        <v>796</v>
      </c>
      <c r="D116" s="10" t="s">
        <v>844</v>
      </c>
      <c r="E116" s="130" t="s">
        <v>800</v>
      </c>
      <c r="F116" s="148"/>
      <c r="G116" s="149"/>
      <c r="H116" s="11" t="s">
        <v>798</v>
      </c>
      <c r="I116" s="14">
        <f t="shared" si="4"/>
        <v>117.74</v>
      </c>
      <c r="J116" s="14">
        <v>117.74</v>
      </c>
      <c r="K116" s="121">
        <f t="shared" si="5"/>
        <v>1177.3999999999999</v>
      </c>
      <c r="L116" s="133"/>
    </row>
    <row r="117" spans="1:12" ht="12.75" customHeight="1">
      <c r="A117" s="126"/>
      <c r="B117" s="119">
        <f>'Tax Invoice'!D113</f>
        <v>14</v>
      </c>
      <c r="C117" s="10" t="s">
        <v>796</v>
      </c>
      <c r="D117" s="10" t="s">
        <v>845</v>
      </c>
      <c r="E117" s="130" t="s">
        <v>801</v>
      </c>
      <c r="F117" s="148"/>
      <c r="G117" s="149"/>
      <c r="H117" s="11" t="s">
        <v>798</v>
      </c>
      <c r="I117" s="14">
        <f t="shared" si="4"/>
        <v>144.16999999999999</v>
      </c>
      <c r="J117" s="14">
        <v>144.16999999999999</v>
      </c>
      <c r="K117" s="121">
        <f t="shared" si="5"/>
        <v>2018.3799999999999</v>
      </c>
      <c r="L117" s="133"/>
    </row>
    <row r="118" spans="1:12" ht="24" customHeight="1">
      <c r="A118" s="126"/>
      <c r="B118" s="119">
        <f>'Tax Invoice'!D114</f>
        <v>4</v>
      </c>
      <c r="C118" s="10" t="s">
        <v>802</v>
      </c>
      <c r="D118" s="10" t="s">
        <v>846</v>
      </c>
      <c r="E118" s="130" t="s">
        <v>799</v>
      </c>
      <c r="F118" s="148"/>
      <c r="G118" s="149"/>
      <c r="H118" s="11" t="s">
        <v>803</v>
      </c>
      <c r="I118" s="14">
        <f t="shared" ref="I118:I149" si="6">ROUNDUP(J118*$N$1,2)</f>
        <v>23.97</v>
      </c>
      <c r="J118" s="14">
        <v>23.97</v>
      </c>
      <c r="K118" s="121">
        <f t="shared" ref="K118:K130" si="7">I118*B118</f>
        <v>95.88</v>
      </c>
      <c r="L118" s="127"/>
    </row>
    <row r="119" spans="1:12" ht="12.75" customHeight="1">
      <c r="A119" s="126"/>
      <c r="B119" s="119">
        <f>'Tax Invoice'!D115</f>
        <v>4</v>
      </c>
      <c r="C119" s="10" t="s">
        <v>650</v>
      </c>
      <c r="D119" s="10" t="s">
        <v>650</v>
      </c>
      <c r="E119" s="130" t="s">
        <v>641</v>
      </c>
      <c r="F119" s="148"/>
      <c r="G119" s="149"/>
      <c r="H119" s="11" t="s">
        <v>652</v>
      </c>
      <c r="I119" s="14">
        <f t="shared" si="6"/>
        <v>4.9400000000000004</v>
      </c>
      <c r="J119" s="14">
        <v>4.9400000000000004</v>
      </c>
      <c r="K119" s="121">
        <f t="shared" si="7"/>
        <v>19.760000000000002</v>
      </c>
      <c r="L119" s="127"/>
    </row>
    <row r="120" spans="1:12" ht="12.75" customHeight="1">
      <c r="A120" s="126"/>
      <c r="B120" s="119">
        <f>'Tax Invoice'!D116</f>
        <v>1</v>
      </c>
      <c r="C120" s="10" t="s">
        <v>804</v>
      </c>
      <c r="D120" s="10" t="s">
        <v>804</v>
      </c>
      <c r="E120" s="130" t="s">
        <v>31</v>
      </c>
      <c r="F120" s="148"/>
      <c r="G120" s="149"/>
      <c r="H120" s="11" t="s">
        <v>805</v>
      </c>
      <c r="I120" s="14">
        <f t="shared" si="6"/>
        <v>34.9</v>
      </c>
      <c r="J120" s="14">
        <v>34.9</v>
      </c>
      <c r="K120" s="121">
        <f t="shared" si="7"/>
        <v>34.9</v>
      </c>
      <c r="L120" s="127"/>
    </row>
    <row r="121" spans="1:12" ht="24" customHeight="1">
      <c r="A121" s="126"/>
      <c r="B121" s="119">
        <f>'Tax Invoice'!D117</f>
        <v>4</v>
      </c>
      <c r="C121" s="10" t="s">
        <v>806</v>
      </c>
      <c r="D121" s="10" t="s">
        <v>806</v>
      </c>
      <c r="E121" s="130" t="s">
        <v>269</v>
      </c>
      <c r="F121" s="148" t="s">
        <v>28</v>
      </c>
      <c r="G121" s="149"/>
      <c r="H121" s="11" t="s">
        <v>807</v>
      </c>
      <c r="I121" s="14">
        <f t="shared" si="6"/>
        <v>56.05</v>
      </c>
      <c r="J121" s="14">
        <v>56.05</v>
      </c>
      <c r="K121" s="121">
        <f t="shared" si="7"/>
        <v>224.2</v>
      </c>
      <c r="L121" s="127"/>
    </row>
    <row r="122" spans="1:12" ht="12.75" customHeight="1">
      <c r="A122" s="126"/>
      <c r="B122" s="119">
        <f>'Tax Invoice'!D118</f>
        <v>1</v>
      </c>
      <c r="C122" s="10" t="s">
        <v>808</v>
      </c>
      <c r="D122" s="10" t="s">
        <v>808</v>
      </c>
      <c r="E122" s="130" t="s">
        <v>31</v>
      </c>
      <c r="F122" s="148" t="s">
        <v>279</v>
      </c>
      <c r="G122" s="149"/>
      <c r="H122" s="11" t="s">
        <v>809</v>
      </c>
      <c r="I122" s="14">
        <f t="shared" si="6"/>
        <v>51.82</v>
      </c>
      <c r="J122" s="14">
        <v>51.82</v>
      </c>
      <c r="K122" s="121">
        <f t="shared" si="7"/>
        <v>51.82</v>
      </c>
      <c r="L122" s="127"/>
    </row>
    <row r="123" spans="1:12" ht="24" customHeight="1">
      <c r="A123" s="126"/>
      <c r="B123" s="119">
        <f>'Tax Invoice'!D119</f>
        <v>2</v>
      </c>
      <c r="C123" s="10" t="s">
        <v>810</v>
      </c>
      <c r="D123" s="10" t="s">
        <v>810</v>
      </c>
      <c r="E123" s="130" t="s">
        <v>279</v>
      </c>
      <c r="F123" s="148" t="s">
        <v>30</v>
      </c>
      <c r="G123" s="149"/>
      <c r="H123" s="11" t="s">
        <v>811</v>
      </c>
      <c r="I123" s="14">
        <f t="shared" si="6"/>
        <v>59.57</v>
      </c>
      <c r="J123" s="14">
        <v>59.57</v>
      </c>
      <c r="K123" s="121">
        <f t="shared" si="7"/>
        <v>119.14</v>
      </c>
      <c r="L123" s="127"/>
    </row>
    <row r="124" spans="1:12" ht="24" customHeight="1">
      <c r="A124" s="126"/>
      <c r="B124" s="119">
        <f>'Tax Invoice'!D120</f>
        <v>1</v>
      </c>
      <c r="C124" s="10" t="s">
        <v>812</v>
      </c>
      <c r="D124" s="10" t="s">
        <v>847</v>
      </c>
      <c r="E124" s="130" t="s">
        <v>42</v>
      </c>
      <c r="F124" s="148"/>
      <c r="G124" s="149"/>
      <c r="H124" s="11" t="s">
        <v>813</v>
      </c>
      <c r="I124" s="14">
        <f t="shared" si="6"/>
        <v>43.71</v>
      </c>
      <c r="J124" s="14">
        <v>43.71</v>
      </c>
      <c r="K124" s="121">
        <f t="shared" si="7"/>
        <v>43.71</v>
      </c>
      <c r="L124" s="127"/>
    </row>
    <row r="125" spans="1:12" ht="24" customHeight="1">
      <c r="A125" s="126"/>
      <c r="B125" s="119">
        <f>'Tax Invoice'!D121</f>
        <v>1</v>
      </c>
      <c r="C125" s="10" t="s">
        <v>814</v>
      </c>
      <c r="D125" s="10" t="s">
        <v>814</v>
      </c>
      <c r="E125" s="130" t="s">
        <v>112</v>
      </c>
      <c r="F125" s="148"/>
      <c r="G125" s="149"/>
      <c r="H125" s="11" t="s">
        <v>815</v>
      </c>
      <c r="I125" s="14">
        <f t="shared" si="6"/>
        <v>130.43</v>
      </c>
      <c r="J125" s="14">
        <v>130.43</v>
      </c>
      <c r="K125" s="121">
        <f t="shared" si="7"/>
        <v>130.43</v>
      </c>
      <c r="L125" s="127"/>
    </row>
    <row r="126" spans="1:12" ht="24" customHeight="1">
      <c r="A126" s="126"/>
      <c r="B126" s="119">
        <f>'Tax Invoice'!D122</f>
        <v>1</v>
      </c>
      <c r="C126" s="10" t="s">
        <v>814</v>
      </c>
      <c r="D126" s="10" t="s">
        <v>814</v>
      </c>
      <c r="E126" s="130" t="s">
        <v>275</v>
      </c>
      <c r="F126" s="148"/>
      <c r="G126" s="149"/>
      <c r="H126" s="11" t="s">
        <v>815</v>
      </c>
      <c r="I126" s="14">
        <f t="shared" si="6"/>
        <v>130.43</v>
      </c>
      <c r="J126" s="14">
        <v>130.43</v>
      </c>
      <c r="K126" s="121">
        <f t="shared" si="7"/>
        <v>130.43</v>
      </c>
      <c r="L126" s="127"/>
    </row>
    <row r="127" spans="1:12" ht="24" customHeight="1">
      <c r="A127" s="126"/>
      <c r="B127" s="119">
        <f>'Tax Invoice'!D123</f>
        <v>2</v>
      </c>
      <c r="C127" s="10" t="s">
        <v>814</v>
      </c>
      <c r="D127" s="10" t="s">
        <v>814</v>
      </c>
      <c r="E127" s="130" t="s">
        <v>276</v>
      </c>
      <c r="F127" s="148"/>
      <c r="G127" s="149"/>
      <c r="H127" s="11" t="s">
        <v>815</v>
      </c>
      <c r="I127" s="14">
        <f t="shared" si="6"/>
        <v>130.43</v>
      </c>
      <c r="J127" s="14">
        <v>130.43</v>
      </c>
      <c r="K127" s="121">
        <f t="shared" si="7"/>
        <v>260.86</v>
      </c>
      <c r="L127" s="127"/>
    </row>
    <row r="128" spans="1:12" ht="24" customHeight="1">
      <c r="A128" s="126"/>
      <c r="B128" s="119">
        <f>'Tax Invoice'!D124</f>
        <v>1</v>
      </c>
      <c r="C128" s="10" t="s">
        <v>816</v>
      </c>
      <c r="D128" s="10" t="s">
        <v>816</v>
      </c>
      <c r="E128" s="130" t="s">
        <v>743</v>
      </c>
      <c r="F128" s="148"/>
      <c r="G128" s="149"/>
      <c r="H128" s="11" t="s">
        <v>817</v>
      </c>
      <c r="I128" s="14">
        <f t="shared" si="6"/>
        <v>22.56</v>
      </c>
      <c r="J128" s="14">
        <v>22.56</v>
      </c>
      <c r="K128" s="121">
        <f t="shared" si="7"/>
        <v>22.56</v>
      </c>
      <c r="L128" s="127"/>
    </row>
    <row r="129" spans="1:12" ht="24" customHeight="1">
      <c r="A129" s="126"/>
      <c r="B129" s="119">
        <f>'Tax Invoice'!D125</f>
        <v>1</v>
      </c>
      <c r="C129" s="10" t="s">
        <v>818</v>
      </c>
      <c r="D129" s="10" t="s">
        <v>818</v>
      </c>
      <c r="E129" s="130" t="s">
        <v>279</v>
      </c>
      <c r="F129" s="148"/>
      <c r="G129" s="149"/>
      <c r="H129" s="11" t="s">
        <v>819</v>
      </c>
      <c r="I129" s="14">
        <f t="shared" si="6"/>
        <v>139.94</v>
      </c>
      <c r="J129" s="14">
        <v>139.94</v>
      </c>
      <c r="K129" s="121">
        <f t="shared" si="7"/>
        <v>139.94</v>
      </c>
      <c r="L129" s="127"/>
    </row>
    <row r="130" spans="1:12" ht="24" customHeight="1">
      <c r="A130" s="126"/>
      <c r="B130" s="120">
        <f>'Tax Invoice'!D126</f>
        <v>1</v>
      </c>
      <c r="C130" s="12" t="s">
        <v>820</v>
      </c>
      <c r="D130" s="12" t="s">
        <v>820</v>
      </c>
      <c r="E130" s="131" t="s">
        <v>821</v>
      </c>
      <c r="F130" s="145"/>
      <c r="G130" s="146"/>
      <c r="H130" s="13" t="s">
        <v>822</v>
      </c>
      <c r="I130" s="15">
        <f t="shared" si="6"/>
        <v>43.71</v>
      </c>
      <c r="J130" s="15">
        <v>43.71</v>
      </c>
      <c r="K130" s="122">
        <f t="shared" si="7"/>
        <v>43.71</v>
      </c>
      <c r="L130" s="127"/>
    </row>
    <row r="131" spans="1:12" ht="12.75" customHeight="1">
      <c r="A131" s="126"/>
      <c r="B131" s="139">
        <f>SUM(B22:B130)</f>
        <v>483</v>
      </c>
      <c r="C131" s="139" t="s">
        <v>149</v>
      </c>
      <c r="D131" s="139"/>
      <c r="E131" s="139"/>
      <c r="F131" s="139"/>
      <c r="G131" s="139"/>
      <c r="H131" s="139"/>
      <c r="I131" s="140" t="s">
        <v>261</v>
      </c>
      <c r="J131" s="140" t="s">
        <v>261</v>
      </c>
      <c r="K131" s="141">
        <f>SUM(K22:K130)</f>
        <v>14054.139999999987</v>
      </c>
      <c r="L131" s="127"/>
    </row>
    <row r="132" spans="1:12" ht="12.75" customHeight="1">
      <c r="A132" s="126"/>
      <c r="B132" s="139"/>
      <c r="C132" s="139"/>
      <c r="D132" s="139"/>
      <c r="E132" s="139"/>
      <c r="F132" s="139"/>
      <c r="G132" s="139"/>
      <c r="H132" s="139"/>
      <c r="I132" s="140" t="s">
        <v>190</v>
      </c>
      <c r="J132" s="140" t="s">
        <v>190</v>
      </c>
      <c r="K132" s="141">
        <f>Invoice!J132</f>
        <v>-5621.6559999999954</v>
      </c>
      <c r="L132" s="127"/>
    </row>
    <row r="133" spans="1:12" ht="12.75" customHeight="1" outlineLevel="1">
      <c r="A133" s="126"/>
      <c r="B133" s="139"/>
      <c r="C133" s="139"/>
      <c r="D133" s="139"/>
      <c r="E133" s="139"/>
      <c r="F133" s="139"/>
      <c r="G133" s="139"/>
      <c r="H133" s="139"/>
      <c r="I133" s="140" t="s">
        <v>191</v>
      </c>
      <c r="J133" s="140" t="s">
        <v>191</v>
      </c>
      <c r="K133" s="141">
        <f>Invoice!J133</f>
        <v>0</v>
      </c>
      <c r="L133" s="127"/>
    </row>
    <row r="134" spans="1:12" ht="12.75" customHeight="1">
      <c r="A134" s="126"/>
      <c r="B134" s="139"/>
      <c r="C134" s="139"/>
      <c r="D134" s="139"/>
      <c r="E134" s="139"/>
      <c r="F134" s="139"/>
      <c r="G134" s="139"/>
      <c r="H134" s="139"/>
      <c r="I134" s="140" t="s">
        <v>263</v>
      </c>
      <c r="J134" s="140" t="s">
        <v>263</v>
      </c>
      <c r="K134" s="141">
        <f>SUM(K131:K133)</f>
        <v>8432.4839999999913</v>
      </c>
      <c r="L134" s="127"/>
    </row>
    <row r="135" spans="1:12" ht="12.75" customHeight="1">
      <c r="A135" s="6"/>
      <c r="B135" s="7"/>
      <c r="C135" s="7"/>
      <c r="D135" s="7"/>
      <c r="E135" s="7"/>
      <c r="F135" s="7"/>
      <c r="G135" s="7"/>
      <c r="H135" s="7" t="s">
        <v>848</v>
      </c>
      <c r="I135" s="7"/>
      <c r="J135" s="7"/>
      <c r="K135" s="7"/>
      <c r="L135" s="8"/>
    </row>
    <row r="136" spans="1:12" ht="12.75" customHeight="1"/>
    <row r="137" spans="1:12" ht="12.75" customHeight="1"/>
    <row r="138" spans="1:12" ht="12.75" customHeight="1"/>
    <row r="139" spans="1:12" ht="12.75" customHeight="1"/>
    <row r="140" spans="1:12" ht="12.75" customHeight="1"/>
    <row r="141" spans="1:12" ht="12.75" customHeight="1"/>
    <row r="142" spans="1:12" ht="12.75" customHeight="1"/>
  </sheetData>
  <mergeCells count="113">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30:G130"/>
    <mergeCell ref="F125:G125"/>
    <mergeCell ref="F126:G126"/>
    <mergeCell ref="F127:G127"/>
    <mergeCell ref="F128:G128"/>
    <mergeCell ref="F129:G129"/>
    <mergeCell ref="F120:G120"/>
    <mergeCell ref="F121:G121"/>
    <mergeCell ref="F122:G122"/>
    <mergeCell ref="F123:G123"/>
    <mergeCell ref="F124:G1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2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14054.139999999987</v>
      </c>
      <c r="O2" s="21" t="s">
        <v>265</v>
      </c>
    </row>
    <row r="3" spans="1:15" s="21" customFormat="1" ht="15" customHeight="1" thickBot="1">
      <c r="A3" s="22" t="s">
        <v>156</v>
      </c>
      <c r="G3" s="28">
        <f>Invoice!J14</f>
        <v>45174</v>
      </c>
      <c r="H3" s="29"/>
      <c r="N3" s="21">
        <v>14054.139999999987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35.21</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37.799999999999997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44.21</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22.31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25.69</v>
      </c>
    </row>
    <row r="16" spans="1:15" s="21" customFormat="1" ht="13.7" customHeight="1" thickBot="1">
      <c r="A16" s="52"/>
      <c r="K16" s="106" t="s">
        <v>172</v>
      </c>
      <c r="L16" s="51" t="s">
        <v>173</v>
      </c>
      <c r="M16" s="21">
        <f>VLOOKUP(G3,[1]Sheet1!$A$9:$I$7290,7,FALSE)</f>
        <v>20.61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belly banana, 14g (1.6mm) with an 8mm and a 5mm jewel ball - length 3/8'' (10mm) &amp; Color: Blue  &amp;  Crystal Color: Clear</v>
      </c>
      <c r="B18" s="57" t="str">
        <f>'Copy paste to Here'!C22</f>
        <v>ABN2CG</v>
      </c>
      <c r="C18" s="57" t="s">
        <v>722</v>
      </c>
      <c r="D18" s="58">
        <f>Invoice!B22</f>
        <v>2</v>
      </c>
      <c r="E18" s="59">
        <f>'Shipping Invoice'!J22*$N$1</f>
        <v>22.56</v>
      </c>
      <c r="F18" s="59">
        <f>D18*E18</f>
        <v>45.12</v>
      </c>
      <c r="G18" s="60">
        <f>E18*$E$14</f>
        <v>22.56</v>
      </c>
      <c r="H18" s="61">
        <f>D18*G18</f>
        <v>45.12</v>
      </c>
    </row>
    <row r="19" spans="1:13" s="62" customFormat="1" ht="36">
      <c r="A19" s="124" t="str">
        <f>IF((LEN('Copy paste to Here'!G23))&gt;5,((CONCATENATE('Copy paste to Here'!G23," &amp; ",'Copy paste to Here'!D23,"  &amp;  ",'Copy paste to Here'!E23))),"Empty Cell")</f>
        <v>White acrylic flesh tunnel with multi-crystal ferido glued balls with resin cover studded rim. Stones will never fall out guaranteed! &amp; Gauge: 12mm  &amp;  Crystal Color: Clear</v>
      </c>
      <c r="B19" s="57" t="str">
        <f>'Copy paste to Here'!C23</f>
        <v>AFEFR</v>
      </c>
      <c r="C19" s="57" t="s">
        <v>823</v>
      </c>
      <c r="D19" s="58">
        <f>Invoice!B23</f>
        <v>14</v>
      </c>
      <c r="E19" s="59">
        <f>'Shipping Invoice'!J23*$N$1</f>
        <v>109.63</v>
      </c>
      <c r="F19" s="59">
        <f t="shared" ref="F19:F82" si="0">D19*E19</f>
        <v>1534.82</v>
      </c>
      <c r="G19" s="60">
        <f t="shared" ref="G19:G82" si="1">E19*$E$14</f>
        <v>109.63</v>
      </c>
      <c r="H19" s="63">
        <f t="shared" ref="H19:H82" si="2">D19*G19</f>
        <v>1534.82</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Clear  &amp;  </v>
      </c>
      <c r="B20" s="57" t="str">
        <f>'Copy paste to Here'!C24</f>
        <v>ANSBC25</v>
      </c>
      <c r="C20" s="57" t="s">
        <v>726</v>
      </c>
      <c r="D20" s="58">
        <f>Invoice!B24</f>
        <v>2</v>
      </c>
      <c r="E20" s="59">
        <f>'Shipping Invoice'!J24*$N$1</f>
        <v>11.99</v>
      </c>
      <c r="F20" s="59">
        <f t="shared" si="0"/>
        <v>23.98</v>
      </c>
      <c r="G20" s="60">
        <f t="shared" si="1"/>
        <v>11.99</v>
      </c>
      <c r="H20" s="63">
        <f t="shared" si="2"/>
        <v>23.98</v>
      </c>
    </row>
    <row r="21" spans="1:13" s="62" customFormat="1" ht="25.5">
      <c r="A21" s="56" t="str">
        <f>IF((LEN('Copy paste to Here'!G25))&gt;5,((CONCATENATE('Copy paste to Here'!G25," &amp; ",'Copy paste to Here'!D25,"  &amp;  ",'Copy paste to Here'!E25))),"Empty Cell")</f>
        <v xml:space="preserve">316L steel barbell, 14g (1.6mm) with two 4mm balls &amp; Length: 6mm  &amp;  </v>
      </c>
      <c r="B21" s="57" t="str">
        <f>'Copy paste to Here'!C25</f>
        <v>BBER20B</v>
      </c>
      <c r="C21" s="57" t="s">
        <v>728</v>
      </c>
      <c r="D21" s="58">
        <f>Invoice!B25</f>
        <v>6</v>
      </c>
      <c r="E21" s="59">
        <f>'Shipping Invoice'!J25*$N$1</f>
        <v>7.05</v>
      </c>
      <c r="F21" s="59">
        <f t="shared" si="0"/>
        <v>42.3</v>
      </c>
      <c r="G21" s="60">
        <f t="shared" si="1"/>
        <v>7.05</v>
      </c>
      <c r="H21" s="63">
        <f t="shared" si="2"/>
        <v>42.3</v>
      </c>
    </row>
    <row r="22" spans="1:13" s="62" customFormat="1" ht="24">
      <c r="A22" s="56" t="str">
        <f>IF((LEN('Copy paste to Here'!G26))&gt;5,((CONCATENATE('Copy paste to Here'!G26," &amp; ",'Copy paste to Here'!D26,"  &amp;  ",'Copy paste to Here'!E26))),"Empty Cell")</f>
        <v>Premium PVD plated surgical steel industrial Barbell, 14g (1.6mm) with two 5mm balls &amp; Length: 38mm  &amp;  Color: Blue</v>
      </c>
      <c r="B22" s="57" t="str">
        <f>'Copy paste to Here'!C26</f>
        <v>BBITB</v>
      </c>
      <c r="C22" s="57" t="s">
        <v>730</v>
      </c>
      <c r="D22" s="58">
        <f>Invoice!B26</f>
        <v>4</v>
      </c>
      <c r="E22" s="59">
        <f>'Shipping Invoice'!J26*$N$1</f>
        <v>26.09</v>
      </c>
      <c r="F22" s="59">
        <f t="shared" si="0"/>
        <v>104.36</v>
      </c>
      <c r="G22" s="60">
        <f t="shared" si="1"/>
        <v>26.09</v>
      </c>
      <c r="H22" s="63">
        <f t="shared" si="2"/>
        <v>104.36</v>
      </c>
    </row>
    <row r="23" spans="1:13" s="62" customFormat="1" ht="36">
      <c r="A23" s="56" t="str">
        <f>IF((LEN('Copy paste to Here'!G27))&gt;5,((CONCATENATE('Copy paste to Here'!G27," &amp; ",'Copy paste to Here'!D27,"  &amp;  ",'Copy paste to Here'!E27))),"Empty Cell")</f>
        <v>Surgical steel ball closure ring, 14g (1.6mm) with 4mm closure ball with a bezel set crystal &amp; Length: 10mm  &amp;  Crystal Color: Clear</v>
      </c>
      <c r="B23" s="57" t="str">
        <f>'Copy paste to Here'!C27</f>
        <v>BCEC4</v>
      </c>
      <c r="C23" s="57" t="s">
        <v>732</v>
      </c>
      <c r="D23" s="58">
        <f>Invoice!B27</f>
        <v>1</v>
      </c>
      <c r="E23" s="59">
        <f>'Shipping Invoice'!J27*$N$1</f>
        <v>13.75</v>
      </c>
      <c r="F23" s="59">
        <f t="shared" si="0"/>
        <v>13.75</v>
      </c>
      <c r="G23" s="60">
        <f t="shared" si="1"/>
        <v>13.75</v>
      </c>
      <c r="H23" s="63">
        <f t="shared" si="2"/>
        <v>13.75</v>
      </c>
    </row>
    <row r="24" spans="1:13" s="62" customFormat="1" ht="36">
      <c r="A24" s="56" t="str">
        <f>IF((LEN('Copy paste to Here'!G28))&gt;5,((CONCATENATE('Copy paste to Here'!G28," &amp; ",'Copy paste to Here'!D28,"  &amp;  ",'Copy paste to Here'!E28))),"Empty Cell")</f>
        <v>Surgical steel ball closure ring, 14g (1.6mm) with 4mm closure ball with a bezel set crystal &amp; Length: 10mm  &amp;  Crystal Color: Blue Zircon</v>
      </c>
      <c r="B24" s="57" t="str">
        <f>'Copy paste to Here'!C28</f>
        <v>BCEC4</v>
      </c>
      <c r="C24" s="57" t="s">
        <v>732</v>
      </c>
      <c r="D24" s="58">
        <f>Invoice!B28</f>
        <v>1</v>
      </c>
      <c r="E24" s="59">
        <f>'Shipping Invoice'!J28*$N$1</f>
        <v>13.75</v>
      </c>
      <c r="F24" s="59">
        <f t="shared" si="0"/>
        <v>13.75</v>
      </c>
      <c r="G24" s="60">
        <f t="shared" si="1"/>
        <v>13.75</v>
      </c>
      <c r="H24" s="63">
        <f t="shared" si="2"/>
        <v>13.75</v>
      </c>
    </row>
    <row r="25" spans="1:13" s="62" customFormat="1" ht="36">
      <c r="A25" s="56" t="str">
        <f>IF((LEN('Copy paste to Here'!G29))&gt;5,((CONCATENATE('Copy paste to Here'!G29," &amp; ",'Copy paste to Here'!D29,"  &amp;  ",'Copy paste to Here'!E29))),"Empty Cell")</f>
        <v>Surgical steel ball closure ring, 14g (1.6mm) with 4mm closure ball with a bezel set crystal &amp; Length: 10mm  &amp;  Crystal Color: Peridot</v>
      </c>
      <c r="B25" s="57" t="str">
        <f>'Copy paste to Here'!C29</f>
        <v>BCEC4</v>
      </c>
      <c r="C25" s="57" t="s">
        <v>732</v>
      </c>
      <c r="D25" s="58">
        <f>Invoice!B29</f>
        <v>1</v>
      </c>
      <c r="E25" s="59">
        <f>'Shipping Invoice'!J29*$N$1</f>
        <v>13.75</v>
      </c>
      <c r="F25" s="59">
        <f t="shared" si="0"/>
        <v>13.75</v>
      </c>
      <c r="G25" s="60">
        <f t="shared" si="1"/>
        <v>13.75</v>
      </c>
      <c r="H25" s="63">
        <f t="shared" si="2"/>
        <v>13.75</v>
      </c>
    </row>
    <row r="26" spans="1:13" s="62" customFormat="1" ht="24">
      <c r="A26" s="56" t="str">
        <f>IF((LEN('Copy paste to Here'!G30))&gt;5,((CONCATENATE('Copy paste to Here'!G30," &amp; ",'Copy paste to Here'!D30,"  &amp;  ",'Copy paste to Here'!E30))),"Empty Cell")</f>
        <v>Premium PVD plated surgical steel ball closure ring, 14g (1.6mm) with a 4mm ball &amp; Length: 12mm  &amp;  Color: Green</v>
      </c>
      <c r="B26" s="57" t="str">
        <f>'Copy paste to Here'!C30</f>
        <v>BCRT</v>
      </c>
      <c r="C26" s="57" t="s">
        <v>622</v>
      </c>
      <c r="D26" s="58">
        <f>Invoice!B30</f>
        <v>12</v>
      </c>
      <c r="E26" s="59">
        <f>'Shipping Invoice'!J30*$N$1</f>
        <v>20.8</v>
      </c>
      <c r="F26" s="59">
        <f t="shared" si="0"/>
        <v>249.60000000000002</v>
      </c>
      <c r="G26" s="60">
        <f t="shared" si="1"/>
        <v>20.8</v>
      </c>
      <c r="H26" s="63">
        <f t="shared" si="2"/>
        <v>249.60000000000002</v>
      </c>
    </row>
    <row r="27" spans="1:13" s="62" customFormat="1" ht="24">
      <c r="A27" s="56" t="str">
        <f>IF((LEN('Copy paste to Here'!G31))&gt;5,((CONCATENATE('Copy paste to Here'!G31," &amp; ",'Copy paste to Here'!D31,"  &amp;  ",'Copy paste to Here'!E31))),"Empty Cell")</f>
        <v>Black PVD plated surgical steel ball closure ring, 18g (1mm) with 3mm ball &amp; Length: 10mm  &amp;  Color: Rainbow</v>
      </c>
      <c r="B27" s="57" t="str">
        <f>'Copy paste to Here'!C31</f>
        <v>BCRT18</v>
      </c>
      <c r="C27" s="57" t="s">
        <v>735</v>
      </c>
      <c r="D27" s="58">
        <f>Invoice!B31</f>
        <v>6</v>
      </c>
      <c r="E27" s="59">
        <f>'Shipping Invoice'!J31*$N$1</f>
        <v>20.8</v>
      </c>
      <c r="F27" s="59">
        <f t="shared" si="0"/>
        <v>124.80000000000001</v>
      </c>
      <c r="G27" s="60">
        <f t="shared" si="1"/>
        <v>20.8</v>
      </c>
      <c r="H27" s="63">
        <f t="shared" si="2"/>
        <v>124.80000000000001</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6mm  &amp;  Crystal Color: Clear</v>
      </c>
      <c r="B28" s="57" t="str">
        <f>'Copy paste to Here'!C32</f>
        <v>BN2CG</v>
      </c>
      <c r="C28" s="57" t="s">
        <v>668</v>
      </c>
      <c r="D28" s="58">
        <f>Invoice!B32</f>
        <v>2</v>
      </c>
      <c r="E28" s="59">
        <f>'Shipping Invoice'!J32*$N$1</f>
        <v>30.32</v>
      </c>
      <c r="F28" s="59">
        <f t="shared" si="0"/>
        <v>60.64</v>
      </c>
      <c r="G28" s="60">
        <f t="shared" si="1"/>
        <v>30.32</v>
      </c>
      <c r="H28" s="63">
        <f t="shared" si="2"/>
        <v>60.64</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6mm  &amp;  Crystal Color: Rose</v>
      </c>
      <c r="B29" s="57" t="str">
        <f>'Copy paste to Here'!C33</f>
        <v>BN2CG</v>
      </c>
      <c r="C29" s="57" t="s">
        <v>668</v>
      </c>
      <c r="D29" s="58">
        <f>Invoice!B33</f>
        <v>2</v>
      </c>
      <c r="E29" s="59">
        <f>'Shipping Invoice'!J33*$N$1</f>
        <v>30.32</v>
      </c>
      <c r="F29" s="59">
        <f t="shared" si="0"/>
        <v>60.64</v>
      </c>
      <c r="G29" s="60">
        <f t="shared" si="1"/>
        <v>30.32</v>
      </c>
      <c r="H29" s="63">
        <f t="shared" si="2"/>
        <v>60.64</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6mm  &amp;  Crystal Color: Sapphire</v>
      </c>
      <c r="B30" s="57" t="str">
        <f>'Copy paste to Here'!C34</f>
        <v>BN2CG</v>
      </c>
      <c r="C30" s="57" t="s">
        <v>668</v>
      </c>
      <c r="D30" s="58">
        <f>Invoice!B34</f>
        <v>1</v>
      </c>
      <c r="E30" s="59">
        <f>'Shipping Invoice'!J34*$N$1</f>
        <v>30.32</v>
      </c>
      <c r="F30" s="59">
        <f t="shared" si="0"/>
        <v>30.32</v>
      </c>
      <c r="G30" s="60">
        <f t="shared" si="1"/>
        <v>30.32</v>
      </c>
      <c r="H30" s="63">
        <f t="shared" si="2"/>
        <v>30.32</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6mm  &amp;  Crystal Color: Amethyst</v>
      </c>
      <c r="B31" s="57" t="str">
        <f>'Copy paste to Here'!C35</f>
        <v>BN2CG</v>
      </c>
      <c r="C31" s="57" t="s">
        <v>668</v>
      </c>
      <c r="D31" s="58">
        <f>Invoice!B35</f>
        <v>3</v>
      </c>
      <c r="E31" s="59">
        <f>'Shipping Invoice'!J35*$N$1</f>
        <v>30.32</v>
      </c>
      <c r="F31" s="59">
        <f t="shared" si="0"/>
        <v>90.960000000000008</v>
      </c>
      <c r="G31" s="60">
        <f t="shared" si="1"/>
        <v>30.32</v>
      </c>
      <c r="H31" s="63">
        <f t="shared" si="2"/>
        <v>90.960000000000008</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6mm  &amp;  Crystal Color: Jet</v>
      </c>
      <c r="B32" s="57" t="str">
        <f>'Copy paste to Here'!C36</f>
        <v>BN2CG</v>
      </c>
      <c r="C32" s="57" t="s">
        <v>668</v>
      </c>
      <c r="D32" s="58">
        <f>Invoice!B36</f>
        <v>1</v>
      </c>
      <c r="E32" s="59">
        <f>'Shipping Invoice'!J36*$N$1</f>
        <v>30.32</v>
      </c>
      <c r="F32" s="59">
        <f t="shared" si="0"/>
        <v>30.32</v>
      </c>
      <c r="G32" s="60">
        <f t="shared" si="1"/>
        <v>30.32</v>
      </c>
      <c r="H32" s="63">
        <f t="shared" si="2"/>
        <v>30.32</v>
      </c>
    </row>
    <row r="33" spans="1:8" s="62" customFormat="1" ht="36">
      <c r="A33" s="56" t="str">
        <f>IF((LEN('Copy paste to Here'!G37))&gt;5,((CONCATENATE('Copy paste to Here'!G37," &amp; ",'Copy paste to Here'!D37,"  &amp;  ",'Copy paste to Here'!E37))),"Empty Cell")</f>
        <v>316L steel belly banana, 14g (1.6m) with a 8mm and a 5mm bezel set jewel ball using original Czech Preciosa crystals. &amp; Length: 6mm  &amp;  Crystal Color: Light Siam</v>
      </c>
      <c r="B33" s="57" t="str">
        <f>'Copy paste to Here'!C37</f>
        <v>BN2CG</v>
      </c>
      <c r="C33" s="57" t="s">
        <v>668</v>
      </c>
      <c r="D33" s="58">
        <f>Invoice!B37</f>
        <v>1</v>
      </c>
      <c r="E33" s="59">
        <f>'Shipping Invoice'!J37*$N$1</f>
        <v>30.32</v>
      </c>
      <c r="F33" s="59">
        <f t="shared" si="0"/>
        <v>30.32</v>
      </c>
      <c r="G33" s="60">
        <f t="shared" si="1"/>
        <v>30.32</v>
      </c>
      <c r="H33" s="63">
        <f t="shared" si="2"/>
        <v>30.32</v>
      </c>
    </row>
    <row r="34" spans="1:8" s="62" customFormat="1" ht="36">
      <c r="A34" s="56" t="str">
        <f>IF((LEN('Copy paste to Here'!G38))&gt;5,((CONCATENATE('Copy paste to Here'!G38," &amp; ",'Copy paste to Here'!D38,"  &amp;  ",'Copy paste to Here'!E38))),"Empty Cell")</f>
        <v>316L steel belly banana, 14g (1.6m) with a 8mm and a 5mm bezel set jewel ball using original Czech Preciosa crystals. &amp; Length: 6mm  &amp;  Crystal Color: Emerald</v>
      </c>
      <c r="B34" s="57" t="str">
        <f>'Copy paste to Here'!C38</f>
        <v>BN2CG</v>
      </c>
      <c r="C34" s="57" t="s">
        <v>668</v>
      </c>
      <c r="D34" s="58">
        <f>Invoice!B38</f>
        <v>1</v>
      </c>
      <c r="E34" s="59">
        <f>'Shipping Invoice'!J38*$N$1</f>
        <v>30.32</v>
      </c>
      <c r="F34" s="59">
        <f t="shared" si="0"/>
        <v>30.32</v>
      </c>
      <c r="G34" s="60">
        <f t="shared" si="1"/>
        <v>30.32</v>
      </c>
      <c r="H34" s="63">
        <f t="shared" si="2"/>
        <v>30.32</v>
      </c>
    </row>
    <row r="35" spans="1:8" s="62" customFormat="1" ht="36">
      <c r="A35" s="56" t="str">
        <f>IF((LEN('Copy paste to Here'!G39))&gt;5,((CONCATENATE('Copy paste to Here'!G39," &amp; ",'Copy paste to Here'!D39,"  &amp;  ",'Copy paste to Here'!E39))),"Empty Cell")</f>
        <v>316L steel belly banana, 14g (1.6m) with a 8mm and a 5mm bezel set jewel ball using original Czech Preciosa crystals. &amp; Length: 8mm  &amp;  Crystal Color: Rose</v>
      </c>
      <c r="B35" s="57" t="str">
        <f>'Copy paste to Here'!C39</f>
        <v>BN2CG</v>
      </c>
      <c r="C35" s="57" t="s">
        <v>668</v>
      </c>
      <c r="D35" s="58">
        <f>Invoice!B39</f>
        <v>1</v>
      </c>
      <c r="E35" s="59">
        <f>'Shipping Invoice'!J39*$N$1</f>
        <v>30.32</v>
      </c>
      <c r="F35" s="59">
        <f t="shared" si="0"/>
        <v>30.32</v>
      </c>
      <c r="G35" s="60">
        <f t="shared" si="1"/>
        <v>30.32</v>
      </c>
      <c r="H35" s="63">
        <f t="shared" si="2"/>
        <v>30.32</v>
      </c>
    </row>
    <row r="36" spans="1:8" s="62" customFormat="1" ht="36">
      <c r="A36" s="56" t="str">
        <f>IF((LEN('Copy paste to Here'!G40))&gt;5,((CONCATENATE('Copy paste to Here'!G40," &amp; ",'Copy paste to Here'!D40,"  &amp;  ",'Copy paste to Here'!E40))),"Empty Cell")</f>
        <v>316L steel belly banana, 14g (1.6m) with a 8mm and a 5mm bezel set jewel ball using original Czech Preciosa crystals. &amp; Length: 8mm  &amp;  Crystal Color: Amethyst</v>
      </c>
      <c r="B36" s="57" t="str">
        <f>'Copy paste to Here'!C40</f>
        <v>BN2CG</v>
      </c>
      <c r="C36" s="57" t="s">
        <v>668</v>
      </c>
      <c r="D36" s="58">
        <f>Invoice!B40</f>
        <v>1</v>
      </c>
      <c r="E36" s="59">
        <f>'Shipping Invoice'!J40*$N$1</f>
        <v>30.32</v>
      </c>
      <c r="F36" s="59">
        <f t="shared" si="0"/>
        <v>30.32</v>
      </c>
      <c r="G36" s="60">
        <f t="shared" si="1"/>
        <v>30.32</v>
      </c>
      <c r="H36" s="63">
        <f t="shared" si="2"/>
        <v>30.32</v>
      </c>
    </row>
    <row r="37" spans="1:8" s="62" customFormat="1" ht="36">
      <c r="A37" s="56" t="str">
        <f>IF((LEN('Copy paste to Here'!G41))&gt;5,((CONCATENATE('Copy paste to Here'!G41," &amp; ",'Copy paste to Here'!D41,"  &amp;  ",'Copy paste to Here'!E41))),"Empty Cell")</f>
        <v>316L steel belly banana, 14g (1.6m) with a 8mm and a 5mm bezel set jewel ball using original Czech Preciosa crystals. &amp; Length: 8mm  &amp;  Crystal Color: Emerald</v>
      </c>
      <c r="B37" s="57" t="str">
        <f>'Copy paste to Here'!C41</f>
        <v>BN2CG</v>
      </c>
      <c r="C37" s="57" t="s">
        <v>668</v>
      </c>
      <c r="D37" s="58">
        <f>Invoice!B41</f>
        <v>1</v>
      </c>
      <c r="E37" s="59">
        <f>'Shipping Invoice'!J41*$N$1</f>
        <v>30.32</v>
      </c>
      <c r="F37" s="59">
        <f t="shared" si="0"/>
        <v>30.32</v>
      </c>
      <c r="G37" s="60">
        <f t="shared" si="1"/>
        <v>30.32</v>
      </c>
      <c r="H37" s="63">
        <f t="shared" si="2"/>
        <v>30.32</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10mm  &amp;  Crystal Color: Rose</v>
      </c>
      <c r="B38" s="57" t="str">
        <f>'Copy paste to Here'!C42</f>
        <v>BN2CG</v>
      </c>
      <c r="C38" s="57" t="s">
        <v>668</v>
      </c>
      <c r="D38" s="58">
        <f>Invoice!B42</f>
        <v>2</v>
      </c>
      <c r="E38" s="59">
        <f>'Shipping Invoice'!J42*$N$1</f>
        <v>30.32</v>
      </c>
      <c r="F38" s="59">
        <f t="shared" si="0"/>
        <v>60.64</v>
      </c>
      <c r="G38" s="60">
        <f t="shared" si="1"/>
        <v>30.32</v>
      </c>
      <c r="H38" s="63">
        <f t="shared" si="2"/>
        <v>60.64</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10mm  &amp;  Crystal Color: Peridot</v>
      </c>
      <c r="B39" s="57" t="str">
        <f>'Copy paste to Here'!C43</f>
        <v>BN2CG</v>
      </c>
      <c r="C39" s="57" t="s">
        <v>668</v>
      </c>
      <c r="D39" s="58">
        <f>Invoice!B43</f>
        <v>2</v>
      </c>
      <c r="E39" s="59">
        <f>'Shipping Invoice'!J43*$N$1</f>
        <v>30.32</v>
      </c>
      <c r="F39" s="59">
        <f t="shared" si="0"/>
        <v>60.64</v>
      </c>
      <c r="G39" s="60">
        <f t="shared" si="1"/>
        <v>30.32</v>
      </c>
      <c r="H39" s="63">
        <f t="shared" si="2"/>
        <v>60.64</v>
      </c>
    </row>
    <row r="40" spans="1:8" s="62" customFormat="1" ht="24">
      <c r="A40" s="56" t="str">
        <f>IF((LEN('Copy paste to Here'!G44))&gt;5,((CONCATENATE('Copy paste to Here'!G44," &amp; ",'Copy paste to Here'!D44,"  &amp;  ",'Copy paste to Here'!E44))),"Empty Cell")</f>
        <v xml:space="preserve">Surgical steel eyebrow banana, 16g (1.2mm) with two 3mm balls &amp; Length: 9mm  &amp;  </v>
      </c>
      <c r="B40" s="57" t="str">
        <f>'Copy paste to Here'!C44</f>
        <v>BNEB</v>
      </c>
      <c r="C40" s="57" t="s">
        <v>738</v>
      </c>
      <c r="D40" s="58">
        <f>Invoice!B44</f>
        <v>12</v>
      </c>
      <c r="E40" s="59">
        <f>'Shipping Invoice'!J44*$N$1</f>
        <v>5.64</v>
      </c>
      <c r="F40" s="59">
        <f t="shared" si="0"/>
        <v>67.679999999999993</v>
      </c>
      <c r="G40" s="60">
        <f t="shared" si="1"/>
        <v>5.64</v>
      </c>
      <c r="H40" s="63">
        <f t="shared" si="2"/>
        <v>67.679999999999993</v>
      </c>
    </row>
    <row r="41" spans="1:8" s="62" customFormat="1" ht="24">
      <c r="A41" s="56" t="str">
        <f>IF((LEN('Copy paste to Here'!G45))&gt;5,((CONCATENATE('Copy paste to Here'!G45," &amp; ",'Copy paste to Here'!D45,"  &amp;  ",'Copy paste to Here'!E45))),"Empty Cell")</f>
        <v xml:space="preserve">Surgical steel eyebrow banana, 16g (1.2mm) with two 3mm balls &amp; Length: 11mm  &amp;  </v>
      </c>
      <c r="B41" s="57" t="str">
        <f>'Copy paste to Here'!C45</f>
        <v>BNEB</v>
      </c>
      <c r="C41" s="57" t="s">
        <v>738</v>
      </c>
      <c r="D41" s="58">
        <f>Invoice!B45</f>
        <v>3</v>
      </c>
      <c r="E41" s="59">
        <f>'Shipping Invoice'!J45*$N$1</f>
        <v>5.64</v>
      </c>
      <c r="F41" s="59">
        <f t="shared" si="0"/>
        <v>16.919999999999998</v>
      </c>
      <c r="G41" s="60">
        <f t="shared" si="1"/>
        <v>5.64</v>
      </c>
      <c r="H41" s="63">
        <f t="shared" si="2"/>
        <v>16.919999999999998</v>
      </c>
    </row>
    <row r="42" spans="1:8" s="62" customFormat="1" ht="36">
      <c r="A42" s="56" t="str">
        <f>IF((LEN('Copy paste to Here'!G46))&gt;5,((CONCATENATE('Copy paste to Here'!G46," &amp; ",'Copy paste to Here'!D46,"  &amp;  ",'Copy paste to Here'!E46))),"Empty Cell")</f>
        <v>Clear bio flexible belly banana, 14g (1.6mm) with a 5mm and a 10mm jewel ball - length 5/8'' (16mm) ''cut to fit to your size'' &amp; Crystal Color: Amethyst  &amp;  Color: Black</v>
      </c>
      <c r="B42" s="57" t="str">
        <f>'Copy paste to Here'!C46</f>
        <v>BNOCC</v>
      </c>
      <c r="C42" s="57" t="s">
        <v>740</v>
      </c>
      <c r="D42" s="58">
        <f>Invoice!B46</f>
        <v>2</v>
      </c>
      <c r="E42" s="59">
        <f>'Shipping Invoice'!J46*$N$1</f>
        <v>52.52</v>
      </c>
      <c r="F42" s="59">
        <f t="shared" si="0"/>
        <v>105.04</v>
      </c>
      <c r="G42" s="60">
        <f t="shared" si="1"/>
        <v>52.52</v>
      </c>
      <c r="H42" s="63">
        <f t="shared" si="2"/>
        <v>105.04</v>
      </c>
    </row>
    <row r="43" spans="1:8" s="62" customFormat="1" ht="36">
      <c r="A43" s="56" t="str">
        <f>IF((LEN('Copy paste to Here'!G47))&gt;5,((CONCATENATE('Copy paste to Here'!G47," &amp; ",'Copy paste to Here'!D47,"  &amp;  ",'Copy paste to Here'!E47))),"Empty Cell")</f>
        <v>Clear bio flexible belly banana, 14g (1.6mm) with a 5mm and a 10mm jewel ball - length 5/8'' (16mm) ''cut to fit to your size'' &amp; Crystal Color: Light Siam  &amp;  Color: Black</v>
      </c>
      <c r="B43" s="57" t="str">
        <f>'Copy paste to Here'!C47</f>
        <v>BNOCC</v>
      </c>
      <c r="C43" s="57" t="s">
        <v>740</v>
      </c>
      <c r="D43" s="58">
        <f>Invoice!B47</f>
        <v>1</v>
      </c>
      <c r="E43" s="59">
        <f>'Shipping Invoice'!J47*$N$1</f>
        <v>52.52</v>
      </c>
      <c r="F43" s="59">
        <f t="shared" si="0"/>
        <v>52.52</v>
      </c>
      <c r="G43" s="60">
        <f t="shared" si="1"/>
        <v>52.52</v>
      </c>
      <c r="H43" s="63">
        <f t="shared" si="2"/>
        <v>52.52</v>
      </c>
    </row>
    <row r="44" spans="1:8" s="62" customFormat="1" ht="24">
      <c r="A44" s="56" t="str">
        <f>IF((LEN('Copy paste to Here'!G48))&gt;5,((CONCATENATE('Copy paste to Here'!G48," &amp; ",'Copy paste to Here'!D48,"  &amp;  ",'Copy paste to Here'!E48))),"Empty Cell")</f>
        <v>Bioflexible belly piercing retainer, 16g to 14g (1.6mm to 1.2mm) with rubber O-ring &amp; Length: 10mm  &amp;  Gauge: 1.6mm</v>
      </c>
      <c r="B44" s="57" t="str">
        <f>'Copy paste to Here'!C48</f>
        <v>BNRT</v>
      </c>
      <c r="C44" s="57" t="s">
        <v>618</v>
      </c>
      <c r="D44" s="58">
        <f>Invoice!B48</f>
        <v>48</v>
      </c>
      <c r="E44" s="59">
        <f>'Shipping Invoice'!J48*$N$1</f>
        <v>4.9400000000000004</v>
      </c>
      <c r="F44" s="59">
        <f t="shared" si="0"/>
        <v>237.12</v>
      </c>
      <c r="G44" s="60">
        <f t="shared" si="1"/>
        <v>4.9400000000000004</v>
      </c>
      <c r="H44" s="63">
        <f t="shared" si="2"/>
        <v>237.12</v>
      </c>
    </row>
    <row r="45" spans="1:8" s="62" customFormat="1" ht="24">
      <c r="A45" s="56" t="str">
        <f>IF((LEN('Copy paste to Here'!G49))&gt;5,((CONCATENATE('Copy paste to Here'!G49," &amp; ",'Copy paste to Here'!D49,"  &amp;  ",'Copy paste to Here'!E49))),"Empty Cell")</f>
        <v>Bioflexible belly piercing retainer, 16g to 14g (1.6mm to 1.2mm) with rubber O-ring &amp; Length: 12mm  &amp;  Gauge: 1.6mm</v>
      </c>
      <c r="B45" s="57" t="str">
        <f>'Copy paste to Here'!C49</f>
        <v>BNRT</v>
      </c>
      <c r="C45" s="57" t="s">
        <v>618</v>
      </c>
      <c r="D45" s="58">
        <f>Invoice!B49</f>
        <v>64</v>
      </c>
      <c r="E45" s="59">
        <f>'Shipping Invoice'!J49*$N$1</f>
        <v>4.9400000000000004</v>
      </c>
      <c r="F45" s="59">
        <f t="shared" si="0"/>
        <v>316.16000000000003</v>
      </c>
      <c r="G45" s="60">
        <f t="shared" si="1"/>
        <v>4.9400000000000004</v>
      </c>
      <c r="H45" s="63">
        <f t="shared" si="2"/>
        <v>316.16000000000003</v>
      </c>
    </row>
    <row r="46" spans="1:8" s="62" customFormat="1" ht="24">
      <c r="A46" s="56" t="str">
        <f>IF((LEN('Copy paste to Here'!G50))&gt;5,((CONCATENATE('Copy paste to Here'!G50," &amp; ",'Copy paste to Here'!D50,"  &amp;  ",'Copy paste to Here'!E50))),"Empty Cell")</f>
        <v xml:space="preserve">Surgical steel belly bananas, 14g (1.6mm) with 5 &amp; 8mm solid acrylic color balls - length 3/8'' (10mm) &amp; Color: Pink  &amp;  </v>
      </c>
      <c r="B46" s="57" t="str">
        <f>'Copy paste to Here'!C50</f>
        <v>BNSA</v>
      </c>
      <c r="C46" s="57" t="s">
        <v>742</v>
      </c>
      <c r="D46" s="58">
        <f>Invoice!B50</f>
        <v>2</v>
      </c>
      <c r="E46" s="59">
        <f>'Shipping Invoice'!J50*$N$1</f>
        <v>6.35</v>
      </c>
      <c r="F46" s="59">
        <f t="shared" si="0"/>
        <v>12.7</v>
      </c>
      <c r="G46" s="60">
        <f t="shared" si="1"/>
        <v>6.35</v>
      </c>
      <c r="H46" s="63">
        <f t="shared" si="2"/>
        <v>12.7</v>
      </c>
    </row>
    <row r="47" spans="1:8" s="62" customFormat="1" ht="24">
      <c r="A47" s="56" t="str">
        <f>IF((LEN('Copy paste to Here'!G51))&gt;5,((CONCATENATE('Copy paste to Here'!G51," &amp; ",'Copy paste to Here'!D51,"  &amp;  ",'Copy paste to Here'!E51))),"Empty Cell")</f>
        <v xml:space="preserve">Surgical steel circular barbell, 18g (1mm) with two 3mm balls &amp; Length: 6mm  &amp;  </v>
      </c>
      <c r="B47" s="57" t="str">
        <f>'Copy paste to Here'!C51</f>
        <v>CB18B3</v>
      </c>
      <c r="C47" s="57" t="s">
        <v>744</v>
      </c>
      <c r="D47" s="58">
        <f>Invoice!B51</f>
        <v>3</v>
      </c>
      <c r="E47" s="59">
        <f>'Shipping Invoice'!J51*$N$1</f>
        <v>10.220000000000001</v>
      </c>
      <c r="F47" s="59">
        <f t="shared" si="0"/>
        <v>30.660000000000004</v>
      </c>
      <c r="G47" s="60">
        <f t="shared" si="1"/>
        <v>10.220000000000001</v>
      </c>
      <c r="H47" s="63">
        <f t="shared" si="2"/>
        <v>30.660000000000004</v>
      </c>
    </row>
    <row r="48" spans="1:8" s="62" customFormat="1" ht="24">
      <c r="A48" s="56" t="str">
        <f>IF((LEN('Copy paste to Here'!G52))&gt;5,((CONCATENATE('Copy paste to Here'!G52," &amp; ",'Copy paste to Here'!D52,"  &amp;  ",'Copy paste to Here'!E52))),"Empty Cell")</f>
        <v xml:space="preserve">Surgical steel circular barbell, 20g (0.8mm) with two 3mm balls &amp; Length: 7mm  &amp;  </v>
      </c>
      <c r="B48" s="57" t="str">
        <f>'Copy paste to Here'!C52</f>
        <v>CB20B</v>
      </c>
      <c r="C48" s="57" t="s">
        <v>746</v>
      </c>
      <c r="D48" s="58">
        <f>Invoice!B52</f>
        <v>3</v>
      </c>
      <c r="E48" s="59">
        <f>'Shipping Invoice'!J52*$N$1</f>
        <v>13.75</v>
      </c>
      <c r="F48" s="59">
        <f t="shared" si="0"/>
        <v>41.25</v>
      </c>
      <c r="G48" s="60">
        <f t="shared" si="1"/>
        <v>13.75</v>
      </c>
      <c r="H48" s="63">
        <f t="shared" si="2"/>
        <v>41.25</v>
      </c>
    </row>
    <row r="49" spans="1:8" s="62" customFormat="1" ht="24">
      <c r="A49" s="56" t="str">
        <f>IF((LEN('Copy paste to Here'!G53))&gt;5,((CONCATENATE('Copy paste to Here'!G53," &amp; ",'Copy paste to Here'!D53,"  &amp;  ",'Copy paste to Here'!E53))),"Empty Cell")</f>
        <v xml:space="preserve">Surgical steel circular barbell, 20g (0.8mm) with two 3mm balls &amp; Length: 8mm  &amp;  </v>
      </c>
      <c r="B49" s="57" t="str">
        <f>'Copy paste to Here'!C53</f>
        <v>CB20B</v>
      </c>
      <c r="C49" s="57" t="s">
        <v>746</v>
      </c>
      <c r="D49" s="58">
        <f>Invoice!B53</f>
        <v>3</v>
      </c>
      <c r="E49" s="59">
        <f>'Shipping Invoice'!J53*$N$1</f>
        <v>13.75</v>
      </c>
      <c r="F49" s="59">
        <f t="shared" si="0"/>
        <v>41.25</v>
      </c>
      <c r="G49" s="60">
        <f t="shared" si="1"/>
        <v>13.75</v>
      </c>
      <c r="H49" s="63">
        <f t="shared" si="2"/>
        <v>41.25</v>
      </c>
    </row>
    <row r="50" spans="1:8" s="62" customFormat="1" ht="48">
      <c r="A50" s="56" t="str">
        <f>IF((LEN('Copy paste to Here'!G54))&gt;5,((CONCATENATE('Copy paste to Here'!G54," &amp; ",'Copy paste to Here'!D54,"  &amp;  ",'Copy paste to Here'!E54))),"Empty Cell")</f>
        <v>Internally threaded 316L steel circular barbell, 16g (1.2mm) with two 2mm to 4mm prong set round CZ stones on both ends (attachments are made from surgical steel) &amp; Length: 6mm with 3mm top part  &amp;  Cz Color: Rose</v>
      </c>
      <c r="B50" s="57" t="str">
        <f>'Copy paste to Here'!C54</f>
        <v>CBE2CZIN</v>
      </c>
      <c r="C50" s="57" t="s">
        <v>824</v>
      </c>
      <c r="D50" s="58">
        <f>Invoice!B54</f>
        <v>2</v>
      </c>
      <c r="E50" s="59">
        <f>'Shipping Invoice'!J54*$N$1</f>
        <v>81.08</v>
      </c>
      <c r="F50" s="59">
        <f t="shared" si="0"/>
        <v>162.16</v>
      </c>
      <c r="G50" s="60">
        <f t="shared" si="1"/>
        <v>81.08</v>
      </c>
      <c r="H50" s="63">
        <f t="shared" si="2"/>
        <v>162.16</v>
      </c>
    </row>
    <row r="51" spans="1:8" s="62" customFormat="1" ht="48">
      <c r="A51" s="56" t="str">
        <f>IF((LEN('Copy paste to Here'!G55))&gt;5,((CONCATENATE('Copy paste to Here'!G55," &amp; ",'Copy paste to Here'!D55,"  &amp;  ",'Copy paste to Here'!E55))),"Empty Cell")</f>
        <v>Internally threaded 316L steel circular barbell, 16g (1.2mm) with two 2mm to 4mm prong set round CZ stones on both ends (attachments are made from surgical steel) &amp; Length: 8mm with 3mm top part  &amp;  Cz Color: Clear</v>
      </c>
      <c r="B51" s="57" t="str">
        <f>'Copy paste to Here'!C55</f>
        <v>CBE2CZIN</v>
      </c>
      <c r="C51" s="57" t="s">
        <v>824</v>
      </c>
      <c r="D51" s="58">
        <f>Invoice!B55</f>
        <v>1</v>
      </c>
      <c r="E51" s="59">
        <f>'Shipping Invoice'!J55*$N$1</f>
        <v>81.08</v>
      </c>
      <c r="F51" s="59">
        <f t="shared" si="0"/>
        <v>81.08</v>
      </c>
      <c r="G51" s="60">
        <f t="shared" si="1"/>
        <v>81.08</v>
      </c>
      <c r="H51" s="63">
        <f t="shared" si="2"/>
        <v>81.08</v>
      </c>
    </row>
    <row r="52" spans="1:8" s="62" customFormat="1" ht="24">
      <c r="A52" s="56" t="str">
        <f>IF((LEN('Copy paste to Here'!G56))&gt;5,((CONCATENATE('Copy paste to Here'!G56," &amp; ",'Copy paste to Here'!D56,"  &amp;  ",'Copy paste to Here'!E56))),"Empty Cell")</f>
        <v xml:space="preserve">Surgical steel circular barbell, 16g (1.2mm) with two 3mm balls &amp; Length: 7mm  &amp;  </v>
      </c>
      <c r="B52" s="57" t="str">
        <f>'Copy paste to Here'!C56</f>
        <v>CBEB</v>
      </c>
      <c r="C52" s="57" t="s">
        <v>750</v>
      </c>
      <c r="D52" s="58">
        <f>Invoice!B56</f>
        <v>8</v>
      </c>
      <c r="E52" s="59">
        <f>'Shipping Invoice'!J56*$N$1</f>
        <v>8.4600000000000009</v>
      </c>
      <c r="F52" s="59">
        <f t="shared" si="0"/>
        <v>67.680000000000007</v>
      </c>
      <c r="G52" s="60">
        <f t="shared" si="1"/>
        <v>8.4600000000000009</v>
      </c>
      <c r="H52" s="63">
        <f t="shared" si="2"/>
        <v>67.680000000000007</v>
      </c>
    </row>
    <row r="53" spans="1:8" s="62" customFormat="1" ht="24">
      <c r="A53" s="56" t="str">
        <f>IF((LEN('Copy paste to Here'!G57))&gt;5,((CONCATENATE('Copy paste to Here'!G57," &amp; ",'Copy paste to Here'!D57,"  &amp;  ",'Copy paste to Here'!E57))),"Empty Cell")</f>
        <v xml:space="preserve">Surgical steel circular barbell, 16g (1.2mm) with two 3mm balls &amp; Length: 16mm  &amp;  </v>
      </c>
      <c r="B53" s="57" t="str">
        <f>'Copy paste to Here'!C57</f>
        <v>CBEB</v>
      </c>
      <c r="C53" s="57" t="s">
        <v>750</v>
      </c>
      <c r="D53" s="58">
        <f>Invoice!B57</f>
        <v>3</v>
      </c>
      <c r="E53" s="59">
        <f>'Shipping Invoice'!J57*$N$1</f>
        <v>8.4600000000000009</v>
      </c>
      <c r="F53" s="59">
        <f t="shared" si="0"/>
        <v>25.380000000000003</v>
      </c>
      <c r="G53" s="60">
        <f t="shared" si="1"/>
        <v>8.4600000000000009</v>
      </c>
      <c r="H53" s="63">
        <f t="shared" si="2"/>
        <v>25.380000000000003</v>
      </c>
    </row>
    <row r="54" spans="1:8" s="62" customFormat="1" ht="24">
      <c r="A54" s="56" t="str">
        <f>IF((LEN('Copy paste to Here'!G58))&gt;5,((CONCATENATE('Copy paste to Here'!G58," &amp; ",'Copy paste to Here'!D58,"  &amp;  ",'Copy paste to Here'!E58))),"Empty Cell")</f>
        <v xml:space="preserve">Surgical steel circular barbell, 16g (1.2mm) with two 3mm balls &amp; Length: 15mm  &amp;  </v>
      </c>
      <c r="B54" s="57" t="str">
        <f>'Copy paste to Here'!C58</f>
        <v>CBEB</v>
      </c>
      <c r="C54" s="57" t="s">
        <v>750</v>
      </c>
      <c r="D54" s="58">
        <f>Invoice!B58</f>
        <v>3</v>
      </c>
      <c r="E54" s="59">
        <f>'Shipping Invoice'!J58*$N$1</f>
        <v>8.4600000000000009</v>
      </c>
      <c r="F54" s="59">
        <f t="shared" si="0"/>
        <v>25.380000000000003</v>
      </c>
      <c r="G54" s="60">
        <f t="shared" si="1"/>
        <v>8.4600000000000009</v>
      </c>
      <c r="H54" s="63">
        <f t="shared" si="2"/>
        <v>25.380000000000003</v>
      </c>
    </row>
    <row r="55" spans="1:8" s="62" customFormat="1" ht="24">
      <c r="A55" s="56" t="str">
        <f>IF((LEN('Copy paste to Here'!G59))&gt;5,((CONCATENATE('Copy paste to Here'!G59," &amp; ",'Copy paste to Here'!D59,"  &amp;  ",'Copy paste to Here'!E59))),"Empty Cell")</f>
        <v>Premium PVD plated surgical steel circular barbell, 16g (1.2mm) with two 3mm balls &amp; Length: 8mm  &amp;  Color: Blue</v>
      </c>
      <c r="B55" s="57" t="str">
        <f>'Copy paste to Here'!C59</f>
        <v>CBETB</v>
      </c>
      <c r="C55" s="57" t="s">
        <v>752</v>
      </c>
      <c r="D55" s="58">
        <f>Invoice!B59</f>
        <v>4</v>
      </c>
      <c r="E55" s="59">
        <f>'Shipping Invoice'!J59*$N$1</f>
        <v>20.8</v>
      </c>
      <c r="F55" s="59">
        <f t="shared" si="0"/>
        <v>83.2</v>
      </c>
      <c r="G55" s="60">
        <f t="shared" si="1"/>
        <v>20.8</v>
      </c>
      <c r="H55" s="63">
        <f t="shared" si="2"/>
        <v>83.2</v>
      </c>
    </row>
    <row r="56" spans="1:8" s="62" customFormat="1" ht="24">
      <c r="A56" s="56" t="str">
        <f>IF((LEN('Copy paste to Here'!G60))&gt;5,((CONCATENATE('Copy paste to Here'!G60," &amp; ",'Copy paste to Here'!D60,"  &amp;  ",'Copy paste to Here'!E60))),"Empty Cell")</f>
        <v>Premium PVD plated surgical steel circular barbell, 16g (1.2mm) with two 3mm cones &amp; Length: 8mm  &amp;  Color: Blue</v>
      </c>
      <c r="B56" s="57" t="str">
        <f>'Copy paste to Here'!C60</f>
        <v>CBETCN</v>
      </c>
      <c r="C56" s="57" t="s">
        <v>754</v>
      </c>
      <c r="D56" s="58">
        <f>Invoice!B60</f>
        <v>4</v>
      </c>
      <c r="E56" s="59">
        <f>'Shipping Invoice'!J60*$N$1</f>
        <v>20.8</v>
      </c>
      <c r="F56" s="59">
        <f t="shared" si="0"/>
        <v>83.2</v>
      </c>
      <c r="G56" s="60">
        <f t="shared" si="1"/>
        <v>20.8</v>
      </c>
      <c r="H56" s="63">
        <f t="shared" si="2"/>
        <v>83.2</v>
      </c>
    </row>
    <row r="57" spans="1:8" s="62" customFormat="1" ht="24">
      <c r="A57" s="56" t="str">
        <f>IF((LEN('Copy paste to Here'!G61))&gt;5,((CONCATENATE('Copy paste to Here'!G61," &amp; ",'Copy paste to Here'!D61,"  &amp;  ",'Copy paste to Here'!E61))),"Empty Cell")</f>
        <v xml:space="preserve">Surgical steel circular barbell, 14g (1.6mm) with two 4mm balls &amp; Length: 12mm  &amp;  </v>
      </c>
      <c r="B57" s="57" t="str">
        <f>'Copy paste to Here'!C61</f>
        <v>CBM</v>
      </c>
      <c r="C57" s="57" t="s">
        <v>756</v>
      </c>
      <c r="D57" s="58">
        <f>Invoice!B61</f>
        <v>3</v>
      </c>
      <c r="E57" s="59">
        <f>'Shipping Invoice'!J61*$N$1</f>
        <v>10.220000000000001</v>
      </c>
      <c r="F57" s="59">
        <f t="shared" si="0"/>
        <v>30.660000000000004</v>
      </c>
      <c r="G57" s="60">
        <f t="shared" si="1"/>
        <v>10.220000000000001</v>
      </c>
      <c r="H57" s="63">
        <f t="shared" si="2"/>
        <v>30.660000000000004</v>
      </c>
    </row>
    <row r="58" spans="1:8" s="62" customFormat="1" ht="24">
      <c r="A58" s="56" t="str">
        <f>IF((LEN('Copy paste to Here'!G62))&gt;5,((CONCATENATE('Copy paste to Here'!G62," &amp; ",'Copy paste to Here'!D62,"  &amp;  ",'Copy paste to Here'!E62))),"Empty Cell")</f>
        <v xml:space="preserve">Surgical steel circular barbell, 14g (1.6mm) with two 4mm balls &amp; Length: 14mm  &amp;  </v>
      </c>
      <c r="B58" s="57" t="str">
        <f>'Copy paste to Here'!C62</f>
        <v>CBM</v>
      </c>
      <c r="C58" s="57" t="s">
        <v>756</v>
      </c>
      <c r="D58" s="58">
        <f>Invoice!B62</f>
        <v>3</v>
      </c>
      <c r="E58" s="59">
        <f>'Shipping Invoice'!J62*$N$1</f>
        <v>10.220000000000001</v>
      </c>
      <c r="F58" s="59">
        <f t="shared" si="0"/>
        <v>30.660000000000004</v>
      </c>
      <c r="G58" s="60">
        <f t="shared" si="1"/>
        <v>10.220000000000001</v>
      </c>
      <c r="H58" s="63">
        <f t="shared" si="2"/>
        <v>30.660000000000004</v>
      </c>
    </row>
    <row r="59" spans="1:8" s="62" customFormat="1" ht="24">
      <c r="A59" s="56" t="str">
        <f>IF((LEN('Copy paste to Here'!G63))&gt;5,((CONCATENATE('Copy paste to Here'!G63," &amp; ",'Copy paste to Here'!D63,"  &amp;  ",'Copy paste to Here'!E63))),"Empty Cell")</f>
        <v xml:space="preserve">Surgical steel circular barbell, 14g (1.6mm) with two 4mm balls &amp; Length: 16mm  &amp;  </v>
      </c>
      <c r="B59" s="57" t="str">
        <f>'Copy paste to Here'!C63</f>
        <v>CBM</v>
      </c>
      <c r="C59" s="57" t="s">
        <v>756</v>
      </c>
      <c r="D59" s="58">
        <f>Invoice!B63</f>
        <v>3</v>
      </c>
      <c r="E59" s="59">
        <f>'Shipping Invoice'!J63*$N$1</f>
        <v>10.220000000000001</v>
      </c>
      <c r="F59" s="59">
        <f t="shared" si="0"/>
        <v>30.660000000000004</v>
      </c>
      <c r="G59" s="60">
        <f t="shared" si="1"/>
        <v>10.220000000000001</v>
      </c>
      <c r="H59" s="63">
        <f t="shared" si="2"/>
        <v>30.660000000000004</v>
      </c>
    </row>
    <row r="60" spans="1:8" s="62" customFormat="1" ht="24">
      <c r="A60" s="56" t="str">
        <f>IF((LEN('Copy paste to Here'!G64))&gt;5,((CONCATENATE('Copy paste to Here'!G64," &amp; ",'Copy paste to Here'!D64,"  &amp;  ",'Copy paste to Here'!E64))),"Empty Cell")</f>
        <v>Anodized surgical steel circular barbell, 14g (1.6mm) with two 4mm balls &amp; Length: 14mm  &amp;  Color: Black</v>
      </c>
      <c r="B60" s="57" t="str">
        <f>'Copy paste to Here'!C64</f>
        <v>CBTB4</v>
      </c>
      <c r="C60" s="57" t="s">
        <v>758</v>
      </c>
      <c r="D60" s="58">
        <f>Invoice!B64</f>
        <v>4</v>
      </c>
      <c r="E60" s="59">
        <f>'Shipping Invoice'!J64*$N$1</f>
        <v>22.56</v>
      </c>
      <c r="F60" s="59">
        <f t="shared" si="0"/>
        <v>90.24</v>
      </c>
      <c r="G60" s="60">
        <f t="shared" si="1"/>
        <v>22.56</v>
      </c>
      <c r="H60" s="63">
        <f t="shared" si="2"/>
        <v>90.24</v>
      </c>
    </row>
    <row r="61" spans="1:8" s="62" customFormat="1" ht="24">
      <c r="A61" s="56" t="str">
        <f>IF((LEN('Copy paste to Here'!G65))&gt;5,((CONCATENATE('Copy paste to Here'!G65," &amp; ",'Copy paste to Here'!D65,"  &amp;  ",'Copy paste to Here'!E65))),"Empty Cell")</f>
        <v xml:space="preserve">Bio flexible eyebrow retainer, 16g (1.2mm) - length 1/4'' to 1/2'' (6mm to 12mm) &amp; Length: 8mm  &amp;  </v>
      </c>
      <c r="B61" s="57" t="str">
        <f>'Copy paste to Here'!C65</f>
        <v>EBRT</v>
      </c>
      <c r="C61" s="57" t="s">
        <v>760</v>
      </c>
      <c r="D61" s="58">
        <f>Invoice!B65</f>
        <v>2</v>
      </c>
      <c r="E61" s="59">
        <f>'Shipping Invoice'!J65*$N$1</f>
        <v>4.9400000000000004</v>
      </c>
      <c r="F61" s="59">
        <f t="shared" si="0"/>
        <v>9.8800000000000008</v>
      </c>
      <c r="G61" s="60">
        <f t="shared" si="1"/>
        <v>4.9400000000000004</v>
      </c>
      <c r="H61" s="63">
        <f t="shared" si="2"/>
        <v>9.8800000000000008</v>
      </c>
    </row>
    <row r="62" spans="1:8" s="62" customFormat="1" ht="24">
      <c r="A62" s="56" t="str">
        <f>IF((LEN('Copy paste to Here'!G66))&gt;5,((CONCATENATE('Copy paste to Here'!G66," &amp; ",'Copy paste to Here'!D66,"  &amp;  ",'Copy paste to Here'!E66))),"Empty Cell")</f>
        <v xml:space="preserve">High polished surgical steel fake plug with rubber O-Rings &amp; Size: 6mm  &amp;  </v>
      </c>
      <c r="B62" s="57" t="str">
        <f>'Copy paste to Here'!C66</f>
        <v>IPR</v>
      </c>
      <c r="C62" s="57" t="s">
        <v>825</v>
      </c>
      <c r="D62" s="58">
        <f>Invoice!B66</f>
        <v>4</v>
      </c>
      <c r="E62" s="59">
        <f>'Shipping Invoice'!J66*$N$1</f>
        <v>13.75</v>
      </c>
      <c r="F62" s="59">
        <f t="shared" si="0"/>
        <v>55</v>
      </c>
      <c r="G62" s="60">
        <f t="shared" si="1"/>
        <v>13.75</v>
      </c>
      <c r="H62" s="63">
        <f t="shared" si="2"/>
        <v>55</v>
      </c>
    </row>
    <row r="63" spans="1:8" s="62" customFormat="1" ht="24">
      <c r="A63" s="56" t="str">
        <f>IF((LEN('Copy paste to Here'!G67))&gt;5,((CONCATENATE('Copy paste to Here'!G67," &amp; ",'Copy paste to Here'!D67,"  &amp;  ",'Copy paste to Here'!E67))),"Empty Cell")</f>
        <v xml:space="preserve">High polished surgical steel fake plug with rubber O-Rings &amp; Size: 10mm  &amp;  </v>
      </c>
      <c r="B63" s="57" t="str">
        <f>'Copy paste to Here'!C67</f>
        <v>IPR</v>
      </c>
      <c r="C63" s="57" t="s">
        <v>826</v>
      </c>
      <c r="D63" s="58">
        <f>Invoice!B67</f>
        <v>2</v>
      </c>
      <c r="E63" s="59">
        <f>'Shipping Invoice'!J67*$N$1</f>
        <v>19.04</v>
      </c>
      <c r="F63" s="59">
        <f t="shared" si="0"/>
        <v>38.08</v>
      </c>
      <c r="G63" s="60">
        <f t="shared" si="1"/>
        <v>19.04</v>
      </c>
      <c r="H63" s="63">
        <f t="shared" si="2"/>
        <v>38.08</v>
      </c>
    </row>
    <row r="64" spans="1:8" s="62" customFormat="1" ht="24">
      <c r="A64" s="56" t="str">
        <f>IF((LEN('Copy paste to Here'!G68))&gt;5,((CONCATENATE('Copy paste to Here'!G68," &amp; ",'Copy paste to Here'!D68,"  &amp;  ",'Copy paste to Here'!E68))),"Empty Cell")</f>
        <v xml:space="preserve">High polished surgical steel fake plug with rubber O-Rings &amp; Size: 12mm  &amp;  </v>
      </c>
      <c r="B64" s="57" t="str">
        <f>'Copy paste to Here'!C68</f>
        <v>IPR</v>
      </c>
      <c r="C64" s="57" t="s">
        <v>827</v>
      </c>
      <c r="D64" s="58">
        <f>Invoice!B68</f>
        <v>8</v>
      </c>
      <c r="E64" s="59">
        <f>'Shipping Invoice'!J68*$N$1</f>
        <v>22.56</v>
      </c>
      <c r="F64" s="59">
        <f t="shared" si="0"/>
        <v>180.48</v>
      </c>
      <c r="G64" s="60">
        <f t="shared" si="1"/>
        <v>22.56</v>
      </c>
      <c r="H64" s="63">
        <f t="shared" si="2"/>
        <v>180.48</v>
      </c>
    </row>
    <row r="65" spans="1:8" s="62" customFormat="1" ht="24">
      <c r="A65" s="56" t="str">
        <f>IF((LEN('Copy paste to Here'!G69))&gt;5,((CONCATENATE('Copy paste to Here'!G69," &amp; ",'Copy paste to Here'!D69,"  &amp;  ",'Copy paste to Here'!E69))),"Empty Cell")</f>
        <v>Anodized surgical steel fake plug with rubber O-Rings &amp; Size: 6mm  &amp;  Color: Black</v>
      </c>
      <c r="B65" s="57" t="str">
        <f>'Copy paste to Here'!C69</f>
        <v>IPTR</v>
      </c>
      <c r="C65" s="57" t="s">
        <v>828</v>
      </c>
      <c r="D65" s="58">
        <f>Invoice!B69</f>
        <v>4</v>
      </c>
      <c r="E65" s="59">
        <f>'Shipping Invoice'!J69*$N$1</f>
        <v>22.56</v>
      </c>
      <c r="F65" s="59">
        <f t="shared" si="0"/>
        <v>90.24</v>
      </c>
      <c r="G65" s="60">
        <f t="shared" si="1"/>
        <v>22.56</v>
      </c>
      <c r="H65" s="63">
        <f t="shared" si="2"/>
        <v>90.24</v>
      </c>
    </row>
    <row r="66" spans="1:8" s="62" customFormat="1" ht="24">
      <c r="A66" s="56" t="str">
        <f>IF((LEN('Copy paste to Here'!G70))&gt;5,((CONCATENATE('Copy paste to Here'!G70," &amp; ",'Copy paste to Here'!D70,"  &amp;  ",'Copy paste to Here'!E70))),"Empty Cell")</f>
        <v>Anodized surgical steel fake plug with rubber O-Rings &amp; Size: 10mm  &amp;  Color: Black</v>
      </c>
      <c r="B66" s="57" t="str">
        <f>'Copy paste to Here'!C70</f>
        <v>IPTR</v>
      </c>
      <c r="C66" s="57" t="s">
        <v>829</v>
      </c>
      <c r="D66" s="58">
        <f>Invoice!B70</f>
        <v>2</v>
      </c>
      <c r="E66" s="59">
        <f>'Shipping Invoice'!J70*$N$1</f>
        <v>26.09</v>
      </c>
      <c r="F66" s="59">
        <f t="shared" si="0"/>
        <v>52.18</v>
      </c>
      <c r="G66" s="60">
        <f t="shared" si="1"/>
        <v>26.09</v>
      </c>
      <c r="H66" s="63">
        <f t="shared" si="2"/>
        <v>52.18</v>
      </c>
    </row>
    <row r="67" spans="1:8" s="62" customFormat="1" ht="24">
      <c r="A67" s="56" t="str">
        <f>IF((LEN('Copy paste to Here'!G71))&gt;5,((CONCATENATE('Copy paste to Here'!G71," &amp; ",'Copy paste to Here'!D71,"  &amp;  ",'Copy paste to Here'!E71))),"Empty Cell")</f>
        <v>Anodized surgical steel fake plug with rubber O-Rings &amp; Size: 12mm  &amp;  Color: Black</v>
      </c>
      <c r="B67" s="57" t="str">
        <f>'Copy paste to Here'!C71</f>
        <v>IPTR</v>
      </c>
      <c r="C67" s="57" t="s">
        <v>830</v>
      </c>
      <c r="D67" s="58">
        <f>Invoice!B71</f>
        <v>8</v>
      </c>
      <c r="E67" s="59">
        <f>'Shipping Invoice'!J71*$N$1</f>
        <v>27.85</v>
      </c>
      <c r="F67" s="59">
        <f t="shared" si="0"/>
        <v>222.8</v>
      </c>
      <c r="G67" s="60">
        <f t="shared" si="1"/>
        <v>27.85</v>
      </c>
      <c r="H67" s="63">
        <f t="shared" si="2"/>
        <v>222.8</v>
      </c>
    </row>
    <row r="68" spans="1:8" s="62" customFormat="1" ht="24">
      <c r="A68" s="56" t="str">
        <f>IF((LEN('Copy paste to Here'!G72))&gt;5,((CONCATENATE('Copy paste to Here'!G72," &amp; ",'Copy paste to Here'!D72,"  &amp;  ",'Copy paste to Here'!E72))),"Empty Cell")</f>
        <v>Acrylic fake plug with rubber O-rings &amp; Size: 8mm  &amp;  Color: Light blue</v>
      </c>
      <c r="B68" s="57" t="str">
        <f>'Copy paste to Here'!C72</f>
        <v>IPVR</v>
      </c>
      <c r="C68" s="57" t="s">
        <v>765</v>
      </c>
      <c r="D68" s="58">
        <f>Invoice!B72</f>
        <v>2</v>
      </c>
      <c r="E68" s="59">
        <f>'Shipping Invoice'!J72*$N$1</f>
        <v>11.99</v>
      </c>
      <c r="F68" s="59">
        <f t="shared" si="0"/>
        <v>23.98</v>
      </c>
      <c r="G68" s="60">
        <f t="shared" si="1"/>
        <v>11.99</v>
      </c>
      <c r="H68" s="63">
        <f t="shared" si="2"/>
        <v>23.98</v>
      </c>
    </row>
    <row r="69" spans="1:8" s="62" customFormat="1" ht="24">
      <c r="A69" s="56" t="str">
        <f>IF((LEN('Copy paste to Here'!G73))&gt;5,((CONCATENATE('Copy paste to Here'!G73," &amp; ",'Copy paste to Here'!D73,"  &amp;  ",'Copy paste to Here'!E73))),"Empty Cell")</f>
        <v>Acrylic fake plug with rubber O-rings &amp; Size: 8mm  &amp;  Color: Orange</v>
      </c>
      <c r="B69" s="57" t="str">
        <f>'Copy paste to Here'!C73</f>
        <v>IPVR</v>
      </c>
      <c r="C69" s="57" t="s">
        <v>765</v>
      </c>
      <c r="D69" s="58">
        <f>Invoice!B73</f>
        <v>2</v>
      </c>
      <c r="E69" s="59">
        <f>'Shipping Invoice'!J73*$N$1</f>
        <v>11.99</v>
      </c>
      <c r="F69" s="59">
        <f t="shared" si="0"/>
        <v>23.98</v>
      </c>
      <c r="G69" s="60">
        <f t="shared" si="1"/>
        <v>11.99</v>
      </c>
      <c r="H69" s="63">
        <f t="shared" si="2"/>
        <v>23.98</v>
      </c>
    </row>
    <row r="70" spans="1:8" s="62" customFormat="1">
      <c r="A70" s="56" t="str">
        <f>IF((LEN('Copy paste to Here'!G74))&gt;5,((CONCATENATE('Copy paste to Here'!G74," &amp; ",'Copy paste to Here'!D74,"  &amp;  ",'Copy paste to Here'!E74))),"Empty Cell")</f>
        <v>Acrylic fake plug with rubber O-rings &amp; Size: 8mm  &amp;  Color: Pink</v>
      </c>
      <c r="B70" s="57" t="str">
        <f>'Copy paste to Here'!C74</f>
        <v>IPVR</v>
      </c>
      <c r="C70" s="57" t="s">
        <v>765</v>
      </c>
      <c r="D70" s="58">
        <f>Invoice!B74</f>
        <v>2</v>
      </c>
      <c r="E70" s="59">
        <f>'Shipping Invoice'!J74*$N$1</f>
        <v>11.99</v>
      </c>
      <c r="F70" s="59">
        <f t="shared" si="0"/>
        <v>23.98</v>
      </c>
      <c r="G70" s="60">
        <f t="shared" si="1"/>
        <v>11.99</v>
      </c>
      <c r="H70" s="63">
        <f t="shared" si="2"/>
        <v>23.98</v>
      </c>
    </row>
    <row r="71" spans="1:8" s="62" customFormat="1">
      <c r="A71" s="56" t="str">
        <f>IF((LEN('Copy paste to Here'!G75))&gt;5,((CONCATENATE('Copy paste to Here'!G75," &amp; ",'Copy paste to Here'!D75,"  &amp;  ",'Copy paste to Here'!E75))),"Empty Cell")</f>
        <v>Acrylic fake plug with rubber O-rings &amp; Size: 8mm  &amp;  Color: Purple</v>
      </c>
      <c r="B71" s="57" t="str">
        <f>'Copy paste to Here'!C75</f>
        <v>IPVR</v>
      </c>
      <c r="C71" s="57" t="s">
        <v>765</v>
      </c>
      <c r="D71" s="58">
        <f>Invoice!B75</f>
        <v>2</v>
      </c>
      <c r="E71" s="59">
        <f>'Shipping Invoice'!J75*$N$1</f>
        <v>11.99</v>
      </c>
      <c r="F71" s="59">
        <f t="shared" si="0"/>
        <v>23.98</v>
      </c>
      <c r="G71" s="60">
        <f t="shared" si="1"/>
        <v>11.99</v>
      </c>
      <c r="H71" s="63">
        <f t="shared" si="2"/>
        <v>23.98</v>
      </c>
    </row>
    <row r="72" spans="1:8" s="62" customFormat="1" ht="24">
      <c r="A72" s="56" t="str">
        <f>IF((LEN('Copy paste to Here'!G76))&gt;5,((CONCATENATE('Copy paste to Here'!G76," &amp; ",'Copy paste to Here'!D76,"  &amp;  ",'Copy paste to Here'!E76))),"Empty Cell")</f>
        <v>Acrylic fake taper with rubber O-rings in UV and solid colors &amp; Length: 8mm  &amp;  Color: # 3 in picture</v>
      </c>
      <c r="B72" s="57" t="str">
        <f>'Copy paste to Here'!C76</f>
        <v>IVTP</v>
      </c>
      <c r="C72" s="57" t="s">
        <v>831</v>
      </c>
      <c r="D72" s="58">
        <f>Invoice!B76</f>
        <v>10</v>
      </c>
      <c r="E72" s="59">
        <f>'Shipping Invoice'!J76*$N$1</f>
        <v>17.27</v>
      </c>
      <c r="F72" s="59">
        <f t="shared" si="0"/>
        <v>172.7</v>
      </c>
      <c r="G72" s="60">
        <f t="shared" si="1"/>
        <v>17.27</v>
      </c>
      <c r="H72" s="63">
        <f t="shared" si="2"/>
        <v>172.7</v>
      </c>
    </row>
    <row r="73" spans="1:8" s="62" customFormat="1" ht="24">
      <c r="A73" s="56" t="str">
        <f>IF((LEN('Copy paste to Here'!G77))&gt;5,((CONCATENATE('Copy paste to Here'!G77," &amp; ",'Copy paste to Here'!D77,"  &amp;  ",'Copy paste to Here'!E77))),"Empty Cell")</f>
        <v>Acrylic fake taper with rubber O-rings in UV and solid colors &amp; Length: 8mm  &amp;  Color: # 6 in picture</v>
      </c>
      <c r="B73" s="57" t="str">
        <f>'Copy paste to Here'!C77</f>
        <v>IVTP</v>
      </c>
      <c r="C73" s="57" t="s">
        <v>831</v>
      </c>
      <c r="D73" s="58">
        <f>Invoice!B77</f>
        <v>2</v>
      </c>
      <c r="E73" s="59">
        <f>'Shipping Invoice'!J77*$N$1</f>
        <v>17.27</v>
      </c>
      <c r="F73" s="59">
        <f t="shared" si="0"/>
        <v>34.54</v>
      </c>
      <c r="G73" s="60">
        <f t="shared" si="1"/>
        <v>17.27</v>
      </c>
      <c r="H73" s="63">
        <f t="shared" si="2"/>
        <v>34.54</v>
      </c>
    </row>
    <row r="74" spans="1:8" s="62" customFormat="1" ht="24">
      <c r="A74" s="56" t="str">
        <f>IF((LEN('Copy paste to Here'!G78))&gt;5,((CONCATENATE('Copy paste to Here'!G78," &amp; ",'Copy paste to Here'!D78,"  &amp;  ",'Copy paste to Here'!E78))),"Empty Cell")</f>
        <v>PVD plated 316L steel labret, 18g (1mm) with 3mm ball &amp; Color: High Polish  &amp;  Length: 8mm</v>
      </c>
      <c r="B74" s="57" t="str">
        <f>'Copy paste to Here'!C78</f>
        <v>LB18B3</v>
      </c>
      <c r="C74" s="57" t="s">
        <v>771</v>
      </c>
      <c r="D74" s="58">
        <f>Invoice!B78</f>
        <v>6</v>
      </c>
      <c r="E74" s="59">
        <f>'Shipping Invoice'!J78*$N$1</f>
        <v>6.7</v>
      </c>
      <c r="F74" s="59">
        <f t="shared" si="0"/>
        <v>40.200000000000003</v>
      </c>
      <c r="G74" s="60">
        <f t="shared" si="1"/>
        <v>6.7</v>
      </c>
      <c r="H74" s="63">
        <f t="shared" si="2"/>
        <v>40.200000000000003</v>
      </c>
    </row>
    <row r="75" spans="1:8" s="62" customFormat="1" ht="24">
      <c r="A75" s="56" t="str">
        <f>IF((LEN('Copy paste to Here'!G79))&gt;5,((CONCATENATE('Copy paste to Here'!G79," &amp; ",'Copy paste to Here'!D79,"  &amp;  ",'Copy paste to Here'!E79))),"Empty Cell")</f>
        <v>PVD plated 316L steel labret, 18g (1mm) with 3mm ball &amp; Color: High Polish  &amp;  Length: 10mm</v>
      </c>
      <c r="B75" s="57" t="str">
        <f>'Copy paste to Here'!C79</f>
        <v>LB18B3</v>
      </c>
      <c r="C75" s="57" t="s">
        <v>771</v>
      </c>
      <c r="D75" s="58">
        <f>Invoice!B79</f>
        <v>6</v>
      </c>
      <c r="E75" s="59">
        <f>'Shipping Invoice'!J79*$N$1</f>
        <v>6.7</v>
      </c>
      <c r="F75" s="59">
        <f t="shared" si="0"/>
        <v>40.200000000000003</v>
      </c>
      <c r="G75" s="60">
        <f t="shared" si="1"/>
        <v>6.7</v>
      </c>
      <c r="H75" s="63">
        <f t="shared" si="2"/>
        <v>40.200000000000003</v>
      </c>
    </row>
    <row r="76" spans="1:8" s="62" customFormat="1" ht="24">
      <c r="A76" s="56" t="str">
        <f>IF((LEN('Copy paste to Here'!G80))&gt;5,((CONCATENATE('Copy paste to Here'!G80," &amp; ",'Copy paste to Here'!D80,"  &amp;  ",'Copy paste to Here'!E80))),"Empty Cell")</f>
        <v xml:space="preserve">Surgical steel labret, 16g (1.2mm) with a 3mm ball &amp; Length: 7mm  &amp;  </v>
      </c>
      <c r="B76" s="57" t="str">
        <f>'Copy paste to Here'!C80</f>
        <v>LBB3</v>
      </c>
      <c r="C76" s="57" t="s">
        <v>662</v>
      </c>
      <c r="D76" s="58">
        <f>Invoice!B80</f>
        <v>4</v>
      </c>
      <c r="E76" s="59">
        <f>'Shipping Invoice'!J80*$N$1</f>
        <v>5.99</v>
      </c>
      <c r="F76" s="59">
        <f t="shared" si="0"/>
        <v>23.96</v>
      </c>
      <c r="G76" s="60">
        <f t="shared" si="1"/>
        <v>5.99</v>
      </c>
      <c r="H76" s="63">
        <f t="shared" si="2"/>
        <v>23.96</v>
      </c>
    </row>
    <row r="77" spans="1:8" s="62" customFormat="1" ht="24">
      <c r="A77" s="56" t="str">
        <f>IF((LEN('Copy paste to Here'!G81))&gt;5,((CONCATENATE('Copy paste to Here'!G81," &amp; ",'Copy paste to Here'!D81,"  &amp;  ",'Copy paste to Here'!E81))),"Empty Cell")</f>
        <v xml:space="preserve">Surgical steel labret, 16g (1.2mm) with a 3mm ball &amp; Length: 9mm  &amp;  </v>
      </c>
      <c r="B77" s="57" t="str">
        <f>'Copy paste to Here'!C81</f>
        <v>LBB3</v>
      </c>
      <c r="C77" s="57" t="s">
        <v>662</v>
      </c>
      <c r="D77" s="58">
        <f>Invoice!B81</f>
        <v>4</v>
      </c>
      <c r="E77" s="59">
        <f>'Shipping Invoice'!J81*$N$1</f>
        <v>5.99</v>
      </c>
      <c r="F77" s="59">
        <f t="shared" si="0"/>
        <v>23.96</v>
      </c>
      <c r="G77" s="60">
        <f t="shared" si="1"/>
        <v>5.99</v>
      </c>
      <c r="H77" s="63">
        <f t="shared" si="2"/>
        <v>23.96</v>
      </c>
    </row>
    <row r="78" spans="1:8" s="62" customFormat="1" ht="24">
      <c r="A78" s="56" t="str">
        <f>IF((LEN('Copy paste to Here'!G82))&gt;5,((CONCATENATE('Copy paste to Here'!G82," &amp; ",'Copy paste to Here'!D82,"  &amp;  ",'Copy paste to Here'!E82))),"Empty Cell")</f>
        <v>Clear bio flexible labret, 16g (1.2mm) with a 316L steel push in 2mm flat jewel ball top &amp; Length: 6mm  &amp;  Crystal Color: Rose</v>
      </c>
      <c r="B78" s="57" t="str">
        <f>'Copy paste to Here'!C82</f>
        <v>LBIJ</v>
      </c>
      <c r="C78" s="57" t="s">
        <v>774</v>
      </c>
      <c r="D78" s="58">
        <f>Invoice!B82</f>
        <v>2</v>
      </c>
      <c r="E78" s="59">
        <f>'Shipping Invoice'!J82*$N$1</f>
        <v>11.99</v>
      </c>
      <c r="F78" s="59">
        <f t="shared" si="0"/>
        <v>23.98</v>
      </c>
      <c r="G78" s="60">
        <f t="shared" si="1"/>
        <v>11.99</v>
      </c>
      <c r="H78" s="63">
        <f t="shared" si="2"/>
        <v>23.98</v>
      </c>
    </row>
    <row r="79" spans="1:8" s="62" customFormat="1" ht="24">
      <c r="A79" s="56" t="str">
        <f>IF((LEN('Copy paste to Here'!G83))&gt;5,((CONCATENATE('Copy paste to Here'!G83," &amp; ",'Copy paste to Here'!D83,"  &amp;  ",'Copy paste to Here'!E83))),"Empty Cell")</f>
        <v>Clear bio flexible labret, 16g (1.2mm) with a 316L steel push in 2mm flat jewel ball top &amp; Length: 6mm  &amp;  Crystal Color: Emerald</v>
      </c>
      <c r="B79" s="57" t="str">
        <f>'Copy paste to Here'!C83</f>
        <v>LBIJ</v>
      </c>
      <c r="C79" s="57" t="s">
        <v>774</v>
      </c>
      <c r="D79" s="58">
        <f>Invoice!B83</f>
        <v>2</v>
      </c>
      <c r="E79" s="59">
        <f>'Shipping Invoice'!J83*$N$1</f>
        <v>11.99</v>
      </c>
      <c r="F79" s="59">
        <f t="shared" si="0"/>
        <v>23.98</v>
      </c>
      <c r="G79" s="60">
        <f t="shared" si="1"/>
        <v>11.99</v>
      </c>
      <c r="H79" s="63">
        <f t="shared" si="2"/>
        <v>23.98</v>
      </c>
    </row>
    <row r="80" spans="1:8" s="62" customFormat="1" ht="36">
      <c r="A80" s="56" t="str">
        <f>IF((LEN('Copy paste to Here'!G84))&gt;5,((CONCATENATE('Copy paste to Here'!G84," &amp; ",'Copy paste to Here'!D84,"  &amp;  ",'Copy paste to Here'!E84))),"Empty Cell")</f>
        <v>Surgical steel internally threaded labret, 16g (1.2mm) with bezel set jewel flat head sized 1.5mm to 4mm for triple tragus piercings &amp; Length: 8mm with 1.5mm top part  &amp;  Crystal Color: Blue Zircon</v>
      </c>
      <c r="B80" s="57" t="str">
        <f>'Copy paste to Here'!C84</f>
        <v>LBIRC</v>
      </c>
      <c r="C80" s="57" t="s">
        <v>832</v>
      </c>
      <c r="D80" s="58">
        <f>Invoice!B84</f>
        <v>2</v>
      </c>
      <c r="E80" s="59">
        <f>'Shipping Invoice'!J84*$N$1</f>
        <v>27.85</v>
      </c>
      <c r="F80" s="59">
        <f t="shared" si="0"/>
        <v>55.7</v>
      </c>
      <c r="G80" s="60">
        <f t="shared" si="1"/>
        <v>27.85</v>
      </c>
      <c r="H80" s="63">
        <f t="shared" si="2"/>
        <v>55.7</v>
      </c>
    </row>
    <row r="81" spans="1:8" s="62" customFormat="1" ht="36">
      <c r="A81" s="56" t="str">
        <f>IF((LEN('Copy paste to Here'!G85))&gt;5,((CONCATENATE('Copy paste to Here'!G85," &amp; ",'Copy paste to Here'!D85,"  &amp;  ",'Copy paste to Here'!E85))),"Empty Cell")</f>
        <v>Surgical steel internally threaded labret, 16g (1.2mm) with bezel set jewel flat head sized 1.5mm to 4mm for triple tragus piercings &amp; Length: 8mm with 2mm top part  &amp;  Crystal Color: Rose</v>
      </c>
      <c r="B81" s="57" t="str">
        <f>'Copy paste to Here'!C85</f>
        <v>LBIRC</v>
      </c>
      <c r="C81" s="57" t="s">
        <v>833</v>
      </c>
      <c r="D81" s="58">
        <f>Invoice!B85</f>
        <v>2</v>
      </c>
      <c r="E81" s="59">
        <f>'Shipping Invoice'!J85*$N$1</f>
        <v>27.85</v>
      </c>
      <c r="F81" s="59">
        <f t="shared" si="0"/>
        <v>55.7</v>
      </c>
      <c r="G81" s="60">
        <f t="shared" si="1"/>
        <v>27.85</v>
      </c>
      <c r="H81" s="63">
        <f t="shared" si="2"/>
        <v>55.7</v>
      </c>
    </row>
    <row r="82" spans="1:8" s="62" customFormat="1" ht="36">
      <c r="A82" s="56" t="str">
        <f>IF((LEN('Copy paste to Here'!G86))&gt;5,((CONCATENATE('Copy paste to Here'!G86," &amp; ",'Copy paste to Here'!D86,"  &amp;  ",'Copy paste to Here'!E86))),"Empty Cell")</f>
        <v>Surgical steel internally threaded labret, 16g (1.2mm) with bezel set jewel flat head sized 1.5mm to 4mm for triple tragus piercings &amp; Length: 8mm with 2mm top part  &amp;  Crystal Color: Blue Zircon</v>
      </c>
      <c r="B82" s="57" t="str">
        <f>'Copy paste to Here'!C86</f>
        <v>LBIRC</v>
      </c>
      <c r="C82" s="57" t="s">
        <v>833</v>
      </c>
      <c r="D82" s="58">
        <f>Invoice!B86</f>
        <v>2</v>
      </c>
      <c r="E82" s="59">
        <f>'Shipping Invoice'!J86*$N$1</f>
        <v>27.85</v>
      </c>
      <c r="F82" s="59">
        <f t="shared" si="0"/>
        <v>55.7</v>
      </c>
      <c r="G82" s="60">
        <f t="shared" si="1"/>
        <v>27.85</v>
      </c>
      <c r="H82" s="63">
        <f t="shared" si="2"/>
        <v>55.7</v>
      </c>
    </row>
    <row r="83" spans="1:8" s="62" customFormat="1" ht="36">
      <c r="A83" s="56" t="str">
        <f>IF((LEN('Copy paste to Here'!G87))&gt;5,((CONCATENATE('Copy paste to Here'!G87," &amp; ",'Copy paste to Here'!D87,"  &amp;  ",'Copy paste to Here'!E87))),"Empty Cell")</f>
        <v>Surgical steel internally threaded labret, 16g (1.2mm) with bezel set jewel flat head sized 1.5mm to 4mm for triple tragus piercings &amp; Length: 8mm with 2mm top part  &amp;  Crystal Color: Peridot</v>
      </c>
      <c r="B83" s="57" t="str">
        <f>'Copy paste to Here'!C87</f>
        <v>LBIRC</v>
      </c>
      <c r="C83" s="57" t="s">
        <v>833</v>
      </c>
      <c r="D83" s="58">
        <f>Invoice!B87</f>
        <v>2</v>
      </c>
      <c r="E83" s="59">
        <f>'Shipping Invoice'!J87*$N$1</f>
        <v>27.85</v>
      </c>
      <c r="F83" s="59">
        <f t="shared" ref="F83:F146" si="3">D83*E83</f>
        <v>55.7</v>
      </c>
      <c r="G83" s="60">
        <f t="shared" ref="G83:G146" si="4">E83*$E$14</f>
        <v>27.85</v>
      </c>
      <c r="H83" s="63">
        <f t="shared" ref="H83:H146" si="5">D83*G83</f>
        <v>55.7</v>
      </c>
    </row>
    <row r="84" spans="1:8" s="62" customFormat="1" ht="36">
      <c r="A84" s="56" t="str">
        <f>IF((LEN('Copy paste to Here'!G88))&gt;5,((CONCATENATE('Copy paste to Here'!G88," &amp; ",'Copy paste to Here'!D88,"  &amp;  ",'Copy paste to Here'!E88))),"Empty Cell")</f>
        <v>Surgical steel internally threaded labret, 16g (1.2mm) with bezel set jewel flat head sized 1.5mm to 4mm for triple tragus piercings &amp; Length: 6mm with 3mm top part  &amp;  Crystal Color: Clear</v>
      </c>
      <c r="B84" s="57" t="str">
        <f>'Copy paste to Here'!C88</f>
        <v>LBIRC</v>
      </c>
      <c r="C84" s="57" t="s">
        <v>834</v>
      </c>
      <c r="D84" s="58">
        <f>Invoice!B88</f>
        <v>5</v>
      </c>
      <c r="E84" s="59">
        <f>'Shipping Invoice'!J88*$N$1</f>
        <v>29.61</v>
      </c>
      <c r="F84" s="59">
        <f t="shared" si="3"/>
        <v>148.05000000000001</v>
      </c>
      <c r="G84" s="60">
        <f t="shared" si="4"/>
        <v>29.61</v>
      </c>
      <c r="H84" s="63">
        <f t="shared" si="5"/>
        <v>148.05000000000001</v>
      </c>
    </row>
    <row r="85" spans="1:8" s="62" customFormat="1" ht="36">
      <c r="A85" s="56" t="str">
        <f>IF((LEN('Copy paste to Here'!G89))&gt;5,((CONCATENATE('Copy paste to Here'!G89," &amp; ",'Copy paste to Here'!D89,"  &amp;  ",'Copy paste to Here'!E89))),"Empty Cell")</f>
        <v>Surgical steel internally threaded labret, 16g (1.2mm) with bezel set jewel flat head sized 1.5mm to 4mm for triple tragus piercings &amp; Length: 6mm with 3mm top part  &amp;  Crystal Color: Rose</v>
      </c>
      <c r="B85" s="57" t="str">
        <f>'Copy paste to Here'!C89</f>
        <v>LBIRC</v>
      </c>
      <c r="C85" s="57" t="s">
        <v>834</v>
      </c>
      <c r="D85" s="58">
        <f>Invoice!B89</f>
        <v>4</v>
      </c>
      <c r="E85" s="59">
        <f>'Shipping Invoice'!J89*$N$1</f>
        <v>29.61</v>
      </c>
      <c r="F85" s="59">
        <f t="shared" si="3"/>
        <v>118.44</v>
      </c>
      <c r="G85" s="60">
        <f t="shared" si="4"/>
        <v>29.61</v>
      </c>
      <c r="H85" s="63">
        <f t="shared" si="5"/>
        <v>118.44</v>
      </c>
    </row>
    <row r="86" spans="1:8" s="62" customFormat="1" ht="36">
      <c r="A86" s="56" t="str">
        <f>IF((LEN('Copy paste to Here'!G90))&gt;5,((CONCATENATE('Copy paste to Here'!G90," &amp; ",'Copy paste to Here'!D90,"  &amp;  ",'Copy paste to Here'!E90))),"Empty Cell")</f>
        <v>Surgical steel internally threaded labret, 16g (1.2mm) with bezel set jewel flat head sized 1.5mm to 4mm for triple tragus piercings &amp; Length: 6mm with 3mm top part  &amp;  Crystal Color: Sapphire</v>
      </c>
      <c r="B86" s="57" t="str">
        <f>'Copy paste to Here'!C90</f>
        <v>LBIRC</v>
      </c>
      <c r="C86" s="57" t="s">
        <v>834</v>
      </c>
      <c r="D86" s="58">
        <f>Invoice!B90</f>
        <v>2</v>
      </c>
      <c r="E86" s="59">
        <f>'Shipping Invoice'!J90*$N$1</f>
        <v>29.61</v>
      </c>
      <c r="F86" s="59">
        <f t="shared" si="3"/>
        <v>59.22</v>
      </c>
      <c r="G86" s="60">
        <f t="shared" si="4"/>
        <v>29.61</v>
      </c>
      <c r="H86" s="63">
        <f t="shared" si="5"/>
        <v>59.22</v>
      </c>
    </row>
    <row r="87" spans="1:8" s="62" customFormat="1" ht="36">
      <c r="A87" s="56" t="str">
        <f>IF((LEN('Copy paste to Here'!G91))&gt;5,((CONCATENATE('Copy paste to Here'!G91," &amp; ",'Copy paste to Here'!D91,"  &amp;  ",'Copy paste to Here'!E91))),"Empty Cell")</f>
        <v>Surgical steel internally threaded labret, 16g (1.2mm) with bezel set jewel flat head sized 1.5mm to 4mm for triple tragus piercings &amp; Length: 6mm with 3mm top part  &amp;  Crystal Color: Aquamarine</v>
      </c>
      <c r="B87" s="57" t="str">
        <f>'Copy paste to Here'!C91</f>
        <v>LBIRC</v>
      </c>
      <c r="C87" s="57" t="s">
        <v>834</v>
      </c>
      <c r="D87" s="58">
        <f>Invoice!B91</f>
        <v>18</v>
      </c>
      <c r="E87" s="59">
        <f>'Shipping Invoice'!J91*$N$1</f>
        <v>29.61</v>
      </c>
      <c r="F87" s="59">
        <f t="shared" si="3"/>
        <v>532.98</v>
      </c>
      <c r="G87" s="60">
        <f t="shared" si="4"/>
        <v>29.61</v>
      </c>
      <c r="H87" s="63">
        <f t="shared" si="5"/>
        <v>532.98</v>
      </c>
    </row>
    <row r="88" spans="1:8" s="62" customFormat="1" ht="36">
      <c r="A88" s="56" t="str">
        <f>IF((LEN('Copy paste to Here'!G92))&gt;5,((CONCATENATE('Copy paste to Here'!G92," &amp; ",'Copy paste to Here'!D92,"  &amp;  ",'Copy paste to Here'!E92))),"Empty Cell")</f>
        <v>Surgical steel internally threaded labret, 16g (1.2mm) with bezel set jewel flat head sized 1.5mm to 4mm for triple tragus piercings &amp; Length: 8mm with 3mm top part  &amp;  Crystal Color: Clear</v>
      </c>
      <c r="B88" s="57" t="str">
        <f>'Copy paste to Here'!C92</f>
        <v>LBIRC</v>
      </c>
      <c r="C88" s="57" t="s">
        <v>834</v>
      </c>
      <c r="D88" s="58">
        <f>Invoice!B92</f>
        <v>9</v>
      </c>
      <c r="E88" s="59">
        <f>'Shipping Invoice'!J92*$N$1</f>
        <v>29.61</v>
      </c>
      <c r="F88" s="59">
        <f t="shared" si="3"/>
        <v>266.49</v>
      </c>
      <c r="G88" s="60">
        <f t="shared" si="4"/>
        <v>29.61</v>
      </c>
      <c r="H88" s="63">
        <f t="shared" si="5"/>
        <v>266.49</v>
      </c>
    </row>
    <row r="89" spans="1:8" s="62" customFormat="1" ht="36">
      <c r="A89" s="56" t="str">
        <f>IF((LEN('Copy paste to Here'!G93))&gt;5,((CONCATENATE('Copy paste to Here'!G93," &amp; ",'Copy paste to Here'!D93,"  &amp;  ",'Copy paste to Here'!E93))),"Empty Cell")</f>
        <v>Surgical steel internally threaded labret, 16g (1.2mm) with bezel set jewel flat head sized 1.5mm to 4mm for triple tragus piercings &amp; Length: 8mm with 3mm top part  &amp;  Crystal Color: AB</v>
      </c>
      <c r="B89" s="57" t="str">
        <f>'Copy paste to Here'!C93</f>
        <v>LBIRC</v>
      </c>
      <c r="C89" s="57" t="s">
        <v>834</v>
      </c>
      <c r="D89" s="58">
        <f>Invoice!B93</f>
        <v>6</v>
      </c>
      <c r="E89" s="59">
        <f>'Shipping Invoice'!J93*$N$1</f>
        <v>29.61</v>
      </c>
      <c r="F89" s="59">
        <f t="shared" si="3"/>
        <v>177.66</v>
      </c>
      <c r="G89" s="60">
        <f t="shared" si="4"/>
        <v>29.61</v>
      </c>
      <c r="H89" s="63">
        <f t="shared" si="5"/>
        <v>177.66</v>
      </c>
    </row>
    <row r="90" spans="1:8" s="62" customFormat="1" ht="36">
      <c r="A90" s="56" t="str">
        <f>IF((LEN('Copy paste to Here'!G94))&gt;5,((CONCATENATE('Copy paste to Here'!G94," &amp; ",'Copy paste to Here'!D94,"  &amp;  ",'Copy paste to Here'!E94))),"Empty Cell")</f>
        <v>Surgical steel internally threaded labret, 16g (1.2mm) with bezel set jewel flat head sized 1.5mm to 4mm for triple tragus piercings &amp; Length: 8mm with 3mm top part  &amp;  Crystal Color: Rose</v>
      </c>
      <c r="B90" s="57" t="str">
        <f>'Copy paste to Here'!C94</f>
        <v>LBIRC</v>
      </c>
      <c r="C90" s="57" t="s">
        <v>834</v>
      </c>
      <c r="D90" s="58">
        <f>Invoice!B94</f>
        <v>4</v>
      </c>
      <c r="E90" s="59">
        <f>'Shipping Invoice'!J94*$N$1</f>
        <v>29.61</v>
      </c>
      <c r="F90" s="59">
        <f t="shared" si="3"/>
        <v>118.44</v>
      </c>
      <c r="G90" s="60">
        <f t="shared" si="4"/>
        <v>29.61</v>
      </c>
      <c r="H90" s="63">
        <f t="shared" si="5"/>
        <v>118.44</v>
      </c>
    </row>
    <row r="91" spans="1:8" s="62" customFormat="1" ht="36">
      <c r="A91" s="56" t="str">
        <f>IF((LEN('Copy paste to Here'!G95))&gt;5,((CONCATENATE('Copy paste to Here'!G95," &amp; ",'Copy paste to Here'!D95,"  &amp;  ",'Copy paste to Here'!E95))),"Empty Cell")</f>
        <v>Surgical steel internally threaded labret, 16g (1.2mm) with bezel set jewel flat head sized 1.5mm to 4mm for triple tragus piercings &amp; Length: 8mm with 3mm top part  &amp;  Crystal Color: Aquamarine</v>
      </c>
      <c r="B91" s="57" t="str">
        <f>'Copy paste to Here'!C95</f>
        <v>LBIRC</v>
      </c>
      <c r="C91" s="57" t="s">
        <v>834</v>
      </c>
      <c r="D91" s="58">
        <f>Invoice!B95</f>
        <v>1</v>
      </c>
      <c r="E91" s="59">
        <f>'Shipping Invoice'!J95*$N$1</f>
        <v>29.61</v>
      </c>
      <c r="F91" s="59">
        <f t="shared" si="3"/>
        <v>29.61</v>
      </c>
      <c r="G91" s="60">
        <f t="shared" si="4"/>
        <v>29.61</v>
      </c>
      <c r="H91" s="63">
        <f t="shared" si="5"/>
        <v>29.61</v>
      </c>
    </row>
    <row r="92" spans="1:8" s="62" customFormat="1" ht="36">
      <c r="A92" s="56" t="str">
        <f>IF((LEN('Copy paste to Here'!G96))&gt;5,((CONCATENATE('Copy paste to Here'!G96," &amp; ",'Copy paste to Here'!D96,"  &amp;  ",'Copy paste to Here'!E96))),"Empty Cell")</f>
        <v>Surgical steel internally threaded labret, 16g (1.2mm) with bezel set jewel flat head sized 1.5mm to 4mm for triple tragus piercings &amp; Length: 8mm with 3mm top part  &amp;  Crystal Color: Jet</v>
      </c>
      <c r="B92" s="57" t="str">
        <f>'Copy paste to Here'!C96</f>
        <v>LBIRC</v>
      </c>
      <c r="C92" s="57" t="s">
        <v>834</v>
      </c>
      <c r="D92" s="58">
        <f>Invoice!B96</f>
        <v>1</v>
      </c>
      <c r="E92" s="59">
        <f>'Shipping Invoice'!J96*$N$1</f>
        <v>29.61</v>
      </c>
      <c r="F92" s="59">
        <f t="shared" si="3"/>
        <v>29.61</v>
      </c>
      <c r="G92" s="60">
        <f t="shared" si="4"/>
        <v>29.61</v>
      </c>
      <c r="H92" s="63">
        <f t="shared" si="5"/>
        <v>29.61</v>
      </c>
    </row>
    <row r="93" spans="1:8" s="62" customFormat="1" ht="36">
      <c r="A93" s="56" t="str">
        <f>IF((LEN('Copy paste to Here'!G97))&gt;5,((CONCATENATE('Copy paste to Here'!G97," &amp; ",'Copy paste to Here'!D97,"  &amp;  ",'Copy paste to Here'!E97))),"Empty Cell")</f>
        <v>Surgical steel internally threaded labret, 16g (1.2mm) with bezel set jewel flat head sized 1.5mm to 4mm for triple tragus piercings &amp; Length: 8mm with 3mm top part  &amp;  Crystal Color: Peridot</v>
      </c>
      <c r="B93" s="57" t="str">
        <f>'Copy paste to Here'!C97</f>
        <v>LBIRC</v>
      </c>
      <c r="C93" s="57" t="s">
        <v>834</v>
      </c>
      <c r="D93" s="58">
        <f>Invoice!B97</f>
        <v>6</v>
      </c>
      <c r="E93" s="59">
        <f>'Shipping Invoice'!J97*$N$1</f>
        <v>29.61</v>
      </c>
      <c r="F93" s="59">
        <f t="shared" si="3"/>
        <v>177.66</v>
      </c>
      <c r="G93" s="60">
        <f t="shared" si="4"/>
        <v>29.61</v>
      </c>
      <c r="H93" s="63">
        <f t="shared" si="5"/>
        <v>177.66</v>
      </c>
    </row>
    <row r="94" spans="1:8" s="62" customFormat="1" ht="36">
      <c r="A94" s="56" t="str">
        <f>IF((LEN('Copy paste to Here'!G98))&gt;5,((CONCATENATE('Copy paste to Here'!G98," &amp; ",'Copy paste to Here'!D98,"  &amp;  ",'Copy paste to Here'!E98))),"Empty Cell")</f>
        <v>Surgical steel internally threaded labret, 16g (1.2mm) with bezel set jewel flat head sized 1.5mm to 4mm for triple tragus piercings &amp; Length: 8mm with 4mm top part  &amp;  Crystal Color: Aquamarine</v>
      </c>
      <c r="B94" s="57" t="str">
        <f>'Copy paste to Here'!C98</f>
        <v>LBIRC</v>
      </c>
      <c r="C94" s="57" t="s">
        <v>835</v>
      </c>
      <c r="D94" s="58">
        <f>Invoice!B98</f>
        <v>2</v>
      </c>
      <c r="E94" s="59">
        <f>'Shipping Invoice'!J98*$N$1</f>
        <v>31.37</v>
      </c>
      <c r="F94" s="59">
        <f t="shared" si="3"/>
        <v>62.74</v>
      </c>
      <c r="G94" s="60">
        <f t="shared" si="4"/>
        <v>31.37</v>
      </c>
      <c r="H94" s="63">
        <f t="shared" si="5"/>
        <v>62.74</v>
      </c>
    </row>
    <row r="95" spans="1:8" s="62" customFormat="1" ht="36">
      <c r="A95" s="56" t="str">
        <f>IF((LEN('Copy paste to Here'!G99))&gt;5,((CONCATENATE('Copy paste to Here'!G99," &amp; ",'Copy paste to Here'!D99,"  &amp;  ",'Copy paste to Here'!E99))),"Empty Cell")</f>
        <v>Surgical steel internally threaded labret, 16g (1.2mm) with bezel set jewel flat head sized 1.5mm to 4mm for triple tragus piercings &amp; Length: 8mm with 4mm top part  &amp;  Crystal Color: Jet</v>
      </c>
      <c r="B95" s="57" t="str">
        <f>'Copy paste to Here'!C99</f>
        <v>LBIRC</v>
      </c>
      <c r="C95" s="57" t="s">
        <v>835</v>
      </c>
      <c r="D95" s="58">
        <f>Invoice!B99</f>
        <v>2</v>
      </c>
      <c r="E95" s="59">
        <f>'Shipping Invoice'!J99*$N$1</f>
        <v>31.37</v>
      </c>
      <c r="F95" s="59">
        <f t="shared" si="3"/>
        <v>62.74</v>
      </c>
      <c r="G95" s="60">
        <f t="shared" si="4"/>
        <v>31.37</v>
      </c>
      <c r="H95" s="63">
        <f t="shared" si="5"/>
        <v>62.74</v>
      </c>
    </row>
    <row r="96" spans="1:8" s="62" customFormat="1" ht="36">
      <c r="A96" s="56" t="str">
        <f>IF((LEN('Copy paste to Here'!G100))&gt;5,((CONCATENATE('Copy paste to Here'!G100," &amp; ",'Copy paste to Here'!D100,"  &amp;  ",'Copy paste to Here'!E100))),"Empty Cell")</f>
        <v>Surgical steel internally threaded labret, 16g (1.2mm) with bezel set jewel flat head sized 1.5mm to 4mm for triple tragus piercings &amp; Length: 8mm with 4mm top part  &amp;  Crystal Color: Peridot</v>
      </c>
      <c r="B96" s="57" t="str">
        <f>'Copy paste to Here'!C100</f>
        <v>LBIRC</v>
      </c>
      <c r="C96" s="57" t="s">
        <v>835</v>
      </c>
      <c r="D96" s="58">
        <f>Invoice!B100</f>
        <v>2</v>
      </c>
      <c r="E96" s="59">
        <f>'Shipping Invoice'!J100*$N$1</f>
        <v>31.37</v>
      </c>
      <c r="F96" s="59">
        <f t="shared" si="3"/>
        <v>62.74</v>
      </c>
      <c r="G96" s="60">
        <f t="shared" si="4"/>
        <v>31.37</v>
      </c>
      <c r="H96" s="63">
        <f t="shared" si="5"/>
        <v>62.74</v>
      </c>
    </row>
    <row r="97" spans="1:8" s="62" customFormat="1" ht="24">
      <c r="A97" s="56" t="str">
        <f>IF((LEN('Copy paste to Here'!G101))&gt;5,((CONCATENATE('Copy paste to Here'!G101," &amp; ",'Copy paste to Here'!D101,"  &amp;  ",'Copy paste to Here'!E101))),"Empty Cell")</f>
        <v xml:space="preserve">Bio flexible labret, 16g (1.2mm) with a 3mm push in anodized steel cone &amp; Color: Gold  &amp;  </v>
      </c>
      <c r="B97" s="57" t="str">
        <f>'Copy paste to Here'!C101</f>
        <v>LBITCN</v>
      </c>
      <c r="C97" s="57" t="s">
        <v>780</v>
      </c>
      <c r="D97" s="58">
        <f>Invoice!B101</f>
        <v>2</v>
      </c>
      <c r="E97" s="59">
        <f>'Shipping Invoice'!J101*$N$1</f>
        <v>17.27</v>
      </c>
      <c r="F97" s="59">
        <f t="shared" si="3"/>
        <v>34.54</v>
      </c>
      <c r="G97" s="60">
        <f t="shared" si="4"/>
        <v>17.27</v>
      </c>
      <c r="H97" s="63">
        <f t="shared" si="5"/>
        <v>34.54</v>
      </c>
    </row>
    <row r="98" spans="1:8" s="62" customFormat="1" ht="24">
      <c r="A98" s="56" t="str">
        <f>IF((LEN('Copy paste to Here'!G102))&gt;5,((CONCATENATE('Copy paste to Here'!G102," &amp; ",'Copy paste to Here'!D102,"  &amp;  ",'Copy paste to Here'!E102))),"Empty Cell")</f>
        <v>Premium PVD plated surgical steel labret, 16g (1.2mm) with a 3mm ball &amp; Length: 6mm  &amp;  Color: Purple</v>
      </c>
      <c r="B98" s="57" t="str">
        <f>'Copy paste to Here'!C102</f>
        <v>LBTB3</v>
      </c>
      <c r="C98" s="57" t="s">
        <v>782</v>
      </c>
      <c r="D98" s="58">
        <f>Invoice!B102</f>
        <v>3</v>
      </c>
      <c r="E98" s="59">
        <f>'Shipping Invoice'!J102*$N$1</f>
        <v>20.8</v>
      </c>
      <c r="F98" s="59">
        <f t="shared" si="3"/>
        <v>62.400000000000006</v>
      </c>
      <c r="G98" s="60">
        <f t="shared" si="4"/>
        <v>20.8</v>
      </c>
      <c r="H98" s="63">
        <f t="shared" si="5"/>
        <v>62.400000000000006</v>
      </c>
    </row>
    <row r="99" spans="1:8" s="62" customFormat="1" ht="24">
      <c r="A99" s="56" t="str">
        <f>IF((LEN('Copy paste to Here'!G103))&gt;5,((CONCATENATE('Copy paste to Here'!G103," &amp; ",'Copy paste to Here'!D103,"  &amp;  ",'Copy paste to Here'!E103))),"Empty Cell")</f>
        <v>Premium PVD plated surgical steel labret, 16g (1.2mm) with a 3mm ball &amp; Length: 8mm  &amp;  Color: Purple</v>
      </c>
      <c r="B99" s="57" t="str">
        <f>'Copy paste to Here'!C103</f>
        <v>LBTB3</v>
      </c>
      <c r="C99" s="57" t="s">
        <v>782</v>
      </c>
      <c r="D99" s="58">
        <f>Invoice!B103</f>
        <v>3</v>
      </c>
      <c r="E99" s="59">
        <f>'Shipping Invoice'!J103*$N$1</f>
        <v>20.8</v>
      </c>
      <c r="F99" s="59">
        <f t="shared" si="3"/>
        <v>62.400000000000006</v>
      </c>
      <c r="G99" s="60">
        <f t="shared" si="4"/>
        <v>20.8</v>
      </c>
      <c r="H99" s="63">
        <f t="shared" si="5"/>
        <v>62.400000000000006</v>
      </c>
    </row>
    <row r="100" spans="1:8" s="62" customFormat="1" ht="24">
      <c r="A100" s="56" t="str">
        <f>IF((LEN('Copy paste to Here'!G104))&gt;5,((CONCATENATE('Copy paste to Here'!G104," &amp; ",'Copy paste to Here'!D104,"  &amp;  ",'Copy paste to Here'!E104))),"Empty Cell")</f>
        <v>Anodized surgical steel labret, 14g (1.6mm) with a 4mm ball &amp; Length: 6mm  &amp;  Color: Black</v>
      </c>
      <c r="B100" s="57" t="str">
        <f>'Copy paste to Here'!C104</f>
        <v>LBTB4</v>
      </c>
      <c r="C100" s="57" t="s">
        <v>784</v>
      </c>
      <c r="D100" s="58">
        <f>Invoice!B104</f>
        <v>3</v>
      </c>
      <c r="E100" s="59">
        <f>'Shipping Invoice'!J104*$N$1</f>
        <v>20.8</v>
      </c>
      <c r="F100" s="59">
        <f t="shared" si="3"/>
        <v>62.400000000000006</v>
      </c>
      <c r="G100" s="60">
        <f t="shared" si="4"/>
        <v>20.8</v>
      </c>
      <c r="H100" s="63">
        <f t="shared" si="5"/>
        <v>62.400000000000006</v>
      </c>
    </row>
    <row r="101" spans="1:8" s="62" customFormat="1" ht="24">
      <c r="A101" s="56" t="str">
        <f>IF((LEN('Copy paste to Here'!G105))&gt;5,((CONCATENATE('Copy paste to Here'!G105," &amp; ",'Copy paste to Here'!D105,"  &amp;  ",'Copy paste to Here'!E105))),"Empty Cell")</f>
        <v>Anodized surgical steel labret, 14g (1.6mm) with a 4mm ball &amp; Length: 8mm  &amp;  Color: Black</v>
      </c>
      <c r="B101" s="57" t="str">
        <f>'Copy paste to Here'!C105</f>
        <v>LBTB4</v>
      </c>
      <c r="C101" s="57" t="s">
        <v>784</v>
      </c>
      <c r="D101" s="58">
        <f>Invoice!B105</f>
        <v>3</v>
      </c>
      <c r="E101" s="59">
        <f>'Shipping Invoice'!J105*$N$1</f>
        <v>20.8</v>
      </c>
      <c r="F101" s="59">
        <f t="shared" si="3"/>
        <v>62.400000000000006</v>
      </c>
      <c r="G101" s="60">
        <f t="shared" si="4"/>
        <v>20.8</v>
      </c>
      <c r="H101" s="63">
        <f t="shared" si="5"/>
        <v>62.400000000000006</v>
      </c>
    </row>
    <row r="102" spans="1:8" s="62" customFormat="1" ht="36">
      <c r="A102" s="56" t="str">
        <f>IF((LEN('Copy paste to Here'!G106))&gt;5,((CONCATENATE('Copy paste to Here'!G106," &amp; ",'Copy paste to Here'!D106,"  &amp;  ",'Copy paste to Here'!E106))),"Empty Cell")</f>
        <v>Surgical steel belly banana, 14g (1.6mm) with an 8mm bezel set jewel ball and a dangling crystal studded skull with crossed bones &amp; Length: 10mm  &amp;  Crystal Color: Clear</v>
      </c>
      <c r="B102" s="57" t="str">
        <f>'Copy paste to Here'!C106</f>
        <v>MCDSK5</v>
      </c>
      <c r="C102" s="57" t="s">
        <v>786</v>
      </c>
      <c r="D102" s="58">
        <f>Invoice!B106</f>
        <v>3</v>
      </c>
      <c r="E102" s="59">
        <f>'Shipping Invoice'!J106*$N$1</f>
        <v>71.209999999999994</v>
      </c>
      <c r="F102" s="59">
        <f t="shared" si="3"/>
        <v>213.63</v>
      </c>
      <c r="G102" s="60">
        <f t="shared" si="4"/>
        <v>71.209999999999994</v>
      </c>
      <c r="H102" s="63">
        <f t="shared" si="5"/>
        <v>213.63</v>
      </c>
    </row>
    <row r="103" spans="1:8" s="62" customFormat="1" ht="25.5">
      <c r="A103" s="56" t="str">
        <f>IF((LEN('Copy paste to Here'!G107))&gt;5,((CONCATENATE('Copy paste to Here'!G107," &amp; ",'Copy paste to Here'!D107,"  &amp;  ",'Copy paste to Here'!E107))),"Empty Cell")</f>
        <v xml:space="preserve">PVD plated surgical steel taper with double O-ring &amp; Gauge: 2mm  &amp;  </v>
      </c>
      <c r="B103" s="57" t="str">
        <f>'Copy paste to Here'!C107</f>
        <v>NLTPGX</v>
      </c>
      <c r="C103" s="57" t="s">
        <v>836</v>
      </c>
      <c r="D103" s="58">
        <f>Invoice!B107</f>
        <v>2</v>
      </c>
      <c r="E103" s="59">
        <f>'Shipping Invoice'!J107*$N$1</f>
        <v>34.9</v>
      </c>
      <c r="F103" s="59">
        <f t="shared" si="3"/>
        <v>69.8</v>
      </c>
      <c r="G103" s="60">
        <f t="shared" si="4"/>
        <v>34.9</v>
      </c>
      <c r="H103" s="63">
        <f t="shared" si="5"/>
        <v>69.8</v>
      </c>
    </row>
    <row r="104" spans="1:8" s="62" customFormat="1" ht="24">
      <c r="A104" s="56" t="str">
        <f>IF((LEN('Copy paste to Here'!G108))&gt;5,((CONCATENATE('Copy paste to Here'!G108," &amp; ",'Copy paste to Here'!D108,"  &amp;  ",'Copy paste to Here'!E108))),"Empty Cell")</f>
        <v xml:space="preserve">PVD plated surgical steel taper with double O-ring &amp; Gauge: 4mm  &amp;  </v>
      </c>
      <c r="B104" s="57" t="str">
        <f>'Copy paste to Here'!C108</f>
        <v>NLTPGX</v>
      </c>
      <c r="C104" s="57" t="s">
        <v>837</v>
      </c>
      <c r="D104" s="58">
        <f>Invoice!B108</f>
        <v>2</v>
      </c>
      <c r="E104" s="59">
        <f>'Shipping Invoice'!J108*$N$1</f>
        <v>45.47</v>
      </c>
      <c r="F104" s="59">
        <f t="shared" si="3"/>
        <v>90.94</v>
      </c>
      <c r="G104" s="60">
        <f t="shared" si="4"/>
        <v>45.47</v>
      </c>
      <c r="H104" s="63">
        <f t="shared" si="5"/>
        <v>90.94</v>
      </c>
    </row>
    <row r="105" spans="1:8" s="62" customFormat="1" ht="24">
      <c r="A105" s="56" t="str">
        <f>IF((LEN('Copy paste to Here'!G109))&gt;5,((CONCATENATE('Copy paste to Here'!G109," &amp; ",'Copy paste to Here'!D109,"  &amp;  ",'Copy paste to Here'!E109))),"Empty Cell")</f>
        <v xml:space="preserve">PVD plated surgical steel taper with double O-ring &amp; Gauge: 6mm  &amp;  </v>
      </c>
      <c r="B105" s="57" t="str">
        <f>'Copy paste to Here'!C109</f>
        <v>NLTPGX</v>
      </c>
      <c r="C105" s="57" t="s">
        <v>838</v>
      </c>
      <c r="D105" s="58">
        <f>Invoice!B109</f>
        <v>2</v>
      </c>
      <c r="E105" s="59">
        <f>'Shipping Invoice'!J109*$N$1</f>
        <v>64.86</v>
      </c>
      <c r="F105" s="59">
        <f t="shared" si="3"/>
        <v>129.72</v>
      </c>
      <c r="G105" s="60">
        <f t="shared" si="4"/>
        <v>64.86</v>
      </c>
      <c r="H105" s="63">
        <f t="shared" si="5"/>
        <v>129.72</v>
      </c>
    </row>
    <row r="106" spans="1:8" s="62" customFormat="1" ht="24">
      <c r="A106" s="56" t="str">
        <f>IF((LEN('Copy paste to Here'!G110))&gt;5,((CONCATENATE('Copy paste to Here'!G110," &amp; ",'Copy paste to Here'!D110,"  &amp;  ",'Copy paste to Here'!E110))),"Empty Cell")</f>
        <v xml:space="preserve">PVD plated surgical steel taper with double O-ring &amp; Gauge: 8mm  &amp;  </v>
      </c>
      <c r="B106" s="57" t="str">
        <f>'Copy paste to Here'!C110</f>
        <v>NLTPGX</v>
      </c>
      <c r="C106" s="57" t="s">
        <v>839</v>
      </c>
      <c r="D106" s="58">
        <f>Invoice!B110</f>
        <v>2</v>
      </c>
      <c r="E106" s="59">
        <f>'Shipping Invoice'!J110*$N$1</f>
        <v>94.82</v>
      </c>
      <c r="F106" s="59">
        <f t="shared" si="3"/>
        <v>189.64</v>
      </c>
      <c r="G106" s="60">
        <f t="shared" si="4"/>
        <v>94.82</v>
      </c>
      <c r="H106" s="63">
        <f t="shared" si="5"/>
        <v>189.64</v>
      </c>
    </row>
    <row r="107" spans="1:8" s="62" customFormat="1" ht="24">
      <c r="A107" s="56" t="str">
        <f>IF((LEN('Copy paste to Here'!G111))&gt;5,((CONCATENATE('Copy paste to Here'!G111," &amp; ",'Copy paste to Here'!D111,"  &amp;  ",'Copy paste to Here'!E111))),"Empty Cell")</f>
        <v xml:space="preserve">Clear acrylic flexible nose stud retainer, 20g (0.8mm) with 2mm flat disk shaped top &amp;   &amp;  </v>
      </c>
      <c r="B107" s="57" t="str">
        <f>'Copy paste to Here'!C111</f>
        <v>NSRTD</v>
      </c>
      <c r="C107" s="57" t="s">
        <v>794</v>
      </c>
      <c r="D107" s="58">
        <f>Invoice!B111</f>
        <v>4</v>
      </c>
      <c r="E107" s="59">
        <f>'Shipping Invoice'!J111*$N$1</f>
        <v>4.9400000000000004</v>
      </c>
      <c r="F107" s="59">
        <f t="shared" si="3"/>
        <v>19.760000000000002</v>
      </c>
      <c r="G107" s="60">
        <f t="shared" si="4"/>
        <v>4.9400000000000004</v>
      </c>
      <c r="H107" s="63">
        <f t="shared" si="5"/>
        <v>19.760000000000002</v>
      </c>
    </row>
    <row r="108" spans="1:8" s="62" customFormat="1">
      <c r="A108" s="56" t="str">
        <f>IF((LEN('Copy paste to Here'!G112))&gt;5,((CONCATENATE('Copy paste to Here'!G112," &amp; ",'Copy paste to Here'!D112,"  &amp;  ",'Copy paste to Here'!E112))),"Empty Cell")</f>
        <v xml:space="preserve">Amethyst double flared stone plug &amp; Gauge: 5mm  &amp;  </v>
      </c>
      <c r="B108" s="57" t="str">
        <f>'Copy paste to Here'!C112</f>
        <v>PGSFF</v>
      </c>
      <c r="C108" s="57" t="s">
        <v>840</v>
      </c>
      <c r="D108" s="58">
        <f>Invoice!B112</f>
        <v>4</v>
      </c>
      <c r="E108" s="59">
        <f>'Shipping Invoice'!J112*$N$1</f>
        <v>49</v>
      </c>
      <c r="F108" s="59">
        <f t="shared" si="3"/>
        <v>196</v>
      </c>
      <c r="G108" s="60">
        <f t="shared" si="4"/>
        <v>49</v>
      </c>
      <c r="H108" s="63">
        <f t="shared" si="5"/>
        <v>196</v>
      </c>
    </row>
    <row r="109" spans="1:8" s="62" customFormat="1">
      <c r="A109" s="56" t="str">
        <f>IF((LEN('Copy paste to Here'!G113))&gt;5,((CONCATENATE('Copy paste to Here'!G113," &amp; ",'Copy paste to Here'!D113,"  &amp;  ",'Copy paste to Here'!E113))),"Empty Cell")</f>
        <v xml:space="preserve">Amethyst double flared stone plug &amp; Gauge: 6mm  &amp;  </v>
      </c>
      <c r="B109" s="57" t="str">
        <f>'Copy paste to Here'!C113</f>
        <v>PGSFF</v>
      </c>
      <c r="C109" s="57" t="s">
        <v>841</v>
      </c>
      <c r="D109" s="58">
        <f>Invoice!B113</f>
        <v>4</v>
      </c>
      <c r="E109" s="59">
        <f>'Shipping Invoice'!J113*$N$1</f>
        <v>52.52</v>
      </c>
      <c r="F109" s="59">
        <f t="shared" si="3"/>
        <v>210.08</v>
      </c>
      <c r="G109" s="60">
        <f t="shared" si="4"/>
        <v>52.52</v>
      </c>
      <c r="H109" s="63">
        <f t="shared" si="5"/>
        <v>210.08</v>
      </c>
    </row>
    <row r="110" spans="1:8" s="62" customFormat="1">
      <c r="A110" s="56" t="str">
        <f>IF((LEN('Copy paste to Here'!G114))&gt;5,((CONCATENATE('Copy paste to Here'!G114," &amp; ",'Copy paste to Here'!D114,"  &amp;  ",'Copy paste to Here'!E114))),"Empty Cell")</f>
        <v xml:space="preserve">Amethyst double flared stone plug &amp; Gauge: 8mm  &amp;  </v>
      </c>
      <c r="B110" s="57" t="str">
        <f>'Copy paste to Here'!C114</f>
        <v>PGSFF</v>
      </c>
      <c r="C110" s="57" t="s">
        <v>842</v>
      </c>
      <c r="D110" s="58">
        <f>Invoice!B114</f>
        <v>4</v>
      </c>
      <c r="E110" s="59">
        <f>'Shipping Invoice'!J114*$N$1</f>
        <v>66.62</v>
      </c>
      <c r="F110" s="59">
        <f t="shared" si="3"/>
        <v>266.48</v>
      </c>
      <c r="G110" s="60">
        <f t="shared" si="4"/>
        <v>66.62</v>
      </c>
      <c r="H110" s="63">
        <f t="shared" si="5"/>
        <v>266.48</v>
      </c>
    </row>
    <row r="111" spans="1:8" s="62" customFormat="1" ht="25.5">
      <c r="A111" s="56" t="str">
        <f>IF((LEN('Copy paste to Here'!G115))&gt;5,((CONCATENATE('Copy paste to Here'!G115," &amp; ",'Copy paste to Here'!D115,"  &amp;  ",'Copy paste to Here'!E115))),"Empty Cell")</f>
        <v xml:space="preserve">Amethyst double flared stone plug &amp; Gauge: 10mm  &amp;  </v>
      </c>
      <c r="B111" s="57" t="str">
        <f>'Copy paste to Here'!C115</f>
        <v>PGSFF</v>
      </c>
      <c r="C111" s="57" t="s">
        <v>843</v>
      </c>
      <c r="D111" s="58">
        <f>Invoice!B115</f>
        <v>4</v>
      </c>
      <c r="E111" s="59">
        <f>'Shipping Invoice'!J115*$N$1</f>
        <v>82.49</v>
      </c>
      <c r="F111" s="59">
        <f t="shared" si="3"/>
        <v>329.96</v>
      </c>
      <c r="G111" s="60">
        <f t="shared" si="4"/>
        <v>82.49</v>
      </c>
      <c r="H111" s="63">
        <f t="shared" si="5"/>
        <v>329.96</v>
      </c>
    </row>
    <row r="112" spans="1:8" s="62" customFormat="1" ht="25.5">
      <c r="A112" s="56" t="str">
        <f>IF((LEN('Copy paste to Here'!G116))&gt;5,((CONCATENATE('Copy paste to Here'!G116," &amp; ",'Copy paste to Here'!D116,"  &amp;  ",'Copy paste to Here'!E116))),"Empty Cell")</f>
        <v xml:space="preserve">Amethyst double flared stone plug &amp; Gauge: 14mm  &amp;  </v>
      </c>
      <c r="B112" s="57" t="str">
        <f>'Copy paste to Here'!C116</f>
        <v>PGSFF</v>
      </c>
      <c r="C112" s="57" t="s">
        <v>844</v>
      </c>
      <c r="D112" s="58">
        <f>Invoice!B116</f>
        <v>10</v>
      </c>
      <c r="E112" s="59">
        <f>'Shipping Invoice'!J116*$N$1</f>
        <v>117.74</v>
      </c>
      <c r="F112" s="59">
        <f t="shared" si="3"/>
        <v>1177.3999999999999</v>
      </c>
      <c r="G112" s="60">
        <f t="shared" si="4"/>
        <v>117.74</v>
      </c>
      <c r="H112" s="63">
        <f t="shared" si="5"/>
        <v>1177.3999999999999</v>
      </c>
    </row>
    <row r="113" spans="1:8" s="62" customFormat="1" ht="25.5">
      <c r="A113" s="56" t="str">
        <f>IF((LEN('Copy paste to Here'!G117))&gt;5,((CONCATENATE('Copy paste to Here'!G117," &amp; ",'Copy paste to Here'!D117,"  &amp;  ",'Copy paste to Here'!E117))),"Empty Cell")</f>
        <v xml:space="preserve">Amethyst double flared stone plug &amp; Gauge: 16mm  &amp;  </v>
      </c>
      <c r="B113" s="57" t="str">
        <f>'Copy paste to Here'!C117</f>
        <v>PGSFF</v>
      </c>
      <c r="C113" s="57" t="s">
        <v>845</v>
      </c>
      <c r="D113" s="58">
        <f>Invoice!B117</f>
        <v>14</v>
      </c>
      <c r="E113" s="59">
        <f>'Shipping Invoice'!J117*$N$1</f>
        <v>144.16999999999999</v>
      </c>
      <c r="F113" s="59">
        <f t="shared" si="3"/>
        <v>2018.3799999999999</v>
      </c>
      <c r="G113" s="60">
        <f t="shared" si="4"/>
        <v>144.16999999999999</v>
      </c>
      <c r="H113" s="63">
        <f t="shared" si="5"/>
        <v>2018.3799999999999</v>
      </c>
    </row>
    <row r="114" spans="1:8" s="62" customFormat="1" ht="24">
      <c r="A114" s="56" t="str">
        <f>IF((LEN('Copy paste to Here'!G118))&gt;5,((CONCATENATE('Copy paste to Here'!G118," &amp; ",'Copy paste to Here'!D118,"  &amp;  ",'Copy paste to Here'!E118))),"Empty Cell")</f>
        <v xml:space="preserve">High polished surgical steel single flesh tunnel with rubber O-ring &amp; Gauge: 10mm  &amp;  </v>
      </c>
      <c r="B114" s="57" t="str">
        <f>'Copy paste to Here'!C118</f>
        <v>SPG</v>
      </c>
      <c r="C114" s="57" t="s">
        <v>846</v>
      </c>
      <c r="D114" s="58">
        <f>Invoice!B118</f>
        <v>4</v>
      </c>
      <c r="E114" s="59">
        <f>'Shipping Invoice'!J118*$N$1</f>
        <v>23.97</v>
      </c>
      <c r="F114" s="59">
        <f t="shared" si="3"/>
        <v>95.88</v>
      </c>
      <c r="G114" s="60">
        <f t="shared" si="4"/>
        <v>23.97</v>
      </c>
      <c r="H114" s="63">
        <f t="shared" si="5"/>
        <v>95.88</v>
      </c>
    </row>
    <row r="115" spans="1:8" s="62" customFormat="1" ht="24">
      <c r="A115" s="56" t="str">
        <f>IF((LEN('Copy paste to Here'!G119))&gt;5,((CONCATENATE('Copy paste to Here'!G119," &amp; ",'Copy paste to Here'!D119,"  &amp;  ",'Copy paste to Here'!E119))),"Empty Cell")</f>
        <v xml:space="preserve">Bio flexible tongue retainer, 14g (1.6mm) with silicon O-ring &amp; Color: # 1 in picture  &amp;  </v>
      </c>
      <c r="B115" s="57" t="str">
        <f>'Copy paste to Here'!C119</f>
        <v>TR14</v>
      </c>
      <c r="C115" s="57" t="s">
        <v>650</v>
      </c>
      <c r="D115" s="58">
        <f>Invoice!B119</f>
        <v>4</v>
      </c>
      <c r="E115" s="59">
        <f>'Shipping Invoice'!J119*$N$1</f>
        <v>4.9400000000000004</v>
      </c>
      <c r="F115" s="59">
        <f t="shared" si="3"/>
        <v>19.760000000000002</v>
      </c>
      <c r="G115" s="60">
        <f t="shared" si="4"/>
        <v>4.9400000000000004</v>
      </c>
      <c r="H115" s="63">
        <f t="shared" si="5"/>
        <v>19.760000000000002</v>
      </c>
    </row>
    <row r="116" spans="1:8" s="62" customFormat="1" ht="24">
      <c r="A116" s="56" t="str">
        <f>IF((LEN('Copy paste to Here'!G120))&gt;5,((CONCATENATE('Copy paste to Here'!G120," &amp; ",'Copy paste to Here'!D120,"  &amp;  ",'Copy paste to Here'!E120))),"Empty Cell")</f>
        <v xml:space="preserve">Titanium G23 labret, 16g (1.2mm) with a 3mm ball &amp; Length: 10mm  &amp;  </v>
      </c>
      <c r="B116" s="57" t="str">
        <f>'Copy paste to Here'!C120</f>
        <v>ULBB3</v>
      </c>
      <c r="C116" s="57" t="s">
        <v>804</v>
      </c>
      <c r="D116" s="58">
        <f>Invoice!B120</f>
        <v>1</v>
      </c>
      <c r="E116" s="59">
        <f>'Shipping Invoice'!J120*$N$1</f>
        <v>34.9</v>
      </c>
      <c r="F116" s="59">
        <f t="shared" si="3"/>
        <v>34.9</v>
      </c>
      <c r="G116" s="60">
        <f t="shared" si="4"/>
        <v>34.9</v>
      </c>
      <c r="H116" s="63">
        <f t="shared" si="5"/>
        <v>34.9</v>
      </c>
    </row>
    <row r="117" spans="1:8" s="62" customFormat="1" ht="24">
      <c r="A117" s="56" t="str">
        <f>IF((LEN('Copy paste to Here'!G121))&gt;5,((CONCATENATE('Copy paste to Here'!G121," &amp; ",'Copy paste to Here'!D121,"  &amp;  ",'Copy paste to Here'!E121))),"Empty Cell")</f>
        <v>Titanium G23 internally threaded labret, 1.2mm (16g) with 3mm bezel set jewel ball &amp; Crystal Color: Sapphire  &amp;  Length: 6mm</v>
      </c>
      <c r="B117" s="57" t="str">
        <f>'Copy paste to Here'!C121</f>
        <v>ULBJB3I</v>
      </c>
      <c r="C117" s="57" t="s">
        <v>806</v>
      </c>
      <c r="D117" s="58">
        <f>Invoice!B121</f>
        <v>4</v>
      </c>
      <c r="E117" s="59">
        <f>'Shipping Invoice'!J121*$N$1</f>
        <v>56.05</v>
      </c>
      <c r="F117" s="59">
        <f t="shared" si="3"/>
        <v>224.2</v>
      </c>
      <c r="G117" s="60">
        <f t="shared" si="4"/>
        <v>56.05</v>
      </c>
      <c r="H117" s="63">
        <f t="shared" si="5"/>
        <v>224.2</v>
      </c>
    </row>
    <row r="118" spans="1:8" s="62" customFormat="1" ht="24">
      <c r="A118" s="56" t="str">
        <f>IF((LEN('Copy paste to Here'!G122))&gt;5,((CONCATENATE('Copy paste to Here'!G122," &amp; ",'Copy paste to Here'!D122,"  &amp;  ",'Copy paste to Here'!E122))),"Empty Cell")</f>
        <v>Anodized titanium G23 labret, 16g (1.2mm) with a 3mm ball &amp; Length: 10mm  &amp;  Color: Black</v>
      </c>
      <c r="B118" s="57" t="str">
        <f>'Copy paste to Here'!C122</f>
        <v>UTLBB3</v>
      </c>
      <c r="C118" s="57" t="s">
        <v>808</v>
      </c>
      <c r="D118" s="58">
        <f>Invoice!B122</f>
        <v>1</v>
      </c>
      <c r="E118" s="59">
        <f>'Shipping Invoice'!J122*$N$1</f>
        <v>51.82</v>
      </c>
      <c r="F118" s="59">
        <f t="shared" si="3"/>
        <v>51.82</v>
      </c>
      <c r="G118" s="60">
        <f t="shared" si="4"/>
        <v>51.82</v>
      </c>
      <c r="H118" s="63">
        <f t="shared" si="5"/>
        <v>51.82</v>
      </c>
    </row>
    <row r="119" spans="1:8" s="62" customFormat="1" ht="25.5">
      <c r="A119" s="56" t="str">
        <f>IF((LEN('Copy paste to Here'!G123))&gt;5,((CONCATENATE('Copy paste to Here'!G123," &amp; ",'Copy paste to Here'!D123,"  &amp;  ",'Copy paste to Here'!E123))),"Empty Cell")</f>
        <v>PVD plated titanium G23 internally threaded labret, 1.2mm (16g) with a 3mm ball &amp; Color: Black  &amp;  Length: 8mm</v>
      </c>
      <c r="B119" s="57" t="str">
        <f>'Copy paste to Here'!C123</f>
        <v>UTLBB3IN</v>
      </c>
      <c r="C119" s="57" t="s">
        <v>810</v>
      </c>
      <c r="D119" s="58">
        <f>Invoice!B123</f>
        <v>2</v>
      </c>
      <c r="E119" s="59">
        <f>'Shipping Invoice'!J123*$N$1</f>
        <v>59.57</v>
      </c>
      <c r="F119" s="59">
        <f t="shared" si="3"/>
        <v>119.14</v>
      </c>
      <c r="G119" s="60">
        <f t="shared" si="4"/>
        <v>59.57</v>
      </c>
      <c r="H119" s="63">
        <f t="shared" si="5"/>
        <v>119.14</v>
      </c>
    </row>
    <row r="120" spans="1:8" s="62" customFormat="1" ht="24">
      <c r="A120" s="56" t="str">
        <f>IF((LEN('Copy paste to Here'!G124))&gt;5,((CONCATENATE('Copy paste to Here'!G124," &amp; ",'Copy paste to Here'!D124,"  &amp;  ",'Copy paste to Here'!E124))),"Empty Cell")</f>
        <v xml:space="preserve">Pack of 10 pcs. of high polished 316L steel barbell posts - threading 1.6mm (14g) &amp; Length: 38mm  &amp;  </v>
      </c>
      <c r="B120" s="57" t="str">
        <f>'Copy paste to Here'!C124</f>
        <v>XBB14G</v>
      </c>
      <c r="C120" s="57" t="s">
        <v>847</v>
      </c>
      <c r="D120" s="58">
        <f>Invoice!B124</f>
        <v>1</v>
      </c>
      <c r="E120" s="59">
        <f>'Shipping Invoice'!J124*$N$1</f>
        <v>43.71</v>
      </c>
      <c r="F120" s="59">
        <f t="shared" si="3"/>
        <v>43.71</v>
      </c>
      <c r="G120" s="60">
        <f t="shared" si="4"/>
        <v>43.71</v>
      </c>
      <c r="H120" s="63">
        <f t="shared" si="5"/>
        <v>43.71</v>
      </c>
    </row>
    <row r="121" spans="1:8" s="62" customFormat="1" ht="24">
      <c r="A121" s="56" t="str">
        <f>IF((LEN('Copy paste to Here'!G125))&gt;5,((CONCATENATE('Copy paste to Here'!G125," &amp; ",'Copy paste to Here'!D125,"  &amp;  ",'Copy paste to Here'!E125))),"Empty Cell")</f>
        <v xml:space="preserve">Pack of 10 pcs. of 3mm surgical steel half jewel balls with bezel set crystal with 1.2mm threading (16g) &amp; Crystal Color: Clear  &amp;  </v>
      </c>
      <c r="B121" s="57" t="str">
        <f>'Copy paste to Here'!C125</f>
        <v>XHJB3</v>
      </c>
      <c r="C121" s="57" t="s">
        <v>814</v>
      </c>
      <c r="D121" s="58">
        <f>Invoice!B125</f>
        <v>1</v>
      </c>
      <c r="E121" s="59">
        <f>'Shipping Invoice'!J125*$N$1</f>
        <v>130.43</v>
      </c>
      <c r="F121" s="59">
        <f t="shared" si="3"/>
        <v>130.43</v>
      </c>
      <c r="G121" s="60">
        <f t="shared" si="4"/>
        <v>130.43</v>
      </c>
      <c r="H121" s="63">
        <f t="shared" si="5"/>
        <v>130.43</v>
      </c>
    </row>
    <row r="122" spans="1:8" s="62" customFormat="1" ht="36">
      <c r="A122" s="56" t="str">
        <f>IF((LEN('Copy paste to Here'!G126))&gt;5,((CONCATENATE('Copy paste to Here'!G126," &amp; ",'Copy paste to Here'!D126,"  &amp;  ",'Copy paste to Here'!E126))),"Empty Cell")</f>
        <v xml:space="preserve">Pack of 10 pcs. of 3mm surgical steel half jewel balls with bezel set crystal with 1.2mm threading (16g) &amp; Crystal Color: Light Siam  &amp;  </v>
      </c>
      <c r="B122" s="57" t="str">
        <f>'Copy paste to Here'!C126</f>
        <v>XHJB3</v>
      </c>
      <c r="C122" s="57" t="s">
        <v>814</v>
      </c>
      <c r="D122" s="58">
        <f>Invoice!B126</f>
        <v>1</v>
      </c>
      <c r="E122" s="59">
        <f>'Shipping Invoice'!J126*$N$1</f>
        <v>130.43</v>
      </c>
      <c r="F122" s="59">
        <f t="shared" si="3"/>
        <v>130.43</v>
      </c>
      <c r="G122" s="60">
        <f t="shared" si="4"/>
        <v>130.43</v>
      </c>
      <c r="H122" s="63">
        <f t="shared" si="5"/>
        <v>130.43</v>
      </c>
    </row>
    <row r="123" spans="1:8" s="62" customFormat="1" ht="36">
      <c r="A123" s="56" t="str">
        <f>IF((LEN('Copy paste to Here'!G127))&gt;5,((CONCATENATE('Copy paste to Here'!G127," &amp; ",'Copy paste to Here'!D127,"  &amp;  ",'Copy paste to Here'!E127))),"Empty Cell")</f>
        <v xml:space="preserve">Pack of 10 pcs. of 3mm surgical steel half jewel balls with bezel set crystal with 1.2mm threading (16g) &amp; Crystal Color: Emerald  &amp;  </v>
      </c>
      <c r="B123" s="57" t="str">
        <f>'Copy paste to Here'!C127</f>
        <v>XHJB3</v>
      </c>
      <c r="C123" s="57" t="s">
        <v>814</v>
      </c>
      <c r="D123" s="58">
        <f>Invoice!B127</f>
        <v>2</v>
      </c>
      <c r="E123" s="59">
        <f>'Shipping Invoice'!J127*$N$1</f>
        <v>130.43</v>
      </c>
      <c r="F123" s="59">
        <f t="shared" si="3"/>
        <v>260.86</v>
      </c>
      <c r="G123" s="60">
        <f t="shared" si="4"/>
        <v>130.43</v>
      </c>
      <c r="H123" s="63">
        <f t="shared" si="5"/>
        <v>260.86</v>
      </c>
    </row>
    <row r="124" spans="1:8" s="62" customFormat="1" ht="24">
      <c r="A124" s="56" t="str">
        <f>IF((LEN('Copy paste to Here'!G128))&gt;5,((CONCATENATE('Copy paste to Here'!G128," &amp; ",'Copy paste to Here'!D128,"  &amp;  ",'Copy paste to Here'!E128))),"Empty Cell")</f>
        <v xml:space="preserve">Set of 10 pcs. of 3mm acrylic ball in solid colors with 16g (1.2mm) threading &amp; Color: Pink  &amp;  </v>
      </c>
      <c r="B124" s="57" t="str">
        <f>'Copy paste to Here'!C128</f>
        <v>XSAB3</v>
      </c>
      <c r="C124" s="57" t="s">
        <v>816</v>
      </c>
      <c r="D124" s="58">
        <f>Invoice!B128</f>
        <v>1</v>
      </c>
      <c r="E124" s="59">
        <f>'Shipping Invoice'!J128*$N$1</f>
        <v>22.56</v>
      </c>
      <c r="F124" s="59">
        <f t="shared" si="3"/>
        <v>22.56</v>
      </c>
      <c r="G124" s="60">
        <f t="shared" si="4"/>
        <v>22.56</v>
      </c>
      <c r="H124" s="63">
        <f t="shared" si="5"/>
        <v>22.56</v>
      </c>
    </row>
    <row r="125" spans="1:8" s="62" customFormat="1" ht="24">
      <c r="A125" s="56" t="str">
        <f>IF((LEN('Copy paste to Here'!G129))&gt;5,((CONCATENATE('Copy paste to Here'!G129," &amp; ",'Copy paste to Here'!D129,"  &amp;  ",'Copy paste to Here'!E129))),"Empty Cell")</f>
        <v xml:space="preserve">Pack of 10 pcs. of 4mm anodized surgical steel dices - threading 1.6mm (14g) &amp; Color: Black  &amp;  </v>
      </c>
      <c r="B125" s="57" t="str">
        <f>'Copy paste to Here'!C129</f>
        <v>XSDIT4</v>
      </c>
      <c r="C125" s="57" t="s">
        <v>818</v>
      </c>
      <c r="D125" s="58">
        <f>Invoice!B129</f>
        <v>1</v>
      </c>
      <c r="E125" s="59">
        <f>'Shipping Invoice'!J129*$N$1</f>
        <v>139.94</v>
      </c>
      <c r="F125" s="59">
        <f t="shared" si="3"/>
        <v>139.94</v>
      </c>
      <c r="G125" s="60">
        <f t="shared" si="4"/>
        <v>139.94</v>
      </c>
      <c r="H125" s="63">
        <f t="shared" si="5"/>
        <v>139.94</v>
      </c>
    </row>
    <row r="126" spans="1:8" s="62" customFormat="1" ht="24">
      <c r="A126" s="56" t="str">
        <f>IF((LEN('Copy paste to Here'!G130))&gt;5,((CONCATENATE('Copy paste to Here'!G130," &amp; ",'Copy paste to Here'!D130,"  &amp;  ",'Copy paste to Here'!E130))),"Empty Cell")</f>
        <v xml:space="preserve">Set of 10 pcs. of 5mm acrylic UV dices with 14g (1.6mm) threading &amp; Color: Red  &amp;  </v>
      </c>
      <c r="B126" s="57" t="str">
        <f>'Copy paste to Here'!C130</f>
        <v>XUVDI5</v>
      </c>
      <c r="C126" s="57" t="s">
        <v>820</v>
      </c>
      <c r="D126" s="58">
        <f>Invoice!B130</f>
        <v>1</v>
      </c>
      <c r="E126" s="59">
        <f>'Shipping Invoice'!J130*$N$1</f>
        <v>43.71</v>
      </c>
      <c r="F126" s="59">
        <f t="shared" si="3"/>
        <v>43.71</v>
      </c>
      <c r="G126" s="60">
        <f t="shared" si="4"/>
        <v>43.71</v>
      </c>
      <c r="H126" s="63">
        <f t="shared" si="5"/>
        <v>43.71</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14054.139999999987</v>
      </c>
      <c r="G1000" s="60"/>
      <c r="H1000" s="61">
        <f t="shared" ref="H1000:H1007" si="49">F1000*$E$14</f>
        <v>14054.139999999987</v>
      </c>
    </row>
    <row r="1001" spans="1:8" s="62" customFormat="1">
      <c r="A1001" s="56" t="str">
        <f>'[2]Copy paste to Here'!T2</f>
        <v>SHIPPING HANDLING</v>
      </c>
      <c r="B1001" s="75"/>
      <c r="C1001" s="75"/>
      <c r="D1001" s="76"/>
      <c r="E1001" s="67"/>
      <c r="F1001" s="59">
        <f>Invoice!J132</f>
        <v>-5621.6559999999954</v>
      </c>
      <c r="G1001" s="60"/>
      <c r="H1001" s="61">
        <f t="shared" si="49"/>
        <v>-5621.6559999999954</v>
      </c>
    </row>
    <row r="1002" spans="1:8" s="62" customFormat="1" outlineLevel="1">
      <c r="A1002" s="56" t="str">
        <f>'[2]Copy paste to Here'!T3</f>
        <v>DISCOUNT</v>
      </c>
      <c r="B1002" s="75"/>
      <c r="C1002" s="75"/>
      <c r="D1002" s="76"/>
      <c r="E1002" s="67"/>
      <c r="F1002" s="59">
        <f>Invoice!J133</f>
        <v>0</v>
      </c>
      <c r="G1002" s="60"/>
      <c r="H1002" s="61">
        <f t="shared" si="49"/>
        <v>0</v>
      </c>
    </row>
    <row r="1003" spans="1:8" s="62" customFormat="1">
      <c r="A1003" s="56" t="str">
        <f>'[2]Copy paste to Here'!T4</f>
        <v>Total:</v>
      </c>
      <c r="B1003" s="75"/>
      <c r="C1003" s="75"/>
      <c r="D1003" s="76"/>
      <c r="E1003" s="67"/>
      <c r="F1003" s="59">
        <f>SUM(F1000:F1002)</f>
        <v>8432.4839999999913</v>
      </c>
      <c r="G1003" s="60"/>
      <c r="H1003" s="61">
        <f t="shared" si="49"/>
        <v>8432.4839999999913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14054.139999999987</v>
      </c>
    </row>
    <row r="1010" spans="1:8" s="21" customFormat="1">
      <c r="A1010" s="22"/>
      <c r="E1010" s="21" t="s">
        <v>182</v>
      </c>
      <c r="H1010" s="84">
        <f>(SUMIF($A$1000:$A$1008,"Total:",$H$1000:$H$1008))</f>
        <v>8432.4839999999913</v>
      </c>
    </row>
    <row r="1011" spans="1:8" s="21" customFormat="1">
      <c r="E1011" s="21" t="s">
        <v>183</v>
      </c>
      <c r="H1011" s="85">
        <f>H1013-H1012</f>
        <v>7880.82</v>
      </c>
    </row>
    <row r="1012" spans="1:8" s="21" customFormat="1">
      <c r="E1012" s="21" t="s">
        <v>184</v>
      </c>
      <c r="H1012" s="85">
        <f>ROUND((H1013*7)/107,2)</f>
        <v>551.66</v>
      </c>
    </row>
    <row r="1013" spans="1:8" s="21" customFormat="1">
      <c r="E1013" s="22" t="s">
        <v>185</v>
      </c>
      <c r="H1013" s="86">
        <f>ROUND((SUMIF($A$1000:$A$1008,"Total:",$H$1000:$H$1008)),2)</f>
        <v>8432.48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9"/>
  <sheetViews>
    <sheetView workbookViewId="0">
      <selection activeCell="A5" sqref="A5"/>
    </sheetView>
  </sheetViews>
  <sheetFormatPr defaultRowHeight="15"/>
  <sheetData>
    <row r="1" spans="1:1">
      <c r="A1" s="2" t="s">
        <v>722</v>
      </c>
    </row>
    <row r="2" spans="1:1">
      <c r="A2" s="2" t="s">
        <v>823</v>
      </c>
    </row>
    <row r="3" spans="1:1">
      <c r="A3" s="2" t="s">
        <v>726</v>
      </c>
    </row>
    <row r="4" spans="1:1">
      <c r="A4" s="2" t="s">
        <v>728</v>
      </c>
    </row>
    <row r="5" spans="1:1">
      <c r="A5" s="2" t="s">
        <v>730</v>
      </c>
    </row>
    <row r="6" spans="1:1">
      <c r="A6" s="2" t="s">
        <v>732</v>
      </c>
    </row>
    <row r="7" spans="1:1">
      <c r="A7" s="2" t="s">
        <v>732</v>
      </c>
    </row>
    <row r="8" spans="1:1">
      <c r="A8" s="2" t="s">
        <v>732</v>
      </c>
    </row>
    <row r="9" spans="1:1">
      <c r="A9" s="2" t="s">
        <v>622</v>
      </c>
    </row>
    <row r="10" spans="1:1">
      <c r="A10" s="2" t="s">
        <v>735</v>
      </c>
    </row>
    <row r="11" spans="1:1">
      <c r="A11" s="2" t="s">
        <v>668</v>
      </c>
    </row>
    <row r="12" spans="1:1">
      <c r="A12" s="2" t="s">
        <v>668</v>
      </c>
    </row>
    <row r="13" spans="1:1">
      <c r="A13" s="2" t="s">
        <v>668</v>
      </c>
    </row>
    <row r="14" spans="1:1">
      <c r="A14" s="2" t="s">
        <v>668</v>
      </c>
    </row>
    <row r="15" spans="1:1">
      <c r="A15" s="2" t="s">
        <v>668</v>
      </c>
    </row>
    <row r="16" spans="1:1">
      <c r="A16" s="2" t="s">
        <v>668</v>
      </c>
    </row>
    <row r="17" spans="1:1">
      <c r="A17" s="2" t="s">
        <v>668</v>
      </c>
    </row>
    <row r="18" spans="1:1">
      <c r="A18" s="2" t="s">
        <v>668</v>
      </c>
    </row>
    <row r="19" spans="1:1">
      <c r="A19" s="2" t="s">
        <v>668</v>
      </c>
    </row>
    <row r="20" spans="1:1">
      <c r="A20" s="2" t="s">
        <v>668</v>
      </c>
    </row>
    <row r="21" spans="1:1">
      <c r="A21" s="2" t="s">
        <v>668</v>
      </c>
    </row>
    <row r="22" spans="1:1">
      <c r="A22" s="2" t="s">
        <v>668</v>
      </c>
    </row>
    <row r="23" spans="1:1">
      <c r="A23" s="2" t="s">
        <v>738</v>
      </c>
    </row>
    <row r="24" spans="1:1">
      <c r="A24" s="2" t="s">
        <v>738</v>
      </c>
    </row>
    <row r="25" spans="1:1">
      <c r="A25" s="2" t="s">
        <v>740</v>
      </c>
    </row>
    <row r="26" spans="1:1">
      <c r="A26" s="2" t="s">
        <v>740</v>
      </c>
    </row>
    <row r="27" spans="1:1">
      <c r="A27" s="2" t="s">
        <v>618</v>
      </c>
    </row>
    <row r="28" spans="1:1">
      <c r="A28" s="2" t="s">
        <v>618</v>
      </c>
    </row>
    <row r="29" spans="1:1">
      <c r="A29" s="2" t="s">
        <v>742</v>
      </c>
    </row>
    <row r="30" spans="1:1">
      <c r="A30" s="2" t="s">
        <v>744</v>
      </c>
    </row>
    <row r="31" spans="1:1">
      <c r="A31" s="2" t="s">
        <v>746</v>
      </c>
    </row>
    <row r="32" spans="1:1">
      <c r="A32" s="2" t="s">
        <v>746</v>
      </c>
    </row>
    <row r="33" spans="1:1">
      <c r="A33" s="2" t="s">
        <v>824</v>
      </c>
    </row>
    <row r="34" spans="1:1">
      <c r="A34" s="2" t="s">
        <v>824</v>
      </c>
    </row>
    <row r="35" spans="1:1">
      <c r="A35" s="2" t="s">
        <v>750</v>
      </c>
    </row>
    <row r="36" spans="1:1">
      <c r="A36" s="2" t="s">
        <v>750</v>
      </c>
    </row>
    <row r="37" spans="1:1">
      <c r="A37" s="2" t="s">
        <v>750</v>
      </c>
    </row>
    <row r="38" spans="1:1">
      <c r="A38" s="2" t="s">
        <v>752</v>
      </c>
    </row>
    <row r="39" spans="1:1">
      <c r="A39" s="2" t="s">
        <v>754</v>
      </c>
    </row>
    <row r="40" spans="1:1">
      <c r="A40" s="2" t="s">
        <v>756</v>
      </c>
    </row>
    <row r="41" spans="1:1">
      <c r="A41" s="2" t="s">
        <v>756</v>
      </c>
    </row>
    <row r="42" spans="1:1">
      <c r="A42" s="2" t="s">
        <v>756</v>
      </c>
    </row>
    <row r="43" spans="1:1">
      <c r="A43" s="2" t="s">
        <v>758</v>
      </c>
    </row>
    <row r="44" spans="1:1">
      <c r="A44" s="2" t="s">
        <v>760</v>
      </c>
    </row>
    <row r="45" spans="1:1">
      <c r="A45" s="2" t="s">
        <v>825</v>
      </c>
    </row>
    <row r="46" spans="1:1">
      <c r="A46" s="2" t="s">
        <v>826</v>
      </c>
    </row>
    <row r="47" spans="1:1">
      <c r="A47" s="2" t="s">
        <v>827</v>
      </c>
    </row>
    <row r="48" spans="1:1">
      <c r="A48" s="2" t="s">
        <v>828</v>
      </c>
    </row>
    <row r="49" spans="1:1">
      <c r="A49" s="2" t="s">
        <v>829</v>
      </c>
    </row>
    <row r="50" spans="1:1">
      <c r="A50" s="2" t="s">
        <v>830</v>
      </c>
    </row>
    <row r="51" spans="1:1">
      <c r="A51" s="2" t="s">
        <v>765</v>
      </c>
    </row>
    <row r="52" spans="1:1">
      <c r="A52" s="2" t="s">
        <v>765</v>
      </c>
    </row>
    <row r="53" spans="1:1">
      <c r="A53" s="2" t="s">
        <v>765</v>
      </c>
    </row>
    <row r="54" spans="1:1">
      <c r="A54" s="2" t="s">
        <v>765</v>
      </c>
    </row>
    <row r="55" spans="1:1">
      <c r="A55" s="2" t="s">
        <v>831</v>
      </c>
    </row>
    <row r="56" spans="1:1">
      <c r="A56" s="2" t="s">
        <v>831</v>
      </c>
    </row>
    <row r="57" spans="1:1">
      <c r="A57" s="2" t="s">
        <v>771</v>
      </c>
    </row>
    <row r="58" spans="1:1">
      <c r="A58" s="2" t="s">
        <v>771</v>
      </c>
    </row>
    <row r="59" spans="1:1">
      <c r="A59" s="2" t="s">
        <v>662</v>
      </c>
    </row>
    <row r="60" spans="1:1">
      <c r="A60" s="2" t="s">
        <v>662</v>
      </c>
    </row>
    <row r="61" spans="1:1">
      <c r="A61" s="2" t="s">
        <v>774</v>
      </c>
    </row>
    <row r="62" spans="1:1">
      <c r="A62" s="2" t="s">
        <v>774</v>
      </c>
    </row>
    <row r="63" spans="1:1">
      <c r="A63" s="2" t="s">
        <v>832</v>
      </c>
    </row>
    <row r="64" spans="1:1">
      <c r="A64" s="2" t="s">
        <v>833</v>
      </c>
    </row>
    <row r="65" spans="1:1">
      <c r="A65" s="2" t="s">
        <v>833</v>
      </c>
    </row>
    <row r="66" spans="1:1">
      <c r="A66" s="2" t="s">
        <v>833</v>
      </c>
    </row>
    <row r="67" spans="1:1">
      <c r="A67" s="2" t="s">
        <v>834</v>
      </c>
    </row>
    <row r="68" spans="1:1">
      <c r="A68" s="2" t="s">
        <v>834</v>
      </c>
    </row>
    <row r="69" spans="1:1">
      <c r="A69" s="2" t="s">
        <v>834</v>
      </c>
    </row>
    <row r="70" spans="1:1">
      <c r="A70" s="2" t="s">
        <v>834</v>
      </c>
    </row>
    <row r="71" spans="1:1">
      <c r="A71" s="2" t="s">
        <v>834</v>
      </c>
    </row>
    <row r="72" spans="1:1">
      <c r="A72" s="2" t="s">
        <v>834</v>
      </c>
    </row>
    <row r="73" spans="1:1">
      <c r="A73" s="2" t="s">
        <v>834</v>
      </c>
    </row>
    <row r="74" spans="1:1">
      <c r="A74" s="2" t="s">
        <v>834</v>
      </c>
    </row>
    <row r="75" spans="1:1">
      <c r="A75" s="2" t="s">
        <v>834</v>
      </c>
    </row>
    <row r="76" spans="1:1">
      <c r="A76" s="2" t="s">
        <v>834</v>
      </c>
    </row>
    <row r="77" spans="1:1">
      <c r="A77" s="2" t="s">
        <v>835</v>
      </c>
    </row>
    <row r="78" spans="1:1">
      <c r="A78" s="2" t="s">
        <v>835</v>
      </c>
    </row>
    <row r="79" spans="1:1">
      <c r="A79" s="2" t="s">
        <v>835</v>
      </c>
    </row>
    <row r="80" spans="1:1">
      <c r="A80" s="2" t="s">
        <v>780</v>
      </c>
    </row>
    <row r="81" spans="1:1">
      <c r="A81" s="2" t="s">
        <v>782</v>
      </c>
    </row>
    <row r="82" spans="1:1">
      <c r="A82" s="2" t="s">
        <v>782</v>
      </c>
    </row>
    <row r="83" spans="1:1">
      <c r="A83" s="2" t="s">
        <v>784</v>
      </c>
    </row>
    <row r="84" spans="1:1">
      <c r="A84" s="2" t="s">
        <v>784</v>
      </c>
    </row>
    <row r="85" spans="1:1">
      <c r="A85" s="2" t="s">
        <v>786</v>
      </c>
    </row>
    <row r="86" spans="1:1">
      <c r="A86" s="2" t="s">
        <v>836</v>
      </c>
    </row>
    <row r="87" spans="1:1">
      <c r="A87" s="2" t="s">
        <v>837</v>
      </c>
    </row>
    <row r="88" spans="1:1">
      <c r="A88" s="2" t="s">
        <v>838</v>
      </c>
    </row>
    <row r="89" spans="1:1">
      <c r="A89" s="2" t="s">
        <v>839</v>
      </c>
    </row>
    <row r="90" spans="1:1">
      <c r="A90" s="2" t="s">
        <v>794</v>
      </c>
    </row>
    <row r="91" spans="1:1">
      <c r="A91" s="2" t="s">
        <v>840</v>
      </c>
    </row>
    <row r="92" spans="1:1">
      <c r="A92" s="2" t="s">
        <v>841</v>
      </c>
    </row>
    <row r="93" spans="1:1">
      <c r="A93" s="2" t="s">
        <v>842</v>
      </c>
    </row>
    <row r="94" spans="1:1">
      <c r="A94" s="2" t="s">
        <v>843</v>
      </c>
    </row>
    <row r="95" spans="1:1">
      <c r="A95" s="2" t="s">
        <v>844</v>
      </c>
    </row>
    <row r="96" spans="1:1">
      <c r="A96" s="2" t="s">
        <v>845</v>
      </c>
    </row>
    <row r="97" spans="1:1">
      <c r="A97" s="2" t="s">
        <v>846</v>
      </c>
    </row>
    <row r="98" spans="1:1">
      <c r="A98" s="2" t="s">
        <v>650</v>
      </c>
    </row>
    <row r="99" spans="1:1">
      <c r="A99" s="2" t="s">
        <v>804</v>
      </c>
    </row>
    <row r="100" spans="1:1">
      <c r="A100" s="2" t="s">
        <v>806</v>
      </c>
    </row>
    <row r="101" spans="1:1">
      <c r="A101" s="2" t="s">
        <v>808</v>
      </c>
    </row>
    <row r="102" spans="1:1">
      <c r="A102" s="2" t="s">
        <v>810</v>
      </c>
    </row>
    <row r="103" spans="1:1">
      <c r="A103" s="2" t="s">
        <v>847</v>
      </c>
    </row>
    <row r="104" spans="1:1">
      <c r="A104" s="2" t="s">
        <v>814</v>
      </c>
    </row>
    <row r="105" spans="1:1">
      <c r="A105" s="2" t="s">
        <v>814</v>
      </c>
    </row>
    <row r="106" spans="1:1">
      <c r="A106" s="2" t="s">
        <v>814</v>
      </c>
    </row>
    <row r="107" spans="1:1">
      <c r="A107" s="2" t="s">
        <v>816</v>
      </c>
    </row>
    <row r="108" spans="1:1">
      <c r="A108" s="2" t="s">
        <v>818</v>
      </c>
    </row>
    <row r="109" spans="1:1">
      <c r="A109" s="2" t="s">
        <v>820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2023-09-12T09:14:25Z</cp:lastPrinted>
  <dcterms:created xsi:type="dcterms:W3CDTF">2009-06-02T18:56:54Z</dcterms:created>
  <dcterms:modified xsi:type="dcterms:W3CDTF">2023-09-12T09:14:28Z</dcterms:modified>
</cp:coreProperties>
</file>